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Jean-Luc\Documents\D&amp;D\DM\Resources\Helpful Documents\"/>
    </mc:Choice>
  </mc:AlternateContent>
  <bookViews>
    <workbookView xWindow="0" yWindow="0" windowWidth="20496" windowHeight="7152" activeTab="2" xr2:uid="{00000000-000D-0000-FFFF-FFFF00000000}"/>
  </bookViews>
  <sheets>
    <sheet name="Instructions" sheetId="4" r:id="rId1"/>
    <sheet name="Random NPC Generator" sheetId="1" r:id="rId2"/>
    <sheet name="Name Generator" sheetId="3" r:id="rId3"/>
    <sheet name="Name Data" sheetId="2" r:id="rId4"/>
  </sheets>
  <calcPr calcId="171027"/>
</workbook>
</file>

<file path=xl/calcChain.xml><?xml version="1.0" encoding="utf-8"?>
<calcChain xmlns="http://schemas.openxmlformats.org/spreadsheetml/2006/main">
  <c r="O25" i="3" l="1"/>
  <c r="O24" i="3"/>
  <c r="O23" i="3"/>
  <c r="O21" i="3"/>
  <c r="O20" i="3"/>
  <c r="O19" i="3"/>
  <c r="O18" i="3"/>
  <c r="O17" i="3"/>
  <c r="O16" i="3"/>
  <c r="O15" i="3"/>
  <c r="O14" i="3"/>
  <c r="O12" i="3"/>
  <c r="O10" i="3"/>
  <c r="O9" i="3"/>
  <c r="O8" i="3"/>
  <c r="B7" i="3" l="1"/>
  <c r="O26" i="3"/>
  <c r="O22" i="3"/>
  <c r="P13" i="3"/>
  <c r="CQ12" i="2" l="1"/>
  <c r="CP25" i="2"/>
  <c r="O55" i="1" l="1"/>
  <c r="O53" i="1"/>
  <c r="O54" i="1"/>
  <c r="CP21" i="2"/>
  <c r="O7" i="3" l="1"/>
  <c r="O5" i="3"/>
  <c r="O4" i="3"/>
  <c r="O3" i="3"/>
  <c r="CP40" i="2"/>
  <c r="CQ40" i="2" s="1"/>
  <c r="CP39" i="2"/>
  <c r="CP2" i="2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R17" i="1"/>
  <c r="O18" i="1"/>
  <c r="O17" i="1"/>
  <c r="O16" i="1"/>
  <c r="O13" i="1"/>
  <c r="O12" i="1"/>
  <c r="O11" i="1"/>
  <c r="O10" i="1"/>
  <c r="R8" i="1"/>
  <c r="W8" i="1" s="1"/>
  <c r="O9" i="1"/>
  <c r="O8" i="1"/>
  <c r="O7" i="1"/>
  <c r="O6" i="1"/>
  <c r="O5" i="1"/>
  <c r="O4" i="1"/>
  <c r="O3" i="1"/>
  <c r="O2" i="1"/>
  <c r="CP24" i="2" l="1"/>
  <c r="CP23" i="2"/>
  <c r="CP22" i="2"/>
  <c r="CP19" i="2"/>
  <c r="CP20" i="2"/>
  <c r="V6" i="1"/>
  <c r="X8" i="1"/>
  <c r="W6" i="1"/>
  <c r="Y6" i="1"/>
  <c r="T8" i="1"/>
  <c r="CP4" i="2"/>
  <c r="CP14" i="2"/>
  <c r="CP11" i="2"/>
  <c r="U6" i="1"/>
  <c r="V8" i="1"/>
  <c r="CP8" i="2"/>
  <c r="CP18" i="2"/>
  <c r="CP6" i="2"/>
  <c r="CP16" i="2"/>
  <c r="T6" i="1"/>
  <c r="X6" i="1"/>
  <c r="U8" i="1"/>
  <c r="Y8" i="1"/>
  <c r="R11" i="1" a="1"/>
  <c r="R11" i="1" s="1"/>
  <c r="CP3" i="2"/>
  <c r="CP7" i="2"/>
  <c r="CP13" i="2"/>
  <c r="CP17" i="2"/>
  <c r="CQ39" i="2"/>
  <c r="O6" i="3" s="1"/>
  <c r="CP9" i="2"/>
  <c r="CP15" i="2"/>
  <c r="B6" i="3" l="1"/>
  <c r="O13" i="3"/>
  <c r="O11" i="3" s="1"/>
  <c r="P11" i="3" s="1"/>
  <c r="CP12" i="2"/>
  <c r="CP5" i="2"/>
  <c r="AA5" i="1"/>
  <c r="P55" i="1" s="1"/>
  <c r="CP10" i="2" l="1"/>
  <c r="CQ10" i="2" s="1"/>
  <c r="P26" i="1"/>
  <c r="P54" i="1"/>
  <c r="P10" i="1"/>
  <c r="P5" i="1"/>
  <c r="P35" i="1"/>
  <c r="P43" i="1"/>
  <c r="P31" i="1"/>
  <c r="P4" i="1"/>
  <c r="P37" i="1"/>
  <c r="P11" i="1"/>
  <c r="P2" i="1"/>
  <c r="P39" i="1"/>
  <c r="P22" i="1"/>
  <c r="P12" i="1"/>
  <c r="P18" i="1"/>
  <c r="P41" i="1"/>
  <c r="P51" i="1"/>
  <c r="P30" i="1"/>
  <c r="P20" i="1"/>
  <c r="P34" i="1"/>
  <c r="P52" i="1"/>
  <c r="P38" i="1"/>
  <c r="P47" i="1"/>
  <c r="P49" i="1"/>
  <c r="P7" i="1"/>
  <c r="P16" i="1"/>
  <c r="P24" i="1"/>
  <c r="P46" i="1"/>
  <c r="P48" i="1"/>
  <c r="P6" i="1"/>
  <c r="P40" i="1"/>
  <c r="P36" i="1"/>
  <c r="P3" i="1"/>
  <c r="P8" i="1"/>
  <c r="P19" i="1"/>
  <c r="P21" i="1"/>
  <c r="P13" i="1"/>
  <c r="P25" i="1"/>
  <c r="P27" i="1"/>
  <c r="P29" i="1"/>
  <c r="P33" i="1"/>
  <c r="P9" i="1"/>
  <c r="P17" i="1"/>
  <c r="P42" i="1"/>
  <c r="P44" i="1"/>
  <c r="P53" i="1"/>
  <c r="P23" i="1"/>
  <c r="P32" i="1"/>
  <c r="P50" i="1"/>
  <c r="P28" i="1"/>
  <c r="P45" i="1"/>
  <c r="R14" i="1" l="1"/>
  <c r="R20" i="1" s="1"/>
  <c r="R5" i="1"/>
</calcChain>
</file>

<file path=xl/sharedStrings.xml><?xml version="1.0" encoding="utf-8"?>
<sst xmlns="http://schemas.openxmlformats.org/spreadsheetml/2006/main" count="1605" uniqueCount="1220">
  <si>
    <t>OCCUPATION</t>
  </si>
  <si>
    <t>STR</t>
  </si>
  <si>
    <t>DEX</t>
  </si>
  <si>
    <t>CON</t>
  </si>
  <si>
    <t>INT</t>
  </si>
  <si>
    <t>WIS</t>
  </si>
  <si>
    <t>CHA</t>
  </si>
  <si>
    <t>PROFICIENCY</t>
  </si>
  <si>
    <t>STAT COMBO</t>
  </si>
  <si>
    <t>CLASSES</t>
  </si>
  <si>
    <t>STAT1</t>
  </si>
  <si>
    <t>STAT2</t>
  </si>
  <si>
    <t>Note: These check for the best combination based on stat preferences. Lowest number prioritised</t>
  </si>
  <si>
    <t>Acolyte</t>
  </si>
  <si>
    <t>Religion</t>
  </si>
  <si>
    <t>Barbarian</t>
  </si>
  <si>
    <t>Array</t>
  </si>
  <si>
    <t>Actor</t>
  </si>
  <si>
    <t>Performance</t>
  </si>
  <si>
    <t>Bard</t>
  </si>
  <si>
    <t>Alchemist</t>
  </si>
  <si>
    <t>Alchemist Tools</t>
  </si>
  <si>
    <t>Cleric</t>
  </si>
  <si>
    <t>Note: This is the stat priority for the NPC</t>
  </si>
  <si>
    <t>Animal Breeder</t>
  </si>
  <si>
    <t>Animal Handling</t>
  </si>
  <si>
    <t>Druid</t>
  </si>
  <si>
    <t>Suggested Class</t>
  </si>
  <si>
    <t>Apothecary</t>
  </si>
  <si>
    <t>Persuasion</t>
  </si>
  <si>
    <t>Fighter</t>
  </si>
  <si>
    <t>Note: These are the profession stat priorities, and are used to assign the stats from the array</t>
  </si>
  <si>
    <t>Armorer</t>
  </si>
  <si>
    <t>Heavy Armor</t>
  </si>
  <si>
    <t>Monk</t>
  </si>
  <si>
    <t>Athlete</t>
  </si>
  <si>
    <t>Athletics</t>
  </si>
  <si>
    <t>Paladin</t>
  </si>
  <si>
    <t>Profession</t>
  </si>
  <si>
    <t>Baker</t>
  </si>
  <si>
    <t>Cook's Utensils</t>
  </si>
  <si>
    <t>Ranger</t>
  </si>
  <si>
    <t>Bar Tender</t>
  </si>
  <si>
    <t>Insight</t>
  </si>
  <si>
    <t>Rogue</t>
  </si>
  <si>
    <t>Barber</t>
  </si>
  <si>
    <t>Sleight of Hand</t>
  </si>
  <si>
    <t>Sorcerer</t>
  </si>
  <si>
    <t>Profession Proficiency</t>
  </si>
  <si>
    <t>Barrister</t>
  </si>
  <si>
    <t>Intimidation</t>
  </si>
  <si>
    <t>Warlock</t>
  </si>
  <si>
    <t>Basketweaver</t>
  </si>
  <si>
    <t>Wizard</t>
  </si>
  <si>
    <t>Beggar</t>
  </si>
  <si>
    <t>Stealth</t>
  </si>
  <si>
    <t>Suggested Race</t>
  </si>
  <si>
    <t>Blacksmith</t>
  </si>
  <si>
    <t>Artisan's Tools (Smithing)</t>
  </si>
  <si>
    <t>RACES</t>
  </si>
  <si>
    <t>Bookbinder</t>
  </si>
  <si>
    <t>Arcana</t>
  </si>
  <si>
    <t>Aarokacra</t>
  </si>
  <si>
    <t>Builder</t>
  </si>
  <si>
    <t>Aasimar (Variant)</t>
  </si>
  <si>
    <t>Sex</t>
  </si>
  <si>
    <t>Burgular</t>
  </si>
  <si>
    <t>Aasimar (Protector)</t>
  </si>
  <si>
    <t>Caravaneer</t>
  </si>
  <si>
    <t>Land Vehicles</t>
  </si>
  <si>
    <t>Aasimar (Scourge)</t>
  </si>
  <si>
    <t>Carpenter</t>
  </si>
  <si>
    <t>History</t>
  </si>
  <si>
    <t>Aasimar (Fallen)</t>
  </si>
  <si>
    <t>Name</t>
  </si>
  <si>
    <t>Cartographer</t>
  </si>
  <si>
    <t>Cartographer's Tools</t>
  </si>
  <si>
    <t>Bugbear</t>
  </si>
  <si>
    <t>Cartwright</t>
  </si>
  <si>
    <t>Artisan's Tools (Woodwork)</t>
  </si>
  <si>
    <t>Dragonborn</t>
  </si>
  <si>
    <t>Celebrity</t>
  </si>
  <si>
    <t>Dwarf (Hill)</t>
  </si>
  <si>
    <t>Chimney Sweep</t>
  </si>
  <si>
    <t>Investigation</t>
  </si>
  <si>
    <t>Dwarf (Mountain)</t>
  </si>
  <si>
    <t>Clergyman</t>
  </si>
  <si>
    <t>Dwarf (Duergar)</t>
  </si>
  <si>
    <t>Clockmaker</t>
  </si>
  <si>
    <t>Elf (High)</t>
  </si>
  <si>
    <t>Cobbler</t>
  </si>
  <si>
    <t>Artisan's Tools (Cobbler)</t>
  </si>
  <si>
    <t>Elf (Wood)</t>
  </si>
  <si>
    <t>Cook</t>
  </si>
  <si>
    <t>Elf (Drow)</t>
  </si>
  <si>
    <t>Councellor</t>
  </si>
  <si>
    <t>Deception</t>
  </si>
  <si>
    <t>Elf (Eladrin)</t>
  </si>
  <si>
    <t>Courtesan</t>
  </si>
  <si>
    <t>Firbolg</t>
  </si>
  <si>
    <t>Criminal</t>
  </si>
  <si>
    <t>Genasi (Air)</t>
  </si>
  <si>
    <t>Dancer</t>
  </si>
  <si>
    <t>Genasi (Earth)</t>
  </si>
  <si>
    <t>Dentist</t>
  </si>
  <si>
    <t>Genasi (Fire)</t>
  </si>
  <si>
    <t>Diplomat</t>
  </si>
  <si>
    <t>Genasi (Water)</t>
  </si>
  <si>
    <t>Doctor</t>
  </si>
  <si>
    <t>Medicine</t>
  </si>
  <si>
    <t>Gnome (Forest)</t>
  </si>
  <si>
    <t>Engineer</t>
  </si>
  <si>
    <t>Gnome (Rock)</t>
  </si>
  <si>
    <t>Farmer</t>
  </si>
  <si>
    <t>Gnome (Deep)</t>
  </si>
  <si>
    <t>Gambler</t>
  </si>
  <si>
    <t>Goblin</t>
  </si>
  <si>
    <t>Gemcutter</t>
  </si>
  <si>
    <t>Artisan's Tools (Gem Cutter)</t>
  </si>
  <si>
    <t>Halfling (Lightfoot)</t>
  </si>
  <si>
    <t>Grave Digger</t>
  </si>
  <si>
    <t>Halfling (Stout)</t>
  </si>
  <si>
    <t>Guard</t>
  </si>
  <si>
    <t>All Simple Weapons</t>
  </si>
  <si>
    <t>Halfling (Ghostwise)</t>
  </si>
  <si>
    <t>Herald</t>
  </si>
  <si>
    <t>Half-Elf</t>
  </si>
  <si>
    <t>ANY</t>
  </si>
  <si>
    <t>Herder</t>
  </si>
  <si>
    <t>Half-Orc</t>
  </si>
  <si>
    <t>Innkeep</t>
  </si>
  <si>
    <t>Hobgoblin</t>
  </si>
  <si>
    <t xml:space="preserve">Interpreter </t>
  </si>
  <si>
    <t>2 Languages</t>
  </si>
  <si>
    <t>Human</t>
  </si>
  <si>
    <t>Juggler</t>
  </si>
  <si>
    <t>Kenku</t>
  </si>
  <si>
    <t>Landlord</t>
  </si>
  <si>
    <t>Kobold</t>
  </si>
  <si>
    <t>Leatherworker</t>
  </si>
  <si>
    <t>Lizardfolk</t>
  </si>
  <si>
    <t xml:space="preserve">Locksmith </t>
  </si>
  <si>
    <t>Thieves Tools</t>
  </si>
  <si>
    <t>Orc</t>
  </si>
  <si>
    <t>Logger</t>
  </si>
  <si>
    <t>Tabaxi</t>
  </si>
  <si>
    <t xml:space="preserve">Matchmaker </t>
  </si>
  <si>
    <t>Tiefling (Normal)</t>
  </si>
  <si>
    <t>Merchant (Clothier)</t>
  </si>
  <si>
    <t>Tiefling (Variant)</t>
  </si>
  <si>
    <t>Merchant (Fence)</t>
  </si>
  <si>
    <t>Tiefling (Feral)</t>
  </si>
  <si>
    <t>Merchant (General)</t>
  </si>
  <si>
    <t>Yuan-Ti Pureblood</t>
  </si>
  <si>
    <t>Merchant (Grocer)</t>
  </si>
  <si>
    <t>Militant</t>
  </si>
  <si>
    <t>All Martial Weapons</t>
  </si>
  <si>
    <t>SEX</t>
  </si>
  <si>
    <t>Money Lender</t>
  </si>
  <si>
    <t>Male</t>
  </si>
  <si>
    <t>Musician</t>
  </si>
  <si>
    <t>1 Musical Instrument</t>
  </si>
  <si>
    <t>Female</t>
  </si>
  <si>
    <t>Oculoust</t>
  </si>
  <si>
    <t>Outcast</t>
  </si>
  <si>
    <t>Survival</t>
  </si>
  <si>
    <t>Painter</t>
  </si>
  <si>
    <t>Artisan's Tools (Painter)</t>
  </si>
  <si>
    <t>Performing Magician</t>
  </si>
  <si>
    <t>Priest</t>
  </si>
  <si>
    <t>Rat Catcher</t>
  </si>
  <si>
    <t>Runesmith</t>
  </si>
  <si>
    <t xml:space="preserve">Sage </t>
  </si>
  <si>
    <t xml:space="preserve">Sailor </t>
  </si>
  <si>
    <t>Water Vehicles</t>
  </si>
  <si>
    <t>Scavanger</t>
  </si>
  <si>
    <t xml:space="preserve">Scribe </t>
  </si>
  <si>
    <t>Perception</t>
  </si>
  <si>
    <t xml:space="preserve">Sculptor </t>
  </si>
  <si>
    <t>Artisan's Tools (Stonework)</t>
  </si>
  <si>
    <t xml:space="preserve">Shipwright </t>
  </si>
  <si>
    <t>Singer</t>
  </si>
  <si>
    <t xml:space="preserve">Soothsayer </t>
  </si>
  <si>
    <t>Spy</t>
  </si>
  <si>
    <t>Stoneworker</t>
  </si>
  <si>
    <t>Swindler</t>
  </si>
  <si>
    <t>Tailor</t>
  </si>
  <si>
    <t>Tax Collector</t>
  </si>
  <si>
    <t>Thug</t>
  </si>
  <si>
    <t>Tinkerer</t>
  </si>
  <si>
    <t>Trader</t>
  </si>
  <si>
    <t>Trapper</t>
  </si>
  <si>
    <t>Veteranarian</t>
  </si>
  <si>
    <t xml:space="preserve">Vintner </t>
  </si>
  <si>
    <t>Nature</t>
  </si>
  <si>
    <t xml:space="preserve">Weaponsmith </t>
  </si>
  <si>
    <t>Artisan Tools (Smithing)</t>
  </si>
  <si>
    <t>Aasimar</t>
  </si>
  <si>
    <t>Dwarf</t>
  </si>
  <si>
    <t>Elf</t>
  </si>
  <si>
    <t>Gnome</t>
  </si>
  <si>
    <t>Halfling</t>
  </si>
  <si>
    <t>Calishite</t>
  </si>
  <si>
    <t>Chondathan</t>
  </si>
  <si>
    <t>Damaran</t>
  </si>
  <si>
    <t>Illuskan</t>
  </si>
  <si>
    <t>Mulan</t>
  </si>
  <si>
    <t>Rashemi</t>
  </si>
  <si>
    <t>Shou</t>
  </si>
  <si>
    <t>Turami</t>
  </si>
  <si>
    <t>Race</t>
  </si>
  <si>
    <t>Convention</t>
  </si>
  <si>
    <t>Any gender</t>
  </si>
  <si>
    <t>Chromatic</t>
  </si>
  <si>
    <t>Metallic</t>
  </si>
  <si>
    <t>Prefix</t>
  </si>
  <si>
    <t>Suffix</t>
  </si>
  <si>
    <t>Child</t>
  </si>
  <si>
    <t>Meaning</t>
  </si>
  <si>
    <t>Clan</t>
  </si>
  <si>
    <t>Nickname</t>
  </si>
  <si>
    <t>Family</t>
  </si>
  <si>
    <t>First name</t>
  </si>
  <si>
    <t>Aera</t>
  </si>
  <si>
    <t>Arjhan</t>
  </si>
  <si>
    <t>Akra</t>
  </si>
  <si>
    <t>Black</t>
  </si>
  <si>
    <t>Brass</t>
  </si>
  <si>
    <t>Adrik</t>
  </si>
  <si>
    <t>Amber</t>
  </si>
  <si>
    <t>hammer</t>
  </si>
  <si>
    <t>Adran</t>
  </si>
  <si>
    <t>Adrie</t>
  </si>
  <si>
    <t>Ara</t>
  </si>
  <si>
    <t>Ama</t>
  </si>
  <si>
    <t>flower</t>
  </si>
  <si>
    <t>kiir</t>
  </si>
  <si>
    <t>Gem</t>
  </si>
  <si>
    <t>Alston</t>
  </si>
  <si>
    <t>Bimpnottin</t>
  </si>
  <si>
    <t>Beren</t>
  </si>
  <si>
    <t>Aleslosh</t>
  </si>
  <si>
    <t>Belwar</t>
  </si>
  <si>
    <t>Beliss</t>
  </si>
  <si>
    <t>Crystal</t>
  </si>
  <si>
    <t>fist</t>
  </si>
  <si>
    <t>Alton</t>
  </si>
  <si>
    <t>Andry</t>
  </si>
  <si>
    <t>Brushgather</t>
  </si>
  <si>
    <t>Dench</t>
  </si>
  <si>
    <t>Baggi</t>
  </si>
  <si>
    <t>Aseir</t>
  </si>
  <si>
    <t>Atala</t>
  </si>
  <si>
    <t>Basha</t>
  </si>
  <si>
    <t>Darvin</t>
  </si>
  <si>
    <t>Arveene</t>
  </si>
  <si>
    <t>Amble</t>
  </si>
  <si>
    <t>crown</t>
  </si>
  <si>
    <t>Bor</t>
  </si>
  <si>
    <t>Alethra</t>
  </si>
  <si>
    <t>Bersk</t>
  </si>
  <si>
    <t>Ander</t>
  </si>
  <si>
    <t>Amafrey</t>
  </si>
  <si>
    <t>Bright</t>
  </si>
  <si>
    <t>wood</t>
  </si>
  <si>
    <t>Aoth</t>
  </si>
  <si>
    <t>Arizima</t>
  </si>
  <si>
    <t>Ankhalab</t>
  </si>
  <si>
    <t>Borivik</t>
  </si>
  <si>
    <t>Kyevarra</t>
  </si>
  <si>
    <t>Chergoba</t>
  </si>
  <si>
    <t>An</t>
  </si>
  <si>
    <t>Bai</t>
  </si>
  <si>
    <t>Chien</t>
  </si>
  <si>
    <t>Anton</t>
  </si>
  <si>
    <t>Balama</t>
  </si>
  <si>
    <t>Agosto</t>
  </si>
  <si>
    <t>Aial</t>
  </si>
  <si>
    <t>Balasar</t>
  </si>
  <si>
    <t>Biri</t>
  </si>
  <si>
    <t>Blue</t>
  </si>
  <si>
    <t>Bronze</t>
  </si>
  <si>
    <t>Alberich</t>
  </si>
  <si>
    <t>Artin</t>
  </si>
  <si>
    <t>Barrel</t>
  </si>
  <si>
    <t>anvil</t>
  </si>
  <si>
    <t>Aelar</t>
  </si>
  <si>
    <t>Althaea</t>
  </si>
  <si>
    <t>Bryn</t>
  </si>
  <si>
    <t>Gala</t>
  </si>
  <si>
    <t>whisper</t>
  </si>
  <si>
    <t>stacia</t>
  </si>
  <si>
    <t>Star</t>
  </si>
  <si>
    <t>Alvyn</t>
  </si>
  <si>
    <t>Breena</t>
  </si>
  <si>
    <t>Daergel</t>
  </si>
  <si>
    <t>Ashhearth</t>
  </si>
  <si>
    <t>Brickers</t>
  </si>
  <si>
    <t>Durthee</t>
  </si>
  <si>
    <t>cutter</t>
  </si>
  <si>
    <t>Bree</t>
  </si>
  <si>
    <t>Goodbarrel</t>
  </si>
  <si>
    <t>Feng</t>
  </si>
  <si>
    <t>Emen</t>
  </si>
  <si>
    <t>Bardeid</t>
  </si>
  <si>
    <t>Ceidil</t>
  </si>
  <si>
    <t>Dumein</t>
  </si>
  <si>
    <t>Dorn</t>
  </si>
  <si>
    <t>Esvele</t>
  </si>
  <si>
    <t>Buck</t>
  </si>
  <si>
    <t>man</t>
  </si>
  <si>
    <t>Fodel</t>
  </si>
  <si>
    <t>Kara</t>
  </si>
  <si>
    <t>Chernin</t>
  </si>
  <si>
    <t>Blath</t>
  </si>
  <si>
    <t>Betha</t>
  </si>
  <si>
    <t>Hel</t>
  </si>
  <si>
    <t>der</t>
  </si>
  <si>
    <t>Bareris</t>
  </si>
  <si>
    <t>Chathi</t>
  </si>
  <si>
    <t>Anskuld</t>
  </si>
  <si>
    <t>Faurgar</t>
  </si>
  <si>
    <t>Hulmarra</t>
  </si>
  <si>
    <t>Dyernina</t>
  </si>
  <si>
    <t>Chen</t>
  </si>
  <si>
    <t>Chao</t>
  </si>
  <si>
    <t>Huang</t>
  </si>
  <si>
    <t>Diero</t>
  </si>
  <si>
    <t>Dona</t>
  </si>
  <si>
    <t>Astorio</t>
  </si>
  <si>
    <t>First name, chromatic color, metallic color (pick)</t>
  </si>
  <si>
    <t>Aur</t>
  </si>
  <si>
    <t>Bharash</t>
  </si>
  <si>
    <t>Daar</t>
  </si>
  <si>
    <t>Green</t>
  </si>
  <si>
    <t>Copper</t>
  </si>
  <si>
    <t>Baern</t>
  </si>
  <si>
    <t>Audhild</t>
  </si>
  <si>
    <t>forge</t>
  </si>
  <si>
    <t>Aramil</t>
  </si>
  <si>
    <t>Anastrianna</t>
  </si>
  <si>
    <t>Del</t>
  </si>
  <si>
    <t>Holi</t>
  </si>
  <si>
    <t>dew</t>
  </si>
  <si>
    <t>nodel</t>
  </si>
  <si>
    <t>Moon</t>
  </si>
  <si>
    <t>Boddynock</t>
  </si>
  <si>
    <t>Caramip</t>
  </si>
  <si>
    <t>Folkor</t>
  </si>
  <si>
    <t>Badger</t>
  </si>
  <si>
    <t>Durthmeck</t>
  </si>
  <si>
    <t>Fricknarti</t>
  </si>
  <si>
    <t>Iron</t>
  </si>
  <si>
    <t>foot</t>
  </si>
  <si>
    <t>Cade</t>
  </si>
  <si>
    <t>Callie</t>
  </si>
  <si>
    <t>Greenbottle</t>
  </si>
  <si>
    <t>Gell</t>
  </si>
  <si>
    <t>Engong</t>
  </si>
  <si>
    <t>Hasied</t>
  </si>
  <si>
    <t>Hama</t>
  </si>
  <si>
    <t>Jassan</t>
  </si>
  <si>
    <t>Evendur</t>
  </si>
  <si>
    <t>Jhessail</t>
  </si>
  <si>
    <t>Dun</t>
  </si>
  <si>
    <t>dragon</t>
  </si>
  <si>
    <t>Glar</t>
  </si>
  <si>
    <t>Katernin</t>
  </si>
  <si>
    <t>Dotsk</t>
  </si>
  <si>
    <t>Bran</t>
  </si>
  <si>
    <t>Cefrey</t>
  </si>
  <si>
    <t>Horn</t>
  </si>
  <si>
    <t>raven</t>
  </si>
  <si>
    <t>Nephis</t>
  </si>
  <si>
    <t>Fezim</t>
  </si>
  <si>
    <t>Jandar</t>
  </si>
  <si>
    <t>Immith</t>
  </si>
  <si>
    <t>Iltazyara</t>
  </si>
  <si>
    <t>Chi</t>
  </si>
  <si>
    <t>Jia</t>
  </si>
  <si>
    <t>Kao</t>
  </si>
  <si>
    <t>Marcon</t>
  </si>
  <si>
    <t>Faila</t>
  </si>
  <si>
    <t>Calabra</t>
  </si>
  <si>
    <t>First name, clan name</t>
  </si>
  <si>
    <t>Deekek</t>
  </si>
  <si>
    <t>Donaar</t>
  </si>
  <si>
    <t>Farideh</t>
  </si>
  <si>
    <t>Red</t>
  </si>
  <si>
    <t>Gold</t>
  </si>
  <si>
    <t>Barendd</t>
  </si>
  <si>
    <t>Bardryn</t>
  </si>
  <si>
    <t>Deep</t>
  </si>
  <si>
    <t>beard</t>
  </si>
  <si>
    <t>Arannis</t>
  </si>
  <si>
    <t>Andraste</t>
  </si>
  <si>
    <t>Eryn</t>
  </si>
  <si>
    <t>Ilphel</t>
  </si>
  <si>
    <t>blossom</t>
  </si>
  <si>
    <t>mion</t>
  </si>
  <si>
    <t>Diamond</t>
  </si>
  <si>
    <t>Brocc</t>
  </si>
  <si>
    <t>Carlin</t>
  </si>
  <si>
    <t>Garrik</t>
  </si>
  <si>
    <t>Cloak</t>
  </si>
  <si>
    <t>Firble</t>
  </si>
  <si>
    <t>Ivridda</t>
  </si>
  <si>
    <t>Rock</t>
  </si>
  <si>
    <t>hewer</t>
  </si>
  <si>
    <t>Corrin</t>
  </si>
  <si>
    <t>Cora</t>
  </si>
  <si>
    <t>High-hill</t>
  </si>
  <si>
    <t>Henk</t>
  </si>
  <si>
    <t>Kansif</t>
  </si>
  <si>
    <t>Khemed</t>
  </si>
  <si>
    <t>Jasmal</t>
  </si>
  <si>
    <t>Khalid</t>
  </si>
  <si>
    <t>Gorstag</t>
  </si>
  <si>
    <t>Kerri</t>
  </si>
  <si>
    <t>Even</t>
  </si>
  <si>
    <t>Grigor</t>
  </si>
  <si>
    <t>Mara</t>
  </si>
  <si>
    <t>Kulenov</t>
  </si>
  <si>
    <t>Frath</t>
  </si>
  <si>
    <t>Kethra</t>
  </si>
  <si>
    <t>Lack</t>
  </si>
  <si>
    <t>Kethoth</t>
  </si>
  <si>
    <t>Nulara</t>
  </si>
  <si>
    <t>Hahpet</t>
  </si>
  <si>
    <t>Kanithar</t>
  </si>
  <si>
    <t>Imzel</t>
  </si>
  <si>
    <t>Murnyethara</t>
  </si>
  <si>
    <t>Fai</t>
  </si>
  <si>
    <t>Lei</t>
  </si>
  <si>
    <t>Kung</t>
  </si>
  <si>
    <t>Pieron</t>
  </si>
  <si>
    <t>Jalana</t>
  </si>
  <si>
    <t>Domine</t>
  </si>
  <si>
    <t>First name, child name, last name (translation)</t>
  </si>
  <si>
    <t>Errk</t>
  </si>
  <si>
    <t>Ghesh</t>
  </si>
  <si>
    <t>Harann</t>
  </si>
  <si>
    <t>White</t>
  </si>
  <si>
    <t>Silver</t>
  </si>
  <si>
    <t>Brottor</t>
  </si>
  <si>
    <t>Dagnal</t>
  </si>
  <si>
    <t>Ever</t>
  </si>
  <si>
    <t>Aust</t>
  </si>
  <si>
    <t>Antinua</t>
  </si>
  <si>
    <t>Faen</t>
  </si>
  <si>
    <t>Lia</t>
  </si>
  <si>
    <t>frond</t>
  </si>
  <si>
    <t>don</t>
  </si>
  <si>
    <t>Burgell</t>
  </si>
  <si>
    <t>Donella</t>
  </si>
  <si>
    <t>Nackle</t>
  </si>
  <si>
    <t>Doublelock</t>
  </si>
  <si>
    <t>Krieger</t>
  </si>
  <si>
    <t>Krivi</t>
  </si>
  <si>
    <t>Seam</t>
  </si>
  <si>
    <t>finder</t>
  </si>
  <si>
    <t>Eldon</t>
  </si>
  <si>
    <t>Euphemia</t>
  </si>
  <si>
    <t>Hilltopple</t>
  </si>
  <si>
    <t>Holg</t>
  </si>
  <si>
    <t>Myev</t>
  </si>
  <si>
    <t>Mehmen</t>
  </si>
  <si>
    <t>Meilil</t>
  </si>
  <si>
    <t>Mostana</t>
  </si>
  <si>
    <t>Grim</t>
  </si>
  <si>
    <t>Lureene</t>
  </si>
  <si>
    <t>Grey</t>
  </si>
  <si>
    <t>castle</t>
  </si>
  <si>
    <t>Igan</t>
  </si>
  <si>
    <t>Natali</t>
  </si>
  <si>
    <t>Marsk</t>
  </si>
  <si>
    <t>Geth</t>
  </si>
  <si>
    <t>Storm</t>
  </si>
  <si>
    <t>wind</t>
  </si>
  <si>
    <t>Mumed</t>
  </si>
  <si>
    <t>Murithi</t>
  </si>
  <si>
    <t>Nathandem</t>
  </si>
  <si>
    <t>Madislak</t>
  </si>
  <si>
    <t>Navarra</t>
  </si>
  <si>
    <t>Stayanoga</t>
  </si>
  <si>
    <t>Jiang</t>
  </si>
  <si>
    <t>Mei</t>
  </si>
  <si>
    <t>Lao</t>
  </si>
  <si>
    <t>Rimardo</t>
  </si>
  <si>
    <t>Luisa</t>
  </si>
  <si>
    <t>Falone</t>
  </si>
  <si>
    <t>Adopted first name for outsiders</t>
  </si>
  <si>
    <t>Heehk</t>
  </si>
  <si>
    <t>Heskan</t>
  </si>
  <si>
    <t>Havilar</t>
  </si>
  <si>
    <t>Bruenor</t>
  </si>
  <si>
    <t>Diesa</t>
  </si>
  <si>
    <t>shard</t>
  </si>
  <si>
    <t>Beiro</t>
  </si>
  <si>
    <t>Bethrynna</t>
  </si>
  <si>
    <t>Innil</t>
  </si>
  <si>
    <t>Meli</t>
  </si>
  <si>
    <t>heel</t>
  </si>
  <si>
    <t>amne</t>
  </si>
  <si>
    <t>Oaken</t>
  </si>
  <si>
    <t>Dimble</t>
  </si>
  <si>
    <t>Duvamil</t>
  </si>
  <si>
    <t>Murnig</t>
  </si>
  <si>
    <t>Flichbatter</t>
  </si>
  <si>
    <t>Kronthud</t>
  </si>
  <si>
    <t>Lulthiss</t>
  </si>
  <si>
    <t>Stone</t>
  </si>
  <si>
    <t>Errich</t>
  </si>
  <si>
    <t>Jillian</t>
  </si>
  <si>
    <t>Leagallow</t>
  </si>
  <si>
    <t>Imsh</t>
  </si>
  <si>
    <t>Neega</t>
  </si>
  <si>
    <t>Sudeiman</t>
  </si>
  <si>
    <t>Seipora</t>
  </si>
  <si>
    <t>Pashar</t>
  </si>
  <si>
    <t>Helm</t>
  </si>
  <si>
    <t>Miri</t>
  </si>
  <si>
    <t>Tall</t>
  </si>
  <si>
    <t>stag</t>
  </si>
  <si>
    <t>Ivor</t>
  </si>
  <si>
    <t>Olma</t>
  </si>
  <si>
    <t>Nemetsk</t>
  </si>
  <si>
    <t>Lander</t>
  </si>
  <si>
    <t>Olga</t>
  </si>
  <si>
    <t>Wind</t>
  </si>
  <si>
    <t>rivver</t>
  </si>
  <si>
    <t>Ramas</t>
  </si>
  <si>
    <t>Sefris</t>
  </si>
  <si>
    <t>Sepret</t>
  </si>
  <si>
    <t>Ralmevik</t>
  </si>
  <si>
    <t>Shevarra</t>
  </si>
  <si>
    <t>Ulmokina</t>
  </si>
  <si>
    <t>Jun</t>
  </si>
  <si>
    <t>Qiao</t>
  </si>
  <si>
    <t>Ling</t>
  </si>
  <si>
    <t>Romero</t>
  </si>
  <si>
    <t>Marta</t>
  </si>
  <si>
    <t>Marivaldi</t>
  </si>
  <si>
    <t>First name, nickname, clan name</t>
  </si>
  <si>
    <t>Ikki</t>
  </si>
  <si>
    <t>Kriv</t>
  </si>
  <si>
    <t>Jheri</t>
  </si>
  <si>
    <t>Dain</t>
  </si>
  <si>
    <t>Eldeth</t>
  </si>
  <si>
    <t>Hack</t>
  </si>
  <si>
    <t>helm</t>
  </si>
  <si>
    <t>Berrian</t>
  </si>
  <si>
    <t>Birel</t>
  </si>
  <si>
    <t>Lael</t>
  </si>
  <si>
    <t>Naï</t>
  </si>
  <si>
    <t>breeze</t>
  </si>
  <si>
    <t>lo</t>
  </si>
  <si>
    <t>Night</t>
  </si>
  <si>
    <t>Ella</t>
  </si>
  <si>
    <t>Ningel</t>
  </si>
  <si>
    <t>Fnipper</t>
  </si>
  <si>
    <t>Schneltheck</t>
  </si>
  <si>
    <t>Nalvarti</t>
  </si>
  <si>
    <t>Finnan</t>
  </si>
  <si>
    <t>Kithri</t>
  </si>
  <si>
    <t>Tealeaf</t>
  </si>
  <si>
    <t>Keth</t>
  </si>
  <si>
    <t>Ovak</t>
  </si>
  <si>
    <t>Zasheir</t>
  </si>
  <si>
    <t>Yaseira</t>
  </si>
  <si>
    <t>Rein</t>
  </si>
  <si>
    <t>Malark</t>
  </si>
  <si>
    <t>Rowan</t>
  </si>
  <si>
    <t>Kosef</t>
  </si>
  <si>
    <t>Tana</t>
  </si>
  <si>
    <t>Shemov</t>
  </si>
  <si>
    <t>Luth</t>
  </si>
  <si>
    <t>Silifrey</t>
  </si>
  <si>
    <t>So-Kehur</t>
  </si>
  <si>
    <t>Thola</t>
  </si>
  <si>
    <t>Uuthrakt</t>
  </si>
  <si>
    <t>Shaumar</t>
  </si>
  <si>
    <t>Tammith</t>
  </si>
  <si>
    <t>Lian</t>
  </si>
  <si>
    <t>Shui</t>
  </si>
  <si>
    <t>Salazar</t>
  </si>
  <si>
    <t>Quara</t>
  </si>
  <si>
    <t>Pisacar</t>
  </si>
  <si>
    <t>Kleeck</t>
  </si>
  <si>
    <t>Medrash</t>
  </si>
  <si>
    <t>Kava</t>
  </si>
  <si>
    <t>Darrak</t>
  </si>
  <si>
    <t>Falkrunn</t>
  </si>
  <si>
    <t>hearth</t>
  </si>
  <si>
    <t>Carric</t>
  </si>
  <si>
    <t>Caelynn</t>
  </si>
  <si>
    <t>Mella</t>
  </si>
  <si>
    <t>Sian</t>
  </si>
  <si>
    <t>brook</t>
  </si>
  <si>
    <t>scient</t>
  </si>
  <si>
    <t>Erky</t>
  </si>
  <si>
    <t>Ellyjobell</t>
  </si>
  <si>
    <t>Raulnor</t>
  </si>
  <si>
    <t>Ku</t>
  </si>
  <si>
    <t>Schnicktick</t>
  </si>
  <si>
    <t>Schnella</t>
  </si>
  <si>
    <t>Garret</t>
  </si>
  <si>
    <t>Lavinia</t>
  </si>
  <si>
    <t>Thorngage</t>
  </si>
  <si>
    <t>Krush</t>
  </si>
  <si>
    <t>Ownka</t>
  </si>
  <si>
    <t>Zasheida</t>
  </si>
  <si>
    <t>Morn</t>
  </si>
  <si>
    <t>Shandri</t>
  </si>
  <si>
    <t>Mival</t>
  </si>
  <si>
    <t>Zora</t>
  </si>
  <si>
    <t>Starag</t>
  </si>
  <si>
    <t>Malcer</t>
  </si>
  <si>
    <t>Westra</t>
  </si>
  <si>
    <t>Thazar-De</t>
  </si>
  <si>
    <t>Umara</t>
  </si>
  <si>
    <t>Vladislak</t>
  </si>
  <si>
    <t>Yuldra</t>
  </si>
  <si>
    <t>Long</t>
  </si>
  <si>
    <t>Tai</t>
  </si>
  <si>
    <t>Pin</t>
  </si>
  <si>
    <t>Umbero</t>
  </si>
  <si>
    <t>Selise</t>
  </si>
  <si>
    <t>Ramondo</t>
  </si>
  <si>
    <t>Oorr</t>
  </si>
  <si>
    <t>Mehen</t>
  </si>
  <si>
    <t>Korinn</t>
  </si>
  <si>
    <t>Delg</t>
  </si>
  <si>
    <t>Finellen</t>
  </si>
  <si>
    <t>Ram</t>
  </si>
  <si>
    <t>mead</t>
  </si>
  <si>
    <t>Enialis</t>
  </si>
  <si>
    <t>Drusilia</t>
  </si>
  <si>
    <t>Naill</t>
  </si>
  <si>
    <t>Xilo</t>
  </si>
  <si>
    <t>petal</t>
  </si>
  <si>
    <t>Fonkin</t>
  </si>
  <si>
    <t>Ellywick</t>
  </si>
  <si>
    <t>Sheppen</t>
  </si>
  <si>
    <t>Nim</t>
  </si>
  <si>
    <t>Thulwar</t>
  </si>
  <si>
    <t>Thulmarra</t>
  </si>
  <si>
    <t>Lindal</t>
  </si>
  <si>
    <t>Lidda</t>
  </si>
  <si>
    <t>Tosscobble</t>
  </si>
  <si>
    <t>Mhurren</t>
  </si>
  <si>
    <t>Shautha</t>
  </si>
  <si>
    <t>Randal</t>
  </si>
  <si>
    <t>Tessele</t>
  </si>
  <si>
    <t>Orel</t>
  </si>
  <si>
    <t>Stor</t>
  </si>
  <si>
    <t>Urthur</t>
  </si>
  <si>
    <t>Zolis</t>
  </si>
  <si>
    <t>Meng</t>
  </si>
  <si>
    <t>Shin</t>
  </si>
  <si>
    <t>Vonda</t>
  </si>
  <si>
    <t>First name, last name</t>
  </si>
  <si>
    <t>Quaf</t>
  </si>
  <si>
    <t>Nadarr</t>
  </si>
  <si>
    <t>Mishann</t>
  </si>
  <si>
    <t>Eberk</t>
  </si>
  <si>
    <t>Gunnloda</t>
  </si>
  <si>
    <t>shield</t>
  </si>
  <si>
    <t>Erdan</t>
  </si>
  <si>
    <t>Enna</t>
  </si>
  <si>
    <t>Naeris</t>
  </si>
  <si>
    <t>Frug</t>
  </si>
  <si>
    <t>Lilli</t>
  </si>
  <si>
    <t>Timbers</t>
  </si>
  <si>
    <t>Oneshoe</t>
  </si>
  <si>
    <t>Walschud</t>
  </si>
  <si>
    <t>Wirsidda</t>
  </si>
  <si>
    <t>Lyle</t>
  </si>
  <si>
    <t>Merla</t>
  </si>
  <si>
    <t>Underbough</t>
  </si>
  <si>
    <t>Ront</t>
  </si>
  <si>
    <t>Sutha</t>
  </si>
  <si>
    <t>Stedd</t>
  </si>
  <si>
    <t>Pavel</t>
  </si>
  <si>
    <t>Taman</t>
  </si>
  <si>
    <t>On</t>
  </si>
  <si>
    <t>Sum</t>
  </si>
  <si>
    <t>Quierk</t>
  </si>
  <si>
    <t>Pandjed</t>
  </si>
  <si>
    <t>Nala</t>
  </si>
  <si>
    <t>Einkil</t>
  </si>
  <si>
    <t>Gurdis</t>
  </si>
  <si>
    <t>maul</t>
  </si>
  <si>
    <t>Erevan</t>
  </si>
  <si>
    <t>Felosia</t>
  </si>
  <si>
    <t>Phann</t>
  </si>
  <si>
    <t>Gerbo</t>
  </si>
  <si>
    <t>Loopmottin</t>
  </si>
  <si>
    <t>Turen</t>
  </si>
  <si>
    <t>Pock</t>
  </si>
  <si>
    <t>Merric</t>
  </si>
  <si>
    <t>Nedda</t>
  </si>
  <si>
    <t>Shump</t>
  </si>
  <si>
    <t>Vola</t>
  </si>
  <si>
    <t>Sergor</t>
  </si>
  <si>
    <t>Urth</t>
  </si>
  <si>
    <t>Shan</t>
  </si>
  <si>
    <t>Tan</t>
  </si>
  <si>
    <t>First name (orcish)</t>
  </si>
  <si>
    <t>Salleek</t>
  </si>
  <si>
    <t>Patrin</t>
  </si>
  <si>
    <t>Perra</t>
  </si>
  <si>
    <t>Fargrim</t>
  </si>
  <si>
    <t>Helja</t>
  </si>
  <si>
    <t>Galinndan</t>
  </si>
  <si>
    <t>Ielenia</t>
  </si>
  <si>
    <t>Rael</t>
  </si>
  <si>
    <t>Gimble</t>
  </si>
  <si>
    <t>Lorilla</t>
  </si>
  <si>
    <t>Sparklegem</t>
  </si>
  <si>
    <t>Milo</t>
  </si>
  <si>
    <t>Paela</t>
  </si>
  <si>
    <t>Thokk</t>
  </si>
  <si>
    <t>Volen</t>
  </si>
  <si>
    <t>Wan</t>
  </si>
  <si>
    <t>Urreek</t>
  </si>
  <si>
    <t>Rhogar</t>
  </si>
  <si>
    <t>Raiann</t>
  </si>
  <si>
    <t>Flint</t>
  </si>
  <si>
    <t>Hlin</t>
  </si>
  <si>
    <t>Battle</t>
  </si>
  <si>
    <t>harvest</t>
  </si>
  <si>
    <t>Hadarai</t>
  </si>
  <si>
    <t>Jelenneth</t>
  </si>
  <si>
    <t>Rinn</t>
  </si>
  <si>
    <t>Glim</t>
  </si>
  <si>
    <t>Mardnab</t>
  </si>
  <si>
    <t>Stumbleduck</t>
  </si>
  <si>
    <t>Osborn</t>
  </si>
  <si>
    <t>Portia</t>
  </si>
  <si>
    <t>Yevelda</t>
  </si>
  <si>
    <t>Wen</t>
  </si>
  <si>
    <t>Zeed</t>
  </si>
  <si>
    <t>Shamash</t>
  </si>
  <si>
    <t>Sora</t>
  </si>
  <si>
    <t>Gardain</t>
  </si>
  <si>
    <t>Kathra</t>
  </si>
  <si>
    <t>Brawn</t>
  </si>
  <si>
    <t>brew</t>
  </si>
  <si>
    <t>Heian</t>
  </si>
  <si>
    <t>Keyleth</t>
  </si>
  <si>
    <t>Sai</t>
  </si>
  <si>
    <t>Jebeddo</t>
  </si>
  <si>
    <t>Nissa</t>
  </si>
  <si>
    <t>Perrin</t>
  </si>
  <si>
    <t>Seraphina</t>
  </si>
  <si>
    <t>Human (Calishite)</t>
  </si>
  <si>
    <t>a</t>
  </si>
  <si>
    <t>Shedinn</t>
  </si>
  <si>
    <t>Surina</t>
  </si>
  <si>
    <t>Harbek</t>
  </si>
  <si>
    <t>Kristryd</t>
  </si>
  <si>
    <t>Fire</t>
  </si>
  <si>
    <t>buckle</t>
  </si>
  <si>
    <t>Himo</t>
  </si>
  <si>
    <t>Leshanna</t>
  </si>
  <si>
    <t>Syllin</t>
  </si>
  <si>
    <t>Kellen</t>
  </si>
  <si>
    <t>Nyx</t>
  </si>
  <si>
    <t>Reed</t>
  </si>
  <si>
    <t>Shaena</t>
  </si>
  <si>
    <t>Human (Chondathan)</t>
  </si>
  <si>
    <t>Tarhun</t>
  </si>
  <si>
    <t>Thava</t>
  </si>
  <si>
    <t>Kildrak</t>
  </si>
  <si>
    <t>Ilde</t>
  </si>
  <si>
    <t>Frost</t>
  </si>
  <si>
    <t>sword</t>
  </si>
  <si>
    <t>Immeral</t>
  </si>
  <si>
    <t>Thia</t>
  </si>
  <si>
    <t>Namfoodle</t>
  </si>
  <si>
    <t>Oda</t>
  </si>
  <si>
    <t>Roscoe</t>
  </si>
  <si>
    <t>Trym</t>
  </si>
  <si>
    <t>Human (Damaran)</t>
  </si>
  <si>
    <t>Torinn</t>
  </si>
  <si>
    <t>Uadjit</t>
  </si>
  <si>
    <t>Morgran</t>
  </si>
  <si>
    <t>Liftrasa</t>
  </si>
  <si>
    <t>pike</t>
  </si>
  <si>
    <t>Ivellios</t>
  </si>
  <si>
    <t>Meriele</t>
  </si>
  <si>
    <t>Vall</t>
  </si>
  <si>
    <t>Orryn</t>
  </si>
  <si>
    <t>Orla</t>
  </si>
  <si>
    <t>Wellby</t>
  </si>
  <si>
    <t>Vani</t>
  </si>
  <si>
    <t>Human (Illuskan)</t>
  </si>
  <si>
    <t>Andujar</t>
  </si>
  <si>
    <t>Artana</t>
  </si>
  <si>
    <t>Orsik</t>
  </si>
  <si>
    <t>Mardred</t>
  </si>
  <si>
    <t>Light</t>
  </si>
  <si>
    <t>bringer</t>
  </si>
  <si>
    <t>Laucian</t>
  </si>
  <si>
    <t>Mialee</t>
  </si>
  <si>
    <t>Roondar</t>
  </si>
  <si>
    <t>Roywyn</t>
  </si>
  <si>
    <t>Verna</t>
  </si>
  <si>
    <t>Human (Mulan)</t>
  </si>
  <si>
    <t>Armagan</t>
  </si>
  <si>
    <t>Kalas</t>
  </si>
  <si>
    <t>Oskar</t>
  </si>
  <si>
    <t>Riswynn</t>
  </si>
  <si>
    <t>Mine</t>
  </si>
  <si>
    <t>born</t>
  </si>
  <si>
    <t>Mindartis</t>
  </si>
  <si>
    <t>Naivara</t>
  </si>
  <si>
    <t>Seebo</t>
  </si>
  <si>
    <t>Shamil</t>
  </si>
  <si>
    <t>Human (Rashemi)</t>
  </si>
  <si>
    <t>Armek</t>
  </si>
  <si>
    <t>Khagra</t>
  </si>
  <si>
    <t>Rangrim</t>
  </si>
  <si>
    <t>Sannl</t>
  </si>
  <si>
    <t>Paelias</t>
  </si>
  <si>
    <t>Quelenna</t>
  </si>
  <si>
    <t>Sindri</t>
  </si>
  <si>
    <t>Human (Shou)</t>
  </si>
  <si>
    <t>Arzan</t>
  </si>
  <si>
    <t>Leytra</t>
  </si>
  <si>
    <t>Rurik</t>
  </si>
  <si>
    <t>Torbera</t>
  </si>
  <si>
    <t>Peren</t>
  </si>
  <si>
    <t>Quillathe</t>
  </si>
  <si>
    <t>Warryn</t>
  </si>
  <si>
    <t>Waywocket</t>
  </si>
  <si>
    <t>Axaran</t>
  </si>
  <si>
    <t>Myrka</t>
  </si>
  <si>
    <t>Taklinn</t>
  </si>
  <si>
    <t>Torgga</t>
  </si>
  <si>
    <t>Quarion</t>
  </si>
  <si>
    <t>Sariel</t>
  </si>
  <si>
    <t>Wrenn</t>
  </si>
  <si>
    <t>Zanna</t>
  </si>
  <si>
    <t>Belaxarim</t>
  </si>
  <si>
    <t>Naya</t>
  </si>
  <si>
    <t>Thoradin</t>
  </si>
  <si>
    <t>Vistra</t>
  </si>
  <si>
    <t>Riardon</t>
  </si>
  <si>
    <t>Shanairra</t>
  </si>
  <si>
    <t>Zook</t>
  </si>
  <si>
    <t>Brevarr</t>
  </si>
  <si>
    <t>Sarcha</t>
  </si>
  <si>
    <t>Thorin</t>
  </si>
  <si>
    <t>Beyla</t>
  </si>
  <si>
    <t>Rolen</t>
  </si>
  <si>
    <t>Shava</t>
  </si>
  <si>
    <t>Djemidor</t>
  </si>
  <si>
    <t>Shirren</t>
  </si>
  <si>
    <t>Tordek</t>
  </si>
  <si>
    <t>Fenryl</t>
  </si>
  <si>
    <t>Soveliss</t>
  </si>
  <si>
    <t>Silaqui</t>
  </si>
  <si>
    <t>Draxan</t>
  </si>
  <si>
    <t>Sirivistra</t>
  </si>
  <si>
    <t>Traubon</t>
  </si>
  <si>
    <t>Grenenzel</t>
  </si>
  <si>
    <t>Thamior</t>
  </si>
  <si>
    <t>Theirastra</t>
  </si>
  <si>
    <t>Fayal</t>
  </si>
  <si>
    <t>Sufana</t>
  </si>
  <si>
    <t>Travok</t>
  </si>
  <si>
    <t>Krystolari</t>
  </si>
  <si>
    <t>Tharivol</t>
  </si>
  <si>
    <t>Grax</t>
  </si>
  <si>
    <t>Tamara</t>
  </si>
  <si>
    <t>Ulfgar</t>
  </si>
  <si>
    <t>Lokara</t>
  </si>
  <si>
    <t>Theren</t>
  </si>
  <si>
    <t>Vadania</t>
  </si>
  <si>
    <t>Iojad</t>
  </si>
  <si>
    <t>Vrumadi</t>
  </si>
  <si>
    <t>Veit</t>
  </si>
  <si>
    <t>Lurka</t>
  </si>
  <si>
    <t>Varis</t>
  </si>
  <si>
    <t>Valanthe</t>
  </si>
  <si>
    <t>Inzul</t>
  </si>
  <si>
    <t>Zovra</t>
  </si>
  <si>
    <t>Vondal</t>
  </si>
  <si>
    <t>Marnia</t>
  </si>
  <si>
    <t>Alarcion</t>
  </si>
  <si>
    <t>Xanaphia</t>
  </si>
  <si>
    <t>Khiraj</t>
  </si>
  <si>
    <t>Agaro</t>
  </si>
  <si>
    <t>Praxana</t>
  </si>
  <si>
    <t>Alathar</t>
  </si>
  <si>
    <t>Aryllan</t>
  </si>
  <si>
    <t>Krevtzen</t>
  </si>
  <si>
    <t>Arnan</t>
  </si>
  <si>
    <t>Rokel</t>
  </si>
  <si>
    <t>Ariandar</t>
  </si>
  <si>
    <t>Atalya</t>
  </si>
  <si>
    <t>Lejek</t>
  </si>
  <si>
    <t>Auxlan</t>
  </si>
  <si>
    <t>Roksana</t>
  </si>
  <si>
    <t>Arromar</t>
  </si>
  <si>
    <t>Aythwil</t>
  </si>
  <si>
    <t>Mar</t>
  </si>
  <si>
    <t>Avamir</t>
  </si>
  <si>
    <t>Thurlfara</t>
  </si>
  <si>
    <t>Borel</t>
  </si>
  <si>
    <t>Irva</t>
  </si>
  <si>
    <t>Nazir</t>
  </si>
  <si>
    <t>Baelnar</t>
  </si>
  <si>
    <t>Vauldra</t>
  </si>
  <si>
    <t>Bvachan</t>
  </si>
  <si>
    <t>Lyfalia</t>
  </si>
  <si>
    <t>Nedam</t>
  </si>
  <si>
    <t>Balfam</t>
  </si>
  <si>
    <t>Veklani</t>
  </si>
  <si>
    <t>Carydion</t>
  </si>
  <si>
    <t>Ronefel</t>
  </si>
  <si>
    <t>Nevek</t>
  </si>
  <si>
    <t>Bariken</t>
  </si>
  <si>
    <t>Vronwe</t>
  </si>
  <si>
    <t>Elgoth</t>
  </si>
  <si>
    <t>Thirya</t>
  </si>
  <si>
    <t>Ravaran</t>
  </si>
  <si>
    <t>Borkûl</t>
  </si>
  <si>
    <t>Zebel</t>
  </si>
  <si>
    <t>Farlien</t>
  </si>
  <si>
    <t>Velene</t>
  </si>
  <si>
    <t>Razaan</t>
  </si>
  <si>
    <t>Darkûl</t>
  </si>
  <si>
    <t>Ferel</t>
  </si>
  <si>
    <t>Venefiq</t>
  </si>
  <si>
    <t>Sarax</t>
  </si>
  <si>
    <t>Dolmen</t>
  </si>
  <si>
    <t>Gaerlan</t>
  </si>
  <si>
    <t>Zereni</t>
  </si>
  <si>
    <t>Sarram</t>
  </si>
  <si>
    <t>Dyrnar</t>
  </si>
  <si>
    <t>Iafalior</t>
  </si>
  <si>
    <t>Savaxis</t>
  </si>
  <si>
    <t>Erag</t>
  </si>
  <si>
    <t>Kaelthorn</t>
  </si>
  <si>
    <t>Siangar</t>
  </si>
  <si>
    <t>Ezegan</t>
  </si>
  <si>
    <t>Laethan</t>
  </si>
  <si>
    <t>Sunan</t>
  </si>
  <si>
    <t>Ferrek</t>
  </si>
  <si>
    <t>Leliar</t>
  </si>
  <si>
    <t>Szuran</t>
  </si>
  <si>
    <t>Garmûl</t>
  </si>
  <si>
    <t>Leodor</t>
  </si>
  <si>
    <t>Tajan</t>
  </si>
  <si>
    <t>Glint</t>
  </si>
  <si>
    <t>Lorak</t>
  </si>
  <si>
    <t>Tamajon</t>
  </si>
  <si>
    <t>Ghorvas</t>
  </si>
  <si>
    <t>Lorifir</t>
  </si>
  <si>
    <t>Tenahn</t>
  </si>
  <si>
    <t>Grimmalk</t>
  </si>
  <si>
    <t>Morian</t>
  </si>
  <si>
    <t>Toxal</t>
  </si>
  <si>
    <t>Haeltar</t>
  </si>
  <si>
    <t>Oleran</t>
  </si>
  <si>
    <t>Tzegyr</t>
  </si>
  <si>
    <t>Halagmar</t>
  </si>
  <si>
    <t>Rylef</t>
  </si>
  <si>
    <t>Vantajar</t>
  </si>
  <si>
    <t>Halzar</t>
  </si>
  <si>
    <t>Savian</t>
  </si>
  <si>
    <t>Vharkus</t>
  </si>
  <si>
    <t>Hlant</t>
  </si>
  <si>
    <t>Seylas</t>
  </si>
  <si>
    <t>Xafiq</t>
  </si>
  <si>
    <t>Korlag</t>
  </si>
  <si>
    <t>Tevior</t>
  </si>
  <si>
    <t>Zarkhil</t>
  </si>
  <si>
    <t>Krag</t>
  </si>
  <si>
    <t>Veyas</t>
  </si>
  <si>
    <t>Krim</t>
  </si>
  <si>
    <t>Kurman</t>
  </si>
  <si>
    <t>Lurtrum</t>
  </si>
  <si>
    <t>Malagar</t>
  </si>
  <si>
    <t>Mardam</t>
  </si>
  <si>
    <t>Maulnar</t>
  </si>
  <si>
    <t>Melgar</t>
  </si>
  <si>
    <t>Morak</t>
  </si>
  <si>
    <t>Orobok</t>
  </si>
  <si>
    <t>Rogath</t>
  </si>
  <si>
    <t>Roken</t>
  </si>
  <si>
    <t>Rozag</t>
  </si>
  <si>
    <t>Sabakzar</t>
  </si>
  <si>
    <t>Sharak</t>
  </si>
  <si>
    <t>Smethykk</t>
  </si>
  <si>
    <t>Swargar</t>
  </si>
  <si>
    <t>Thorbalt</t>
  </si>
  <si>
    <t>Tredigar</t>
  </si>
  <si>
    <t>Vabûl</t>
  </si>
  <si>
    <t>Vistrum</t>
  </si>
  <si>
    <t>Wolvar</t>
  </si>
  <si>
    <t>I want a</t>
  </si>
  <si>
    <t>Gender</t>
  </si>
  <si>
    <t>Click F9 to refresh for another name</t>
  </si>
  <si>
    <t>Name will randomize between raised by humans or elves</t>
  </si>
  <si>
    <t>If you want to pick, pick Human or Elf instead of Half-Elf</t>
  </si>
  <si>
    <t>Name will be orcish name</t>
  </si>
  <si>
    <t>If you want your Half-Orc to have a human name, pick Human.</t>
  </si>
  <si>
    <t>Tiefling</t>
  </si>
  <si>
    <t>Human (Turami)</t>
  </si>
  <si>
    <t>Achuak (green)</t>
  </si>
  <si>
    <t>Aryte (war)</t>
  </si>
  <si>
    <t>Baeshra (animal)</t>
  </si>
  <si>
    <t>Darastrix (dragon)</t>
  </si>
  <si>
    <t>Garurt (axe)</t>
  </si>
  <si>
    <t>Irhtos (secret)</t>
  </si>
  <si>
    <t>Jhank (hammer)</t>
  </si>
  <si>
    <t>Kepesk (storm)</t>
  </si>
  <si>
    <t>Kethend (gem)</t>
  </si>
  <si>
    <t>Korth (danger)</t>
  </si>
  <si>
    <t>Kosj (small)</t>
  </si>
  <si>
    <t>Kothar (demon)</t>
  </si>
  <si>
    <t>Litrix (armor)</t>
  </si>
  <si>
    <t>Mirik (song)</t>
  </si>
  <si>
    <t>Othokent (smart)</t>
  </si>
  <si>
    <t>Sauriv (eye)</t>
  </si>
  <si>
    <t>Throden (many)</t>
  </si>
  <si>
    <t>Thurkear (night)</t>
  </si>
  <si>
    <t>Usk (iron)</t>
  </si>
  <si>
    <t>Valignat (burn)</t>
  </si>
  <si>
    <t>Vargach (battle)</t>
  </si>
  <si>
    <t>Verthica (mountain)</t>
  </si>
  <si>
    <t>Vutha (black)</t>
  </si>
  <si>
    <t>Vyth (steel)</t>
  </si>
  <si>
    <t>Epithet</t>
  </si>
  <si>
    <t>Grutok</t>
  </si>
  <si>
    <t>Lorthar</t>
  </si>
  <si>
    <t>Abzug</t>
  </si>
  <si>
    <t>Shugog</t>
  </si>
  <si>
    <t>Urzul</t>
  </si>
  <si>
    <t>Ruhk</t>
  </si>
  <si>
    <t>Mobad</t>
  </si>
  <si>
    <t>Shamog</t>
  </si>
  <si>
    <t>Mugrub</t>
  </si>
  <si>
    <t>Bajok</t>
  </si>
  <si>
    <t>Rhorog</t>
  </si>
  <si>
    <t>Jahrukk</t>
  </si>
  <si>
    <t>The Filthy</t>
  </si>
  <si>
    <t>Skull Cleaver</t>
  </si>
  <si>
    <t>Eye Gouger</t>
  </si>
  <si>
    <t>Iron Tusk</t>
  </si>
  <si>
    <t>Skin Flayer</t>
  </si>
  <si>
    <t>Bone Crusher</t>
  </si>
  <si>
    <t>Flesh Ripper</t>
  </si>
  <si>
    <t>Doom Hammer</t>
  </si>
  <si>
    <t>Elf Butcher</t>
  </si>
  <si>
    <t>Spine Snapper</t>
  </si>
  <si>
    <t>Death Spear</t>
  </si>
  <si>
    <t>The Brutal</t>
  </si>
  <si>
    <t>First name (translation)</t>
  </si>
  <si>
    <t>First name, epithet (if a noteworthy orc)</t>
  </si>
  <si>
    <t>Triton</t>
  </si>
  <si>
    <t>Virtue</t>
  </si>
  <si>
    <t>Akmenos</t>
  </si>
  <si>
    <t>Amnon</t>
  </si>
  <si>
    <t>Barakas</t>
  </si>
  <si>
    <t>Damakos</t>
  </si>
  <si>
    <t>Ekemon</t>
  </si>
  <si>
    <t>Iados</t>
  </si>
  <si>
    <t>Kairon</t>
  </si>
  <si>
    <t>Leucis</t>
  </si>
  <si>
    <t>Melech</t>
  </si>
  <si>
    <t>Mordai</t>
  </si>
  <si>
    <t>Morthos</t>
  </si>
  <si>
    <t>Pelaios</t>
  </si>
  <si>
    <t>Skamos</t>
  </si>
  <si>
    <t>Therai</t>
  </si>
  <si>
    <t>Akta</t>
  </si>
  <si>
    <t>Anakis</t>
  </si>
  <si>
    <t>Bryseis</t>
  </si>
  <si>
    <t>Criella</t>
  </si>
  <si>
    <t>Damaia</t>
  </si>
  <si>
    <t>Ea</t>
  </si>
  <si>
    <t>Kallista</t>
  </si>
  <si>
    <t>Lerissa</t>
  </si>
  <si>
    <t>Makaria</t>
  </si>
  <si>
    <t>Nemeia</t>
  </si>
  <si>
    <t>Orianna</t>
  </si>
  <si>
    <t>Phalaia</t>
  </si>
  <si>
    <t>Rieta</t>
  </si>
  <si>
    <t>Art</t>
  </si>
  <si>
    <t>Carrion</t>
  </si>
  <si>
    <t>Chant</t>
  </si>
  <si>
    <t>Creed</t>
  </si>
  <si>
    <t>Despair</t>
  </si>
  <si>
    <t>Excellence</t>
  </si>
  <si>
    <t>Fear</t>
  </si>
  <si>
    <t>Glory</t>
  </si>
  <si>
    <t>Hope</t>
  </si>
  <si>
    <t>Ideal</t>
  </si>
  <si>
    <t>Music</t>
  </si>
  <si>
    <t>Nowhere</t>
  </si>
  <si>
    <t>Open</t>
  </si>
  <si>
    <t>Poetry</t>
  </si>
  <si>
    <t>Quest</t>
  </si>
  <si>
    <t>Random</t>
  </si>
  <si>
    <t>Reverence</t>
  </si>
  <si>
    <t>Sorrow</t>
  </si>
  <si>
    <t>Temerity</t>
  </si>
  <si>
    <t>Torment</t>
  </si>
  <si>
    <t>Weary</t>
  </si>
  <si>
    <t>First name (Virtue)</t>
  </si>
  <si>
    <t>Male Pre</t>
  </si>
  <si>
    <t>Male Suf</t>
  </si>
  <si>
    <t>Female Pre</t>
  </si>
  <si>
    <t>Female Suf</t>
  </si>
  <si>
    <t>Co</t>
  </si>
  <si>
    <t>Jhi</t>
  </si>
  <si>
    <t>mas</t>
  </si>
  <si>
    <t>Ke</t>
  </si>
  <si>
    <t>nis</t>
  </si>
  <si>
    <t>rus</t>
  </si>
  <si>
    <t>ros</t>
  </si>
  <si>
    <t>Mo</t>
  </si>
  <si>
    <t>los</t>
  </si>
  <si>
    <t>Na</t>
  </si>
  <si>
    <t>Vo</t>
  </si>
  <si>
    <t>dos</t>
  </si>
  <si>
    <t>Zu</t>
  </si>
  <si>
    <t>A</t>
  </si>
  <si>
    <t>ryn</t>
  </si>
  <si>
    <t>thyn</t>
  </si>
  <si>
    <t>ren</t>
  </si>
  <si>
    <t>Bel</t>
  </si>
  <si>
    <t>Du</t>
  </si>
  <si>
    <t>Felo</t>
  </si>
  <si>
    <t>Otan</t>
  </si>
  <si>
    <t>Shal</t>
  </si>
  <si>
    <t>Vla</t>
  </si>
  <si>
    <t>lyn</t>
  </si>
  <si>
    <t>Wo</t>
  </si>
  <si>
    <t>Yuan-Ti</t>
  </si>
  <si>
    <t>Part 1</t>
  </si>
  <si>
    <t>Part 2</t>
  </si>
  <si>
    <t>Part 3</t>
  </si>
  <si>
    <t>As</t>
  </si>
  <si>
    <t>ut</t>
  </si>
  <si>
    <t>ali</t>
  </si>
  <si>
    <t>li</t>
  </si>
  <si>
    <t>Hes</t>
  </si>
  <si>
    <t>sa</t>
  </si>
  <si>
    <t>tal</t>
  </si>
  <si>
    <t>Hi</t>
  </si>
  <si>
    <t>to</t>
  </si>
  <si>
    <t>tee</t>
  </si>
  <si>
    <t>Is</t>
  </si>
  <si>
    <t>hu</t>
  </si>
  <si>
    <t>Ma</t>
  </si>
  <si>
    <t>nu</t>
  </si>
  <si>
    <t>ya</t>
  </si>
  <si>
    <t>Me</t>
  </si>
  <si>
    <t>zt</t>
  </si>
  <si>
    <t>E</t>
  </si>
  <si>
    <t>O</t>
  </si>
  <si>
    <t>tl</t>
  </si>
  <si>
    <t>eh</t>
  </si>
  <si>
    <t>kash</t>
  </si>
  <si>
    <t>lah</t>
  </si>
  <si>
    <t>Si</t>
  </si>
  <si>
    <t>va</t>
  </si>
  <si>
    <t>ta</t>
  </si>
  <si>
    <t>kosh</t>
  </si>
  <si>
    <t>Ta</t>
  </si>
  <si>
    <t>Ssi</t>
  </si>
  <si>
    <t>mal</t>
  </si>
  <si>
    <t>Sui</t>
  </si>
  <si>
    <t>l</t>
  </si>
  <si>
    <t>ash</t>
  </si>
  <si>
    <t>So</t>
  </si>
  <si>
    <t>Te</t>
  </si>
  <si>
    <t>o</t>
  </si>
  <si>
    <t>shi</t>
  </si>
  <si>
    <t>Ya</t>
  </si>
  <si>
    <t>Zi</t>
  </si>
  <si>
    <t>h</t>
  </si>
  <si>
    <t>u</t>
  </si>
  <si>
    <t>Birth name</t>
  </si>
  <si>
    <t>Shorter, slighter build, dusky brown skin, hair and eyes.</t>
  </si>
  <si>
    <t>Slender, tawny-skinned, usually tall.</t>
  </si>
  <si>
    <t>Moderate height and build, tawny to fair skin, brown or black hair, usually brown eyes.</t>
  </si>
  <si>
    <t>Tall, fair-skinned, blue or steely gray eyes, usually raven-black hair.</t>
  </si>
  <si>
    <t>Tall, slim, amber-skinned, hazel or brown eyes. Black to dark brown hair or shaven.</t>
  </si>
  <si>
    <t>Short, stout and muscular. Usually dusky skin, dark eyes and thick black hair.</t>
  </si>
  <si>
    <t>Yellowish-bronze skinned, black hair and dark eyes.</t>
  </si>
  <si>
    <t>Tall, muscular, dark mahogany skinned, curly black hair, dark eyes.</t>
  </si>
  <si>
    <t>Use human names.</t>
  </si>
  <si>
    <t>Genasi</t>
  </si>
  <si>
    <t>Names just synonyms of their element and its different kinds of appearances</t>
  </si>
  <si>
    <t>Have 3 different types of names</t>
  </si>
  <si>
    <t>Have weird expression-like names</t>
  </si>
  <si>
    <t>Ehputoki</t>
  </si>
  <si>
    <t>Monstrous</t>
  </si>
  <si>
    <t>Other</t>
  </si>
  <si>
    <t>No names, see name generator for why</t>
  </si>
  <si>
    <t>This excel worksheet can do one of two things:</t>
  </si>
  <si>
    <t>Notes on the entire excel</t>
  </si>
  <si>
    <t>Any entry will reset the entire excel's outputs, therefore be sure to copy down things you like before doing anything else.</t>
  </si>
  <si>
    <t>Notes on Name Data worksheet</t>
  </si>
  <si>
    <t>Some races were simple to do, others not so much. I did most of the official races, although I skipped some as explained in the Name Generator worksheet.</t>
  </si>
  <si>
    <t>If there is enough demand and a way for me to make it worth it, I'll add races.</t>
  </si>
  <si>
    <t>It caps out at 100 for each column. If you need more and can't fix it yourself, send a PM to /u/thorn1993 and I'll fix it for you.</t>
  </si>
  <si>
    <t>Any names can be added to the list based on your preferences, just be sure not to leave any empty spaces.</t>
  </si>
  <si>
    <t>It can generate a name based on your choice of gender and race, if you aren't happy with what the NPC Generator gave you (Name Generator worksheet).</t>
  </si>
  <si>
    <t>It can generate a random NPC, with stats, suggested class, race, name. It will randomize a gender and a name accordingly (Random NPC Generator worksheet).</t>
  </si>
  <si>
    <t>Constructive criticism welcome!</t>
  </si>
  <si>
    <t>Click F9 to re-generate an NPC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</si>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</sst>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0" tint="-0.249977111117893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8"/>
      <name val="Calibri"/>
      <family val="2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0" fillId="2" borderId="1" xfId="0" applyFont="1" applyFill="1" applyBorder="1"/>
    <xf numFmtId="0" fontId="0" fillId="2" borderId="2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1" xfId="0" applyFont="1" applyFill="1" applyBorder="1" applyAlignment="1"/>
    <xf numFmtId="0" fontId="0" fillId="0" borderId="0" xfId="0" applyFont="1" applyBorder="1" applyAlignment="1"/>
    <xf numFmtId="0" fontId="0" fillId="0" borderId="12" xfId="0" applyFont="1" applyBorder="1" applyAlignment="1"/>
    <xf numFmtId="0" fontId="2" fillId="0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7" fillId="0" borderId="0" xfId="0" applyFont="1"/>
    <xf numFmtId="0" fontId="6" fillId="0" borderId="0" xfId="0" applyFont="1" applyAlignment="1"/>
    <xf numFmtId="0" fontId="8" fillId="0" borderId="0" xfId="0" applyFont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>
      <selection activeCell="C15" sqref="C15"/>
    </sheetView>
  </sheetViews>
  <sheetFormatPr defaultRowHeight="14.4"/>
  <sheetData>
    <row r="2" spans="2:3">
      <c r="B2" t="s">
        <v>1207</v>
      </c>
    </row>
    <row r="3" spans="2:3">
      <c r="C3" t="s">
        <v>1216</v>
      </c>
    </row>
    <row r="4" spans="2:3">
      <c r="C4" t="s">
        <v>1215</v>
      </c>
    </row>
    <row r="6" spans="2:3">
      <c r="B6" t="s">
        <v>1208</v>
      </c>
    </row>
    <row r="7" spans="2:3">
      <c r="C7" t="s">
        <v>1209</v>
      </c>
    </row>
    <row r="8" spans="2:3">
      <c r="C8" t="s">
        <v>1217</v>
      </c>
    </row>
    <row r="10" spans="2:3">
      <c r="B10" t="s">
        <v>1210</v>
      </c>
    </row>
    <row r="11" spans="2:3">
      <c r="C11" t="s">
        <v>1214</v>
      </c>
    </row>
    <row r="12" spans="2:3">
      <c r="C12" t="s">
        <v>1213</v>
      </c>
    </row>
    <row r="13" spans="2:3">
      <c r="C13" t="s">
        <v>1211</v>
      </c>
    </row>
    <row r="14" spans="2:3">
      <c r="C14" s="33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Q1" zoomScale="80" zoomScaleNormal="80" workbookViewId="0">
      <selection activeCell="R20" sqref="R20"/>
    </sheetView>
  </sheetViews>
  <sheetFormatPr defaultColWidth="15.109375" defaultRowHeight="15" customHeight="1"/>
  <cols>
    <col min="1" max="1" width="19.44140625" hidden="1" customWidth="1"/>
    <col min="2" max="2" width="11" hidden="1" customWidth="1"/>
    <col min="3" max="7" width="8" hidden="1" customWidth="1"/>
    <col min="8" max="8" width="25.6640625" hidden="1" customWidth="1"/>
    <col min="9" max="9" width="15.33203125" hidden="1" customWidth="1"/>
    <col min="10" max="10" width="8" hidden="1" customWidth="1"/>
    <col min="11" max="11" width="20" hidden="1" customWidth="1"/>
    <col min="12" max="15" width="8" hidden="1" customWidth="1"/>
    <col min="16" max="16" width="16.33203125" style="4" hidden="1" customWidth="1"/>
    <col min="17" max="17" width="5.44140625" customWidth="1"/>
    <col min="18" max="18" width="21.109375" customWidth="1"/>
    <col min="19" max="27" width="8" customWidth="1"/>
    <col min="28" max="28" width="7.5546875" customWidth="1"/>
  </cols>
  <sheetData>
    <row r="1" spans="1:2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5" t="s">
        <v>9</v>
      </c>
      <c r="L1" s="5" t="s">
        <v>10</v>
      </c>
      <c r="M1" s="5" t="s">
        <v>11</v>
      </c>
      <c r="N1" s="5"/>
      <c r="O1" s="6"/>
      <c r="P1" s="7" t="s">
        <v>12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3" t="s">
        <v>13</v>
      </c>
      <c r="B2" s="3">
        <v>5</v>
      </c>
      <c r="C2" s="3">
        <v>4</v>
      </c>
      <c r="D2" s="3">
        <v>6</v>
      </c>
      <c r="E2" s="3">
        <v>2</v>
      </c>
      <c r="F2" s="3">
        <v>1</v>
      </c>
      <c r="G2" s="3">
        <v>3</v>
      </c>
      <c r="H2" s="3" t="s">
        <v>14</v>
      </c>
      <c r="I2" s="3">
        <v>546213</v>
      </c>
      <c r="J2" s="3"/>
      <c r="K2" s="3" t="s">
        <v>15</v>
      </c>
      <c r="L2" s="3" t="s">
        <v>1</v>
      </c>
      <c r="M2" s="3" t="s">
        <v>3</v>
      </c>
      <c r="N2" s="3"/>
      <c r="O2" s="6" t="str">
        <f t="shared" ref="O2:O13" si="0">CONCATENATE(L2,M2)</f>
        <v>STRCON</v>
      </c>
      <c r="P2" s="7">
        <f ca="1">IFERROR(SEARCH(O2,$AA$5),100)</f>
        <v>100</v>
      </c>
      <c r="Q2" s="3"/>
      <c r="R2" s="5" t="s">
        <v>16</v>
      </c>
      <c r="S2" s="3">
        <v>13</v>
      </c>
      <c r="T2" s="3">
        <v>12</v>
      </c>
      <c r="U2" s="3">
        <v>11</v>
      </c>
      <c r="V2" s="3">
        <v>10</v>
      </c>
      <c r="W2" s="3">
        <v>9</v>
      </c>
      <c r="X2" s="3">
        <v>8</v>
      </c>
      <c r="Y2" s="3"/>
      <c r="Z2" s="3"/>
      <c r="AA2" s="3"/>
      <c r="AB2" s="3"/>
    </row>
    <row r="3" spans="1:28">
      <c r="A3" s="3" t="s">
        <v>17</v>
      </c>
      <c r="B3" s="3">
        <v>6</v>
      </c>
      <c r="C3" s="3">
        <v>2</v>
      </c>
      <c r="D3" s="3">
        <v>5</v>
      </c>
      <c r="E3" s="3">
        <v>3</v>
      </c>
      <c r="F3" s="3">
        <v>4</v>
      </c>
      <c r="G3" s="3">
        <v>1</v>
      </c>
      <c r="H3" s="3" t="s">
        <v>18</v>
      </c>
      <c r="I3" s="3">
        <v>625341</v>
      </c>
      <c r="J3" s="3"/>
      <c r="K3" s="3" t="s">
        <v>19</v>
      </c>
      <c r="L3" s="3" t="s">
        <v>6</v>
      </c>
      <c r="M3" s="3" t="s">
        <v>5</v>
      </c>
      <c r="N3" s="3"/>
      <c r="O3" s="6" t="str">
        <f t="shared" si="0"/>
        <v>CHAWIS</v>
      </c>
      <c r="P3" s="7">
        <f t="shared" ref="P3:P34" ca="1" si="1">IFERROR(SEARCH(O3,$AA$5),100)</f>
        <v>100</v>
      </c>
      <c r="Q3" s="3"/>
      <c r="X3" s="3"/>
      <c r="Y3" s="3"/>
      <c r="Z3" s="3"/>
      <c r="AA3" s="3"/>
      <c r="AB3" s="3"/>
    </row>
    <row r="4" spans="1:28">
      <c r="A4" s="3" t="s">
        <v>20</v>
      </c>
      <c r="B4" s="3">
        <v>5</v>
      </c>
      <c r="C4" s="3">
        <v>6</v>
      </c>
      <c r="D4" s="3">
        <v>2</v>
      </c>
      <c r="E4" s="3">
        <v>1</v>
      </c>
      <c r="F4" s="3">
        <v>3</v>
      </c>
      <c r="G4" s="3">
        <v>4</v>
      </c>
      <c r="H4" s="3" t="s">
        <v>21</v>
      </c>
      <c r="I4" s="3">
        <v>562134</v>
      </c>
      <c r="J4" s="3"/>
      <c r="K4" s="3" t="s">
        <v>22</v>
      </c>
      <c r="L4" s="3" t="s">
        <v>5</v>
      </c>
      <c r="M4" s="3" t="s">
        <v>3</v>
      </c>
      <c r="N4" s="3"/>
      <c r="O4" s="6" t="str">
        <f t="shared" si="0"/>
        <v>WISCON</v>
      </c>
      <c r="P4" s="7">
        <f t="shared" ca="1" si="1"/>
        <v>100</v>
      </c>
      <c r="Q4" s="3"/>
      <c r="R4" s="5" t="s">
        <v>27</v>
      </c>
      <c r="S4" s="3"/>
      <c r="T4" s="3"/>
      <c r="U4" s="3"/>
      <c r="V4" s="3"/>
      <c r="W4" s="3"/>
      <c r="X4" s="3"/>
      <c r="Y4" s="3"/>
      <c r="Z4" s="3"/>
      <c r="AA4" s="32" t="s">
        <v>23</v>
      </c>
      <c r="AB4" s="3"/>
    </row>
    <row r="5" spans="1:28">
      <c r="A5" s="3" t="s">
        <v>24</v>
      </c>
      <c r="B5" s="3">
        <v>4</v>
      </c>
      <c r="C5" s="3">
        <v>5</v>
      </c>
      <c r="D5" s="3">
        <v>6</v>
      </c>
      <c r="E5" s="3">
        <v>3</v>
      </c>
      <c r="F5" s="3">
        <v>1</v>
      </c>
      <c r="G5" s="3">
        <v>2</v>
      </c>
      <c r="H5" s="3" t="s">
        <v>25</v>
      </c>
      <c r="I5" s="3">
        <v>456312</v>
      </c>
      <c r="J5" s="3"/>
      <c r="K5" s="3" t="s">
        <v>26</v>
      </c>
      <c r="L5" s="3" t="s">
        <v>5</v>
      </c>
      <c r="M5" s="3" t="s">
        <v>4</v>
      </c>
      <c r="N5" s="3"/>
      <c r="O5" s="6" t="str">
        <f t="shared" si="0"/>
        <v>WISINT</v>
      </c>
      <c r="P5" s="7">
        <f t="shared" ca="1" si="1"/>
        <v>100</v>
      </c>
      <c r="Q5" s="3"/>
      <c r="R5" s="3" t="str">
        <f ca="1">INDEX(K2:K13,MATCH(MIN(P2:P13),P2:P13,0))</f>
        <v>Sorcerer</v>
      </c>
      <c r="S5" s="3"/>
      <c r="T5" s="32" t="s">
        <v>31</v>
      </c>
      <c r="U5" s="32"/>
      <c r="V5" s="32"/>
      <c r="W5" s="32"/>
      <c r="X5" s="32"/>
      <c r="Y5" s="32"/>
      <c r="Z5" s="3"/>
      <c r="AA5" s="32" t="str">
        <f ca="1">CONCATENATE(IF(T6=1,T7,IF(U6=1,U7,IF(V6=1,V7,IF(W6=1,W7,IF(X6=1,X7,IF(Y6=1,Y7)))))),IF(T6=2,T7,IF(U6=2,U7,IF(V6=2,V7,IF(W6=2,W7,IF(X6=2,X7,IF(Y6=2,Y7)))))),IF(T6=3,T7,IF(U6=3,U7,IF(V6=3,V7,IF(W6=3,W7,IF(X6=3,X7,IF(Y6=3,Y7)))))),IF(T6=4,T7,IF(U6=4,U7,IF(V6=4,V7,IF(W6=4,W7,IF(X6=4,X7,IF(Y6=4,Y7)))))),IF(T6=5,T7,IF(U6=5,U7,IF(V6=5,V7,IF(W6=5,W7,IF(X6=5,X7,IF(Y6=5,Y7)))))),IF(T6=6,T7,IF(U6=6,U7,IF(V6=6,V7,IF(W6=6,W7,IF(X6=6,X7,IF(Y6=6,Y7)))))))</f>
        <v>WISCHAINTSTRDEXCON</v>
      </c>
      <c r="AB5" s="3"/>
    </row>
    <row r="6" spans="1:28">
      <c r="A6" s="3" t="s">
        <v>28</v>
      </c>
      <c r="B6" s="3">
        <v>5</v>
      </c>
      <c r="C6" s="3">
        <v>4</v>
      </c>
      <c r="D6" s="3">
        <v>6</v>
      </c>
      <c r="E6" s="3">
        <v>2</v>
      </c>
      <c r="F6" s="3">
        <v>3</v>
      </c>
      <c r="G6" s="3">
        <v>1</v>
      </c>
      <c r="H6" s="3" t="s">
        <v>29</v>
      </c>
      <c r="I6" s="3">
        <v>546231</v>
      </c>
      <c r="J6" s="3"/>
      <c r="K6" s="3" t="s">
        <v>30</v>
      </c>
      <c r="L6" s="3" t="s">
        <v>1</v>
      </c>
      <c r="M6" s="3" t="s">
        <v>2</v>
      </c>
      <c r="N6" s="3"/>
      <c r="O6" s="6" t="str">
        <f t="shared" si="0"/>
        <v>STRDEX</v>
      </c>
      <c r="P6" s="7">
        <f t="shared" ca="1" si="1"/>
        <v>10</v>
      </c>
      <c r="Q6" s="3"/>
      <c r="R6" s="3"/>
      <c r="S6" s="3"/>
      <c r="T6" s="32">
        <f t="shared" ref="T6:Y6" ca="1" si="2">INDEX(B:B,MATCH($R$8,$A:$A,0))</f>
        <v>4</v>
      </c>
      <c r="U6" s="32">
        <f t="shared" ca="1" si="2"/>
        <v>5</v>
      </c>
      <c r="V6" s="32">
        <f t="shared" ca="1" si="2"/>
        <v>6</v>
      </c>
      <c r="W6" s="32">
        <f t="shared" ca="1" si="2"/>
        <v>3</v>
      </c>
      <c r="X6" s="32">
        <f t="shared" ca="1" si="2"/>
        <v>1</v>
      </c>
      <c r="Y6" s="32">
        <f t="shared" ca="1" si="2"/>
        <v>2</v>
      </c>
      <c r="Z6" s="3"/>
      <c r="AA6" s="3"/>
      <c r="AB6" s="3"/>
    </row>
    <row r="7" spans="1:28">
      <c r="A7" s="3" t="s">
        <v>32</v>
      </c>
      <c r="B7" s="3">
        <v>1</v>
      </c>
      <c r="C7" s="3">
        <v>6</v>
      </c>
      <c r="D7" s="3">
        <v>4</v>
      </c>
      <c r="E7" s="3">
        <v>2</v>
      </c>
      <c r="F7" s="3">
        <v>5</v>
      </c>
      <c r="G7" s="3">
        <v>3</v>
      </c>
      <c r="H7" s="3" t="s">
        <v>33</v>
      </c>
      <c r="I7" s="3">
        <v>164253</v>
      </c>
      <c r="J7" s="3"/>
      <c r="K7" s="3" t="s">
        <v>34</v>
      </c>
      <c r="L7" s="3" t="s">
        <v>2</v>
      </c>
      <c r="M7" s="3" t="s">
        <v>5</v>
      </c>
      <c r="N7" s="3"/>
      <c r="O7" s="6" t="str">
        <f t="shared" si="0"/>
        <v>DEXWIS</v>
      </c>
      <c r="P7" s="7">
        <f t="shared" ca="1" si="1"/>
        <v>100</v>
      </c>
      <c r="Q7" s="3"/>
      <c r="R7" s="5" t="s">
        <v>38</v>
      </c>
      <c r="S7" s="3"/>
      <c r="T7" s="5" t="s">
        <v>1</v>
      </c>
      <c r="U7" s="5" t="s">
        <v>2</v>
      </c>
      <c r="V7" s="5" t="s">
        <v>3</v>
      </c>
      <c r="W7" s="5" t="s">
        <v>4</v>
      </c>
      <c r="X7" s="5" t="s">
        <v>5</v>
      </c>
      <c r="Y7" s="5" t="s">
        <v>6</v>
      </c>
      <c r="Z7" s="3"/>
      <c r="AA7" s="3"/>
      <c r="AB7" s="3"/>
    </row>
    <row r="8" spans="1:28">
      <c r="A8" s="3" t="s">
        <v>35</v>
      </c>
      <c r="B8" s="3">
        <v>1</v>
      </c>
      <c r="C8" s="3">
        <v>2</v>
      </c>
      <c r="D8" s="3">
        <v>3</v>
      </c>
      <c r="E8" s="3">
        <v>6</v>
      </c>
      <c r="F8" s="3">
        <v>5</v>
      </c>
      <c r="G8" s="3">
        <v>4</v>
      </c>
      <c r="H8" s="3" t="s">
        <v>36</v>
      </c>
      <c r="I8" s="3">
        <v>123654</v>
      </c>
      <c r="J8" s="3"/>
      <c r="K8" s="3" t="s">
        <v>37</v>
      </c>
      <c r="L8" s="3" t="s">
        <v>6</v>
      </c>
      <c r="M8" s="3" t="s">
        <v>3</v>
      </c>
      <c r="N8" s="3"/>
      <c r="O8" s="6" t="str">
        <f t="shared" si="0"/>
        <v>CHACON</v>
      </c>
      <c r="P8" s="7">
        <f t="shared" ca="1" si="1"/>
        <v>100</v>
      </c>
      <c r="Q8" s="3"/>
      <c r="R8" s="3" t="str">
        <f ca="1">INDEX(A:A,RANDBETWEEN(ROW(A2),ROW(A85)))</f>
        <v>Animal Breeder</v>
      </c>
      <c r="S8" s="3"/>
      <c r="T8" s="3">
        <f t="shared" ref="T8:Y8" ca="1" si="3">IF(INDEX(B:B,MATCH($R$8,$A:$A,0))=1,$S$2,IF(INDEX(B:B,MATCH($R$8,$A:$A,0))=2,$T$2,IF(INDEX(B:B,MATCH($R$8,$A:$A,0))=3,$U$2,IF(INDEX(B:B,MATCH($R$8,$A:$A,0))=4,$V$2,IF(INDEX(B:B,MATCH($R$8,$A:$A,0))=5,$W$2,IF(INDEX(B:B,MATCH($R$8,$A:$A,0))=6,$X$2))))))</f>
        <v>10</v>
      </c>
      <c r="U8" s="3">
        <f t="shared" ca="1" si="3"/>
        <v>9</v>
      </c>
      <c r="V8" s="3">
        <f t="shared" ca="1" si="3"/>
        <v>8</v>
      </c>
      <c r="W8" s="3">
        <f t="shared" ca="1" si="3"/>
        <v>11</v>
      </c>
      <c r="X8" s="3">
        <f t="shared" ca="1" si="3"/>
        <v>13</v>
      </c>
      <c r="Y8" s="3">
        <f t="shared" ca="1" si="3"/>
        <v>12</v>
      </c>
      <c r="Z8" s="3"/>
      <c r="AA8" s="3"/>
      <c r="AB8" s="3"/>
    </row>
    <row r="9" spans="1:28">
      <c r="A9" s="3" t="s">
        <v>39</v>
      </c>
      <c r="B9" s="3">
        <v>6</v>
      </c>
      <c r="C9" s="3">
        <v>3</v>
      </c>
      <c r="D9" s="3">
        <v>5</v>
      </c>
      <c r="E9" s="3">
        <v>1</v>
      </c>
      <c r="F9" s="3">
        <v>4</v>
      </c>
      <c r="G9" s="3">
        <v>2</v>
      </c>
      <c r="H9" s="3" t="s">
        <v>40</v>
      </c>
      <c r="I9" s="3">
        <v>635142</v>
      </c>
      <c r="J9" s="3"/>
      <c r="K9" s="3" t="s">
        <v>41</v>
      </c>
      <c r="L9" s="3" t="s">
        <v>5</v>
      </c>
      <c r="M9" s="3" t="s">
        <v>2</v>
      </c>
      <c r="N9" s="3"/>
      <c r="O9" s="6" t="str">
        <f t="shared" si="0"/>
        <v>WISDEX</v>
      </c>
      <c r="P9" s="7">
        <f t="shared" ca="1" si="1"/>
        <v>100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 t="s">
        <v>42</v>
      </c>
      <c r="B10" s="3">
        <v>2</v>
      </c>
      <c r="C10" s="3">
        <v>5</v>
      </c>
      <c r="D10" s="3">
        <v>1</v>
      </c>
      <c r="E10" s="3">
        <v>6</v>
      </c>
      <c r="F10" s="3">
        <v>4</v>
      </c>
      <c r="G10" s="3">
        <v>3</v>
      </c>
      <c r="H10" s="3" t="s">
        <v>43</v>
      </c>
      <c r="I10" s="3">
        <v>251643</v>
      </c>
      <c r="J10" s="3"/>
      <c r="K10" s="3" t="s">
        <v>44</v>
      </c>
      <c r="L10" s="3" t="s">
        <v>2</v>
      </c>
      <c r="M10" s="3" t="s">
        <v>4</v>
      </c>
      <c r="N10" s="3"/>
      <c r="O10" s="6" t="str">
        <f t="shared" si="0"/>
        <v>DEXINT</v>
      </c>
      <c r="P10" s="7">
        <f t="shared" ca="1" si="1"/>
        <v>100</v>
      </c>
      <c r="Q10" s="3"/>
      <c r="R10" s="5" t="s">
        <v>48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 t="s">
        <v>45</v>
      </c>
      <c r="B11" s="3">
        <v>4</v>
      </c>
      <c r="C11" s="3">
        <v>1</v>
      </c>
      <c r="D11" s="3">
        <v>6</v>
      </c>
      <c r="E11" s="3">
        <v>5</v>
      </c>
      <c r="F11" s="3">
        <v>3</v>
      </c>
      <c r="G11" s="3">
        <v>2</v>
      </c>
      <c r="H11" s="3" t="s">
        <v>46</v>
      </c>
      <c r="I11" s="3">
        <v>416532</v>
      </c>
      <c r="J11" s="3"/>
      <c r="K11" s="3" t="s">
        <v>47</v>
      </c>
      <c r="L11" s="3" t="s">
        <v>6</v>
      </c>
      <c r="M11" s="3" t="s">
        <v>4</v>
      </c>
      <c r="N11" s="3"/>
      <c r="O11" s="6" t="str">
        <f t="shared" si="0"/>
        <v>CHAINT</v>
      </c>
      <c r="P11" s="7">
        <f t="shared" ca="1" si="1"/>
        <v>4</v>
      </c>
      <c r="Q11" s="3"/>
      <c r="R11" s="3" t="str">
        <f t="array" aca="1" ref="R11" ca="1">INDEX(H2:H85,MATCH(R8,A2:A85))</f>
        <v>Animal Handling</v>
      </c>
      <c r="S11" s="3"/>
      <c r="U11" s="3"/>
      <c r="V11" s="3"/>
      <c r="W11" s="3"/>
      <c r="X11" s="3"/>
      <c r="Y11" s="3"/>
      <c r="Z11" s="3"/>
      <c r="AA11" s="3"/>
      <c r="AB11" s="3"/>
    </row>
    <row r="12" spans="1:28">
      <c r="A12" s="3" t="s">
        <v>49</v>
      </c>
      <c r="B12" s="3">
        <v>2</v>
      </c>
      <c r="C12" s="3">
        <v>6</v>
      </c>
      <c r="D12" s="3">
        <v>1</v>
      </c>
      <c r="E12" s="3">
        <v>4</v>
      </c>
      <c r="F12" s="3">
        <v>5</v>
      </c>
      <c r="G12" s="3">
        <v>3</v>
      </c>
      <c r="H12" s="3" t="s">
        <v>50</v>
      </c>
      <c r="I12" s="3">
        <v>261453</v>
      </c>
      <c r="J12" s="3"/>
      <c r="K12" s="3" t="s">
        <v>51</v>
      </c>
      <c r="L12" s="3" t="s">
        <v>6</v>
      </c>
      <c r="M12" s="3" t="s">
        <v>2</v>
      </c>
      <c r="N12" s="3"/>
      <c r="O12" s="6" t="str">
        <f t="shared" si="0"/>
        <v>CHADEX</v>
      </c>
      <c r="P12" s="7">
        <f t="shared" ca="1" si="1"/>
        <v>100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 t="s">
        <v>52</v>
      </c>
      <c r="B13" s="3">
        <v>6</v>
      </c>
      <c r="C13" s="3">
        <v>1</v>
      </c>
      <c r="D13" s="3">
        <v>5</v>
      </c>
      <c r="E13" s="3">
        <v>2</v>
      </c>
      <c r="F13" s="3">
        <v>3</v>
      </c>
      <c r="G13" s="3">
        <v>4</v>
      </c>
      <c r="H13" s="3" t="s">
        <v>46</v>
      </c>
      <c r="I13" s="3">
        <v>615234</v>
      </c>
      <c r="J13" s="3"/>
      <c r="K13" s="3" t="s">
        <v>53</v>
      </c>
      <c r="L13" s="3" t="s">
        <v>4</v>
      </c>
      <c r="M13" s="3" t="s">
        <v>5</v>
      </c>
      <c r="N13" s="3"/>
      <c r="O13" s="6" t="str">
        <f t="shared" si="0"/>
        <v>INTWIS</v>
      </c>
      <c r="P13" s="7">
        <f t="shared" ca="1" si="1"/>
        <v>100</v>
      </c>
      <c r="Q13" s="3"/>
      <c r="R13" s="5" t="s">
        <v>56</v>
      </c>
      <c r="S13" s="3"/>
      <c r="T13" s="3"/>
      <c r="U13" s="34" t="s">
        <v>1218</v>
      </c>
      <c r="V13" s="34"/>
      <c r="W13" s="34"/>
      <c r="X13" s="34"/>
      <c r="Y13" s="34"/>
      <c r="Z13" s="34"/>
      <c r="AA13" s="3"/>
      <c r="AB13" s="3"/>
    </row>
    <row r="14" spans="1:28">
      <c r="A14" s="3" t="s">
        <v>54</v>
      </c>
      <c r="B14" s="3">
        <v>5</v>
      </c>
      <c r="C14" s="3">
        <v>2</v>
      </c>
      <c r="D14" s="3">
        <v>6</v>
      </c>
      <c r="E14" s="3">
        <v>3</v>
      </c>
      <c r="F14" s="3">
        <v>4</v>
      </c>
      <c r="G14" s="3">
        <v>1</v>
      </c>
      <c r="H14" s="3" t="s">
        <v>55</v>
      </c>
      <c r="I14" s="3">
        <v>526341</v>
      </c>
      <c r="J14" s="3"/>
      <c r="K14" s="3"/>
      <c r="L14" s="3"/>
      <c r="M14" s="3"/>
      <c r="N14" s="3"/>
      <c r="O14" s="6"/>
      <c r="P14" s="7"/>
      <c r="Q14" s="3"/>
      <c r="R14" s="3" t="str">
        <f ca="1">INDEX(K16:K55,MATCH(MIN(P16:P55),P16:P55,0))</f>
        <v>Tiefling (Normal)</v>
      </c>
      <c r="S14" s="3"/>
      <c r="T14" s="3"/>
      <c r="U14" s="34"/>
      <c r="V14" s="34"/>
      <c r="W14" s="34"/>
      <c r="X14" s="34"/>
      <c r="Y14" s="34"/>
      <c r="Z14" s="34"/>
      <c r="AA14" s="3"/>
      <c r="AB14" s="3"/>
    </row>
    <row r="15" spans="1:28">
      <c r="A15" s="3" t="s">
        <v>57</v>
      </c>
      <c r="B15" s="3">
        <v>2</v>
      </c>
      <c r="C15" s="3">
        <v>3</v>
      </c>
      <c r="D15" s="3">
        <v>1</v>
      </c>
      <c r="E15" s="3">
        <v>4</v>
      </c>
      <c r="F15" s="3">
        <v>5</v>
      </c>
      <c r="G15" s="3">
        <v>6</v>
      </c>
      <c r="H15" s="3" t="s">
        <v>58</v>
      </c>
      <c r="I15" s="3">
        <v>231456</v>
      </c>
      <c r="J15" s="3"/>
      <c r="K15" s="5" t="s">
        <v>59</v>
      </c>
      <c r="L15" s="5" t="s">
        <v>10</v>
      </c>
      <c r="M15" s="5" t="s">
        <v>11</v>
      </c>
      <c r="N15" s="5"/>
      <c r="O15" s="6"/>
      <c r="P15" s="7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 t="s">
        <v>60</v>
      </c>
      <c r="B16" s="3">
        <v>6</v>
      </c>
      <c r="C16" s="3">
        <v>4</v>
      </c>
      <c r="D16" s="3">
        <v>5</v>
      </c>
      <c r="E16" s="3">
        <v>1</v>
      </c>
      <c r="F16" s="3">
        <v>3</v>
      </c>
      <c r="G16" s="3">
        <v>2</v>
      </c>
      <c r="H16" s="3" t="s">
        <v>61</v>
      </c>
      <c r="I16" s="3">
        <v>645132</v>
      </c>
      <c r="J16" s="3"/>
      <c r="K16" s="3" t="s">
        <v>62</v>
      </c>
      <c r="L16" s="3" t="s">
        <v>2</v>
      </c>
      <c r="M16" s="3" t="s">
        <v>5</v>
      </c>
      <c r="N16" s="3" t="s">
        <v>62</v>
      </c>
      <c r="O16" s="6" t="str">
        <f t="shared" ref="O16:O52" si="4">CONCATENATE(L16,M16)</f>
        <v>DEXWIS</v>
      </c>
      <c r="P16" s="7">
        <f t="shared" ca="1" si="1"/>
        <v>100</v>
      </c>
      <c r="Q16" s="3"/>
      <c r="R16" s="5" t="s">
        <v>65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 t="s">
        <v>63</v>
      </c>
      <c r="B17" s="3">
        <v>1</v>
      </c>
      <c r="C17" s="3">
        <v>3</v>
      </c>
      <c r="D17" s="3">
        <v>2</v>
      </c>
      <c r="E17" s="3">
        <v>4</v>
      </c>
      <c r="F17" s="3">
        <v>6</v>
      </c>
      <c r="G17" s="3">
        <v>5</v>
      </c>
      <c r="H17" s="3" t="s">
        <v>36</v>
      </c>
      <c r="I17" s="3">
        <v>132465</v>
      </c>
      <c r="J17" s="3"/>
      <c r="K17" s="3" t="s">
        <v>64</v>
      </c>
      <c r="L17" s="3" t="s">
        <v>6</v>
      </c>
      <c r="M17" s="3" t="s">
        <v>5</v>
      </c>
      <c r="N17" s="3" t="s">
        <v>134</v>
      </c>
      <c r="O17" s="6" t="str">
        <f t="shared" si="4"/>
        <v>CHAWIS</v>
      </c>
      <c r="P17" s="7">
        <f t="shared" ca="1" si="1"/>
        <v>100</v>
      </c>
      <c r="Q17" s="3"/>
      <c r="R17" s="3" t="str">
        <f ca="1">VLOOKUP(RANDBETWEEN(1,2),K58:L59,2,FALSE)</f>
        <v>Male</v>
      </c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 t="s">
        <v>66</v>
      </c>
      <c r="B18" s="3">
        <v>6</v>
      </c>
      <c r="C18" s="3">
        <v>1</v>
      </c>
      <c r="D18" s="3">
        <v>5</v>
      </c>
      <c r="E18" s="3">
        <v>3</v>
      </c>
      <c r="F18" s="3">
        <v>4</v>
      </c>
      <c r="G18" s="3">
        <v>2</v>
      </c>
      <c r="H18" s="3" t="s">
        <v>55</v>
      </c>
      <c r="I18" s="3">
        <v>615342</v>
      </c>
      <c r="J18" s="3"/>
      <c r="K18" s="3" t="s">
        <v>67</v>
      </c>
      <c r="L18" s="3" t="s">
        <v>6</v>
      </c>
      <c r="M18" s="3" t="s">
        <v>5</v>
      </c>
      <c r="N18" s="3" t="s">
        <v>134</v>
      </c>
      <c r="O18" s="6" t="str">
        <f t="shared" si="4"/>
        <v>CHAWIS</v>
      </c>
      <c r="P18" s="7">
        <f t="shared" ca="1" si="1"/>
        <v>100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 t="s">
        <v>68</v>
      </c>
      <c r="B19" s="3">
        <v>4</v>
      </c>
      <c r="C19" s="3">
        <v>5</v>
      </c>
      <c r="D19" s="3">
        <v>3</v>
      </c>
      <c r="E19" s="3">
        <v>2</v>
      </c>
      <c r="F19" s="3">
        <v>6</v>
      </c>
      <c r="G19" s="3">
        <v>1</v>
      </c>
      <c r="H19" s="3" t="s">
        <v>69</v>
      </c>
      <c r="I19" s="3">
        <v>453261</v>
      </c>
      <c r="J19" s="3"/>
      <c r="K19" s="3" t="s">
        <v>70</v>
      </c>
      <c r="L19" s="3" t="s">
        <v>6</v>
      </c>
      <c r="M19" s="3" t="s">
        <v>3</v>
      </c>
      <c r="N19" s="3" t="s">
        <v>134</v>
      </c>
      <c r="O19" s="6" t="str">
        <f t="shared" si="4"/>
        <v>CHACON</v>
      </c>
      <c r="P19" s="7">
        <f t="shared" ca="1" si="1"/>
        <v>100</v>
      </c>
      <c r="Q19" s="3"/>
      <c r="R19" s="5" t="s">
        <v>74</v>
      </c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 t="s">
        <v>71</v>
      </c>
      <c r="B20" s="3">
        <v>3</v>
      </c>
      <c r="C20" s="3">
        <v>1</v>
      </c>
      <c r="D20" s="3">
        <v>2</v>
      </c>
      <c r="E20" s="3">
        <v>4</v>
      </c>
      <c r="F20" s="3">
        <v>6</v>
      </c>
      <c r="G20" s="3">
        <v>5</v>
      </c>
      <c r="H20" s="3" t="s">
        <v>72</v>
      </c>
      <c r="I20" s="3">
        <v>312465</v>
      </c>
      <c r="J20" s="3"/>
      <c r="K20" s="3" t="s">
        <v>73</v>
      </c>
      <c r="L20" s="3" t="s">
        <v>6</v>
      </c>
      <c r="M20" s="3" t="s">
        <v>1</v>
      </c>
      <c r="N20" s="3" t="s">
        <v>134</v>
      </c>
      <c r="O20" s="6" t="str">
        <f t="shared" si="4"/>
        <v>CHASTR</v>
      </c>
      <c r="P20" s="7">
        <f t="shared" ca="1" si="1"/>
        <v>100</v>
      </c>
      <c r="Q20" s="3"/>
      <c r="R20" s="3" t="str">
        <f ca="1">VLOOKUP(VLOOKUP(R14,K16:N55,4,FALSE),'Name Data'!CO2:CP27,2,FALSE)</f>
        <v>Mordai (Despair)</v>
      </c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 t="s">
        <v>75</v>
      </c>
      <c r="B21" s="3">
        <v>5</v>
      </c>
      <c r="C21" s="3">
        <v>4</v>
      </c>
      <c r="D21" s="3">
        <v>6</v>
      </c>
      <c r="E21" s="3">
        <v>1</v>
      </c>
      <c r="F21" s="3">
        <v>2</v>
      </c>
      <c r="G21" s="3">
        <v>3</v>
      </c>
      <c r="H21" s="3" t="s">
        <v>76</v>
      </c>
      <c r="I21" s="3">
        <v>546123</v>
      </c>
      <c r="J21" s="3"/>
      <c r="K21" s="3" t="s">
        <v>77</v>
      </c>
      <c r="L21" s="3" t="s">
        <v>1</v>
      </c>
      <c r="M21" s="3" t="s">
        <v>2</v>
      </c>
      <c r="N21" s="3" t="s">
        <v>1204</v>
      </c>
      <c r="O21" s="6" t="str">
        <f t="shared" si="4"/>
        <v>STRDEX</v>
      </c>
      <c r="P21" s="7">
        <f t="shared" ca="1" si="1"/>
        <v>10</v>
      </c>
      <c r="Q21" s="3"/>
      <c r="Z21" s="3"/>
      <c r="AA21" s="3"/>
      <c r="AB21" s="3"/>
    </row>
    <row r="22" spans="1:28">
      <c r="A22" s="3" t="s">
        <v>78</v>
      </c>
      <c r="B22" s="3">
        <v>1</v>
      </c>
      <c r="C22" s="3">
        <v>2</v>
      </c>
      <c r="D22" s="3">
        <v>6</v>
      </c>
      <c r="E22" s="3">
        <v>3</v>
      </c>
      <c r="F22" s="3">
        <v>5</v>
      </c>
      <c r="G22" s="3">
        <v>4</v>
      </c>
      <c r="H22" s="3" t="s">
        <v>79</v>
      </c>
      <c r="I22" s="3">
        <v>126354</v>
      </c>
      <c r="J22" s="3"/>
      <c r="K22" s="3" t="s">
        <v>80</v>
      </c>
      <c r="L22" s="3" t="s">
        <v>1</v>
      </c>
      <c r="M22" s="3" t="s">
        <v>6</v>
      </c>
      <c r="N22" s="3" t="s">
        <v>1204</v>
      </c>
      <c r="O22" s="6" t="str">
        <f t="shared" si="4"/>
        <v>STRCHA</v>
      </c>
      <c r="P22" s="7">
        <f t="shared" ca="1" si="1"/>
        <v>100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 t="s">
        <v>81</v>
      </c>
      <c r="B23" s="3">
        <v>6</v>
      </c>
      <c r="C23" s="3">
        <v>3</v>
      </c>
      <c r="D23" s="3">
        <v>5</v>
      </c>
      <c r="E23" s="3">
        <v>4</v>
      </c>
      <c r="F23" s="3">
        <v>2</v>
      </c>
      <c r="G23" s="3">
        <v>1</v>
      </c>
      <c r="H23" s="3" t="s">
        <v>29</v>
      </c>
      <c r="I23" s="3">
        <v>635421</v>
      </c>
      <c r="J23" s="3"/>
      <c r="K23" s="3" t="s">
        <v>82</v>
      </c>
      <c r="L23" s="3" t="s">
        <v>3</v>
      </c>
      <c r="M23" s="3" t="s">
        <v>5</v>
      </c>
      <c r="N23" s="3" t="s">
        <v>198</v>
      </c>
      <c r="O23" s="6" t="str">
        <f t="shared" si="4"/>
        <v>CONWIS</v>
      </c>
      <c r="P23" s="7">
        <f t="shared" ca="1" si="1"/>
        <v>100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 t="s">
        <v>83</v>
      </c>
      <c r="B24" s="3">
        <v>3</v>
      </c>
      <c r="C24" s="3">
        <v>1</v>
      </c>
      <c r="D24" s="3">
        <v>2</v>
      </c>
      <c r="E24" s="3">
        <v>5</v>
      </c>
      <c r="F24" s="3">
        <v>4</v>
      </c>
      <c r="G24" s="3">
        <v>6</v>
      </c>
      <c r="H24" s="3" t="s">
        <v>84</v>
      </c>
      <c r="I24" s="3">
        <v>312546</v>
      </c>
      <c r="J24" s="3"/>
      <c r="K24" s="3" t="s">
        <v>85</v>
      </c>
      <c r="L24" s="3" t="s">
        <v>3</v>
      </c>
      <c r="M24" s="3" t="s">
        <v>1</v>
      </c>
      <c r="N24" s="3" t="s">
        <v>198</v>
      </c>
      <c r="O24" s="6" t="str">
        <f t="shared" si="4"/>
        <v>CONSTR</v>
      </c>
      <c r="P24" s="7">
        <f t="shared" ca="1" si="1"/>
        <v>100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 t="s">
        <v>86</v>
      </c>
      <c r="B25" s="3">
        <v>5</v>
      </c>
      <c r="C25" s="3">
        <v>6</v>
      </c>
      <c r="D25" s="3">
        <v>3</v>
      </c>
      <c r="E25" s="3">
        <v>2</v>
      </c>
      <c r="F25" s="3">
        <v>1</v>
      </c>
      <c r="G25" s="3">
        <v>4</v>
      </c>
      <c r="H25" s="3" t="s">
        <v>14</v>
      </c>
      <c r="I25" s="3">
        <v>563214</v>
      </c>
      <c r="J25" s="3"/>
      <c r="K25" s="3" t="s">
        <v>87</v>
      </c>
      <c r="L25" s="3" t="s">
        <v>3</v>
      </c>
      <c r="M25" s="3" t="s">
        <v>1</v>
      </c>
      <c r="N25" s="3" t="s">
        <v>198</v>
      </c>
      <c r="O25" s="6" t="str">
        <f t="shared" si="4"/>
        <v>CONSTR</v>
      </c>
      <c r="P25" s="7">
        <f t="shared" ca="1" si="1"/>
        <v>100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 t="s">
        <v>88</v>
      </c>
      <c r="B26" s="3">
        <v>5</v>
      </c>
      <c r="C26" s="3">
        <v>2</v>
      </c>
      <c r="D26" s="3">
        <v>6</v>
      </c>
      <c r="E26" s="3">
        <v>1</v>
      </c>
      <c r="F26" s="3">
        <v>4</v>
      </c>
      <c r="G26" s="3">
        <v>3</v>
      </c>
      <c r="H26" s="3" t="s">
        <v>79</v>
      </c>
      <c r="I26" s="3">
        <v>526143</v>
      </c>
      <c r="J26" s="3"/>
      <c r="K26" s="3" t="s">
        <v>89</v>
      </c>
      <c r="L26" s="3" t="s">
        <v>2</v>
      </c>
      <c r="M26" s="3" t="s">
        <v>4</v>
      </c>
      <c r="N26" s="3" t="s">
        <v>199</v>
      </c>
      <c r="O26" s="6" t="str">
        <f t="shared" si="4"/>
        <v>DEXINT</v>
      </c>
      <c r="P26" s="7">
        <f t="shared" ca="1" si="1"/>
        <v>100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 t="s">
        <v>90</v>
      </c>
      <c r="B27" s="3">
        <v>5</v>
      </c>
      <c r="C27" s="3">
        <v>3</v>
      </c>
      <c r="D27" s="3">
        <v>6</v>
      </c>
      <c r="E27" s="3">
        <v>1</v>
      </c>
      <c r="F27" s="3">
        <v>4</v>
      </c>
      <c r="G27" s="3">
        <v>2</v>
      </c>
      <c r="H27" s="3" t="s">
        <v>91</v>
      </c>
      <c r="I27" s="3">
        <v>536142</v>
      </c>
      <c r="J27" s="3"/>
      <c r="K27" s="3" t="s">
        <v>92</v>
      </c>
      <c r="L27" s="3" t="s">
        <v>2</v>
      </c>
      <c r="M27" s="3" t="s">
        <v>5</v>
      </c>
      <c r="N27" s="3" t="s">
        <v>199</v>
      </c>
      <c r="O27" s="6" t="str">
        <f t="shared" si="4"/>
        <v>DEXWIS</v>
      </c>
      <c r="P27" s="7">
        <f t="shared" ca="1" si="1"/>
        <v>100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 t="s">
        <v>93</v>
      </c>
      <c r="B28" s="3">
        <v>6</v>
      </c>
      <c r="C28" s="3">
        <v>1</v>
      </c>
      <c r="D28" s="3">
        <v>5</v>
      </c>
      <c r="E28" s="3">
        <v>2</v>
      </c>
      <c r="F28" s="3">
        <v>4</v>
      </c>
      <c r="G28" s="3">
        <v>3</v>
      </c>
      <c r="H28" s="3" t="s">
        <v>40</v>
      </c>
      <c r="I28" s="3">
        <v>615243</v>
      </c>
      <c r="J28" s="3"/>
      <c r="K28" s="3" t="s">
        <v>94</v>
      </c>
      <c r="L28" s="3" t="s">
        <v>2</v>
      </c>
      <c r="M28" s="3" t="s">
        <v>6</v>
      </c>
      <c r="N28" s="3" t="s">
        <v>199</v>
      </c>
      <c r="O28" s="6" t="str">
        <f t="shared" si="4"/>
        <v>DEXCHA</v>
      </c>
      <c r="P28" s="7">
        <f t="shared" ca="1" si="1"/>
        <v>100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 t="s">
        <v>95</v>
      </c>
      <c r="B29" s="3">
        <v>6</v>
      </c>
      <c r="C29" s="3">
        <v>4</v>
      </c>
      <c r="D29" s="3">
        <v>5</v>
      </c>
      <c r="E29" s="3">
        <v>2</v>
      </c>
      <c r="F29" s="3">
        <v>3</v>
      </c>
      <c r="G29" s="3">
        <v>1</v>
      </c>
      <c r="H29" s="3" t="s">
        <v>96</v>
      </c>
      <c r="I29" s="3">
        <v>645231</v>
      </c>
      <c r="J29" s="3"/>
      <c r="K29" s="3" t="s">
        <v>97</v>
      </c>
      <c r="L29" s="3" t="s">
        <v>2</v>
      </c>
      <c r="M29" s="3" t="s">
        <v>4</v>
      </c>
      <c r="N29" s="3" t="s">
        <v>199</v>
      </c>
      <c r="O29" s="6" t="str">
        <f t="shared" si="4"/>
        <v>DEXINT</v>
      </c>
      <c r="P29" s="7">
        <f t="shared" ca="1" si="1"/>
        <v>100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 t="s">
        <v>98</v>
      </c>
      <c r="B30" s="3">
        <v>6</v>
      </c>
      <c r="C30" s="3">
        <v>2</v>
      </c>
      <c r="D30" s="3">
        <v>5</v>
      </c>
      <c r="E30" s="3">
        <v>4</v>
      </c>
      <c r="F30" s="3">
        <v>3</v>
      </c>
      <c r="G30" s="3">
        <v>1</v>
      </c>
      <c r="H30" s="3" t="s">
        <v>18</v>
      </c>
      <c r="I30" s="3">
        <v>625431</v>
      </c>
      <c r="J30" s="3"/>
      <c r="K30" s="3" t="s">
        <v>99</v>
      </c>
      <c r="L30" s="3" t="s">
        <v>5</v>
      </c>
      <c r="M30" s="3" t="s">
        <v>1</v>
      </c>
      <c r="N30" s="3" t="s">
        <v>99</v>
      </c>
      <c r="O30" s="6" t="str">
        <f t="shared" si="4"/>
        <v>WISSTR</v>
      </c>
      <c r="P30" s="7">
        <f t="shared" ca="1" si="1"/>
        <v>100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 t="s">
        <v>100</v>
      </c>
      <c r="B31" s="3">
        <v>5</v>
      </c>
      <c r="C31" s="3">
        <v>1</v>
      </c>
      <c r="D31" s="3">
        <v>6</v>
      </c>
      <c r="E31" s="3">
        <v>2</v>
      </c>
      <c r="F31" s="3">
        <v>4</v>
      </c>
      <c r="G31" s="3">
        <v>3</v>
      </c>
      <c r="H31" s="3" t="s">
        <v>55</v>
      </c>
      <c r="I31" s="3">
        <v>516243</v>
      </c>
      <c r="J31" s="3"/>
      <c r="K31" s="3" t="s">
        <v>101</v>
      </c>
      <c r="L31" s="3" t="s">
        <v>3</v>
      </c>
      <c r="M31" s="3" t="s">
        <v>2</v>
      </c>
      <c r="N31" s="3" t="s">
        <v>1205</v>
      </c>
      <c r="O31" s="6" t="str">
        <f t="shared" si="4"/>
        <v>CONDEX</v>
      </c>
      <c r="P31" s="7">
        <f t="shared" ca="1" si="1"/>
        <v>100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 t="s">
        <v>102</v>
      </c>
      <c r="B32" s="3">
        <v>5</v>
      </c>
      <c r="C32" s="3">
        <v>1</v>
      </c>
      <c r="D32" s="3">
        <v>6</v>
      </c>
      <c r="E32" s="3">
        <v>3</v>
      </c>
      <c r="F32" s="3">
        <v>4</v>
      </c>
      <c r="G32" s="3">
        <v>2</v>
      </c>
      <c r="H32" s="3" t="s">
        <v>18</v>
      </c>
      <c r="I32" s="3">
        <v>516342</v>
      </c>
      <c r="J32" s="3"/>
      <c r="K32" s="3" t="s">
        <v>103</v>
      </c>
      <c r="L32" s="3" t="s">
        <v>3</v>
      </c>
      <c r="M32" s="3" t="s">
        <v>1</v>
      </c>
      <c r="N32" s="3" t="s">
        <v>1205</v>
      </c>
      <c r="O32" s="6" t="str">
        <f t="shared" si="4"/>
        <v>CONSTR</v>
      </c>
      <c r="P32" s="7">
        <f t="shared" ca="1" si="1"/>
        <v>100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 t="s">
        <v>104</v>
      </c>
      <c r="B33" s="3">
        <v>6</v>
      </c>
      <c r="C33" s="3">
        <v>3</v>
      </c>
      <c r="D33" s="3">
        <v>2</v>
      </c>
      <c r="E33" s="3">
        <v>1</v>
      </c>
      <c r="F33" s="3">
        <v>5</v>
      </c>
      <c r="G33" s="3">
        <v>4</v>
      </c>
      <c r="H33" s="3" t="s">
        <v>46</v>
      </c>
      <c r="I33" s="3">
        <v>632154</v>
      </c>
      <c r="J33" s="3"/>
      <c r="K33" s="3" t="s">
        <v>105</v>
      </c>
      <c r="L33" s="3" t="s">
        <v>3</v>
      </c>
      <c r="M33" s="3" t="s">
        <v>4</v>
      </c>
      <c r="N33" s="3" t="s">
        <v>1205</v>
      </c>
      <c r="O33" s="6" t="str">
        <f t="shared" si="4"/>
        <v>CONINT</v>
      </c>
      <c r="P33" s="7">
        <f t="shared" ca="1" si="1"/>
        <v>100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 t="s">
        <v>106</v>
      </c>
      <c r="B34" s="3">
        <v>6</v>
      </c>
      <c r="C34" s="3">
        <v>5</v>
      </c>
      <c r="D34" s="3">
        <v>4</v>
      </c>
      <c r="E34" s="3">
        <v>2</v>
      </c>
      <c r="F34" s="3">
        <v>3</v>
      </c>
      <c r="G34" s="3">
        <v>1</v>
      </c>
      <c r="H34" s="3" t="s">
        <v>96</v>
      </c>
      <c r="I34" s="3">
        <v>654231</v>
      </c>
      <c r="J34" s="3"/>
      <c r="K34" s="3" t="s">
        <v>107</v>
      </c>
      <c r="L34" s="3" t="s">
        <v>3</v>
      </c>
      <c r="M34" s="3" t="s">
        <v>5</v>
      </c>
      <c r="N34" s="3" t="s">
        <v>1205</v>
      </c>
      <c r="O34" s="6" t="str">
        <f t="shared" si="4"/>
        <v>CONWIS</v>
      </c>
      <c r="P34" s="7">
        <f t="shared" ca="1" si="1"/>
        <v>100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 t="s">
        <v>108</v>
      </c>
      <c r="B35" s="3">
        <v>6</v>
      </c>
      <c r="C35" s="3">
        <v>3</v>
      </c>
      <c r="D35" s="3">
        <v>2</v>
      </c>
      <c r="E35" s="3">
        <v>1</v>
      </c>
      <c r="F35" s="3">
        <v>4</v>
      </c>
      <c r="G35" s="3">
        <v>5</v>
      </c>
      <c r="H35" s="3" t="s">
        <v>109</v>
      </c>
      <c r="I35" s="3">
        <v>632145</v>
      </c>
      <c r="J35" s="3"/>
      <c r="K35" s="3" t="s">
        <v>110</v>
      </c>
      <c r="L35" s="3" t="s">
        <v>4</v>
      </c>
      <c r="M35" s="3" t="s">
        <v>2</v>
      </c>
      <c r="N35" s="3" t="s">
        <v>200</v>
      </c>
      <c r="O35" s="6" t="str">
        <f t="shared" si="4"/>
        <v>INTDEX</v>
      </c>
      <c r="P35" s="7">
        <f t="shared" ref="P35:P53" ca="1" si="5">IFERROR(SEARCH(O35,$AA$5),100)</f>
        <v>100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 t="s">
        <v>111</v>
      </c>
      <c r="B36" s="3">
        <v>3</v>
      </c>
      <c r="C36" s="3">
        <v>5</v>
      </c>
      <c r="D36" s="3">
        <v>6</v>
      </c>
      <c r="E36" s="3">
        <v>1</v>
      </c>
      <c r="F36" s="3">
        <v>2</v>
      </c>
      <c r="G36" s="3">
        <v>4</v>
      </c>
      <c r="H36" s="3" t="s">
        <v>84</v>
      </c>
      <c r="I36" s="3">
        <v>356124</v>
      </c>
      <c r="J36" s="3"/>
      <c r="K36" s="3" t="s">
        <v>112</v>
      </c>
      <c r="L36" s="3" t="s">
        <v>4</v>
      </c>
      <c r="M36" s="3" t="s">
        <v>3</v>
      </c>
      <c r="N36" s="3" t="s">
        <v>200</v>
      </c>
      <c r="O36" s="6" t="str">
        <f t="shared" si="4"/>
        <v>INTCON</v>
      </c>
      <c r="P36" s="7">
        <f t="shared" ca="1" si="5"/>
        <v>100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 t="s">
        <v>113</v>
      </c>
      <c r="B37" s="3">
        <v>2</v>
      </c>
      <c r="C37" s="3">
        <v>3</v>
      </c>
      <c r="D37" s="3">
        <v>1</v>
      </c>
      <c r="E37" s="3">
        <v>6</v>
      </c>
      <c r="F37" s="3">
        <v>4</v>
      </c>
      <c r="G37" s="3">
        <v>5</v>
      </c>
      <c r="H37" s="3" t="s">
        <v>69</v>
      </c>
      <c r="I37" s="3">
        <v>231645</v>
      </c>
      <c r="J37" s="3"/>
      <c r="K37" s="3" t="s">
        <v>114</v>
      </c>
      <c r="L37" s="3" t="s">
        <v>4</v>
      </c>
      <c r="M37" s="3" t="s">
        <v>2</v>
      </c>
      <c r="N37" s="3" t="s">
        <v>114</v>
      </c>
      <c r="O37" s="6" t="str">
        <f t="shared" si="4"/>
        <v>INTDEX</v>
      </c>
      <c r="P37" s="7">
        <f t="shared" ca="1" si="5"/>
        <v>100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 t="s">
        <v>115</v>
      </c>
      <c r="B38" s="3">
        <v>6</v>
      </c>
      <c r="C38" s="3">
        <v>3</v>
      </c>
      <c r="D38" s="3">
        <v>5</v>
      </c>
      <c r="E38" s="3">
        <v>2</v>
      </c>
      <c r="F38" s="3">
        <v>4</v>
      </c>
      <c r="G38" s="3">
        <v>1</v>
      </c>
      <c r="H38" s="3" t="s">
        <v>96</v>
      </c>
      <c r="I38" s="3">
        <v>635241</v>
      </c>
      <c r="J38" s="3"/>
      <c r="K38" s="3" t="s">
        <v>116</v>
      </c>
      <c r="L38" s="3" t="s">
        <v>2</v>
      </c>
      <c r="M38" s="3" t="s">
        <v>3</v>
      </c>
      <c r="N38" s="3" t="s">
        <v>1204</v>
      </c>
      <c r="O38" s="6" t="str">
        <f t="shared" si="4"/>
        <v>DEXCON</v>
      </c>
      <c r="P38" s="7">
        <f t="shared" ca="1" si="5"/>
        <v>13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 t="s">
        <v>117</v>
      </c>
      <c r="B39" s="3">
        <v>4</v>
      </c>
      <c r="C39" s="3">
        <v>3</v>
      </c>
      <c r="D39" s="3">
        <v>2</v>
      </c>
      <c r="E39" s="3">
        <v>1</v>
      </c>
      <c r="F39" s="3">
        <v>5</v>
      </c>
      <c r="G39" s="3">
        <v>6</v>
      </c>
      <c r="H39" s="3" t="s">
        <v>118</v>
      </c>
      <c r="I39" s="3">
        <v>432156</v>
      </c>
      <c r="J39" s="3"/>
      <c r="K39" s="3" t="s">
        <v>119</v>
      </c>
      <c r="L39" s="3" t="s">
        <v>2</v>
      </c>
      <c r="M39" s="3" t="s">
        <v>6</v>
      </c>
      <c r="N39" s="3" t="s">
        <v>201</v>
      </c>
      <c r="O39" s="6" t="str">
        <f t="shared" si="4"/>
        <v>DEXCHA</v>
      </c>
      <c r="P39" s="7">
        <f t="shared" ca="1" si="5"/>
        <v>100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 t="s">
        <v>120</v>
      </c>
      <c r="B40" s="3">
        <v>3</v>
      </c>
      <c r="C40" s="3">
        <v>1</v>
      </c>
      <c r="D40" s="3">
        <v>2</v>
      </c>
      <c r="E40" s="3">
        <v>4</v>
      </c>
      <c r="F40" s="3">
        <v>5</v>
      </c>
      <c r="G40" s="3">
        <v>6</v>
      </c>
      <c r="H40" s="3" t="s">
        <v>84</v>
      </c>
      <c r="I40" s="3">
        <v>312456</v>
      </c>
      <c r="J40" s="3"/>
      <c r="K40" s="3" t="s">
        <v>121</v>
      </c>
      <c r="L40" s="3" t="s">
        <v>2</v>
      </c>
      <c r="M40" s="3" t="s">
        <v>3</v>
      </c>
      <c r="N40" s="3" t="s">
        <v>201</v>
      </c>
      <c r="O40" s="6" t="str">
        <f t="shared" si="4"/>
        <v>DEXCON</v>
      </c>
      <c r="P40" s="7">
        <f t="shared" ca="1" si="5"/>
        <v>13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 t="s">
        <v>122</v>
      </c>
      <c r="B41" s="3">
        <v>1</v>
      </c>
      <c r="C41" s="3">
        <v>2</v>
      </c>
      <c r="D41" s="3">
        <v>3</v>
      </c>
      <c r="E41" s="3">
        <v>4</v>
      </c>
      <c r="F41" s="3">
        <v>6</v>
      </c>
      <c r="G41" s="3">
        <v>5</v>
      </c>
      <c r="H41" s="3" t="s">
        <v>123</v>
      </c>
      <c r="I41" s="3">
        <v>123465</v>
      </c>
      <c r="J41" s="3"/>
      <c r="K41" s="3" t="s">
        <v>124</v>
      </c>
      <c r="L41" s="3" t="s">
        <v>2</v>
      </c>
      <c r="M41" s="3" t="s">
        <v>5</v>
      </c>
      <c r="N41" s="3" t="s">
        <v>201</v>
      </c>
      <c r="O41" s="6" t="str">
        <f t="shared" si="4"/>
        <v>DEXWIS</v>
      </c>
      <c r="P41" s="7">
        <f t="shared" ca="1" si="5"/>
        <v>100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 t="s">
        <v>125</v>
      </c>
      <c r="B42" s="3">
        <v>5</v>
      </c>
      <c r="C42" s="3">
        <v>1</v>
      </c>
      <c r="D42" s="3">
        <v>6</v>
      </c>
      <c r="E42" s="3">
        <v>4</v>
      </c>
      <c r="F42" s="3">
        <v>3</v>
      </c>
      <c r="G42" s="3">
        <v>2</v>
      </c>
      <c r="H42" s="3" t="s">
        <v>43</v>
      </c>
      <c r="I42" s="3">
        <v>516432</v>
      </c>
      <c r="J42" s="3"/>
      <c r="K42" s="3" t="s">
        <v>126</v>
      </c>
      <c r="L42" s="3" t="s">
        <v>6</v>
      </c>
      <c r="M42" s="3" t="s">
        <v>127</v>
      </c>
      <c r="N42" s="3" t="s">
        <v>126</v>
      </c>
      <c r="O42" s="6" t="str">
        <f t="shared" si="4"/>
        <v>CHAANY</v>
      </c>
      <c r="P42" s="7">
        <f t="shared" ca="1" si="5"/>
        <v>100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 t="s">
        <v>128</v>
      </c>
      <c r="B43" s="3">
        <v>2</v>
      </c>
      <c r="C43" s="3">
        <v>5</v>
      </c>
      <c r="D43" s="3">
        <v>1</v>
      </c>
      <c r="E43" s="3">
        <v>4</v>
      </c>
      <c r="F43" s="3">
        <v>3</v>
      </c>
      <c r="G43" s="3">
        <v>6</v>
      </c>
      <c r="H43" s="3" t="s">
        <v>25</v>
      </c>
      <c r="I43" s="3">
        <v>251436</v>
      </c>
      <c r="J43" s="3"/>
      <c r="K43" s="3" t="s">
        <v>129</v>
      </c>
      <c r="L43" s="3" t="s">
        <v>1</v>
      </c>
      <c r="M43" s="3" t="s">
        <v>3</v>
      </c>
      <c r="N43" s="3" t="s">
        <v>129</v>
      </c>
      <c r="O43" s="6" t="str">
        <f t="shared" si="4"/>
        <v>STRCON</v>
      </c>
      <c r="P43" s="7">
        <f t="shared" ca="1" si="5"/>
        <v>100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 t="s">
        <v>130</v>
      </c>
      <c r="B44" s="3">
        <v>1</v>
      </c>
      <c r="C44" s="3">
        <v>6</v>
      </c>
      <c r="D44" s="3">
        <v>2</v>
      </c>
      <c r="E44" s="3">
        <v>4</v>
      </c>
      <c r="F44" s="3">
        <v>5</v>
      </c>
      <c r="G44" s="3">
        <v>3</v>
      </c>
      <c r="H44" s="3" t="s">
        <v>43</v>
      </c>
      <c r="I44" s="3">
        <v>162453</v>
      </c>
      <c r="J44" s="3"/>
      <c r="K44" s="3" t="s">
        <v>131</v>
      </c>
      <c r="L44" s="3" t="s">
        <v>3</v>
      </c>
      <c r="M44" s="3" t="s">
        <v>4</v>
      </c>
      <c r="N44" s="3" t="s">
        <v>1204</v>
      </c>
      <c r="O44" s="6" t="str">
        <f t="shared" si="4"/>
        <v>CONINT</v>
      </c>
      <c r="P44" s="7">
        <f t="shared" ca="1" si="5"/>
        <v>100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 t="s">
        <v>132</v>
      </c>
      <c r="B45" s="3">
        <v>6</v>
      </c>
      <c r="C45" s="3">
        <v>5</v>
      </c>
      <c r="D45" s="3">
        <v>4</v>
      </c>
      <c r="E45" s="3">
        <v>1</v>
      </c>
      <c r="F45" s="3">
        <v>3</v>
      </c>
      <c r="G45" s="3">
        <v>2</v>
      </c>
      <c r="H45" s="3" t="s">
        <v>133</v>
      </c>
      <c r="I45" s="3">
        <v>654132</v>
      </c>
      <c r="J45" s="3"/>
      <c r="K45" s="3" t="s">
        <v>134</v>
      </c>
      <c r="L45" s="3" t="s">
        <v>127</v>
      </c>
      <c r="M45" s="3" t="s">
        <v>127</v>
      </c>
      <c r="N45" s="3" t="s">
        <v>134</v>
      </c>
      <c r="O45" s="6" t="str">
        <f t="shared" si="4"/>
        <v>ANYANY</v>
      </c>
      <c r="P45" s="7">
        <f t="shared" ca="1" si="5"/>
        <v>100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 t="s">
        <v>135</v>
      </c>
      <c r="B46" s="3">
        <v>5</v>
      </c>
      <c r="C46" s="3">
        <v>2</v>
      </c>
      <c r="D46" s="3">
        <v>4</v>
      </c>
      <c r="E46" s="3">
        <v>3</v>
      </c>
      <c r="F46" s="3">
        <v>6</v>
      </c>
      <c r="G46" s="3">
        <v>1</v>
      </c>
      <c r="H46" s="3" t="s">
        <v>18</v>
      </c>
      <c r="I46" s="3">
        <v>524361</v>
      </c>
      <c r="J46" s="3"/>
      <c r="K46" s="3" t="s">
        <v>136</v>
      </c>
      <c r="L46" s="3" t="s">
        <v>2</v>
      </c>
      <c r="M46" s="3" t="s">
        <v>5</v>
      </c>
      <c r="N46" s="3" t="s">
        <v>1205</v>
      </c>
      <c r="O46" s="6" t="str">
        <f t="shared" si="4"/>
        <v>DEXWIS</v>
      </c>
      <c r="P46" s="7">
        <f t="shared" ca="1" si="5"/>
        <v>100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 t="s">
        <v>137</v>
      </c>
      <c r="B47" s="3">
        <v>4</v>
      </c>
      <c r="C47" s="3">
        <v>5</v>
      </c>
      <c r="D47" s="3">
        <v>6</v>
      </c>
      <c r="E47" s="3">
        <v>2</v>
      </c>
      <c r="F47" s="3">
        <v>3</v>
      </c>
      <c r="G47" s="3">
        <v>1</v>
      </c>
      <c r="H47" s="3" t="s">
        <v>29</v>
      </c>
      <c r="I47" s="3">
        <v>456231</v>
      </c>
      <c r="J47" s="3"/>
      <c r="K47" s="3" t="s">
        <v>138</v>
      </c>
      <c r="L47" s="3" t="s">
        <v>2</v>
      </c>
      <c r="M47" s="3" t="s">
        <v>127</v>
      </c>
      <c r="N47" s="3" t="s">
        <v>1204</v>
      </c>
      <c r="O47" s="6" t="str">
        <f t="shared" si="4"/>
        <v>DEXANY</v>
      </c>
      <c r="P47" s="7">
        <f t="shared" ca="1" si="5"/>
        <v>100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 t="s">
        <v>139</v>
      </c>
      <c r="B48" s="3">
        <v>5</v>
      </c>
      <c r="C48" s="3">
        <v>1</v>
      </c>
      <c r="D48" s="3">
        <v>2</v>
      </c>
      <c r="E48" s="3">
        <v>3</v>
      </c>
      <c r="F48" s="3">
        <v>6</v>
      </c>
      <c r="G48" s="3">
        <v>4</v>
      </c>
      <c r="H48" s="3" t="s">
        <v>58</v>
      </c>
      <c r="I48" s="3">
        <v>512364</v>
      </c>
      <c r="J48" s="3"/>
      <c r="K48" s="3" t="s">
        <v>140</v>
      </c>
      <c r="L48" s="3" t="s">
        <v>3</v>
      </c>
      <c r="M48" s="3" t="s">
        <v>5</v>
      </c>
      <c r="N48" s="3" t="s">
        <v>140</v>
      </c>
      <c r="O48" s="6" t="str">
        <f t="shared" si="4"/>
        <v>CONWIS</v>
      </c>
      <c r="P48" s="7">
        <f t="shared" ca="1" si="5"/>
        <v>100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 t="s">
        <v>141</v>
      </c>
      <c r="B49" s="3">
        <v>5</v>
      </c>
      <c r="C49" s="3">
        <v>1</v>
      </c>
      <c r="D49" s="3">
        <v>6</v>
      </c>
      <c r="E49" s="3">
        <v>2</v>
      </c>
      <c r="F49" s="3">
        <v>3</v>
      </c>
      <c r="G49" s="3">
        <v>4</v>
      </c>
      <c r="H49" s="3" t="s">
        <v>142</v>
      </c>
      <c r="I49" s="3">
        <v>516234</v>
      </c>
      <c r="J49" s="3"/>
      <c r="K49" s="3" t="s">
        <v>143</v>
      </c>
      <c r="L49" s="3" t="s">
        <v>1</v>
      </c>
      <c r="M49" s="3" t="s">
        <v>3</v>
      </c>
      <c r="N49" s="3" t="s">
        <v>143</v>
      </c>
      <c r="O49" s="6" t="str">
        <f t="shared" si="4"/>
        <v>STRCON</v>
      </c>
      <c r="P49" s="7">
        <f t="shared" ca="1" si="5"/>
        <v>100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 t="s">
        <v>144</v>
      </c>
      <c r="B50" s="3">
        <v>1</v>
      </c>
      <c r="C50" s="3">
        <v>3</v>
      </c>
      <c r="D50" s="3">
        <v>2</v>
      </c>
      <c r="E50" s="3">
        <v>4</v>
      </c>
      <c r="F50" s="3">
        <v>5</v>
      </c>
      <c r="G50" s="3">
        <v>6</v>
      </c>
      <c r="H50" s="3" t="s">
        <v>36</v>
      </c>
      <c r="I50" s="3">
        <v>132456</v>
      </c>
      <c r="J50" s="3"/>
      <c r="K50" s="3" t="s">
        <v>145</v>
      </c>
      <c r="L50" s="3" t="s">
        <v>2</v>
      </c>
      <c r="M50" s="3" t="s">
        <v>6</v>
      </c>
      <c r="N50" s="3" t="s">
        <v>1205</v>
      </c>
      <c r="O50" s="6" t="str">
        <f t="shared" si="4"/>
        <v>DEXCHA</v>
      </c>
      <c r="P50" s="7">
        <f t="shared" ca="1" si="5"/>
        <v>100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 t="s">
        <v>146</v>
      </c>
      <c r="B51" s="3">
        <v>5</v>
      </c>
      <c r="C51" s="3">
        <v>4</v>
      </c>
      <c r="D51" s="3">
        <v>6</v>
      </c>
      <c r="E51" s="3">
        <v>3</v>
      </c>
      <c r="F51" s="3">
        <v>2</v>
      </c>
      <c r="G51" s="3">
        <v>1</v>
      </c>
      <c r="H51" s="3" t="s">
        <v>43</v>
      </c>
      <c r="I51" s="3">
        <v>546321</v>
      </c>
      <c r="J51" s="3"/>
      <c r="K51" s="3" t="s">
        <v>147</v>
      </c>
      <c r="L51" s="3" t="s">
        <v>6</v>
      </c>
      <c r="M51" s="3" t="s">
        <v>4</v>
      </c>
      <c r="N51" s="3" t="s">
        <v>1011</v>
      </c>
      <c r="O51" s="6" t="str">
        <f t="shared" si="4"/>
        <v>CHAINT</v>
      </c>
      <c r="P51" s="7">
        <f t="shared" ca="1" si="5"/>
        <v>4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 t="s">
        <v>148</v>
      </c>
      <c r="B52" s="3">
        <v>6</v>
      </c>
      <c r="C52" s="3">
        <v>2</v>
      </c>
      <c r="D52" s="3">
        <v>4</v>
      </c>
      <c r="E52" s="3">
        <v>5</v>
      </c>
      <c r="F52" s="3">
        <v>3</v>
      </c>
      <c r="G52" s="3">
        <v>1</v>
      </c>
      <c r="H52" s="3" t="s">
        <v>29</v>
      </c>
      <c r="I52" s="3">
        <v>624531</v>
      </c>
      <c r="J52" s="3"/>
      <c r="K52" s="3" t="s">
        <v>149</v>
      </c>
      <c r="L52" s="3" t="s">
        <v>6</v>
      </c>
      <c r="M52" s="3" t="s">
        <v>4</v>
      </c>
      <c r="N52" s="3" t="s">
        <v>1011</v>
      </c>
      <c r="O52" s="6" t="str">
        <f t="shared" si="4"/>
        <v>CHAINT</v>
      </c>
      <c r="P52" s="7">
        <f t="shared" ca="1" si="5"/>
        <v>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 t="s">
        <v>150</v>
      </c>
      <c r="B53" s="3">
        <v>6</v>
      </c>
      <c r="C53" s="3">
        <v>2</v>
      </c>
      <c r="D53" s="3">
        <v>4</v>
      </c>
      <c r="E53" s="3">
        <v>3</v>
      </c>
      <c r="F53" s="3">
        <v>5</v>
      </c>
      <c r="G53" s="3">
        <v>1</v>
      </c>
      <c r="H53" s="3" t="s">
        <v>29</v>
      </c>
      <c r="I53" s="3">
        <v>624351</v>
      </c>
      <c r="J53" s="3"/>
      <c r="K53" s="3" t="s">
        <v>151</v>
      </c>
      <c r="L53" s="3" t="s">
        <v>2</v>
      </c>
      <c r="M53" s="3" t="s">
        <v>4</v>
      </c>
      <c r="N53" s="3" t="s">
        <v>1011</v>
      </c>
      <c r="O53" s="6" t="str">
        <f>CONCATENATE(L53,M53)</f>
        <v>DEXINT</v>
      </c>
      <c r="P53" s="7">
        <f t="shared" ca="1" si="5"/>
        <v>100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 t="s">
        <v>152</v>
      </c>
      <c r="B54" s="3">
        <v>6</v>
      </c>
      <c r="C54" s="3">
        <v>4</v>
      </c>
      <c r="D54" s="3">
        <v>5</v>
      </c>
      <c r="E54" s="3">
        <v>3</v>
      </c>
      <c r="F54" s="3">
        <v>2</v>
      </c>
      <c r="G54" s="3">
        <v>1</v>
      </c>
      <c r="H54" s="3" t="s">
        <v>29</v>
      </c>
      <c r="I54" s="3">
        <v>645321</v>
      </c>
      <c r="J54" s="3"/>
      <c r="K54" s="8" t="s">
        <v>1064</v>
      </c>
      <c r="L54" s="8" t="s">
        <v>1</v>
      </c>
      <c r="M54" s="8" t="s">
        <v>3</v>
      </c>
      <c r="N54" s="8" t="s">
        <v>1064</v>
      </c>
      <c r="O54" s="6" t="str">
        <f>CONCATENATE(L54,M54)</f>
        <v>STRCON</v>
      </c>
      <c r="P54" s="7">
        <f ca="1">IFERROR(SEARCH(O54,$AA$5),100)</f>
        <v>100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 t="s">
        <v>154</v>
      </c>
      <c r="B55" s="3">
        <v>4</v>
      </c>
      <c r="C55" s="3">
        <v>5</v>
      </c>
      <c r="D55" s="3">
        <v>6</v>
      </c>
      <c r="E55" s="3">
        <v>3</v>
      </c>
      <c r="F55" s="3">
        <v>2</v>
      </c>
      <c r="G55" s="3">
        <v>1</v>
      </c>
      <c r="H55" s="3" t="s">
        <v>29</v>
      </c>
      <c r="I55" s="3">
        <v>456321</v>
      </c>
      <c r="J55" s="3"/>
      <c r="K55" s="3" t="s">
        <v>153</v>
      </c>
      <c r="L55" s="3" t="s">
        <v>6</v>
      </c>
      <c r="M55" s="3" t="s">
        <v>4</v>
      </c>
      <c r="N55" s="3" t="s">
        <v>1144</v>
      </c>
      <c r="O55" s="6" t="str">
        <f>CONCATENATE(L55,M55)</f>
        <v>CHAINT</v>
      </c>
      <c r="P55" s="7">
        <f ca="1">IFERROR(SEARCH(O55,$AA$5),100)</f>
        <v>4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 t="s">
        <v>155</v>
      </c>
      <c r="B56" s="3">
        <v>1</v>
      </c>
      <c r="C56" s="3">
        <v>6</v>
      </c>
      <c r="D56" s="3">
        <v>2</v>
      </c>
      <c r="E56" s="3">
        <v>3</v>
      </c>
      <c r="F56" s="3">
        <v>4</v>
      </c>
      <c r="G56" s="3">
        <v>5</v>
      </c>
      <c r="H56" s="3" t="s">
        <v>156</v>
      </c>
      <c r="I56" s="3">
        <v>162345</v>
      </c>
      <c r="J56" s="3"/>
      <c r="M56" s="3"/>
      <c r="N56" s="3"/>
      <c r="O56" s="6"/>
      <c r="P56" s="7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 t="s">
        <v>158</v>
      </c>
      <c r="B57" s="3">
        <v>3</v>
      </c>
      <c r="C57" s="3">
        <v>2</v>
      </c>
      <c r="D57" s="3">
        <v>5</v>
      </c>
      <c r="E57" s="3">
        <v>4</v>
      </c>
      <c r="F57" s="3">
        <v>6</v>
      </c>
      <c r="G57" s="3">
        <v>1</v>
      </c>
      <c r="H57" s="3" t="s">
        <v>50</v>
      </c>
      <c r="I57" s="3">
        <v>325461</v>
      </c>
      <c r="J57" s="3"/>
      <c r="K57" s="5" t="s">
        <v>157</v>
      </c>
      <c r="L57" s="3"/>
      <c r="M57" s="3"/>
      <c r="N57" s="3"/>
      <c r="O57" s="6"/>
      <c r="P57" s="7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 t="s">
        <v>160</v>
      </c>
      <c r="B58" s="3">
        <v>4</v>
      </c>
      <c r="C58" s="3">
        <v>6</v>
      </c>
      <c r="D58" s="3">
        <v>5</v>
      </c>
      <c r="E58" s="3">
        <v>3</v>
      </c>
      <c r="F58" s="3">
        <v>2</v>
      </c>
      <c r="G58" s="3">
        <v>1</v>
      </c>
      <c r="H58" s="3" t="s">
        <v>161</v>
      </c>
      <c r="I58" s="3">
        <v>465321</v>
      </c>
      <c r="J58" s="3"/>
      <c r="K58" s="3">
        <v>1</v>
      </c>
      <c r="L58" s="3" t="s">
        <v>159</v>
      </c>
      <c r="M58" s="3"/>
      <c r="N58" s="3"/>
      <c r="O58" s="6"/>
      <c r="P58" s="7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 t="s">
        <v>163</v>
      </c>
      <c r="B59" s="3">
        <v>5</v>
      </c>
      <c r="C59" s="3">
        <v>4</v>
      </c>
      <c r="D59" s="3">
        <v>6</v>
      </c>
      <c r="E59" s="3">
        <v>1</v>
      </c>
      <c r="F59" s="3">
        <v>3</v>
      </c>
      <c r="G59" s="3">
        <v>2</v>
      </c>
      <c r="H59" s="3" t="s">
        <v>61</v>
      </c>
      <c r="I59" s="3">
        <v>546132</v>
      </c>
      <c r="J59" s="3"/>
      <c r="K59" s="3">
        <v>2</v>
      </c>
      <c r="L59" s="3" t="s">
        <v>162</v>
      </c>
      <c r="M59" s="3"/>
      <c r="N59" s="3"/>
      <c r="O59" s="6"/>
      <c r="P59" s="7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 t="s">
        <v>164</v>
      </c>
      <c r="B60" s="3">
        <v>1</v>
      </c>
      <c r="C60" s="3">
        <v>4</v>
      </c>
      <c r="D60" s="3">
        <v>2</v>
      </c>
      <c r="E60" s="3">
        <v>3</v>
      </c>
      <c r="F60" s="3">
        <v>5</v>
      </c>
      <c r="G60" s="3">
        <v>6</v>
      </c>
      <c r="H60" s="3" t="s">
        <v>165</v>
      </c>
      <c r="I60" s="3">
        <v>142356</v>
      </c>
      <c r="J60" s="3"/>
      <c r="K60" s="3"/>
      <c r="L60" s="3"/>
      <c r="M60" s="3"/>
      <c r="N60" s="3"/>
      <c r="O60" s="6"/>
      <c r="P60" s="7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 t="s">
        <v>166</v>
      </c>
      <c r="B61" s="3">
        <v>4</v>
      </c>
      <c r="C61" s="3">
        <v>1</v>
      </c>
      <c r="D61" s="3">
        <v>6</v>
      </c>
      <c r="E61" s="3">
        <v>3</v>
      </c>
      <c r="F61" s="3">
        <v>5</v>
      </c>
      <c r="G61" s="3">
        <v>2</v>
      </c>
      <c r="H61" s="3" t="s">
        <v>167</v>
      </c>
      <c r="I61" s="3">
        <v>416352</v>
      </c>
      <c r="J61" s="3"/>
      <c r="K61" s="3"/>
      <c r="L61" s="3"/>
      <c r="M61" s="3"/>
      <c r="N61" s="3"/>
      <c r="O61" s="6"/>
      <c r="P61" s="7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 t="s">
        <v>168</v>
      </c>
      <c r="B62" s="3">
        <v>6</v>
      </c>
      <c r="C62" s="3">
        <v>2</v>
      </c>
      <c r="D62" s="3">
        <v>5</v>
      </c>
      <c r="E62" s="3">
        <v>1</v>
      </c>
      <c r="F62" s="3">
        <v>4</v>
      </c>
      <c r="G62" s="3">
        <v>3</v>
      </c>
      <c r="H62" s="3" t="s">
        <v>18</v>
      </c>
      <c r="I62" s="3">
        <v>625143</v>
      </c>
      <c r="J62" s="3"/>
      <c r="K62" s="3"/>
      <c r="L62" s="3"/>
      <c r="M62" s="3"/>
      <c r="N62" s="3"/>
      <c r="O62" s="6"/>
      <c r="P62" s="7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 t="s">
        <v>169</v>
      </c>
      <c r="B63" s="3">
        <v>4</v>
      </c>
      <c r="C63" s="3">
        <v>6</v>
      </c>
      <c r="D63" s="3">
        <v>5</v>
      </c>
      <c r="E63" s="3">
        <v>2</v>
      </c>
      <c r="F63" s="3">
        <v>1</v>
      </c>
      <c r="G63" s="3">
        <v>3</v>
      </c>
      <c r="H63" s="3" t="s">
        <v>14</v>
      </c>
      <c r="I63" s="3">
        <v>465213</v>
      </c>
      <c r="J63" s="3"/>
      <c r="K63" s="3"/>
      <c r="L63" s="3"/>
      <c r="M63" s="3"/>
      <c r="N63" s="3"/>
      <c r="O63" s="6"/>
      <c r="P63" s="7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 t="s">
        <v>170</v>
      </c>
      <c r="B64" s="3">
        <v>2</v>
      </c>
      <c r="C64" s="3">
        <v>1</v>
      </c>
      <c r="D64" s="3">
        <v>3</v>
      </c>
      <c r="E64" s="3">
        <v>4</v>
      </c>
      <c r="F64" s="3">
        <v>5</v>
      </c>
      <c r="G64" s="3">
        <v>6</v>
      </c>
      <c r="H64" s="3" t="s">
        <v>84</v>
      </c>
      <c r="I64" s="3">
        <v>213456</v>
      </c>
      <c r="J64" s="3"/>
      <c r="K64" s="3"/>
      <c r="L64" s="3"/>
      <c r="M64" s="3"/>
      <c r="N64" s="3"/>
      <c r="O64" s="6"/>
      <c r="P64" s="7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 t="s">
        <v>171</v>
      </c>
      <c r="B65" s="3">
        <v>4</v>
      </c>
      <c r="C65" s="3">
        <v>5</v>
      </c>
      <c r="D65" s="3">
        <v>3</v>
      </c>
      <c r="E65" s="3">
        <v>1</v>
      </c>
      <c r="F65" s="3">
        <v>2</v>
      </c>
      <c r="G65" s="3">
        <v>6</v>
      </c>
      <c r="H65" s="3" t="s">
        <v>61</v>
      </c>
      <c r="I65" s="3">
        <v>453126</v>
      </c>
      <c r="J65" s="3"/>
      <c r="K65" s="3"/>
      <c r="L65" s="3"/>
      <c r="M65" s="3"/>
      <c r="N65" s="3"/>
      <c r="O65" s="6"/>
      <c r="P65" s="7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 t="s">
        <v>172</v>
      </c>
      <c r="B66" s="3">
        <v>5</v>
      </c>
      <c r="C66" s="3">
        <v>3</v>
      </c>
      <c r="D66" s="3">
        <v>6</v>
      </c>
      <c r="E66" s="3">
        <v>1</v>
      </c>
      <c r="F66" s="3">
        <v>2</v>
      </c>
      <c r="G66" s="3">
        <v>4</v>
      </c>
      <c r="H66" s="3" t="s">
        <v>61</v>
      </c>
      <c r="I66" s="3">
        <v>536124</v>
      </c>
      <c r="J66" s="3"/>
      <c r="K66" s="3"/>
      <c r="L66" s="3"/>
      <c r="M66" s="3"/>
      <c r="N66" s="3"/>
      <c r="O66" s="6"/>
      <c r="P66" s="7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 t="s">
        <v>173</v>
      </c>
      <c r="B67" s="3">
        <v>1</v>
      </c>
      <c r="C67" s="3">
        <v>5</v>
      </c>
      <c r="D67" s="3">
        <v>2</v>
      </c>
      <c r="E67" s="3">
        <v>3</v>
      </c>
      <c r="F67" s="3">
        <v>4</v>
      </c>
      <c r="G67" s="3">
        <v>6</v>
      </c>
      <c r="H67" s="3" t="s">
        <v>174</v>
      </c>
      <c r="I67" s="3">
        <v>152346</v>
      </c>
      <c r="J67" s="3"/>
      <c r="K67" s="3"/>
      <c r="L67" s="3"/>
      <c r="M67" s="3"/>
      <c r="N67" s="3"/>
      <c r="O67" s="6"/>
      <c r="P67" s="7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 t="s">
        <v>175</v>
      </c>
      <c r="B68" s="3">
        <v>2</v>
      </c>
      <c r="C68" s="3">
        <v>1</v>
      </c>
      <c r="D68" s="3">
        <v>3</v>
      </c>
      <c r="E68" s="3">
        <v>5</v>
      </c>
      <c r="F68" s="3">
        <v>4</v>
      </c>
      <c r="G68" s="3">
        <v>6</v>
      </c>
      <c r="H68" s="3" t="s">
        <v>46</v>
      </c>
      <c r="I68" s="3">
        <v>213546</v>
      </c>
      <c r="J68" s="3"/>
      <c r="K68" s="3"/>
      <c r="L68" s="3"/>
      <c r="M68" s="3"/>
      <c r="N68" s="3"/>
      <c r="O68" s="6"/>
      <c r="P68" s="7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 t="s">
        <v>176</v>
      </c>
      <c r="B69" s="3">
        <v>5</v>
      </c>
      <c r="C69" s="3">
        <v>1</v>
      </c>
      <c r="D69" s="3">
        <v>4</v>
      </c>
      <c r="E69" s="3">
        <v>2</v>
      </c>
      <c r="F69" s="3">
        <v>6</v>
      </c>
      <c r="G69" s="3">
        <v>3</v>
      </c>
      <c r="H69" s="3" t="s">
        <v>177</v>
      </c>
      <c r="I69" s="3">
        <v>514263</v>
      </c>
      <c r="J69" s="3"/>
      <c r="K69" s="3"/>
      <c r="L69" s="3"/>
      <c r="M69" s="3"/>
      <c r="N69" s="3"/>
      <c r="O69" s="6"/>
      <c r="P69" s="7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 t="s">
        <v>178</v>
      </c>
      <c r="B70" s="3">
        <v>2</v>
      </c>
      <c r="C70" s="3">
        <v>5</v>
      </c>
      <c r="D70" s="3">
        <v>1</v>
      </c>
      <c r="E70" s="3">
        <v>3</v>
      </c>
      <c r="F70" s="3">
        <v>6</v>
      </c>
      <c r="G70" s="3">
        <v>4</v>
      </c>
      <c r="H70" s="3" t="s">
        <v>179</v>
      </c>
      <c r="I70" s="3">
        <v>251364</v>
      </c>
      <c r="J70" s="3"/>
      <c r="K70" s="3"/>
      <c r="L70" s="3"/>
      <c r="M70" s="3"/>
      <c r="N70" s="3"/>
      <c r="O70" s="6"/>
      <c r="P70" s="7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 t="s">
        <v>180</v>
      </c>
      <c r="B71" s="3">
        <v>1</v>
      </c>
      <c r="C71" s="3">
        <v>4</v>
      </c>
      <c r="D71" s="3">
        <v>2</v>
      </c>
      <c r="E71" s="3">
        <v>3</v>
      </c>
      <c r="F71" s="3">
        <v>6</v>
      </c>
      <c r="G71" s="3">
        <v>5</v>
      </c>
      <c r="H71" s="3" t="s">
        <v>79</v>
      </c>
      <c r="I71" s="3">
        <v>142365</v>
      </c>
      <c r="J71" s="3"/>
      <c r="K71" s="3"/>
      <c r="L71" s="3"/>
      <c r="M71" s="3"/>
      <c r="N71" s="3"/>
      <c r="O71" s="6"/>
      <c r="P71" s="7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 t="s">
        <v>181</v>
      </c>
      <c r="B72" s="3">
        <v>5</v>
      </c>
      <c r="C72" s="3">
        <v>3</v>
      </c>
      <c r="D72" s="3">
        <v>6</v>
      </c>
      <c r="E72" s="3">
        <v>2</v>
      </c>
      <c r="F72" s="3">
        <v>4</v>
      </c>
      <c r="G72" s="3">
        <v>1</v>
      </c>
      <c r="H72" s="3" t="s">
        <v>18</v>
      </c>
      <c r="I72" s="3">
        <v>536241</v>
      </c>
      <c r="J72" s="3"/>
      <c r="K72" s="3"/>
      <c r="L72" s="3"/>
      <c r="M72" s="3"/>
      <c r="N72" s="3"/>
      <c r="O72" s="6"/>
      <c r="P72" s="7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 t="s">
        <v>182</v>
      </c>
      <c r="B73" s="3">
        <v>5</v>
      </c>
      <c r="C73" s="3">
        <v>3</v>
      </c>
      <c r="D73" s="3">
        <v>4</v>
      </c>
      <c r="E73" s="3">
        <v>1</v>
      </c>
      <c r="F73" s="3">
        <v>6</v>
      </c>
      <c r="G73" s="3">
        <v>2</v>
      </c>
      <c r="H73" s="3" t="s">
        <v>61</v>
      </c>
      <c r="I73" s="3">
        <v>534162</v>
      </c>
      <c r="J73" s="3"/>
      <c r="K73" s="3"/>
      <c r="L73" s="3"/>
      <c r="M73" s="3"/>
      <c r="N73" s="3"/>
      <c r="O73" s="6"/>
      <c r="P73" s="7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 t="s">
        <v>183</v>
      </c>
      <c r="B74" s="3">
        <v>4</v>
      </c>
      <c r="C74" s="3">
        <v>1</v>
      </c>
      <c r="D74" s="3">
        <v>5</v>
      </c>
      <c r="E74" s="3">
        <v>3</v>
      </c>
      <c r="F74" s="3">
        <v>6</v>
      </c>
      <c r="G74" s="3">
        <v>2</v>
      </c>
      <c r="H74" s="3" t="s">
        <v>55</v>
      </c>
      <c r="I74" s="3">
        <v>415362</v>
      </c>
      <c r="J74" s="3"/>
      <c r="K74" s="3"/>
      <c r="L74" s="3"/>
      <c r="M74" s="3"/>
      <c r="N74" s="3"/>
      <c r="O74" s="6"/>
      <c r="P74" s="7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 t="s">
        <v>184</v>
      </c>
      <c r="B75" s="3">
        <v>1</v>
      </c>
      <c r="C75" s="3">
        <v>6</v>
      </c>
      <c r="D75" s="3">
        <v>3</v>
      </c>
      <c r="E75" s="3">
        <v>4</v>
      </c>
      <c r="F75" s="3">
        <v>2</v>
      </c>
      <c r="G75" s="3">
        <v>5</v>
      </c>
      <c r="H75" s="3" t="s">
        <v>179</v>
      </c>
      <c r="I75" s="3">
        <v>163425</v>
      </c>
      <c r="J75" s="3"/>
      <c r="K75" s="3"/>
      <c r="L75" s="3"/>
      <c r="M75" s="3"/>
      <c r="N75" s="3"/>
      <c r="O75" s="6"/>
      <c r="P75" s="7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 t="s">
        <v>185</v>
      </c>
      <c r="B76" s="3">
        <v>6</v>
      </c>
      <c r="C76" s="3">
        <v>3</v>
      </c>
      <c r="D76" s="3">
        <v>4</v>
      </c>
      <c r="E76" s="3">
        <v>2</v>
      </c>
      <c r="F76" s="3">
        <v>5</v>
      </c>
      <c r="G76" s="3">
        <v>1</v>
      </c>
      <c r="H76" s="3" t="s">
        <v>96</v>
      </c>
      <c r="I76" s="3">
        <v>634251</v>
      </c>
      <c r="J76" s="3"/>
      <c r="K76" s="3"/>
      <c r="L76" s="3"/>
      <c r="M76" s="3"/>
      <c r="N76" s="3"/>
      <c r="O76" s="6"/>
      <c r="P76" s="7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 t="s">
        <v>186</v>
      </c>
      <c r="B77" s="3">
        <v>5</v>
      </c>
      <c r="C77" s="3">
        <v>3</v>
      </c>
      <c r="D77" s="3">
        <v>6</v>
      </c>
      <c r="E77" s="3">
        <v>4</v>
      </c>
      <c r="F77" s="3">
        <v>2</v>
      </c>
      <c r="G77" s="3">
        <v>1</v>
      </c>
      <c r="H77" s="3" t="s">
        <v>177</v>
      </c>
      <c r="I77" s="3">
        <v>536421</v>
      </c>
      <c r="J77" s="3"/>
      <c r="K77" s="3"/>
      <c r="L77" s="3"/>
      <c r="M77" s="3"/>
      <c r="N77" s="3"/>
      <c r="O77" s="6"/>
      <c r="P77" s="7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 t="s">
        <v>187</v>
      </c>
      <c r="B78" s="3">
        <v>4</v>
      </c>
      <c r="C78" s="3">
        <v>3</v>
      </c>
      <c r="D78" s="3">
        <v>6</v>
      </c>
      <c r="E78" s="3">
        <v>2</v>
      </c>
      <c r="F78" s="3">
        <v>5</v>
      </c>
      <c r="G78" s="3">
        <v>1</v>
      </c>
      <c r="H78" s="3" t="s">
        <v>50</v>
      </c>
      <c r="I78" s="3">
        <v>436251</v>
      </c>
      <c r="J78" s="3"/>
      <c r="K78" s="3"/>
      <c r="L78" s="3"/>
      <c r="M78" s="3"/>
      <c r="N78" s="3"/>
      <c r="O78" s="6"/>
      <c r="P78" s="7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 t="s">
        <v>188</v>
      </c>
      <c r="B79" s="3">
        <v>1</v>
      </c>
      <c r="C79" s="3">
        <v>4</v>
      </c>
      <c r="D79" s="3">
        <v>2</v>
      </c>
      <c r="E79" s="3">
        <v>5</v>
      </c>
      <c r="F79" s="3">
        <v>6</v>
      </c>
      <c r="G79" s="3">
        <v>3</v>
      </c>
      <c r="H79" s="3" t="s">
        <v>50</v>
      </c>
      <c r="I79" s="3">
        <v>142563</v>
      </c>
      <c r="J79" s="3"/>
      <c r="K79" s="3"/>
      <c r="L79" s="3"/>
      <c r="M79" s="3"/>
      <c r="N79" s="3"/>
      <c r="O79" s="6"/>
      <c r="P79" s="7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 t="s">
        <v>189</v>
      </c>
      <c r="B80" s="3">
        <v>3</v>
      </c>
      <c r="C80" s="3">
        <v>5</v>
      </c>
      <c r="D80" s="3">
        <v>2</v>
      </c>
      <c r="E80" s="3">
        <v>1</v>
      </c>
      <c r="F80" s="3">
        <v>4</v>
      </c>
      <c r="G80" s="3">
        <v>6</v>
      </c>
      <c r="H80" s="3" t="s">
        <v>58</v>
      </c>
      <c r="I80" s="3">
        <v>352146</v>
      </c>
      <c r="J80" s="3"/>
      <c r="K80" s="3"/>
      <c r="L80" s="3"/>
      <c r="M80" s="3"/>
      <c r="N80" s="3"/>
      <c r="O80" s="6"/>
      <c r="P80" s="7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 t="s">
        <v>190</v>
      </c>
      <c r="B81" s="3">
        <v>4</v>
      </c>
      <c r="C81" s="3">
        <v>2</v>
      </c>
      <c r="D81" s="3">
        <v>6</v>
      </c>
      <c r="E81" s="3">
        <v>3</v>
      </c>
      <c r="F81" s="3">
        <v>5</v>
      </c>
      <c r="G81" s="3">
        <v>1</v>
      </c>
      <c r="H81" s="3" t="s">
        <v>29</v>
      </c>
      <c r="I81" s="3">
        <v>426351</v>
      </c>
      <c r="J81" s="3"/>
      <c r="K81" s="3"/>
      <c r="L81" s="3"/>
      <c r="M81" s="3"/>
      <c r="N81" s="3"/>
      <c r="O81" s="6"/>
      <c r="P81" s="7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 t="s">
        <v>191</v>
      </c>
      <c r="B82" s="3">
        <v>2</v>
      </c>
      <c r="C82" s="3">
        <v>5</v>
      </c>
      <c r="D82" s="3">
        <v>6</v>
      </c>
      <c r="E82" s="3">
        <v>1</v>
      </c>
      <c r="F82" s="3">
        <v>3</v>
      </c>
      <c r="G82" s="3">
        <v>4</v>
      </c>
      <c r="H82" s="3" t="s">
        <v>165</v>
      </c>
      <c r="I82" s="3">
        <v>256134</v>
      </c>
      <c r="J82" s="3"/>
      <c r="K82" s="3"/>
      <c r="L82" s="3"/>
      <c r="M82" s="3"/>
      <c r="N82" s="3"/>
      <c r="O82" s="6"/>
      <c r="P82" s="7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 t="s">
        <v>192</v>
      </c>
      <c r="B83" s="3">
        <v>6</v>
      </c>
      <c r="C83" s="3">
        <v>3</v>
      </c>
      <c r="D83" s="3">
        <v>5</v>
      </c>
      <c r="E83" s="3">
        <v>1</v>
      </c>
      <c r="F83" s="3">
        <v>2</v>
      </c>
      <c r="G83" s="3">
        <v>4</v>
      </c>
      <c r="H83" s="3" t="s">
        <v>109</v>
      </c>
      <c r="I83" s="3">
        <v>635124</v>
      </c>
      <c r="J83" s="3"/>
      <c r="K83" s="3"/>
      <c r="L83" s="3"/>
      <c r="M83" s="3"/>
      <c r="N83" s="3"/>
      <c r="O83" s="6"/>
      <c r="P83" s="7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 t="s">
        <v>193</v>
      </c>
      <c r="B84" s="3">
        <v>3</v>
      </c>
      <c r="C84" s="3">
        <v>6</v>
      </c>
      <c r="D84" s="3">
        <v>5</v>
      </c>
      <c r="E84" s="3">
        <v>2</v>
      </c>
      <c r="F84" s="3">
        <v>4</v>
      </c>
      <c r="G84" s="3">
        <v>1</v>
      </c>
      <c r="H84" s="3" t="s">
        <v>194</v>
      </c>
      <c r="I84" s="3">
        <v>365241</v>
      </c>
      <c r="J84" s="3"/>
      <c r="K84" s="3"/>
      <c r="L84" s="3"/>
      <c r="M84" s="3"/>
      <c r="N84" s="3"/>
      <c r="O84" s="6"/>
      <c r="P84" s="7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 t="s">
        <v>195</v>
      </c>
      <c r="B85" s="3">
        <v>1</v>
      </c>
      <c r="C85" s="3">
        <v>5</v>
      </c>
      <c r="D85" s="3">
        <v>2</v>
      </c>
      <c r="E85" s="3">
        <v>4</v>
      </c>
      <c r="F85" s="3">
        <v>3</v>
      </c>
      <c r="G85" s="3">
        <v>6</v>
      </c>
      <c r="H85" s="3" t="s">
        <v>196</v>
      </c>
      <c r="I85" s="3">
        <v>152436</v>
      </c>
      <c r="J85" s="3"/>
      <c r="K85" s="3"/>
      <c r="L85" s="3"/>
      <c r="M85" s="3"/>
      <c r="N85" s="3"/>
      <c r="O85" s="6"/>
      <c r="P85" s="7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6"/>
      <c r="P86" s="7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6"/>
      <c r="P87" s="7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6"/>
      <c r="P88" s="7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6"/>
      <c r="P89" s="7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6"/>
      <c r="P90" s="7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6"/>
      <c r="P91" s="7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6"/>
      <c r="P92" s="7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6"/>
      <c r="P93" s="7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6"/>
      <c r="P94" s="7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6"/>
      <c r="P95" s="7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6"/>
      <c r="P96" s="7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6"/>
      <c r="P97" s="7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6"/>
      <c r="P98" s="7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6"/>
      <c r="P99" s="7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6"/>
      <c r="P100" s="7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6"/>
      <c r="P101" s="7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6"/>
      <c r="P102" s="7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6"/>
      <c r="P103" s="7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6"/>
      <c r="P104" s="7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6"/>
      <c r="P105" s="7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6"/>
      <c r="P106" s="7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6"/>
      <c r="P107" s="7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6"/>
      <c r="P108" s="7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6"/>
      <c r="P109" s="7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6"/>
      <c r="P110" s="7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6"/>
      <c r="P111" s="7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6"/>
      <c r="P112" s="7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6"/>
      <c r="P113" s="7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6"/>
      <c r="P114" s="7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6"/>
      <c r="P115" s="7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6"/>
      <c r="P116" s="7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6"/>
      <c r="P117" s="7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6"/>
      <c r="P118" s="7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6"/>
      <c r="P119" s="7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6"/>
      <c r="P120" s="7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6"/>
      <c r="P121" s="7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6"/>
      <c r="P122" s="7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6"/>
      <c r="P123" s="7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6"/>
      <c r="P124" s="7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6"/>
      <c r="P125" s="7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6"/>
      <c r="P126" s="7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6"/>
      <c r="P127" s="7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6"/>
      <c r="P128" s="7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6"/>
      <c r="P129" s="7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6"/>
      <c r="P130" s="7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6"/>
      <c r="P131" s="7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6"/>
      <c r="P132" s="7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6"/>
      <c r="P133" s="7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6"/>
      <c r="P134" s="7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6"/>
      <c r="P135" s="7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6"/>
      <c r="P136" s="7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6"/>
      <c r="P137" s="7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6"/>
      <c r="P138" s="7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6"/>
      <c r="P139" s="7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6"/>
      <c r="P140" s="7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6"/>
      <c r="P141" s="7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6"/>
      <c r="P142" s="7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6"/>
      <c r="P143" s="7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6"/>
      <c r="P144" s="7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6"/>
      <c r="P145" s="7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6"/>
      <c r="P146" s="7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6"/>
      <c r="P147" s="7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6"/>
      <c r="P148" s="7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6"/>
      <c r="P149" s="7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6"/>
      <c r="P150" s="7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6"/>
      <c r="P151" s="7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6"/>
      <c r="P152" s="7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6"/>
      <c r="P153" s="7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6"/>
      <c r="P154" s="7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6"/>
      <c r="P155" s="7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6"/>
      <c r="P156" s="7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6"/>
      <c r="P157" s="7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6"/>
      <c r="P158" s="7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6"/>
      <c r="P159" s="7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6"/>
      <c r="P160" s="7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6"/>
      <c r="P161" s="7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6"/>
      <c r="P162" s="7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6"/>
      <c r="P163" s="7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6"/>
      <c r="P164" s="7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6"/>
      <c r="P165" s="7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6"/>
      <c r="P166" s="7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6"/>
      <c r="P167" s="7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6"/>
      <c r="P168" s="7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6"/>
      <c r="P169" s="7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6"/>
      <c r="P170" s="7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6"/>
      <c r="P171" s="7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6"/>
      <c r="P172" s="7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6"/>
      <c r="P173" s="7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6"/>
      <c r="P174" s="7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6"/>
      <c r="P175" s="7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6"/>
      <c r="P176" s="7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6"/>
      <c r="P177" s="7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6"/>
      <c r="P178" s="7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6"/>
      <c r="P179" s="7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6"/>
      <c r="P180" s="7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6"/>
      <c r="P181" s="7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6"/>
      <c r="P182" s="7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6"/>
      <c r="P183" s="7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6"/>
      <c r="P184" s="7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6"/>
      <c r="P185" s="7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6"/>
      <c r="P186" s="7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6"/>
      <c r="P187" s="7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6"/>
      <c r="P188" s="7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6"/>
      <c r="P189" s="7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6"/>
      <c r="P190" s="7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6"/>
      <c r="P191" s="7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6"/>
      <c r="P192" s="7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6"/>
      <c r="P193" s="7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6"/>
      <c r="P194" s="7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6"/>
      <c r="P195" s="7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6"/>
      <c r="P196" s="7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6"/>
      <c r="P197" s="7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6"/>
      <c r="P198" s="7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6"/>
      <c r="P199" s="7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6"/>
      <c r="P200" s="7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6"/>
      <c r="P201" s="7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6"/>
      <c r="P202" s="7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6"/>
      <c r="P203" s="7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6"/>
      <c r="P204" s="7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6"/>
      <c r="P205" s="7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6"/>
      <c r="P206" s="7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6"/>
      <c r="P207" s="7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6"/>
      <c r="P208" s="7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6"/>
      <c r="P209" s="7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6"/>
      <c r="P210" s="7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6"/>
      <c r="P211" s="7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6"/>
      <c r="P212" s="7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6"/>
      <c r="P213" s="7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6"/>
      <c r="P214" s="7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6"/>
      <c r="P215" s="7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6"/>
      <c r="P216" s="7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6"/>
      <c r="P217" s="7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6"/>
      <c r="P218" s="7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6"/>
      <c r="P219" s="7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6"/>
      <c r="P220" s="7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6"/>
      <c r="P221" s="7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6"/>
      <c r="P222" s="7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6"/>
      <c r="P223" s="7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6"/>
      <c r="P224" s="7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6"/>
      <c r="P225" s="7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6"/>
      <c r="P226" s="7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6"/>
      <c r="P227" s="7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6"/>
      <c r="P228" s="7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6"/>
      <c r="P229" s="7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6"/>
      <c r="P230" s="7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6"/>
      <c r="P231" s="7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6"/>
      <c r="P232" s="7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6"/>
      <c r="P233" s="7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6"/>
      <c r="P234" s="7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6"/>
      <c r="P235" s="7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6"/>
      <c r="P236" s="7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6"/>
      <c r="P237" s="7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6"/>
      <c r="P238" s="7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6"/>
      <c r="P239" s="7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6"/>
      <c r="P240" s="7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6"/>
      <c r="P241" s="7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6"/>
      <c r="P242" s="7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6"/>
      <c r="P243" s="7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6"/>
      <c r="P244" s="7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6"/>
      <c r="P245" s="7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6"/>
      <c r="P246" s="7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6"/>
      <c r="P247" s="7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6"/>
      <c r="P248" s="7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6"/>
      <c r="P249" s="7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6"/>
      <c r="P250" s="7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6"/>
      <c r="P251" s="7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6"/>
      <c r="P252" s="7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6"/>
      <c r="P253" s="7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6"/>
      <c r="P254" s="7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6"/>
      <c r="P255" s="7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6"/>
      <c r="P256" s="7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6"/>
      <c r="P257" s="7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6"/>
      <c r="P258" s="7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6"/>
      <c r="P259" s="7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6"/>
      <c r="P260" s="7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6"/>
      <c r="P261" s="7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6"/>
      <c r="P262" s="7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6"/>
      <c r="P263" s="7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6"/>
      <c r="P264" s="7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6"/>
      <c r="P265" s="7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6"/>
      <c r="P266" s="7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6"/>
      <c r="P267" s="7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6"/>
      <c r="P268" s="7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6"/>
      <c r="P269" s="7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6"/>
      <c r="P270" s="7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6"/>
      <c r="P271" s="7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6"/>
      <c r="P272" s="7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6"/>
      <c r="P273" s="7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6"/>
      <c r="P274" s="7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6"/>
      <c r="P275" s="7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6"/>
      <c r="P276" s="7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6"/>
      <c r="P277" s="7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6"/>
      <c r="P278" s="7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6"/>
      <c r="P279" s="7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6"/>
      <c r="P280" s="7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6"/>
      <c r="P281" s="7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6"/>
      <c r="P282" s="7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6"/>
      <c r="P283" s="7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6"/>
      <c r="P284" s="7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6"/>
      <c r="P285" s="7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6"/>
      <c r="P286" s="7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6"/>
      <c r="P287" s="7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6"/>
      <c r="P288" s="7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6"/>
      <c r="P289" s="7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6"/>
      <c r="P290" s="7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6"/>
      <c r="P291" s="7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6"/>
      <c r="P292" s="7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6"/>
      <c r="P293" s="7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6"/>
      <c r="P294" s="7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6"/>
      <c r="P295" s="7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6"/>
      <c r="P296" s="7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6"/>
      <c r="P297" s="7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6"/>
      <c r="P298" s="7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6"/>
      <c r="P299" s="7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6"/>
      <c r="P300" s="7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6"/>
      <c r="P301" s="7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6"/>
      <c r="P302" s="7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6"/>
      <c r="P303" s="7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6"/>
      <c r="P304" s="7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6"/>
      <c r="P305" s="7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6"/>
      <c r="P306" s="7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6"/>
      <c r="P307" s="7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6"/>
      <c r="P308" s="7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6"/>
      <c r="P309" s="7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6"/>
      <c r="P310" s="7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6"/>
      <c r="P311" s="7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6"/>
      <c r="P312" s="7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6"/>
      <c r="P313" s="7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6"/>
      <c r="P314" s="7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6"/>
      <c r="P315" s="7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6"/>
      <c r="P316" s="7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6"/>
      <c r="P317" s="7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6"/>
      <c r="P318" s="7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6"/>
      <c r="P319" s="7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6"/>
      <c r="P320" s="7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6"/>
      <c r="P321" s="7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6"/>
      <c r="P322" s="7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6"/>
      <c r="P323" s="7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6"/>
      <c r="P324" s="7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6"/>
      <c r="P325" s="7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6"/>
      <c r="P326" s="7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6"/>
      <c r="P327" s="7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6"/>
      <c r="P328" s="7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6"/>
      <c r="P329" s="7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6"/>
      <c r="P330" s="7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6"/>
      <c r="P331" s="7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6"/>
      <c r="P332" s="7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6"/>
      <c r="P333" s="7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6"/>
      <c r="P334" s="7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6"/>
      <c r="P335" s="7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6"/>
      <c r="P336" s="7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6"/>
      <c r="P337" s="7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6"/>
      <c r="P338" s="7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6"/>
      <c r="P339" s="7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6"/>
      <c r="P340" s="7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6"/>
      <c r="P341" s="7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6"/>
      <c r="P342" s="7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6"/>
      <c r="P343" s="7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6"/>
      <c r="P344" s="7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6"/>
      <c r="P345" s="7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6"/>
      <c r="P346" s="7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6"/>
      <c r="P347" s="7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6"/>
      <c r="P348" s="7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6"/>
      <c r="P349" s="7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6"/>
      <c r="P350" s="7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6"/>
      <c r="P351" s="7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6"/>
      <c r="P352" s="7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6"/>
      <c r="P353" s="7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6"/>
      <c r="P354" s="7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6"/>
      <c r="P355" s="7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6"/>
      <c r="P356" s="7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6"/>
      <c r="P357" s="7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6"/>
      <c r="P358" s="7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6"/>
      <c r="P359" s="7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6"/>
      <c r="P360" s="7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6"/>
      <c r="P361" s="7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6"/>
      <c r="P362" s="7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6"/>
      <c r="P363" s="7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6"/>
      <c r="P364" s="7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6"/>
      <c r="P365" s="7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6"/>
      <c r="P366" s="7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6"/>
      <c r="P367" s="7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6"/>
      <c r="P368" s="7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6"/>
      <c r="P369" s="7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6"/>
      <c r="P370" s="7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6"/>
      <c r="P371" s="7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6"/>
      <c r="P372" s="7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6"/>
      <c r="P373" s="7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6"/>
      <c r="P374" s="7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6"/>
      <c r="P375" s="7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6"/>
      <c r="P376" s="7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6"/>
      <c r="P377" s="7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6"/>
      <c r="P378" s="7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6"/>
      <c r="P379" s="7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6"/>
      <c r="P380" s="7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6"/>
      <c r="P381" s="7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6"/>
      <c r="P382" s="7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6"/>
      <c r="P383" s="7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6"/>
      <c r="P384" s="7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6"/>
      <c r="P385" s="7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6"/>
      <c r="P386" s="7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6"/>
      <c r="P387" s="7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6"/>
      <c r="P388" s="7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6"/>
      <c r="P389" s="7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6"/>
      <c r="P390" s="7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6"/>
      <c r="P391" s="7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6"/>
      <c r="P392" s="7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6"/>
      <c r="P393" s="7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6"/>
      <c r="P394" s="7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6"/>
      <c r="P395" s="7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6"/>
      <c r="P396" s="7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6"/>
      <c r="P397" s="7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6"/>
      <c r="P398" s="7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6"/>
      <c r="P399" s="7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6"/>
      <c r="P400" s="7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6"/>
      <c r="P401" s="7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6"/>
      <c r="P402" s="7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6"/>
      <c r="P403" s="7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6"/>
      <c r="P404" s="7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6"/>
      <c r="P405" s="7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6"/>
      <c r="P406" s="7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6"/>
      <c r="P407" s="7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6"/>
      <c r="P408" s="7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6"/>
      <c r="P409" s="7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6"/>
      <c r="P410" s="7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6"/>
      <c r="P411" s="7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6"/>
      <c r="P412" s="7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6"/>
      <c r="P413" s="7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6"/>
      <c r="P414" s="7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6"/>
      <c r="P415" s="7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6"/>
      <c r="P416" s="7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6"/>
      <c r="P417" s="7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6"/>
      <c r="P418" s="7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6"/>
      <c r="P419" s="7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6"/>
      <c r="P420" s="7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6"/>
      <c r="P421" s="7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6"/>
      <c r="P422" s="7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6"/>
      <c r="P423" s="7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6"/>
      <c r="P424" s="7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6"/>
      <c r="P425" s="7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6"/>
      <c r="P426" s="7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6"/>
      <c r="P427" s="7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6"/>
      <c r="P428" s="7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6"/>
      <c r="P429" s="7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6"/>
      <c r="P430" s="7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6"/>
      <c r="P431" s="7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6"/>
      <c r="P432" s="7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6"/>
      <c r="P433" s="7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6"/>
      <c r="P434" s="7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6"/>
      <c r="P435" s="7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6"/>
      <c r="P436" s="7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6"/>
      <c r="P437" s="7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6"/>
      <c r="P438" s="7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6"/>
      <c r="P439" s="7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6"/>
      <c r="P440" s="7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6"/>
      <c r="P441" s="7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6"/>
      <c r="P442" s="7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6"/>
      <c r="P443" s="7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6"/>
      <c r="P444" s="7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6"/>
      <c r="P445" s="7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6"/>
      <c r="P446" s="7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6"/>
      <c r="P447" s="7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6"/>
      <c r="P448" s="7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6"/>
      <c r="P449" s="7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6"/>
      <c r="P450" s="7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6"/>
      <c r="P451" s="7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6"/>
      <c r="P452" s="7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6"/>
      <c r="P453" s="7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6"/>
      <c r="P454" s="7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6"/>
      <c r="P455" s="7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6"/>
      <c r="P456" s="7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6"/>
      <c r="P457" s="7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6"/>
      <c r="P458" s="7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6"/>
      <c r="P459" s="7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6"/>
      <c r="P460" s="7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6"/>
      <c r="P461" s="7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6"/>
      <c r="P462" s="7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6"/>
      <c r="P463" s="7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6"/>
      <c r="P464" s="7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6"/>
      <c r="P465" s="7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6"/>
      <c r="P466" s="7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6"/>
      <c r="P467" s="7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6"/>
      <c r="P468" s="7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6"/>
      <c r="P469" s="7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6"/>
      <c r="P470" s="7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6"/>
      <c r="P471" s="7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6"/>
      <c r="P472" s="7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6"/>
      <c r="P473" s="7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6"/>
      <c r="P474" s="7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6"/>
      <c r="P475" s="7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6"/>
      <c r="P476" s="7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6"/>
      <c r="P477" s="7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6"/>
      <c r="P478" s="7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6"/>
      <c r="P479" s="7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6"/>
      <c r="P480" s="7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6"/>
      <c r="P481" s="7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6"/>
      <c r="P482" s="7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6"/>
      <c r="P483" s="7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6"/>
      <c r="P484" s="7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6"/>
      <c r="P485" s="7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6"/>
      <c r="P486" s="7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6"/>
      <c r="P487" s="7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6"/>
      <c r="P488" s="7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6"/>
      <c r="P489" s="7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6"/>
      <c r="P490" s="7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6"/>
      <c r="P491" s="7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6"/>
      <c r="P492" s="7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6"/>
      <c r="P493" s="7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6"/>
      <c r="P494" s="7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6"/>
      <c r="P495" s="7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6"/>
      <c r="P496" s="7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6"/>
      <c r="P497" s="7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6"/>
      <c r="P498" s="7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6"/>
      <c r="P499" s="7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6"/>
      <c r="P500" s="7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6"/>
      <c r="P501" s="7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6"/>
      <c r="P502" s="7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6"/>
      <c r="P503" s="7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6"/>
      <c r="P504" s="7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6"/>
      <c r="P505" s="7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6"/>
      <c r="P506" s="7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6"/>
      <c r="P507" s="7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6"/>
      <c r="P508" s="7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6"/>
      <c r="P509" s="7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6"/>
      <c r="P510" s="7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6"/>
      <c r="P511" s="7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6"/>
      <c r="P512" s="7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6"/>
      <c r="P513" s="7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6"/>
      <c r="P514" s="7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6"/>
      <c r="P515" s="7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6"/>
      <c r="P516" s="7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6"/>
      <c r="P517" s="7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6"/>
      <c r="P518" s="7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6"/>
      <c r="P519" s="7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6"/>
      <c r="P520" s="7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6"/>
      <c r="P521" s="7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6"/>
      <c r="P522" s="7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6"/>
      <c r="P523" s="7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6"/>
      <c r="P524" s="7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6"/>
      <c r="P525" s="7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6"/>
      <c r="P526" s="7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6"/>
      <c r="P527" s="7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6"/>
      <c r="P528" s="7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6"/>
      <c r="P529" s="7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6"/>
      <c r="P530" s="7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6"/>
      <c r="P531" s="7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6"/>
      <c r="P532" s="7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6"/>
      <c r="P533" s="7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6"/>
      <c r="P534" s="7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6"/>
      <c r="P535" s="7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6"/>
      <c r="P536" s="7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6"/>
      <c r="P537" s="7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6"/>
      <c r="P538" s="7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6"/>
      <c r="P539" s="7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6"/>
      <c r="P540" s="7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6"/>
      <c r="P541" s="7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/>
      <c r="P542" s="7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6"/>
      <c r="P543" s="7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6"/>
      <c r="P544" s="7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6"/>
      <c r="P545" s="7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6"/>
      <c r="P546" s="7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6"/>
      <c r="P547" s="7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6"/>
      <c r="P548" s="7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6"/>
      <c r="P549" s="7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6"/>
      <c r="P550" s="7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6"/>
      <c r="P551" s="7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6"/>
      <c r="P552" s="7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6"/>
      <c r="P553" s="7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6"/>
      <c r="P554" s="7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6"/>
      <c r="P555" s="7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6"/>
      <c r="P556" s="7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6"/>
      <c r="P557" s="7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6"/>
      <c r="P558" s="7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6"/>
      <c r="P559" s="7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6"/>
      <c r="P560" s="7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6"/>
      <c r="P561" s="7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6"/>
      <c r="P562" s="7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6"/>
      <c r="P563" s="7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6"/>
      <c r="P564" s="7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6"/>
      <c r="P565" s="7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6"/>
      <c r="P566" s="7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6"/>
      <c r="P567" s="7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6"/>
      <c r="P568" s="7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6"/>
      <c r="P569" s="7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6"/>
      <c r="P570" s="7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6"/>
      <c r="P571" s="7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/>
      <c r="P572" s="7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6"/>
      <c r="P573" s="7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6"/>
      <c r="P574" s="7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6"/>
      <c r="P575" s="7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6"/>
      <c r="P576" s="7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6"/>
      <c r="P577" s="7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6"/>
      <c r="P578" s="7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6"/>
      <c r="P579" s="7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6"/>
      <c r="P580" s="7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6"/>
      <c r="P581" s="7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6"/>
      <c r="P582" s="7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6"/>
      <c r="P583" s="7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6"/>
      <c r="P584" s="7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6"/>
      <c r="P585" s="7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6"/>
      <c r="P586" s="7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6"/>
      <c r="P587" s="7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6"/>
      <c r="P588" s="7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6"/>
      <c r="P589" s="7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6"/>
      <c r="P590" s="7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6"/>
      <c r="P591" s="7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6"/>
      <c r="P592" s="7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6"/>
      <c r="P593" s="7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6"/>
      <c r="P594" s="7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6"/>
      <c r="P595" s="7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6"/>
      <c r="P596" s="7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6"/>
      <c r="P597" s="7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6"/>
      <c r="P598" s="7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6"/>
      <c r="P599" s="7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6"/>
      <c r="P600" s="7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6"/>
      <c r="P601" s="7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6"/>
      <c r="P602" s="7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6"/>
      <c r="P603" s="7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6"/>
      <c r="P604" s="7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6"/>
      <c r="P605" s="7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6"/>
      <c r="P606" s="7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6"/>
      <c r="P607" s="7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6"/>
      <c r="P608" s="7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6"/>
      <c r="P609" s="7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6"/>
      <c r="P610" s="7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6"/>
      <c r="P611" s="7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6"/>
      <c r="P612" s="7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6"/>
      <c r="P613" s="7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6"/>
      <c r="P614" s="7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6"/>
      <c r="P615" s="7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6"/>
      <c r="P616" s="7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6"/>
      <c r="P617" s="7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6"/>
      <c r="P618" s="7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6"/>
      <c r="P619" s="7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6"/>
      <c r="P620" s="7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6"/>
      <c r="P621" s="7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6"/>
      <c r="P622" s="7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6"/>
      <c r="P623" s="7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6"/>
      <c r="P624" s="7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6"/>
      <c r="P625" s="7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6"/>
      <c r="P626" s="7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6"/>
      <c r="P627" s="7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6"/>
      <c r="P628" s="7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6"/>
      <c r="P629" s="7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6"/>
      <c r="P630" s="7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6"/>
      <c r="P631" s="7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6"/>
      <c r="P632" s="7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6"/>
      <c r="P633" s="7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6"/>
      <c r="P634" s="7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6"/>
      <c r="P635" s="7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6"/>
      <c r="P636" s="7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6"/>
      <c r="P637" s="7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6"/>
      <c r="P638" s="7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6"/>
      <c r="P639" s="7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6"/>
      <c r="P640" s="7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6"/>
      <c r="P641" s="7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6"/>
      <c r="P642" s="7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6"/>
      <c r="P643" s="7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6"/>
      <c r="P644" s="7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6"/>
      <c r="P645" s="7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6"/>
      <c r="P646" s="7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6"/>
      <c r="P647" s="7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6"/>
      <c r="P648" s="7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6"/>
      <c r="P649" s="7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6"/>
      <c r="P650" s="7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6"/>
      <c r="P651" s="7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6"/>
      <c r="P652" s="7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6"/>
      <c r="P653" s="7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6"/>
      <c r="P654" s="7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6"/>
      <c r="P655" s="7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6"/>
      <c r="P656" s="7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6"/>
      <c r="P657" s="7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6"/>
      <c r="P658" s="7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6"/>
      <c r="P659" s="7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6"/>
      <c r="P660" s="7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6"/>
      <c r="P661" s="7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6"/>
      <c r="P662" s="7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6"/>
      <c r="P663" s="7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6"/>
      <c r="P664" s="7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6"/>
      <c r="P665" s="7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6"/>
      <c r="P666" s="7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6"/>
      <c r="P667" s="7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6"/>
      <c r="P668" s="7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6"/>
      <c r="P669" s="7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6"/>
      <c r="P670" s="7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6"/>
      <c r="P671" s="7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6"/>
      <c r="P672" s="7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6"/>
      <c r="P673" s="7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6"/>
      <c r="P674" s="7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6"/>
      <c r="P675" s="7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6"/>
      <c r="P676" s="7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6"/>
      <c r="P677" s="7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6"/>
      <c r="P678" s="7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6"/>
      <c r="P679" s="7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6"/>
      <c r="P680" s="7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6"/>
      <c r="P681" s="7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6"/>
      <c r="P682" s="7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6"/>
      <c r="P683" s="7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6"/>
      <c r="P684" s="7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6"/>
      <c r="P685" s="7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6"/>
      <c r="P686" s="7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6"/>
      <c r="P687" s="7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6"/>
      <c r="P688" s="7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6"/>
      <c r="P689" s="7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6"/>
      <c r="P690" s="7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6"/>
      <c r="P691" s="7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6"/>
      <c r="P692" s="7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6"/>
      <c r="P693" s="7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6"/>
      <c r="P694" s="7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6"/>
      <c r="P695" s="7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6"/>
      <c r="P696" s="7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6"/>
      <c r="P697" s="7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6"/>
      <c r="P698" s="7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6"/>
      <c r="P699" s="7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6"/>
      <c r="P700" s="7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6"/>
      <c r="P701" s="7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6"/>
      <c r="P702" s="7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6"/>
      <c r="P703" s="7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6"/>
      <c r="P704" s="7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6"/>
      <c r="P705" s="7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6"/>
      <c r="P706" s="7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6"/>
      <c r="P707" s="7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6"/>
      <c r="P708" s="7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6"/>
      <c r="P709" s="7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6"/>
      <c r="P710" s="7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6"/>
      <c r="P711" s="7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6"/>
      <c r="P712" s="7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6"/>
      <c r="P713" s="7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6"/>
      <c r="P714" s="7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6"/>
      <c r="P715" s="7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6"/>
      <c r="P716" s="7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6"/>
      <c r="P717" s="7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6"/>
      <c r="P718" s="7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6"/>
      <c r="P719" s="7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6"/>
      <c r="P720" s="7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6"/>
      <c r="P721" s="7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6"/>
      <c r="P722" s="7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6"/>
      <c r="P723" s="7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6"/>
      <c r="P724" s="7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6"/>
      <c r="P725" s="7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6"/>
      <c r="P726" s="7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6"/>
      <c r="P727" s="7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6"/>
      <c r="P728" s="7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6"/>
      <c r="P729" s="7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6"/>
      <c r="P730" s="7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6"/>
      <c r="P731" s="7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6"/>
      <c r="P732" s="7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6"/>
      <c r="P733" s="7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6"/>
      <c r="P734" s="7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6"/>
      <c r="P735" s="7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6"/>
      <c r="P736" s="7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6"/>
      <c r="P737" s="7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6"/>
      <c r="P738" s="7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6"/>
      <c r="P739" s="7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6"/>
      <c r="P740" s="7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6"/>
      <c r="P741" s="7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6"/>
      <c r="P742" s="7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6"/>
      <c r="P743" s="7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6"/>
      <c r="P744" s="7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6"/>
      <c r="P745" s="7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6"/>
      <c r="P746" s="7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6"/>
      <c r="P747" s="7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6"/>
      <c r="P748" s="7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6"/>
      <c r="P749" s="7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6"/>
      <c r="P750" s="7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6"/>
      <c r="P751" s="7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6"/>
      <c r="P752" s="7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6"/>
      <c r="P753" s="7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6"/>
      <c r="P754" s="7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6"/>
      <c r="P755" s="7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6"/>
      <c r="P756" s="7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6"/>
      <c r="P757" s="7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6"/>
      <c r="P758" s="7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6"/>
      <c r="P759" s="7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6"/>
      <c r="P760" s="7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6"/>
      <c r="P761" s="7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6"/>
      <c r="P762" s="7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6"/>
      <c r="P763" s="7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6"/>
      <c r="P764" s="7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6"/>
      <c r="P765" s="7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6"/>
      <c r="P766" s="7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6"/>
      <c r="P767" s="7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6"/>
      <c r="P768" s="7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6"/>
      <c r="P769" s="7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6"/>
      <c r="P770" s="7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6"/>
      <c r="P771" s="7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/>
      <c r="P772" s="7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6"/>
      <c r="P773" s="7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6"/>
      <c r="P774" s="7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6"/>
      <c r="P775" s="7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6"/>
      <c r="P776" s="7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6"/>
      <c r="P777" s="7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6"/>
      <c r="P778" s="7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6"/>
      <c r="P779" s="7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6"/>
      <c r="P780" s="7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6"/>
      <c r="P781" s="7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6"/>
      <c r="P782" s="7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6"/>
      <c r="P783" s="7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6"/>
      <c r="P784" s="7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6"/>
      <c r="P785" s="7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6"/>
      <c r="P786" s="7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6"/>
      <c r="P787" s="7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6"/>
      <c r="P788" s="7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6"/>
      <c r="P789" s="7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6"/>
      <c r="P790" s="7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6"/>
      <c r="P791" s="7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6"/>
      <c r="P792" s="7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6"/>
      <c r="P793" s="7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6"/>
      <c r="P794" s="7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6"/>
      <c r="P795" s="7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6"/>
      <c r="P796" s="7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6"/>
      <c r="P797" s="7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6"/>
      <c r="P798" s="7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6"/>
      <c r="P799" s="7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6"/>
      <c r="P800" s="7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6"/>
      <c r="P801" s="7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/>
      <c r="P802" s="7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6"/>
      <c r="P803" s="7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6"/>
      <c r="P804" s="7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6"/>
      <c r="P805" s="7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6"/>
      <c r="P806" s="7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6"/>
      <c r="P807" s="7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6"/>
      <c r="P808" s="7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6"/>
      <c r="P809" s="7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6"/>
      <c r="P810" s="7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6"/>
      <c r="P811" s="7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6"/>
      <c r="P812" s="7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6"/>
      <c r="P813" s="7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6"/>
      <c r="P814" s="7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6"/>
      <c r="P815" s="7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6"/>
      <c r="P816" s="7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6"/>
      <c r="P817" s="7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6"/>
      <c r="P818" s="7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6"/>
      <c r="P819" s="7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6"/>
      <c r="P820" s="7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6"/>
      <c r="P821" s="7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6"/>
      <c r="P822" s="7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6"/>
      <c r="P823" s="7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6"/>
      <c r="P824" s="7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6"/>
      <c r="P825" s="7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6"/>
      <c r="P826" s="7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6"/>
      <c r="P827" s="7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6"/>
      <c r="P828" s="7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6"/>
      <c r="P829" s="7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6"/>
      <c r="P830" s="7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6"/>
      <c r="P831" s="7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6"/>
      <c r="P832" s="7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6"/>
      <c r="P833" s="7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6"/>
      <c r="P834" s="7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6"/>
      <c r="P835" s="7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6"/>
      <c r="P836" s="7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6"/>
      <c r="P837" s="7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6"/>
      <c r="P838" s="7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6"/>
      <c r="P839" s="7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6"/>
      <c r="P840" s="7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6"/>
      <c r="P841" s="7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6"/>
      <c r="P842" s="7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6"/>
      <c r="P843" s="7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6"/>
      <c r="P844" s="7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6"/>
      <c r="P845" s="7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6"/>
      <c r="P846" s="7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6"/>
      <c r="P847" s="7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6"/>
      <c r="P848" s="7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6"/>
      <c r="P849" s="7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6"/>
      <c r="P850" s="7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6"/>
      <c r="P851" s="7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6"/>
      <c r="P852" s="7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6"/>
      <c r="P853" s="7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6"/>
      <c r="P854" s="7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6"/>
      <c r="P855" s="7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6"/>
      <c r="P856" s="7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6"/>
      <c r="P857" s="7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6"/>
      <c r="P858" s="7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6"/>
      <c r="P859" s="7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6"/>
      <c r="P860" s="7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6"/>
      <c r="P861" s="7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6"/>
      <c r="P862" s="7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6"/>
      <c r="P863" s="7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6"/>
      <c r="P864" s="7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6"/>
      <c r="P865" s="7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6"/>
      <c r="P866" s="7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6"/>
      <c r="P867" s="7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6"/>
      <c r="P868" s="7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6"/>
      <c r="P869" s="7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6"/>
      <c r="P870" s="7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6"/>
      <c r="P871" s="7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6"/>
      <c r="P872" s="7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6"/>
      <c r="P873" s="7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6"/>
      <c r="P874" s="7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6"/>
      <c r="P875" s="7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6"/>
      <c r="P876" s="7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6"/>
      <c r="P877" s="7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6"/>
      <c r="P878" s="7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6"/>
      <c r="P879" s="7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6"/>
      <c r="P880" s="7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6"/>
      <c r="P881" s="7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6"/>
      <c r="P882" s="7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6"/>
      <c r="P883" s="7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6"/>
      <c r="P884" s="7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6"/>
      <c r="P885" s="7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6"/>
      <c r="P886" s="7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6"/>
      <c r="P887" s="7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6"/>
      <c r="P888" s="7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6"/>
      <c r="P889" s="7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6"/>
      <c r="P890" s="7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6"/>
      <c r="P891" s="7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6"/>
      <c r="P892" s="7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6"/>
      <c r="P893" s="7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6"/>
      <c r="P894" s="7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6"/>
      <c r="P895" s="7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6"/>
      <c r="P896" s="7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6"/>
      <c r="P897" s="7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6"/>
      <c r="P898" s="7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6"/>
      <c r="P899" s="7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6"/>
      <c r="P900" s="7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6"/>
      <c r="P901" s="7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6"/>
      <c r="P902" s="7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6"/>
      <c r="P903" s="7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6"/>
      <c r="P904" s="7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6"/>
      <c r="P905" s="7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6"/>
      <c r="P906" s="7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6"/>
      <c r="P907" s="7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6"/>
      <c r="P908" s="7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6"/>
      <c r="P909" s="7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6"/>
      <c r="P910" s="7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6"/>
      <c r="P911" s="7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6"/>
      <c r="P912" s="7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6"/>
      <c r="P913" s="7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6"/>
      <c r="P914" s="7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6"/>
      <c r="P915" s="7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6"/>
      <c r="P916" s="7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6"/>
      <c r="P917" s="7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6"/>
      <c r="P918" s="7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6"/>
      <c r="P919" s="7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6"/>
      <c r="P920" s="7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6"/>
      <c r="P921" s="7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6"/>
      <c r="P922" s="7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6"/>
      <c r="P923" s="7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6"/>
      <c r="P924" s="7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6"/>
      <c r="P925" s="7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6"/>
      <c r="P926" s="7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6"/>
      <c r="P927" s="7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6"/>
      <c r="P928" s="7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6"/>
      <c r="P929" s="7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6"/>
      <c r="P930" s="7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6"/>
      <c r="P931" s="7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6"/>
      <c r="P932" s="7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6"/>
      <c r="P933" s="7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6"/>
      <c r="P934" s="7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6"/>
      <c r="P935" s="7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6"/>
      <c r="P936" s="7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6"/>
      <c r="P937" s="7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6"/>
      <c r="P938" s="7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6"/>
      <c r="P939" s="7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6"/>
      <c r="P940" s="7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6"/>
      <c r="P941" s="7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6"/>
      <c r="P942" s="7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6"/>
      <c r="P943" s="7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6"/>
      <c r="P944" s="7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6"/>
      <c r="P945" s="7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6"/>
      <c r="P946" s="7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6"/>
      <c r="P947" s="7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6"/>
      <c r="P948" s="7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6"/>
      <c r="P949" s="7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6"/>
      <c r="P950" s="7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6"/>
      <c r="P951" s="7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6"/>
      <c r="P952" s="7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6"/>
      <c r="P953" s="7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6"/>
      <c r="P954" s="7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6"/>
      <c r="P955" s="7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6"/>
      <c r="P956" s="7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6"/>
      <c r="P957" s="7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6"/>
      <c r="P958" s="7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6"/>
      <c r="P959" s="7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6"/>
      <c r="P960" s="7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6"/>
      <c r="P961" s="7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6"/>
      <c r="P962" s="7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6"/>
      <c r="P963" s="7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6"/>
      <c r="P964" s="7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6"/>
      <c r="P965" s="7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6"/>
      <c r="P966" s="7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6"/>
      <c r="P967" s="7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6"/>
      <c r="P968" s="7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6"/>
      <c r="P969" s="7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6"/>
      <c r="P970" s="7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6"/>
      <c r="P971" s="7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6"/>
      <c r="P972" s="7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6"/>
      <c r="P973" s="7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6"/>
      <c r="P974" s="7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6"/>
      <c r="P975" s="7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6"/>
      <c r="P976" s="7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6"/>
      <c r="P977" s="7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6"/>
      <c r="P978" s="7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6"/>
      <c r="P979" s="7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6"/>
      <c r="P980" s="7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6"/>
      <c r="P981" s="7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6"/>
      <c r="P982" s="7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6"/>
      <c r="P983" s="7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6"/>
      <c r="P984" s="7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6"/>
      <c r="P985" s="7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6"/>
      <c r="P986" s="7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6"/>
      <c r="P987" s="7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6"/>
      <c r="P988" s="7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6"/>
      <c r="P989" s="7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6"/>
      <c r="P990" s="7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6"/>
      <c r="P991" s="7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6"/>
      <c r="P992" s="7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6"/>
      <c r="P993" s="7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6"/>
      <c r="P994" s="7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6"/>
      <c r="P995" s="7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6"/>
      <c r="P996" s="7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6"/>
      <c r="P997" s="7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6"/>
      <c r="P998" s="7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6"/>
      <c r="P999" s="7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6"/>
      <c r="P1000" s="7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1">
    <mergeCell ref="U13:Z14"/>
  </mergeCells>
  <pageMargins left="0.75" right="0.75" top="1" bottom="1" header="0.51180555555555596" footer="0.51180555555555596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abSelected="1" workbookViewId="0">
      <selection activeCell="E4" sqref="E4"/>
    </sheetView>
  </sheetViews>
  <sheetFormatPr defaultColWidth="15.109375" defaultRowHeight="15" customHeight="1"/>
  <cols>
    <col min="1" max="1" width="10.44140625" customWidth="1"/>
    <col min="2" max="2" width="7.6640625" customWidth="1"/>
    <col min="3" max="3" width="19.88671875" customWidth="1"/>
    <col min="4" max="13" width="7.5546875" customWidth="1"/>
    <col min="14" max="14" width="20" customWidth="1"/>
    <col min="15" max="15" width="30" customWidth="1"/>
    <col min="16" max="26" width="7.5546875" customWidth="1"/>
  </cols>
  <sheetData>
    <row r="1" spans="1:18" ht="14.4">
      <c r="A1" s="1"/>
      <c r="N1" s="1"/>
      <c r="O1" s="1"/>
    </row>
    <row r="2" spans="1:18" ht="18.75" customHeight="1">
      <c r="B2" s="2" t="s">
        <v>1004</v>
      </c>
      <c r="M2" s="1" t="s">
        <v>1005</v>
      </c>
      <c r="N2" s="1" t="s">
        <v>210</v>
      </c>
      <c r="O2" s="1" t="s">
        <v>74</v>
      </c>
      <c r="P2" s="1" t="s">
        <v>211</v>
      </c>
      <c r="Q2" t="s">
        <v>197</v>
      </c>
    </row>
    <row r="3" spans="1:18" ht="14.4">
      <c r="A3" s="1"/>
      <c r="B3" s="9" t="s">
        <v>159</v>
      </c>
      <c r="C3" s="9" t="s">
        <v>200</v>
      </c>
      <c r="M3" s="1" t="s">
        <v>159</v>
      </c>
      <c r="N3" s="3" t="s">
        <v>62</v>
      </c>
      <c r="O3" s="3" t="str">
        <f ca="1">VLOOKUP(RANDBETWEEN(1,COUNTA('Name Data'!B3:B102)),'Name Data'!A3:A102:'Name Data'!B3:B102,COLUMN('Name Data'!B3),FALSE)</f>
        <v>Errk</v>
      </c>
      <c r="P3" s="3" t="s">
        <v>222</v>
      </c>
      <c r="R3" t="s">
        <v>1198</v>
      </c>
    </row>
    <row r="4" spans="1:18" ht="15.75" customHeight="1">
      <c r="A4" s="1"/>
      <c r="M4" s="1" t="s">
        <v>162</v>
      </c>
      <c r="N4" s="3" t="s">
        <v>80</v>
      </c>
      <c r="O4" s="3" t="str">
        <f ca="1">CONCATENATE(IF(B3="Male",VLOOKUP(RANDBETWEEN(1,COUNTA('Name Data'!D3:D102)),'Name Data'!A3:A102:'Name Data'!D3:D102,COLUMN('Name Data'!D3),FALSE),VLOOKUP(RANDBETWEEN(1,COUNTA('Name Data'!E3:E102)),'Name Data'!A3:A102:'Name Data'!E3:E102,COLUMN('Name Data'!E3),FALSE))," (",VLOOKUP(RANDBETWEEN(1,COUNTA('Name Data'!F3:F102)),'Name Data'!A3:A102:'Name Data'!F3:F102,COLUMN('Name Data'!F3),FALSE),") (",VLOOKUP(RANDBETWEEN(1,COUNTA('Name Data'!G3:G102)),'Name Data'!A3:A102:'Name Data'!G3:G102,COLUMN('Name Data'!G3),FALSE),")")</f>
        <v>Sarax (Blue) (Gold)</v>
      </c>
      <c r="P4" s="3" t="s">
        <v>330</v>
      </c>
    </row>
    <row r="5" spans="1:18" thickBot="1">
      <c r="A5" s="1"/>
      <c r="N5" s="3" t="s">
        <v>198</v>
      </c>
      <c r="O5" s="3" t="str">
        <f ca="1">CONCATENATE(IF(B3="Male",VLOOKUP(RANDBETWEEN(1,COUNTA('Name Data'!I3:I102)),'Name Data'!A3:A102:'Name Data'!I3:I102,COLUMN('Name Data'!I3),FALSE),VLOOKUP(RANDBETWEEN(1,COUNTA('Name Data'!J3:J102)),'Name Data'!A3:A102:'Name Data'!J3:J102,COLUMN('Name Data'!J3),FALSE))," ",VLOOKUP(RANDBETWEEN(1,COUNTA('Name Data'!K3:K102)),'Name Data'!A3:A102:'Name Data'!K3:K102,COLUMN('Name Data'!K3),FALSE),VLOOKUP(RANDBETWEEN(1,COUNTA('Name Data'!L3:L102)),'Name Data'!A3:A102:'Name Data'!L3:L102,COLUMN('Name Data'!L3),FALSE))</f>
        <v>Eberk Deepbrew</v>
      </c>
      <c r="P5" s="3" t="s">
        <v>384</v>
      </c>
      <c r="Q5" s="1" t="s">
        <v>126</v>
      </c>
    </row>
    <row r="6" spans="1:18" ht="15.75" customHeight="1">
      <c r="A6" s="10" t="s">
        <v>74</v>
      </c>
      <c r="B6" s="35" t="str">
        <f ca="1">VLOOKUP(C3,N3:O26,2,FALSE)</f>
        <v>Burgell Ku Turen</v>
      </c>
      <c r="C6" s="36"/>
      <c r="D6" s="36"/>
      <c r="E6" s="36"/>
      <c r="F6" s="36"/>
      <c r="G6" s="36"/>
      <c r="H6" s="36"/>
      <c r="I6" s="36"/>
      <c r="J6" s="36"/>
      <c r="K6" s="37"/>
      <c r="N6" s="3" t="s">
        <v>199</v>
      </c>
      <c r="O6" s="3" t="str">
        <f ca="1">CONCATENATE(IF(B3="Male",VLOOKUP(RANDBETWEEN(1,COUNTA('Name Data'!N3:N102)),'Name Data'!A3:A102:'Name Data'!N3:N102,COLUMN('Name Data'!N3),FALSE),VLOOKUP(RANDBETWEEN(1,COUNTA('Name Data'!O3:O102)),'Name Data'!A3:A102:'Name Data'!O3:O102,COLUMN('Name Data'!O3),FALSE))," ",VLOOKUP(RANDBETWEEN(1,COUNTA('Name Data'!P3:P102)),'Name Data'!A3:A102:'Name Data'!P3:P102,COLUMN('Name Data'!P3),FALSE)," ",'Name Data'!CP39,'Name Data'!CP40," (",'Name Data'!CQ40,'Name Data'!CQ39,")")</f>
        <v>Aust Rinn Liadon (Silverfrond)</v>
      </c>
      <c r="P6" s="3" t="s">
        <v>438</v>
      </c>
      <c r="R6" s="1" t="s">
        <v>1007</v>
      </c>
    </row>
    <row r="7" spans="1:18" thickBot="1">
      <c r="A7" s="11" t="s">
        <v>211</v>
      </c>
      <c r="B7" s="38" t="str">
        <f>VLOOKUP(C3,N3:P26,3,FALSE)</f>
        <v>First name, nickname, clan name</v>
      </c>
      <c r="C7" s="39"/>
      <c r="D7" s="39"/>
      <c r="E7" s="39"/>
      <c r="F7" s="39"/>
      <c r="G7" s="39"/>
      <c r="H7" s="39"/>
      <c r="I7" s="39"/>
      <c r="J7" s="39"/>
      <c r="K7" s="40"/>
      <c r="N7" s="3" t="s">
        <v>99</v>
      </c>
      <c r="O7" s="3" t="str">
        <f ca="1">IF(B3="Male",VLOOKUP(RANDBETWEEN(1,COUNTA('Name Data'!N3:N102)),'Name Data'!A3:A102:'Name Data'!N3:N102,COLUMN('Name Data'!N3),FALSE),VLOOKUP(RANDBETWEEN(1,COUNTA('Name Data'!O3:O102)),'Name Data'!A3:A102:'Name Data'!O3:O102,COLUMN('Name Data'!O3),FALSE))</f>
        <v>Erevan</v>
      </c>
      <c r="P7" s="3" t="s">
        <v>491</v>
      </c>
      <c r="R7" s="1" t="s">
        <v>1008</v>
      </c>
    </row>
    <row r="8" spans="1:18" ht="14.4">
      <c r="A8" s="1"/>
      <c r="N8" s="3" t="s">
        <v>200</v>
      </c>
      <c r="O8" t="str">
        <f ca="1">CONCATENATE(IF(B3="Male",VLOOKUP(RANDBETWEEN(1,COUNTA('Name Data'!V3:V102)),'Name Data'!A3:A102:'Name Data'!V3:V102,COLUMN('Name Data'!V3),FALSE),VLOOKUP(RANDBETWEEN(1,COUNTA('Name Data'!W3:W102)),'Name Data'!A3:A102:'Name Data'!W3:W102,COLUMN('Name Data'!W3),FALSE))," ",VLOOKUP(RANDBETWEEN(1,COUNTA('Name Data'!Y3:Y102)),'Name Data'!A3:A102:'Name Data'!Y3:Y102,COLUMN('Name Data'!Y3),FALSE)," ",VLOOKUP(RANDBETWEEN(1,COUNTA('Name Data'!X3:X102)),'Name Data'!A3:A102:'Name Data'!X3:X102,COLUMN('Name Data'!X3),FALSE))</f>
        <v>Burgell Ku Turen</v>
      </c>
      <c r="P8" s="3" t="s">
        <v>543</v>
      </c>
    </row>
    <row r="9" spans="1:18" ht="15" customHeight="1">
      <c r="A9" s="1"/>
      <c r="B9" s="41" t="s">
        <v>1006</v>
      </c>
      <c r="C9" s="41"/>
      <c r="D9" s="41"/>
      <c r="E9" s="41"/>
      <c r="F9" s="41"/>
      <c r="G9" s="41"/>
      <c r="H9" s="41"/>
      <c r="N9" s="3" t="s">
        <v>114</v>
      </c>
      <c r="O9" t="str">
        <f ca="1">CONCATENATE(IF(B3="Male",VLOOKUP(RANDBETWEEN(1,COUNTA('Name Data'!AA3:AA102)),'Name Data'!A3:A102:'Name Data'!AA3:AA102,COLUMN('Name Data'!AA3),FALSE),VLOOKUP(RANDBETWEEN(1,COUNTA('Name Data'!AB3:AB102)),'Name Data'!A3:A102:'Name Data'!AB3:AB102,COLUMN('Name Data'!AB3),FALSE))," ",VLOOKUP(RANDBETWEEN(1,COUNTA('Name Data'!AC3:AC102)),'Name Data'!A3:A102:'Name Data'!AC3:AC102,COLUMN('Name Data'!AC3),FALSE),VLOOKUP(RANDBETWEEN(1,COUNTA('Name Data'!AD3:AD102)),'Name Data'!A3:A102:'Name Data'!AD3:AD102,COLUMN('Name Data'!AD3),FALSE))</f>
        <v>Firble Seamfist</v>
      </c>
      <c r="P9" s="3" t="s">
        <v>384</v>
      </c>
      <c r="Q9" s="1" t="s">
        <v>129</v>
      </c>
    </row>
    <row r="10" spans="1:18" ht="15" customHeight="1">
      <c r="A10" s="1"/>
      <c r="B10" s="41"/>
      <c r="C10" s="41"/>
      <c r="D10" s="41"/>
      <c r="E10" s="41"/>
      <c r="F10" s="41"/>
      <c r="G10" s="41"/>
      <c r="H10" s="41"/>
      <c r="N10" s="3" t="s">
        <v>201</v>
      </c>
      <c r="O10" t="str">
        <f ca="1">CONCATENATE(IF(B3="Male",VLOOKUP(RANDBETWEEN(1,COUNTA('Name Data'!AF3:AF102)),'Name Data'!A3:A102:'Name Data'!AF3:AF102,COLUMN('Name Data'!AF3),FALSE),VLOOKUP(RANDBETWEEN(1,COUNTA('Name Data'!AG3:AG102)),'Name Data'!A3:A102:'Name Data'!AG3:AG102,COLUMN('Name Data'!AG3),FALSE))," ",VLOOKUP(RANDBETWEEN(1,COUNTA('Name Data'!AH3:AH102)),'Name Data'!A3:A102:'Name Data'!AH3:AH102,COLUMN('Name Data'!AH3),FALSE))</f>
        <v>Milo Greenbottle</v>
      </c>
      <c r="P10" s="3" t="s">
        <v>661</v>
      </c>
      <c r="R10" s="1" t="s">
        <v>1009</v>
      </c>
    </row>
    <row r="11" spans="1:18" ht="14.4">
      <c r="A11" s="1"/>
      <c r="N11" s="3" t="s">
        <v>126</v>
      </c>
      <c r="O11" s="1" t="str">
        <f ca="1">IF(RANDBETWEEN(1,2)=1,O6,O13)</f>
        <v>Aust Rinn Liadon (Silverfrond)</v>
      </c>
      <c r="P11" t="str">
        <f ca="1">IF(O11=O13,P13,P6)</f>
        <v>First name, child name, last name (translation)</v>
      </c>
      <c r="R11" s="1" t="s">
        <v>1010</v>
      </c>
    </row>
    <row r="12" spans="1:18" ht="14.4">
      <c r="A12" s="1"/>
      <c r="N12" s="3" t="s">
        <v>129</v>
      </c>
      <c r="O12" t="str">
        <f ca="1">CONCATENATE(IF(B3="Male",VLOOKUP(RANDBETWEEN(1,COUNTA('Name Data'!AJ3:AJ102)),'Name Data'!A3:A102:'Name Data'!AJ3:AJ102,COLUMN('Name Data'!AJ3),FALSE),VLOOKUP(RANDBETWEEN(1,COUNTA('Name Data'!AK3:AK102)),'Name Data'!A3:A102:'Name Data'!AK3:AK102,COLUMN('Name Data'!AK3),FALSE)))</f>
        <v>Henk</v>
      </c>
      <c r="P12" s="3" t="s">
        <v>708</v>
      </c>
    </row>
    <row r="13" spans="1:18" ht="14.4">
      <c r="A13" s="1"/>
      <c r="N13" s="3" t="s">
        <v>134</v>
      </c>
      <c r="O13" t="str">
        <f ca="1">VLOOKUP(RANDBETWEEN(1,8),'Name Data'!CN13:CP20,3,FALSE)</f>
        <v>Jun Tan</v>
      </c>
      <c r="P13" t="str">
        <f ca="1">CONCATENATE(VLOOKUP(RANDBETWEEN(1,8),M14:O21,2,FALSE),". First name, last name. Description: ",VLOOKUP(RANDBETWEEN(1,8),M14:R21,4,FALSE))</f>
        <v>Human (Chondathan). First name, last name. Description: Shorter, slighter build, dusky brown skin, hair and eyes.</v>
      </c>
      <c r="Q13" t="s">
        <v>1199</v>
      </c>
    </row>
    <row r="14" spans="1:18" ht="14.4">
      <c r="A14" s="1"/>
      <c r="M14">
        <v>1</v>
      </c>
      <c r="N14" s="3" t="s">
        <v>756</v>
      </c>
      <c r="O14" t="str">
        <f ca="1">CONCATENATE(IF(B3="Male",VLOOKUP(RANDBETWEEN(1,COUNTA('Name Data'!AM3:AM102)),'Name Data'!A3:A102:'Name Data'!AM3:AM102,COLUMN('Name Data'!AM3),FALSE),VLOOKUP(RANDBETWEEN(1,COUNTA('Name Data'!AN3:AN102)),'Name Data'!A3:A102:'Name Data'!AN3:AN102,COLUMN('Name Data'!AN3),FALSE))," ",VLOOKUP(RANDBETWEEN(1,COUNTA('Name Data'!AO3:AO102)),'Name Data'!A3:A102:'Name Data'!AO3:AO102,COLUMN('Name Data'!AO3),FALSE))</f>
        <v>Khemed Khalid</v>
      </c>
      <c r="P14" s="3" t="s">
        <v>1190</v>
      </c>
      <c r="R14" t="s">
        <v>1200</v>
      </c>
    </row>
    <row r="15" spans="1:18" ht="14.4">
      <c r="A15" s="1"/>
      <c r="M15">
        <v>2</v>
      </c>
      <c r="N15" s="3" t="s">
        <v>771</v>
      </c>
      <c r="O15" t="str">
        <f ca="1">CONCATENATE(IF(B3="Male",VLOOKUP(RANDBETWEEN(1,COUNTA('Name Data'!AQ3:AQ102)),'Name Data'!A3:A102:'Name Data'!AQ3:AQ102,COLUMN('Name Data'!AQ3),FALSE),VLOOKUP(RANDBETWEEN(1,COUNTA('Name Data'!AR3:AR102)),'Name Data'!A3:A102:'Name Data'!AR3:AR102,COLUMN('Name Data'!AR3),FALSE))," ",VLOOKUP(RANDBETWEEN(1,COUNTA('Name Data'!AS3:AS102)),'Name Data'!A3:A102:'Name Data'!AS3:AS102,COLUMN('Name Data'!AS3),FALSE),VLOOKUP(RANDBETWEEN(1,COUNTA('Name Data'!AT3:AT102)),'Name Data'!A3:A102:'Name Data'!AT3:AT102,COLUMN('Name Data'!AT3),FALSE))</f>
        <v>Malark Amblecrown</v>
      </c>
      <c r="P15" s="3" t="s">
        <v>1191</v>
      </c>
    </row>
    <row r="16" spans="1:18" ht="14.4">
      <c r="A16" s="1"/>
      <c r="M16">
        <v>3</v>
      </c>
      <c r="N16" s="3" t="s">
        <v>784</v>
      </c>
      <c r="O16" t="str">
        <f ca="1">CONCATENATE(IF(B3="Male",VLOOKUP(RANDBETWEEN(1,COUNTA('Name Data'!AV3:AV102)),'Name Data'!A3:A102:'Name Data'!AV3:AV102,COLUMN('Name Data'!AV3),FALSE),VLOOKUP(RANDBETWEEN(1,COUNTA('Name Data'!AW3:AW102)),'Name Data'!A3:A102:'Name Data'!AW3:AW102,COLUMN('Name Data'!AW3),FALSE))," ",VLOOKUP(RANDBETWEEN(1,COUNTA('Name Data'!AX3:AX102)),'Name Data'!A3:A102:'Name Data'!AX3:AX102,COLUMN('Name Data'!AX3),FALSE))</f>
        <v>Grigor Nemetsk</v>
      </c>
      <c r="P16" s="3" t="s">
        <v>1192</v>
      </c>
      <c r="Q16" t="s">
        <v>136</v>
      </c>
    </row>
    <row r="17" spans="1:18" ht="14.4">
      <c r="A17" s="1"/>
      <c r="M17">
        <v>4</v>
      </c>
      <c r="N17" s="3" t="s">
        <v>797</v>
      </c>
      <c r="O17" t="str">
        <f ca="1">CONCATENATE(IF(B3="Male",VLOOKUP(RANDBETWEEN(1,COUNTA('Name Data'!AZ3:AZ102)),'Name Data'!A3:A102:'Name Data'!AZ3:AZ102,COLUMN('Name Data'!AZ3),FALSE),VLOOKUP(RANDBETWEEN(1,COUNTA('Name Data'!BA3:BA102)),'Name Data'!A3:A102:'Name Data'!BA3:BA102,COLUMN('Name Data'!BA3),FALSE))," ",VLOOKUP(RANDBETWEEN(1,COUNTA('Name Data'!BB3:BB102)),'Name Data'!A3:A102:'Name Data'!BB3:BB102,COLUMN('Name Data'!BB3),FALSE),VLOOKUP(RANDBETWEEN(1,COUNTA('Name Data'!BC3:BC102)),'Name Data'!A3:A102:'Name Data'!BC3:BC102,COLUMN('Name Data'!BC3),FALSE))</f>
        <v>Geth Helwood</v>
      </c>
      <c r="P17" s="3" t="s">
        <v>1193</v>
      </c>
      <c r="R17" t="s">
        <v>1201</v>
      </c>
    </row>
    <row r="18" spans="1:18" ht="14.4">
      <c r="A18" s="1"/>
      <c r="M18">
        <v>5</v>
      </c>
      <c r="N18" s="3" t="s">
        <v>809</v>
      </c>
      <c r="O18" t="str">
        <f ca="1">CONCATENATE(IF(B3="Male",VLOOKUP(RANDBETWEEN(1,COUNTA('Name Data'!BE3:BE102)),'Name Data'!A3:A102:'Name Data'!BE3:BE102,COLUMN('Name Data'!BE3),FALSE),VLOOKUP(RANDBETWEEN(1,COUNTA('Name Data'!BF3:BF102)),'Name Data'!A3:A102:'Name Data'!BF3:BF102,COLUMN('Name Data'!BF3),FALSE))," ",VLOOKUP(RANDBETWEEN(1,COUNTA('Name Data'!BG3:BG102)),'Name Data'!A3:A102:'Name Data'!BG3:BG102,COLUMN('Name Data'!BG3),FALSE))</f>
        <v>Bareris Nathandem</v>
      </c>
      <c r="P18" s="3" t="s">
        <v>1194</v>
      </c>
    </row>
    <row r="19" spans="1:18" ht="14.4">
      <c r="A19" s="1"/>
      <c r="M19">
        <v>6</v>
      </c>
      <c r="N19" s="3" t="s">
        <v>820</v>
      </c>
      <c r="O19" t="str">
        <f ca="1">CONCATENATE(IF(B3="Male",VLOOKUP(RANDBETWEEN(1,COUNTA('Name Data'!BI3:BI102)),'Name Data'!A3:A102:'Name Data'!BI3:BI102,COLUMN('Name Data'!BI3),FALSE),VLOOKUP(RANDBETWEEN(1,COUNTA('Name Data'!BJ3:BJ102)),'Name Data'!A3:A102:'Name Data'!BJ3:BJ102,COLUMN('Name Data'!BJ3),FALSE))," ",VLOOKUP(RANDBETWEEN(1,COUNTA('Name Data'!BK3:BK102)),'Name Data'!A3:A102:'Name Data'!BK3:BK102,COLUMN('Name Data'!BK3),FALSE))</f>
        <v>Kanithar Chergoba</v>
      </c>
      <c r="P19" s="3" t="s">
        <v>1195</v>
      </c>
      <c r="Q19" t="s">
        <v>145</v>
      </c>
    </row>
    <row r="20" spans="1:18" ht="14.4">
      <c r="A20" s="1"/>
      <c r="M20">
        <v>7</v>
      </c>
      <c r="N20" s="3" t="s">
        <v>828</v>
      </c>
      <c r="O20" t="str">
        <f ca="1">CONCATENATE(IF(B3="Male",VLOOKUP(RANDBETWEEN(1,COUNTA('Name Data'!BM3:BM102)),'Name Data'!A3:A102:'Name Data'!BM3:BM102,COLUMN('Name Data'!BM3),FALSE),VLOOKUP(RANDBETWEEN(1,COUNTA('Name Data'!BN3:BN102)),'Name Data'!A3:A102:'Name Data'!BN3:BN102,COLUMN('Name Data'!BN3),FALSE))," ",VLOOKUP(RANDBETWEEN(1,COUNTA('Name Data'!BO3:BO102)),'Name Data'!A3:A102:'Name Data'!BO3:BO102,COLUMN('Name Data'!BO3),FALSE))</f>
        <v>An Chien</v>
      </c>
      <c r="P20" s="3" t="s">
        <v>1196</v>
      </c>
      <c r="R20" t="s">
        <v>1202</v>
      </c>
    </row>
    <row r="21" spans="1:18" ht="14.4">
      <c r="A21" s="1"/>
      <c r="M21">
        <v>8</v>
      </c>
      <c r="N21" s="3" t="s">
        <v>1012</v>
      </c>
      <c r="O21" t="str">
        <f ca="1">CONCATENATE(IF(B3="Male",VLOOKUP(RANDBETWEEN(1,COUNTA('Name Data'!BQ3:BQ102)),'Name Data'!A3:A102:'Name Data'!BQ3:BQ102,COLUMN('Name Data'!BQ3),FALSE),VLOOKUP(RANDBETWEEN(1,COUNTA('Name Data'!BR3:BR102)),'Name Data'!A3:A102:'Name Data'!BR3:BR102,COLUMN('Name Data'!BR3),FALSE))," ",VLOOKUP(RANDBETWEEN(1,COUNTA('Name Data'!BS3:BS102)),'Name Data'!A3:A102:'Name Data'!BS3:BS102,COLUMN('Name Data'!BS3),FALSE))</f>
        <v>Anton Agosto</v>
      </c>
      <c r="P21" s="3" t="s">
        <v>1197</v>
      </c>
    </row>
    <row r="22" spans="1:18" ht="14.4">
      <c r="A22" s="1"/>
      <c r="N22" s="3" t="s">
        <v>140</v>
      </c>
      <c r="O22" t="str">
        <f ca="1">VLOOKUP(RANDBETWEEN(1,COUNTA('Name Data'!BU3:BU102)),'Name Data'!A3:A102:'Name Data'!BU3:BU102,COLUMN('Name Data'!BU3),FALSE)</f>
        <v>Jhank (hammer)</v>
      </c>
      <c r="P22" s="3" t="s">
        <v>1062</v>
      </c>
    </row>
    <row r="23" spans="1:18" ht="14.4">
      <c r="A23" s="1"/>
      <c r="N23" s="3" t="s">
        <v>143</v>
      </c>
      <c r="O23" t="str">
        <f ca="1">CONCATENATE(IF(B3="Male",VLOOKUP(RANDBETWEEN(1,COUNTA('Name Data'!BW3:BW102)),'Name Data'!A3:A102:'Name Data'!BW3:BW102,COLUMN('Name Data'!BW3),FALSE),VLOOKUP(RANDBETWEEN(1,COUNTA('Name Data'!BX3:BX102)),'Name Data'!A3:A102:'Name Data'!BX3:BX102,COLUMN('Name Data'!BX3),FALSE))," ",VLOOKUP(RANDBETWEEN(1,COUNTA('Name Data'!BY3:BY102)),'Name Data'!A3:A102:'Name Data'!BY3:BY102,COLUMN('Name Data'!BY3),FALSE))</f>
        <v>Grutok Eye Gouger</v>
      </c>
      <c r="P23" s="3" t="s">
        <v>1063</v>
      </c>
    </row>
    <row r="24" spans="1:18" ht="14.4">
      <c r="A24" s="1"/>
      <c r="N24" s="3" t="s">
        <v>1011</v>
      </c>
      <c r="O24" t="str">
        <f ca="1">CONCATENATE(IF(B3="Male",VLOOKUP(RANDBETWEEN(1,COUNTA('Name Data'!CA3:CA102)),'Name Data'!A3:A102:'Name Data'!CA3:CA102,COLUMN('Name Data'!CA3),FALSE),VLOOKUP(RANDBETWEEN(1,COUNTA('Name Data'!CB3:CB102)),'Name Data'!A3:A102:'Name Data'!CB3:CB102,COLUMN('Name Data'!CB3),FALSE))," (",VLOOKUP(RANDBETWEEN(1,COUNTA('Name Data'!CC3:CC102)),'Name Data'!A3:A102:'Name Data'!CC3:CC102,COLUMN('Name Data'!CC3),FALSE),")")</f>
        <v>Ekemon (Random)</v>
      </c>
      <c r="P24" s="3" t="s">
        <v>1114</v>
      </c>
    </row>
    <row r="25" spans="1:18" ht="14.4">
      <c r="A25" s="1"/>
      <c r="N25" s="8" t="s">
        <v>1064</v>
      </c>
      <c r="O25" t="str">
        <f ca="1">IF(B3="Male",CONCATENATE(VLOOKUP(RANDBETWEEN(1,COUNTA('Name Data'!CE3:CE102)),'Name Data'!A3:A102:'Name Data'!CE3:CE102,COLUMN('Name Data'!CE3),FALSE),VLOOKUP(RANDBETWEEN(1,COUNTA('Name Data'!CF3:CF102)),'Name Data'!A3:A102:'Name Data'!CF3:CF102,COLUMN('Name Data'!CF3),FALSE)),CONCATENATE(VLOOKUP(RANDBETWEEN(1,COUNTA('Name Data'!CG3:CG102)),'Name Data'!A3:A102:'Name Data'!CG3:CG102,COLUMN('Name Data'!CG3),FALSE),VLOOKUP(RANDBETWEEN(1,COUNTA('Name Data'!CH3:CH102)),'Name Data'!A3:A102:'Name Data'!CH3:CH102,COLUMN('Name Data'!CH3),FALSE)))</f>
        <v>Kenis</v>
      </c>
      <c r="P25" s="3" t="s">
        <v>222</v>
      </c>
    </row>
    <row r="26" spans="1:18" ht="14.4">
      <c r="A26" s="1"/>
      <c r="N26" s="3" t="s">
        <v>153</v>
      </c>
      <c r="O26" t="str">
        <f ca="1">CONCATENATE(VLOOKUP(RANDBETWEEN(1,COUNTA('Name Data'!CJ3:CJ102)),'Name Data'!A3:A102:'Name Data'!CJ3:CJ102,COLUMN('Name Data'!CJ3),FALSE),VLOOKUP(RANDBETWEEN(1,COUNTA('Name Data'!CK3:CK102)),'Name Data'!A3:A102:'Name Data'!CK3:CK102,COLUMN('Name Data'!CK3),FALSE),VLOOKUP(RANDBETWEEN(1,COUNTA('Name Data'!CL3:CL102)),'Name Data'!A3:A102:'Name Data'!CL3:CL102,COLUMN('Name Data'!CL3),FALSE))</f>
        <v>Shalsaeh</v>
      </c>
      <c r="P26" s="3" t="s">
        <v>1189</v>
      </c>
    </row>
    <row r="27" spans="1:18" ht="14.4">
      <c r="A27" s="1"/>
    </row>
    <row r="28" spans="1:18" ht="14.4">
      <c r="A28" s="1"/>
    </row>
    <row r="29" spans="1:18" ht="14.4">
      <c r="A29" s="1"/>
      <c r="O29" s="1"/>
    </row>
    <row r="30" spans="1:18" ht="14.4">
      <c r="A30" s="1"/>
      <c r="O30" s="1"/>
    </row>
    <row r="31" spans="1:18" ht="14.4">
      <c r="A31" s="1"/>
      <c r="O31" s="1"/>
    </row>
    <row r="32" spans="1:18" ht="14.4">
      <c r="A32" s="1"/>
      <c r="O32" s="1"/>
    </row>
    <row r="33" spans="1:15" ht="14.4">
      <c r="A33" s="1"/>
      <c r="N33" s="1"/>
      <c r="O33" s="1"/>
    </row>
    <row r="34" spans="1:15" ht="14.4">
      <c r="A34" s="1"/>
      <c r="N34" s="1"/>
      <c r="O34" s="1"/>
    </row>
    <row r="35" spans="1:15" ht="14.4">
      <c r="A35" s="1"/>
      <c r="N35" s="1"/>
      <c r="O35" s="1"/>
    </row>
    <row r="36" spans="1:15" ht="14.4">
      <c r="A36" s="1"/>
      <c r="N36" s="1"/>
      <c r="O36" s="1"/>
    </row>
    <row r="37" spans="1:15" ht="14.4">
      <c r="A37" s="1"/>
      <c r="N37" s="1"/>
      <c r="O37" s="1"/>
    </row>
    <row r="38" spans="1:15" ht="14.4">
      <c r="A38" s="1"/>
      <c r="N38" s="1"/>
      <c r="O38" s="1"/>
    </row>
    <row r="39" spans="1:15" ht="14.4">
      <c r="A39" s="1"/>
      <c r="N39" s="3"/>
      <c r="O39" s="1"/>
    </row>
    <row r="40" spans="1:15" ht="14.4">
      <c r="A40" s="1"/>
      <c r="N40" s="3"/>
      <c r="O40" s="1"/>
    </row>
    <row r="41" spans="1:15" ht="14.4">
      <c r="A41" s="1"/>
      <c r="N41" s="1"/>
      <c r="O41" s="1"/>
    </row>
    <row r="42" spans="1:15" ht="14.4">
      <c r="A42" s="1"/>
      <c r="N42" s="1"/>
      <c r="O42" s="1"/>
    </row>
    <row r="43" spans="1:15" ht="14.4">
      <c r="A43" s="1"/>
      <c r="N43" s="1"/>
      <c r="O43" s="1"/>
    </row>
    <row r="44" spans="1:15" ht="14.4">
      <c r="A44" s="1"/>
      <c r="N44" s="1"/>
      <c r="O44" s="1"/>
    </row>
    <row r="45" spans="1:15" ht="14.4">
      <c r="A45" s="1"/>
      <c r="N45" s="1"/>
      <c r="O45" s="1"/>
    </row>
    <row r="46" spans="1:15" ht="14.4">
      <c r="A46" s="1"/>
      <c r="N46" s="1"/>
      <c r="O46" s="1"/>
    </row>
    <row r="47" spans="1:15" ht="14.4">
      <c r="A47" s="1"/>
      <c r="N47" s="1"/>
      <c r="O47" s="1"/>
    </row>
    <row r="48" spans="1:15" ht="14.4">
      <c r="A48" s="1"/>
      <c r="N48" s="1"/>
      <c r="O48" s="1"/>
    </row>
    <row r="49" spans="1:15" ht="14.4">
      <c r="A49" s="1"/>
      <c r="N49" s="1"/>
      <c r="O49" s="1"/>
    </row>
    <row r="50" spans="1:15" ht="14.4">
      <c r="A50" s="1"/>
      <c r="N50" s="1"/>
      <c r="O50" s="1"/>
    </row>
    <row r="51" spans="1:15" ht="14.4">
      <c r="A51" s="1"/>
      <c r="N51" s="1"/>
      <c r="O51" s="1"/>
    </row>
    <row r="52" spans="1:15" ht="14.4">
      <c r="A52" s="1"/>
      <c r="N52" s="1"/>
      <c r="O52" s="1"/>
    </row>
    <row r="53" spans="1:15" ht="14.4">
      <c r="A53" s="1"/>
      <c r="N53" s="1"/>
      <c r="O53" s="1"/>
    </row>
    <row r="54" spans="1:15" ht="14.4">
      <c r="A54" s="1"/>
      <c r="N54" s="1"/>
      <c r="O54" s="1"/>
    </row>
    <row r="55" spans="1:15" ht="14.4">
      <c r="A55" s="1"/>
      <c r="N55" s="1"/>
      <c r="O55" s="1"/>
    </row>
    <row r="56" spans="1:15" ht="14.4">
      <c r="A56" s="1"/>
      <c r="N56" s="1"/>
      <c r="O56" s="1"/>
    </row>
    <row r="57" spans="1:15" ht="14.4">
      <c r="A57" s="1"/>
      <c r="N57" s="1"/>
      <c r="O57" s="1"/>
    </row>
    <row r="58" spans="1:15" ht="14.4">
      <c r="A58" s="1"/>
      <c r="N58" s="1"/>
      <c r="O58" s="1"/>
    </row>
    <row r="59" spans="1:15" ht="14.4">
      <c r="A59" s="1"/>
      <c r="N59" s="1"/>
      <c r="O59" s="1"/>
    </row>
    <row r="60" spans="1:15" ht="14.4">
      <c r="A60" s="1"/>
      <c r="N60" s="1"/>
      <c r="O60" s="1"/>
    </row>
    <row r="61" spans="1:15" ht="14.4">
      <c r="A61" s="1"/>
      <c r="N61" s="1"/>
      <c r="O61" s="1"/>
    </row>
    <row r="62" spans="1:15" ht="14.4">
      <c r="A62" s="1"/>
      <c r="N62" s="1"/>
      <c r="O62" s="1"/>
    </row>
    <row r="63" spans="1:15" ht="14.4">
      <c r="A63" s="1"/>
      <c r="N63" s="1"/>
      <c r="O63" s="1"/>
    </row>
    <row r="64" spans="1:15" ht="14.4">
      <c r="A64" s="1"/>
      <c r="N64" s="1"/>
      <c r="O64" s="1"/>
    </row>
    <row r="65" spans="1:15" ht="14.4">
      <c r="A65" s="1"/>
      <c r="N65" s="1"/>
      <c r="O65" s="1"/>
    </row>
    <row r="66" spans="1:15" ht="14.4">
      <c r="A66" s="1"/>
      <c r="N66" s="1"/>
      <c r="O66" s="1"/>
    </row>
    <row r="67" spans="1:15" ht="14.4">
      <c r="A67" s="1"/>
      <c r="N67" s="1"/>
      <c r="O67" s="1"/>
    </row>
    <row r="68" spans="1:15" ht="14.4">
      <c r="A68" s="1"/>
      <c r="N68" s="1"/>
      <c r="O68" s="1"/>
    </row>
    <row r="69" spans="1:15" ht="14.4">
      <c r="A69" s="1"/>
      <c r="N69" s="1"/>
      <c r="O69" s="1"/>
    </row>
    <row r="70" spans="1:15" ht="14.4">
      <c r="A70" s="1"/>
      <c r="N70" s="1"/>
      <c r="O70" s="1"/>
    </row>
    <row r="71" spans="1:15" ht="14.4">
      <c r="A71" s="1"/>
      <c r="N71" s="1"/>
      <c r="O71" s="1"/>
    </row>
    <row r="72" spans="1:15" ht="14.4">
      <c r="A72" s="1"/>
      <c r="N72" s="1"/>
      <c r="O72" s="1"/>
    </row>
    <row r="73" spans="1:15" ht="14.4">
      <c r="A73" s="1"/>
      <c r="N73" s="1"/>
      <c r="O73" s="1"/>
    </row>
    <row r="74" spans="1:15" ht="14.4">
      <c r="A74" s="1"/>
      <c r="N74" s="1"/>
      <c r="O74" s="1"/>
    </row>
    <row r="75" spans="1:15" ht="14.4">
      <c r="A75" s="1"/>
      <c r="N75" s="1"/>
      <c r="O75" s="1"/>
    </row>
    <row r="76" spans="1:15" ht="14.4">
      <c r="A76" s="1"/>
      <c r="N76" s="1"/>
      <c r="O76" s="1"/>
    </row>
    <row r="77" spans="1:15" ht="14.4">
      <c r="A77" s="1"/>
      <c r="N77" s="1"/>
      <c r="O77" s="1"/>
    </row>
    <row r="78" spans="1:15" ht="14.4">
      <c r="A78" s="1"/>
      <c r="N78" s="1"/>
      <c r="O78" s="1"/>
    </row>
    <row r="79" spans="1:15" ht="14.4">
      <c r="A79" s="1"/>
      <c r="N79" s="1"/>
      <c r="O79" s="1"/>
    </row>
    <row r="80" spans="1:15" ht="14.4">
      <c r="A80" s="1"/>
      <c r="N80" s="1"/>
      <c r="O80" s="1"/>
    </row>
    <row r="81" spans="1:15" ht="14.4">
      <c r="A81" s="1"/>
      <c r="N81" s="1"/>
      <c r="O81" s="1"/>
    </row>
    <row r="82" spans="1:15" ht="14.4">
      <c r="A82" s="1"/>
      <c r="N82" s="1"/>
      <c r="O82" s="1"/>
    </row>
    <row r="83" spans="1:15" ht="14.4">
      <c r="A83" s="1"/>
      <c r="N83" s="1"/>
      <c r="O83" s="1"/>
    </row>
    <row r="84" spans="1:15" ht="14.4">
      <c r="A84" s="1"/>
      <c r="N84" s="1"/>
      <c r="O84" s="1"/>
    </row>
    <row r="85" spans="1:15" ht="14.4">
      <c r="A85" s="1"/>
      <c r="N85" s="1"/>
      <c r="O85" s="1"/>
    </row>
    <row r="86" spans="1:15" ht="14.4">
      <c r="A86" s="1"/>
      <c r="N86" s="1"/>
      <c r="O86" s="1"/>
    </row>
    <row r="87" spans="1:15" ht="14.4">
      <c r="A87" s="1"/>
      <c r="N87" s="1"/>
      <c r="O87" s="1"/>
    </row>
    <row r="88" spans="1:15" ht="14.4">
      <c r="A88" s="1"/>
      <c r="N88" s="1"/>
      <c r="O88" s="1"/>
    </row>
    <row r="89" spans="1:15" ht="14.4">
      <c r="A89" s="1"/>
      <c r="N89" s="1"/>
      <c r="O89" s="1"/>
    </row>
    <row r="90" spans="1:15" ht="14.4">
      <c r="A90" s="1"/>
      <c r="N90" s="1"/>
      <c r="O90" s="1"/>
    </row>
    <row r="91" spans="1:15" ht="14.4">
      <c r="A91" s="1"/>
      <c r="N91" s="1"/>
      <c r="O91" s="1"/>
    </row>
    <row r="92" spans="1:15" ht="14.4">
      <c r="A92" s="1"/>
      <c r="N92" s="1"/>
      <c r="O92" s="1"/>
    </row>
    <row r="93" spans="1:15" ht="14.4">
      <c r="A93" s="1"/>
      <c r="N93" s="1"/>
      <c r="O93" s="1"/>
    </row>
    <row r="94" spans="1:15" ht="14.4">
      <c r="A94" s="1"/>
      <c r="N94" s="1"/>
      <c r="O94" s="1"/>
    </row>
    <row r="95" spans="1:15" ht="14.4">
      <c r="A95" s="1"/>
      <c r="N95" s="1"/>
      <c r="O95" s="1"/>
    </row>
    <row r="96" spans="1:15" ht="14.4">
      <c r="A96" s="1"/>
      <c r="N96" s="1"/>
      <c r="O96" s="1"/>
    </row>
    <row r="97" spans="1:15" ht="14.4">
      <c r="A97" s="1"/>
      <c r="N97" s="1"/>
      <c r="O97" s="1"/>
    </row>
    <row r="98" spans="1:15" ht="14.4">
      <c r="A98" s="1"/>
      <c r="N98" s="1"/>
      <c r="O98" s="1"/>
    </row>
    <row r="99" spans="1:15" ht="14.4">
      <c r="A99" s="1"/>
      <c r="N99" s="1"/>
      <c r="O99" s="1"/>
    </row>
    <row r="100" spans="1:15" ht="14.4">
      <c r="A100" s="1"/>
      <c r="N100" s="1"/>
      <c r="O100" s="1"/>
    </row>
    <row r="101" spans="1:15" ht="14.4">
      <c r="A101" s="1"/>
      <c r="N101" s="1"/>
      <c r="O101" s="1"/>
    </row>
    <row r="102" spans="1:15" ht="14.4">
      <c r="A102" s="1"/>
      <c r="N102" s="1"/>
      <c r="O102" s="1"/>
    </row>
    <row r="103" spans="1:15" ht="14.4">
      <c r="A103" s="1"/>
      <c r="N103" s="1"/>
      <c r="O103" s="1"/>
    </row>
    <row r="104" spans="1:15" ht="14.4">
      <c r="A104" s="1"/>
      <c r="N104" s="1"/>
      <c r="O104" s="1"/>
    </row>
    <row r="105" spans="1:15" ht="14.4">
      <c r="A105" s="1"/>
      <c r="N105" s="1"/>
      <c r="O105" s="1"/>
    </row>
    <row r="106" spans="1:15" ht="14.4">
      <c r="A106" s="1"/>
      <c r="N106" s="1"/>
      <c r="O106" s="1"/>
    </row>
    <row r="107" spans="1:15" ht="14.4">
      <c r="A107" s="1"/>
      <c r="N107" s="1"/>
      <c r="O107" s="1"/>
    </row>
    <row r="108" spans="1:15" ht="14.4">
      <c r="A108" s="1"/>
      <c r="N108" s="1"/>
      <c r="O108" s="1"/>
    </row>
    <row r="109" spans="1:15" ht="14.4">
      <c r="A109" s="1"/>
      <c r="N109" s="1"/>
      <c r="O109" s="1"/>
    </row>
    <row r="110" spans="1:15" ht="14.4">
      <c r="A110" s="1"/>
      <c r="N110" s="1"/>
      <c r="O110" s="1"/>
    </row>
    <row r="111" spans="1:15" ht="14.4">
      <c r="A111" s="1"/>
      <c r="N111" s="1"/>
      <c r="O111" s="1"/>
    </row>
    <row r="112" spans="1:15" ht="14.4">
      <c r="A112" s="1"/>
      <c r="N112" s="1"/>
      <c r="O112" s="1"/>
    </row>
    <row r="113" spans="1:15" ht="14.4">
      <c r="A113" s="1"/>
      <c r="N113" s="1"/>
      <c r="O113" s="1"/>
    </row>
    <row r="114" spans="1:15" ht="14.4">
      <c r="A114" s="1"/>
      <c r="N114" s="1"/>
      <c r="O114" s="1"/>
    </row>
    <row r="115" spans="1:15" ht="14.4">
      <c r="A115" s="1"/>
      <c r="N115" s="1"/>
      <c r="O115" s="1"/>
    </row>
    <row r="116" spans="1:15" ht="14.4">
      <c r="A116" s="1"/>
      <c r="N116" s="1"/>
      <c r="O116" s="1"/>
    </row>
    <row r="117" spans="1:15" ht="14.4">
      <c r="A117" s="1"/>
      <c r="N117" s="1"/>
      <c r="O117" s="1"/>
    </row>
    <row r="118" spans="1:15" ht="14.4">
      <c r="A118" s="1"/>
      <c r="N118" s="1"/>
      <c r="O118" s="1"/>
    </row>
    <row r="119" spans="1:15" ht="14.4">
      <c r="A119" s="1"/>
      <c r="N119" s="1"/>
      <c r="O119" s="1"/>
    </row>
    <row r="120" spans="1:15" ht="14.4">
      <c r="A120" s="1"/>
      <c r="N120" s="1"/>
      <c r="O120" s="1"/>
    </row>
    <row r="121" spans="1:15" ht="14.4">
      <c r="A121" s="1"/>
      <c r="N121" s="1"/>
      <c r="O121" s="1"/>
    </row>
    <row r="122" spans="1:15" ht="14.4">
      <c r="A122" s="1"/>
      <c r="N122" s="1"/>
      <c r="O122" s="1"/>
    </row>
    <row r="123" spans="1:15" ht="14.4">
      <c r="A123" s="1"/>
      <c r="N123" s="1"/>
      <c r="O123" s="1"/>
    </row>
    <row r="124" spans="1:15" ht="14.4">
      <c r="A124" s="1"/>
      <c r="N124" s="1"/>
      <c r="O124" s="1"/>
    </row>
    <row r="125" spans="1:15" ht="14.4">
      <c r="A125" s="1"/>
      <c r="N125" s="1"/>
      <c r="O125" s="1"/>
    </row>
    <row r="126" spans="1:15" ht="14.4">
      <c r="A126" s="1"/>
      <c r="N126" s="1"/>
      <c r="O126" s="1"/>
    </row>
    <row r="127" spans="1:15" ht="14.4">
      <c r="A127" s="1"/>
      <c r="N127" s="1"/>
      <c r="O127" s="1"/>
    </row>
    <row r="128" spans="1:15" ht="14.4">
      <c r="A128" s="1"/>
      <c r="N128" s="1"/>
      <c r="O128" s="1"/>
    </row>
    <row r="129" spans="1:15" ht="14.4">
      <c r="A129" s="1"/>
      <c r="N129" s="1"/>
      <c r="O129" s="1"/>
    </row>
    <row r="130" spans="1:15" ht="14.4">
      <c r="A130" s="1"/>
      <c r="N130" s="1"/>
      <c r="O130" s="1"/>
    </row>
    <row r="131" spans="1:15" ht="14.4">
      <c r="A131" s="1"/>
      <c r="N131" s="1"/>
      <c r="O131" s="1"/>
    </row>
    <row r="132" spans="1:15" ht="14.4">
      <c r="A132" s="1"/>
      <c r="N132" s="1"/>
      <c r="O132" s="1"/>
    </row>
    <row r="133" spans="1:15" ht="14.4">
      <c r="A133" s="1"/>
      <c r="N133" s="1"/>
      <c r="O133" s="1"/>
    </row>
    <row r="134" spans="1:15" ht="14.4">
      <c r="A134" s="1"/>
      <c r="N134" s="1"/>
      <c r="O134" s="1"/>
    </row>
    <row r="135" spans="1:15" ht="14.4">
      <c r="A135" s="1"/>
      <c r="N135" s="1"/>
      <c r="O135" s="1"/>
    </row>
    <row r="136" spans="1:15" ht="14.4">
      <c r="A136" s="1"/>
      <c r="N136" s="1"/>
      <c r="O136" s="1"/>
    </row>
    <row r="137" spans="1:15" ht="14.4">
      <c r="A137" s="1"/>
      <c r="N137" s="1"/>
      <c r="O137" s="1"/>
    </row>
    <row r="138" spans="1:15" ht="14.4">
      <c r="A138" s="1"/>
      <c r="N138" s="1"/>
      <c r="O138" s="1"/>
    </row>
    <row r="139" spans="1:15" ht="14.4">
      <c r="A139" s="1"/>
      <c r="N139" s="1"/>
      <c r="O139" s="1"/>
    </row>
    <row r="140" spans="1:15" ht="14.4">
      <c r="A140" s="1"/>
      <c r="N140" s="1"/>
      <c r="O140" s="1"/>
    </row>
    <row r="141" spans="1:15" ht="14.4">
      <c r="A141" s="1"/>
      <c r="N141" s="1"/>
      <c r="O141" s="1"/>
    </row>
    <row r="142" spans="1:15" ht="14.4">
      <c r="A142" s="1"/>
      <c r="N142" s="1"/>
      <c r="O142" s="1"/>
    </row>
    <row r="143" spans="1:15" ht="14.4">
      <c r="A143" s="1"/>
      <c r="N143" s="1"/>
      <c r="O143" s="1"/>
    </row>
    <row r="144" spans="1:15" ht="14.4">
      <c r="A144" s="1"/>
      <c r="N144" s="1"/>
      <c r="O144" s="1"/>
    </row>
    <row r="145" spans="1:15" ht="14.4">
      <c r="A145" s="1"/>
      <c r="N145" s="1"/>
      <c r="O145" s="1"/>
    </row>
    <row r="146" spans="1:15" ht="14.4">
      <c r="A146" s="1"/>
      <c r="N146" s="1"/>
      <c r="O146" s="1"/>
    </row>
    <row r="147" spans="1:15" ht="14.4">
      <c r="A147" s="1"/>
      <c r="N147" s="1"/>
      <c r="O147" s="1"/>
    </row>
    <row r="148" spans="1:15" ht="14.4">
      <c r="A148" s="1"/>
      <c r="N148" s="1"/>
      <c r="O148" s="1"/>
    </row>
    <row r="149" spans="1:15" ht="14.4">
      <c r="A149" s="1"/>
      <c r="N149" s="1"/>
      <c r="O149" s="1"/>
    </row>
    <row r="150" spans="1:15" ht="14.4">
      <c r="A150" s="1"/>
      <c r="N150" s="1"/>
      <c r="O150" s="1"/>
    </row>
    <row r="151" spans="1:15" ht="14.4">
      <c r="A151" s="1"/>
      <c r="N151" s="1"/>
      <c r="O151" s="1"/>
    </row>
    <row r="152" spans="1:15" ht="14.4">
      <c r="A152" s="1"/>
      <c r="N152" s="1"/>
      <c r="O152" s="1"/>
    </row>
    <row r="153" spans="1:15" ht="14.4">
      <c r="A153" s="1"/>
      <c r="N153" s="1"/>
      <c r="O153" s="1"/>
    </row>
    <row r="154" spans="1:15" ht="14.4">
      <c r="A154" s="1"/>
      <c r="N154" s="1"/>
      <c r="O154" s="1"/>
    </row>
    <row r="155" spans="1:15" ht="14.4">
      <c r="A155" s="1"/>
      <c r="N155" s="1"/>
      <c r="O155" s="1"/>
    </row>
    <row r="156" spans="1:15" ht="14.4">
      <c r="A156" s="1"/>
      <c r="N156" s="1"/>
      <c r="O156" s="1"/>
    </row>
    <row r="157" spans="1:15" ht="14.4">
      <c r="A157" s="1"/>
      <c r="N157" s="1"/>
      <c r="O157" s="1"/>
    </row>
    <row r="158" spans="1:15" ht="14.4">
      <c r="A158" s="1"/>
      <c r="N158" s="1"/>
      <c r="O158" s="1"/>
    </row>
    <row r="159" spans="1:15" ht="14.4">
      <c r="A159" s="1"/>
      <c r="N159" s="1"/>
      <c r="O159" s="1"/>
    </row>
    <row r="160" spans="1:15" ht="14.4">
      <c r="A160" s="1"/>
      <c r="N160" s="1"/>
      <c r="O160" s="1"/>
    </row>
    <row r="161" spans="1:15" ht="14.4">
      <c r="A161" s="1"/>
      <c r="N161" s="1"/>
      <c r="O161" s="1"/>
    </row>
    <row r="162" spans="1:15" ht="14.4">
      <c r="A162" s="1"/>
      <c r="N162" s="1"/>
      <c r="O162" s="1"/>
    </row>
    <row r="163" spans="1:15" ht="14.4">
      <c r="A163" s="1"/>
      <c r="N163" s="1"/>
      <c r="O163" s="1"/>
    </row>
    <row r="164" spans="1:15" ht="14.4">
      <c r="A164" s="1"/>
      <c r="N164" s="1"/>
      <c r="O164" s="1"/>
    </row>
    <row r="165" spans="1:15" ht="14.4">
      <c r="A165" s="1"/>
      <c r="N165" s="1"/>
      <c r="O165" s="1"/>
    </row>
    <row r="166" spans="1:15" ht="14.4">
      <c r="A166" s="1"/>
      <c r="N166" s="1"/>
      <c r="O166" s="1"/>
    </row>
    <row r="167" spans="1:15" ht="14.4">
      <c r="A167" s="1"/>
      <c r="N167" s="1"/>
      <c r="O167" s="1"/>
    </row>
    <row r="168" spans="1:15" ht="14.4">
      <c r="A168" s="1"/>
      <c r="N168" s="1"/>
      <c r="O168" s="1"/>
    </row>
    <row r="169" spans="1:15" ht="14.4">
      <c r="A169" s="1"/>
      <c r="N169" s="1"/>
      <c r="O169" s="1"/>
    </row>
    <row r="170" spans="1:15" ht="14.4">
      <c r="A170" s="1"/>
      <c r="N170" s="1"/>
      <c r="O170" s="1"/>
    </row>
    <row r="171" spans="1:15" ht="14.4">
      <c r="A171" s="1"/>
      <c r="N171" s="1"/>
      <c r="O171" s="1"/>
    </row>
    <row r="172" spans="1:15" ht="14.4">
      <c r="A172" s="1"/>
      <c r="N172" s="1"/>
      <c r="O172" s="1"/>
    </row>
    <row r="173" spans="1:15" ht="14.4">
      <c r="A173" s="1"/>
      <c r="N173" s="1"/>
      <c r="O173" s="1"/>
    </row>
    <row r="174" spans="1:15" ht="14.4">
      <c r="A174" s="1"/>
      <c r="N174" s="1"/>
      <c r="O174" s="1"/>
    </row>
    <row r="175" spans="1:15" ht="14.4">
      <c r="A175" s="1"/>
      <c r="N175" s="1"/>
      <c r="O175" s="1"/>
    </row>
    <row r="176" spans="1:15" ht="14.4">
      <c r="A176" s="1"/>
      <c r="N176" s="1"/>
      <c r="O176" s="1"/>
    </row>
    <row r="177" spans="1:15" ht="14.4">
      <c r="A177" s="1"/>
      <c r="N177" s="1"/>
      <c r="O177" s="1"/>
    </row>
    <row r="178" spans="1:15" ht="14.4">
      <c r="A178" s="1"/>
      <c r="N178" s="1"/>
      <c r="O178" s="1"/>
    </row>
    <row r="179" spans="1:15" ht="14.4">
      <c r="A179" s="1"/>
      <c r="N179" s="1"/>
      <c r="O179" s="1"/>
    </row>
    <row r="180" spans="1:15" ht="14.4">
      <c r="A180" s="1"/>
      <c r="N180" s="1"/>
      <c r="O180" s="1"/>
    </row>
    <row r="181" spans="1:15" ht="14.4">
      <c r="A181" s="1"/>
      <c r="N181" s="1"/>
      <c r="O181" s="1"/>
    </row>
    <row r="182" spans="1:15" ht="14.4">
      <c r="A182" s="1"/>
      <c r="N182" s="1"/>
      <c r="O182" s="1"/>
    </row>
    <row r="183" spans="1:15" ht="14.4">
      <c r="A183" s="1"/>
      <c r="N183" s="1"/>
      <c r="O183" s="1"/>
    </row>
    <row r="184" spans="1:15" ht="14.4">
      <c r="A184" s="1"/>
      <c r="N184" s="1"/>
      <c r="O184" s="1"/>
    </row>
    <row r="185" spans="1:15" ht="14.4">
      <c r="A185" s="1"/>
      <c r="N185" s="1"/>
      <c r="O185" s="1"/>
    </row>
    <row r="186" spans="1:15" ht="14.4">
      <c r="A186" s="1"/>
      <c r="N186" s="1"/>
      <c r="O186" s="1"/>
    </row>
    <row r="187" spans="1:15" ht="14.4">
      <c r="A187" s="1"/>
      <c r="N187" s="1"/>
      <c r="O187" s="1"/>
    </row>
    <row r="188" spans="1:15" ht="14.4">
      <c r="A188" s="1"/>
      <c r="N188" s="1"/>
      <c r="O188" s="1"/>
    </row>
    <row r="189" spans="1:15" ht="14.4">
      <c r="A189" s="1"/>
      <c r="N189" s="1"/>
      <c r="O189" s="1"/>
    </row>
    <row r="190" spans="1:15" ht="14.4">
      <c r="A190" s="1"/>
      <c r="N190" s="1"/>
      <c r="O190" s="1"/>
    </row>
    <row r="191" spans="1:15" ht="14.4">
      <c r="A191" s="1"/>
      <c r="N191" s="1"/>
      <c r="O191" s="1"/>
    </row>
    <row r="192" spans="1:15" ht="14.4">
      <c r="A192" s="1"/>
      <c r="N192" s="1"/>
      <c r="O192" s="1"/>
    </row>
    <row r="193" spans="1:15" ht="14.4">
      <c r="A193" s="1"/>
      <c r="N193" s="1"/>
      <c r="O193" s="1"/>
    </row>
    <row r="194" spans="1:15" ht="14.4">
      <c r="A194" s="1"/>
      <c r="N194" s="1"/>
      <c r="O194" s="1"/>
    </row>
    <row r="195" spans="1:15" ht="14.4">
      <c r="A195" s="1"/>
      <c r="N195" s="1"/>
      <c r="O195" s="1"/>
    </row>
    <row r="196" spans="1:15" ht="14.4">
      <c r="A196" s="1"/>
      <c r="N196" s="1"/>
      <c r="O196" s="1"/>
    </row>
    <row r="197" spans="1:15" ht="14.4">
      <c r="A197" s="1"/>
      <c r="N197" s="1"/>
      <c r="O197" s="1"/>
    </row>
    <row r="198" spans="1:15" ht="14.4">
      <c r="A198" s="1"/>
      <c r="N198" s="1"/>
      <c r="O198" s="1"/>
    </row>
    <row r="199" spans="1:15" ht="14.4">
      <c r="A199" s="1"/>
      <c r="N199" s="1"/>
      <c r="O199" s="1"/>
    </row>
    <row r="200" spans="1:15" ht="14.4">
      <c r="A200" s="1"/>
      <c r="N200" s="1"/>
      <c r="O200" s="1"/>
    </row>
    <row r="201" spans="1:15" ht="14.4">
      <c r="A201" s="1"/>
      <c r="N201" s="1"/>
      <c r="O201" s="1"/>
    </row>
    <row r="202" spans="1:15" ht="14.4">
      <c r="A202" s="1"/>
      <c r="N202" s="1"/>
      <c r="O202" s="1"/>
    </row>
    <row r="203" spans="1:15" ht="14.4">
      <c r="A203" s="1"/>
      <c r="N203" s="1"/>
      <c r="O203" s="1"/>
    </row>
    <row r="204" spans="1:15" ht="14.4">
      <c r="A204" s="1"/>
      <c r="N204" s="1"/>
      <c r="O204" s="1"/>
    </row>
    <row r="205" spans="1:15" ht="14.4">
      <c r="A205" s="1"/>
      <c r="N205" s="1"/>
      <c r="O205" s="1"/>
    </row>
    <row r="206" spans="1:15" ht="14.4">
      <c r="A206" s="1"/>
      <c r="N206" s="1"/>
      <c r="O206" s="1"/>
    </row>
    <row r="207" spans="1:15" ht="14.4">
      <c r="A207" s="1"/>
      <c r="N207" s="1"/>
      <c r="O207" s="1"/>
    </row>
    <row r="208" spans="1:15" ht="14.4">
      <c r="A208" s="1"/>
      <c r="N208" s="1"/>
      <c r="O208" s="1"/>
    </row>
    <row r="209" spans="1:15" ht="14.4">
      <c r="A209" s="1"/>
      <c r="N209" s="1"/>
      <c r="O209" s="1"/>
    </row>
    <row r="210" spans="1:15" ht="14.4">
      <c r="A210" s="1"/>
      <c r="N210" s="1"/>
      <c r="O210" s="1"/>
    </row>
    <row r="211" spans="1:15" ht="14.4">
      <c r="A211" s="1"/>
      <c r="N211" s="1"/>
      <c r="O211" s="1"/>
    </row>
    <row r="212" spans="1:15" ht="14.4">
      <c r="A212" s="1"/>
      <c r="N212" s="1"/>
      <c r="O212" s="1"/>
    </row>
    <row r="213" spans="1:15" ht="14.4">
      <c r="A213" s="1"/>
      <c r="N213" s="1"/>
      <c r="O213" s="1"/>
    </row>
    <row r="214" spans="1:15" ht="14.4">
      <c r="A214" s="1"/>
      <c r="N214" s="1"/>
      <c r="O214" s="1"/>
    </row>
    <row r="215" spans="1:15" ht="14.4">
      <c r="A215" s="1"/>
      <c r="N215" s="1"/>
      <c r="O215" s="1"/>
    </row>
    <row r="216" spans="1:15" ht="14.4">
      <c r="A216" s="1"/>
      <c r="N216" s="1"/>
      <c r="O216" s="1"/>
    </row>
    <row r="217" spans="1:15" ht="14.4">
      <c r="A217" s="1"/>
      <c r="N217" s="1"/>
      <c r="O217" s="1"/>
    </row>
    <row r="218" spans="1:15" ht="14.4">
      <c r="A218" s="1"/>
      <c r="N218" s="1"/>
      <c r="O218" s="1"/>
    </row>
    <row r="219" spans="1:15" ht="14.4">
      <c r="A219" s="1"/>
      <c r="N219" s="1"/>
      <c r="O219" s="1"/>
    </row>
    <row r="220" spans="1:15" ht="14.4">
      <c r="A220" s="1"/>
      <c r="N220" s="1"/>
      <c r="O220" s="1"/>
    </row>
    <row r="221" spans="1:15" ht="14.4">
      <c r="A221" s="1"/>
      <c r="N221" s="1"/>
      <c r="O221" s="1"/>
    </row>
    <row r="222" spans="1:15" ht="14.4">
      <c r="A222" s="1"/>
      <c r="N222" s="1"/>
      <c r="O222" s="1"/>
    </row>
    <row r="223" spans="1:15" ht="14.4">
      <c r="A223" s="1"/>
      <c r="N223" s="1"/>
      <c r="O223" s="1"/>
    </row>
    <row r="224" spans="1:15" ht="14.4">
      <c r="A224" s="1"/>
      <c r="N224" s="1"/>
      <c r="O224" s="1"/>
    </row>
    <row r="225" spans="1:15" ht="14.4">
      <c r="A225" s="1"/>
      <c r="N225" s="1"/>
      <c r="O225" s="1"/>
    </row>
    <row r="226" spans="1:15" ht="14.4">
      <c r="A226" s="1"/>
      <c r="N226" s="1"/>
      <c r="O226" s="1"/>
    </row>
    <row r="227" spans="1:15" ht="14.4">
      <c r="A227" s="1"/>
      <c r="N227" s="1"/>
      <c r="O227" s="1"/>
    </row>
    <row r="228" spans="1:15" ht="14.4">
      <c r="A228" s="1"/>
      <c r="N228" s="1"/>
      <c r="O228" s="1"/>
    </row>
    <row r="229" spans="1:15" ht="14.4">
      <c r="A229" s="1"/>
      <c r="N229" s="1"/>
      <c r="O229" s="1"/>
    </row>
    <row r="230" spans="1:15" ht="14.4">
      <c r="A230" s="1"/>
      <c r="N230" s="1"/>
      <c r="O230" s="1"/>
    </row>
    <row r="231" spans="1:15" ht="14.4">
      <c r="A231" s="1"/>
      <c r="N231" s="1"/>
      <c r="O231" s="1"/>
    </row>
    <row r="232" spans="1:15" ht="14.4">
      <c r="A232" s="1"/>
      <c r="N232" s="1"/>
      <c r="O232" s="1"/>
    </row>
    <row r="233" spans="1:15" ht="14.4">
      <c r="A233" s="1"/>
      <c r="N233" s="1"/>
      <c r="O233" s="1"/>
    </row>
    <row r="234" spans="1:15" ht="14.4">
      <c r="A234" s="1"/>
      <c r="N234" s="1"/>
      <c r="O234" s="1"/>
    </row>
    <row r="235" spans="1:15" ht="14.4">
      <c r="A235" s="1"/>
      <c r="N235" s="1"/>
      <c r="O235" s="1"/>
    </row>
    <row r="236" spans="1:15" ht="14.4">
      <c r="A236" s="1"/>
      <c r="N236" s="1"/>
      <c r="O236" s="1"/>
    </row>
    <row r="237" spans="1:15" ht="14.4">
      <c r="A237" s="1"/>
      <c r="N237" s="1"/>
      <c r="O237" s="1"/>
    </row>
    <row r="238" spans="1:15" ht="14.4">
      <c r="A238" s="1"/>
      <c r="N238" s="1"/>
      <c r="O238" s="1"/>
    </row>
    <row r="239" spans="1:15" ht="14.4">
      <c r="A239" s="1"/>
      <c r="N239" s="1"/>
      <c r="O239" s="1"/>
    </row>
    <row r="240" spans="1:15" ht="14.4">
      <c r="A240" s="1"/>
      <c r="N240" s="1"/>
      <c r="O240" s="1"/>
    </row>
    <row r="241" spans="1:15" ht="14.4">
      <c r="A241" s="1"/>
      <c r="N241" s="1"/>
      <c r="O241" s="1"/>
    </row>
    <row r="242" spans="1:15" ht="14.4">
      <c r="A242" s="1"/>
      <c r="N242" s="1"/>
      <c r="O242" s="1"/>
    </row>
    <row r="243" spans="1:15" ht="14.4">
      <c r="A243" s="1"/>
      <c r="N243" s="1"/>
      <c r="O243" s="1"/>
    </row>
    <row r="244" spans="1:15" ht="14.4">
      <c r="A244" s="1"/>
      <c r="N244" s="1"/>
      <c r="O244" s="1"/>
    </row>
    <row r="245" spans="1:15" ht="14.4">
      <c r="A245" s="1"/>
      <c r="N245" s="1"/>
      <c r="O245" s="1"/>
    </row>
    <row r="246" spans="1:15" ht="14.4">
      <c r="A246" s="1"/>
      <c r="N246" s="1"/>
      <c r="O246" s="1"/>
    </row>
    <row r="247" spans="1:15" ht="14.4">
      <c r="A247" s="1"/>
      <c r="N247" s="1"/>
      <c r="O247" s="1"/>
    </row>
    <row r="248" spans="1:15" ht="14.4">
      <c r="A248" s="1"/>
      <c r="N248" s="1"/>
      <c r="O248" s="1"/>
    </row>
    <row r="249" spans="1:15" ht="14.4">
      <c r="A249" s="1"/>
      <c r="N249" s="1"/>
      <c r="O249" s="1"/>
    </row>
    <row r="250" spans="1:15" ht="14.4">
      <c r="A250" s="1"/>
      <c r="N250" s="1"/>
      <c r="O250" s="1"/>
    </row>
    <row r="251" spans="1:15" ht="14.4">
      <c r="A251" s="1"/>
      <c r="N251" s="1"/>
      <c r="O251" s="1"/>
    </row>
    <row r="252" spans="1:15" ht="14.4">
      <c r="A252" s="1"/>
      <c r="N252" s="1"/>
      <c r="O252" s="1"/>
    </row>
    <row r="253" spans="1:15" ht="14.4">
      <c r="A253" s="1"/>
      <c r="N253" s="1"/>
      <c r="O253" s="1"/>
    </row>
    <row r="254" spans="1:15" ht="14.4">
      <c r="A254" s="1"/>
      <c r="N254" s="1"/>
      <c r="O254" s="1"/>
    </row>
    <row r="255" spans="1:15" ht="14.4">
      <c r="A255" s="1"/>
      <c r="N255" s="1"/>
      <c r="O255" s="1"/>
    </row>
    <row r="256" spans="1:15" ht="14.4">
      <c r="A256" s="1"/>
      <c r="N256" s="1"/>
      <c r="O256" s="1"/>
    </row>
    <row r="257" spans="1:15" ht="14.4">
      <c r="A257" s="1"/>
      <c r="N257" s="1"/>
      <c r="O257" s="1"/>
    </row>
    <row r="258" spans="1:15" ht="14.4">
      <c r="A258" s="1"/>
      <c r="N258" s="1"/>
      <c r="O258" s="1"/>
    </row>
    <row r="259" spans="1:15" ht="14.4">
      <c r="A259" s="1"/>
      <c r="N259" s="1"/>
      <c r="O259" s="1"/>
    </row>
    <row r="260" spans="1:15" ht="14.4">
      <c r="A260" s="1"/>
      <c r="N260" s="1"/>
      <c r="O260" s="1"/>
    </row>
    <row r="261" spans="1:15" ht="14.4">
      <c r="A261" s="1"/>
      <c r="N261" s="1"/>
      <c r="O261" s="1"/>
    </row>
    <row r="262" spans="1:15" ht="14.4">
      <c r="A262" s="1"/>
      <c r="N262" s="1"/>
      <c r="O262" s="1"/>
    </row>
    <row r="263" spans="1:15" ht="14.4">
      <c r="A263" s="1"/>
      <c r="N263" s="1"/>
      <c r="O263" s="1"/>
    </row>
    <row r="264" spans="1:15" ht="14.4">
      <c r="A264" s="1"/>
      <c r="N264" s="1"/>
      <c r="O264" s="1"/>
    </row>
    <row r="265" spans="1:15" ht="14.4">
      <c r="A265" s="1"/>
      <c r="N265" s="1"/>
      <c r="O265" s="1"/>
    </row>
    <row r="266" spans="1:15" ht="14.4">
      <c r="A266" s="1"/>
      <c r="N266" s="1"/>
      <c r="O266" s="1"/>
    </row>
    <row r="267" spans="1:15" ht="14.4">
      <c r="A267" s="1"/>
      <c r="N267" s="1"/>
      <c r="O267" s="1"/>
    </row>
    <row r="268" spans="1:15" ht="14.4">
      <c r="A268" s="1"/>
      <c r="N268" s="1"/>
      <c r="O268" s="1"/>
    </row>
    <row r="269" spans="1:15" ht="14.4">
      <c r="A269" s="1"/>
      <c r="N269" s="1"/>
      <c r="O269" s="1"/>
    </row>
    <row r="270" spans="1:15" ht="14.4">
      <c r="A270" s="1"/>
      <c r="N270" s="1"/>
      <c r="O270" s="1"/>
    </row>
    <row r="271" spans="1:15" ht="14.4">
      <c r="A271" s="1"/>
      <c r="N271" s="1"/>
      <c r="O271" s="1"/>
    </row>
    <row r="272" spans="1:15" ht="14.4">
      <c r="A272" s="1"/>
      <c r="N272" s="1"/>
      <c r="O272" s="1"/>
    </row>
    <row r="273" spans="1:15" ht="14.4">
      <c r="A273" s="1"/>
      <c r="N273" s="1"/>
      <c r="O273" s="1"/>
    </row>
    <row r="274" spans="1:15" ht="14.4">
      <c r="A274" s="1"/>
      <c r="N274" s="1"/>
      <c r="O274" s="1"/>
    </row>
    <row r="275" spans="1:15" ht="14.4">
      <c r="A275" s="1"/>
      <c r="N275" s="1"/>
      <c r="O275" s="1"/>
    </row>
    <row r="276" spans="1:15" ht="14.4">
      <c r="A276" s="1"/>
      <c r="N276" s="1"/>
      <c r="O276" s="1"/>
    </row>
    <row r="277" spans="1:15" ht="14.4">
      <c r="A277" s="1"/>
      <c r="N277" s="1"/>
      <c r="O277" s="1"/>
    </row>
    <row r="278" spans="1:15" ht="14.4">
      <c r="A278" s="1"/>
      <c r="N278" s="1"/>
      <c r="O278" s="1"/>
    </row>
    <row r="279" spans="1:15" ht="14.4">
      <c r="A279" s="1"/>
      <c r="N279" s="1"/>
      <c r="O279" s="1"/>
    </row>
    <row r="280" spans="1:15" ht="14.4">
      <c r="A280" s="1"/>
      <c r="N280" s="1"/>
      <c r="O280" s="1"/>
    </row>
    <row r="281" spans="1:15" ht="14.4">
      <c r="A281" s="1"/>
      <c r="N281" s="1"/>
      <c r="O281" s="1"/>
    </row>
    <row r="282" spans="1:15" ht="14.4">
      <c r="A282" s="1"/>
      <c r="N282" s="1"/>
      <c r="O282" s="1"/>
    </row>
    <row r="283" spans="1:15" ht="14.4">
      <c r="A283" s="1"/>
      <c r="N283" s="1"/>
      <c r="O283" s="1"/>
    </row>
    <row r="284" spans="1:15" ht="14.4">
      <c r="A284" s="1"/>
      <c r="N284" s="1"/>
      <c r="O284" s="1"/>
    </row>
    <row r="285" spans="1:15" ht="14.4">
      <c r="A285" s="1"/>
      <c r="N285" s="1"/>
      <c r="O285" s="1"/>
    </row>
    <row r="286" spans="1:15" ht="14.4">
      <c r="A286" s="1"/>
      <c r="N286" s="1"/>
      <c r="O286" s="1"/>
    </row>
    <row r="287" spans="1:15" ht="14.4">
      <c r="A287" s="1"/>
      <c r="N287" s="1"/>
      <c r="O287" s="1"/>
    </row>
    <row r="288" spans="1:15" ht="14.4">
      <c r="A288" s="1"/>
      <c r="N288" s="1"/>
      <c r="O288" s="1"/>
    </row>
    <row r="289" spans="1:15" ht="14.4">
      <c r="A289" s="1"/>
      <c r="N289" s="1"/>
      <c r="O289" s="1"/>
    </row>
    <row r="290" spans="1:15" ht="14.4">
      <c r="A290" s="1"/>
      <c r="N290" s="1"/>
      <c r="O290" s="1"/>
    </row>
    <row r="291" spans="1:15" ht="14.4">
      <c r="A291" s="1"/>
      <c r="N291" s="1"/>
      <c r="O291" s="1"/>
    </row>
    <row r="292" spans="1:15" ht="14.4">
      <c r="A292" s="1"/>
      <c r="N292" s="1"/>
      <c r="O292" s="1"/>
    </row>
    <row r="293" spans="1:15" ht="14.4">
      <c r="A293" s="1"/>
      <c r="N293" s="1"/>
      <c r="O293" s="1"/>
    </row>
    <row r="294" spans="1:15" ht="14.4">
      <c r="A294" s="1"/>
      <c r="N294" s="1"/>
      <c r="O294" s="1"/>
    </row>
    <row r="295" spans="1:15" ht="14.4">
      <c r="A295" s="1"/>
      <c r="N295" s="1"/>
      <c r="O295" s="1"/>
    </row>
    <row r="296" spans="1:15" ht="14.4">
      <c r="A296" s="1"/>
      <c r="N296" s="1"/>
      <c r="O296" s="1"/>
    </row>
    <row r="297" spans="1:15" ht="14.4">
      <c r="A297" s="1"/>
      <c r="N297" s="1"/>
      <c r="O297" s="1"/>
    </row>
    <row r="298" spans="1:15" ht="14.4">
      <c r="A298" s="1"/>
      <c r="N298" s="1"/>
      <c r="O298" s="1"/>
    </row>
    <row r="299" spans="1:15" ht="14.4">
      <c r="A299" s="1"/>
      <c r="N299" s="1"/>
      <c r="O299" s="1"/>
    </row>
    <row r="300" spans="1:15" ht="14.4">
      <c r="A300" s="1"/>
      <c r="N300" s="1"/>
      <c r="O300" s="1"/>
    </row>
    <row r="301" spans="1:15" ht="14.4">
      <c r="A301" s="1"/>
      <c r="N301" s="1"/>
      <c r="O301" s="1"/>
    </row>
    <row r="302" spans="1:15" ht="14.4">
      <c r="A302" s="1"/>
      <c r="N302" s="1"/>
      <c r="O302" s="1"/>
    </row>
    <row r="303" spans="1:15" ht="14.4">
      <c r="A303" s="1"/>
      <c r="N303" s="1"/>
      <c r="O303" s="1"/>
    </row>
    <row r="304" spans="1:15" ht="14.4">
      <c r="A304" s="1"/>
      <c r="N304" s="1"/>
      <c r="O304" s="1"/>
    </row>
    <row r="305" spans="1:15" ht="14.4">
      <c r="A305" s="1"/>
      <c r="N305" s="1"/>
      <c r="O305" s="1"/>
    </row>
    <row r="306" spans="1:15" ht="14.4">
      <c r="A306" s="1"/>
      <c r="N306" s="1"/>
      <c r="O306" s="1"/>
    </row>
    <row r="307" spans="1:15" ht="14.4">
      <c r="A307" s="1"/>
      <c r="N307" s="1"/>
      <c r="O307" s="1"/>
    </row>
    <row r="308" spans="1:15" ht="14.4">
      <c r="A308" s="1"/>
      <c r="N308" s="1"/>
      <c r="O308" s="1"/>
    </row>
    <row r="309" spans="1:15" ht="14.4">
      <c r="A309" s="1"/>
      <c r="N309" s="1"/>
      <c r="O309" s="1"/>
    </row>
    <row r="310" spans="1:15" ht="14.4">
      <c r="A310" s="1"/>
      <c r="N310" s="1"/>
      <c r="O310" s="1"/>
    </row>
    <row r="311" spans="1:15" ht="14.4">
      <c r="A311" s="1"/>
      <c r="N311" s="1"/>
      <c r="O311" s="1"/>
    </row>
    <row r="312" spans="1:15" ht="14.4">
      <c r="A312" s="1"/>
      <c r="N312" s="1"/>
      <c r="O312" s="1"/>
    </row>
    <row r="313" spans="1:15" ht="14.4">
      <c r="A313" s="1"/>
      <c r="N313" s="1"/>
      <c r="O313" s="1"/>
    </row>
    <row r="314" spans="1:15" ht="14.4">
      <c r="A314" s="1"/>
      <c r="N314" s="1"/>
      <c r="O314" s="1"/>
    </row>
    <row r="315" spans="1:15" ht="14.4">
      <c r="A315" s="1"/>
      <c r="N315" s="1"/>
      <c r="O315" s="1"/>
    </row>
    <row r="316" spans="1:15" ht="14.4">
      <c r="A316" s="1"/>
      <c r="N316" s="1"/>
      <c r="O316" s="1"/>
    </row>
    <row r="317" spans="1:15" ht="14.4">
      <c r="A317" s="1"/>
      <c r="N317" s="1"/>
      <c r="O317" s="1"/>
    </row>
    <row r="318" spans="1:15" ht="14.4">
      <c r="A318" s="1"/>
      <c r="N318" s="1"/>
      <c r="O318" s="1"/>
    </row>
    <row r="319" spans="1:15" ht="14.4">
      <c r="A319" s="1"/>
      <c r="N319" s="1"/>
      <c r="O319" s="1"/>
    </row>
    <row r="320" spans="1:15" ht="14.4">
      <c r="A320" s="1"/>
      <c r="N320" s="1"/>
      <c r="O320" s="1"/>
    </row>
    <row r="321" spans="1:15" ht="14.4">
      <c r="A321" s="1"/>
      <c r="N321" s="1"/>
      <c r="O321" s="1"/>
    </row>
    <row r="322" spans="1:15" ht="14.4">
      <c r="A322" s="1"/>
      <c r="N322" s="1"/>
      <c r="O322" s="1"/>
    </row>
    <row r="323" spans="1:15" ht="14.4">
      <c r="A323" s="1"/>
      <c r="N323" s="1"/>
      <c r="O323" s="1"/>
    </row>
    <row r="324" spans="1:15" ht="14.4">
      <c r="A324" s="1"/>
      <c r="N324" s="1"/>
      <c r="O324" s="1"/>
    </row>
    <row r="325" spans="1:15" ht="14.4">
      <c r="A325" s="1"/>
      <c r="N325" s="1"/>
      <c r="O325" s="1"/>
    </row>
    <row r="326" spans="1:15" ht="14.4">
      <c r="A326" s="1"/>
      <c r="N326" s="1"/>
      <c r="O326" s="1"/>
    </row>
    <row r="327" spans="1:15" ht="14.4">
      <c r="A327" s="1"/>
      <c r="N327" s="1"/>
      <c r="O327" s="1"/>
    </row>
    <row r="328" spans="1:15" ht="14.4">
      <c r="A328" s="1"/>
      <c r="N328" s="1"/>
      <c r="O328" s="1"/>
    </row>
    <row r="329" spans="1:15" ht="14.4">
      <c r="A329" s="1"/>
      <c r="N329" s="1"/>
      <c r="O329" s="1"/>
    </row>
    <row r="330" spans="1:15" ht="14.4">
      <c r="A330" s="1"/>
      <c r="N330" s="1"/>
      <c r="O330" s="1"/>
    </row>
    <row r="331" spans="1:15" ht="14.4">
      <c r="A331" s="1"/>
      <c r="N331" s="1"/>
      <c r="O331" s="1"/>
    </row>
    <row r="332" spans="1:15" ht="14.4">
      <c r="A332" s="1"/>
      <c r="N332" s="1"/>
      <c r="O332" s="1"/>
    </row>
    <row r="333" spans="1:15" ht="14.4">
      <c r="A333" s="1"/>
      <c r="N333" s="1"/>
      <c r="O333" s="1"/>
    </row>
    <row r="334" spans="1:15" ht="14.4">
      <c r="A334" s="1"/>
      <c r="N334" s="1"/>
      <c r="O334" s="1"/>
    </row>
    <row r="335" spans="1:15" ht="14.4">
      <c r="A335" s="1"/>
      <c r="N335" s="1"/>
      <c r="O335" s="1"/>
    </row>
    <row r="336" spans="1:15" ht="14.4">
      <c r="A336" s="1"/>
      <c r="N336" s="1"/>
      <c r="O336" s="1"/>
    </row>
    <row r="337" spans="1:15" ht="14.4">
      <c r="A337" s="1"/>
      <c r="N337" s="1"/>
      <c r="O337" s="1"/>
    </row>
    <row r="338" spans="1:15" ht="14.4">
      <c r="A338" s="1"/>
      <c r="N338" s="1"/>
      <c r="O338" s="1"/>
    </row>
    <row r="339" spans="1:15" ht="14.4">
      <c r="A339" s="1"/>
      <c r="N339" s="1"/>
      <c r="O339" s="1"/>
    </row>
    <row r="340" spans="1:15" ht="14.4">
      <c r="A340" s="1"/>
      <c r="N340" s="1"/>
      <c r="O340" s="1"/>
    </row>
    <row r="341" spans="1:15" ht="14.4">
      <c r="A341" s="1"/>
      <c r="N341" s="1"/>
      <c r="O341" s="1"/>
    </row>
    <row r="342" spans="1:15" ht="14.4">
      <c r="A342" s="1"/>
      <c r="N342" s="1"/>
      <c r="O342" s="1"/>
    </row>
    <row r="343" spans="1:15" ht="14.4">
      <c r="A343" s="1"/>
      <c r="N343" s="1"/>
      <c r="O343" s="1"/>
    </row>
    <row r="344" spans="1:15" ht="14.4">
      <c r="A344" s="1"/>
      <c r="N344" s="1"/>
      <c r="O344" s="1"/>
    </row>
    <row r="345" spans="1:15" ht="14.4">
      <c r="A345" s="1"/>
      <c r="N345" s="1"/>
      <c r="O345" s="1"/>
    </row>
    <row r="346" spans="1:15" ht="14.4">
      <c r="A346" s="1"/>
      <c r="N346" s="1"/>
      <c r="O346" s="1"/>
    </row>
    <row r="347" spans="1:15" ht="14.4">
      <c r="A347" s="1"/>
      <c r="N347" s="1"/>
      <c r="O347" s="1"/>
    </row>
    <row r="348" spans="1:15" ht="14.4">
      <c r="A348" s="1"/>
      <c r="N348" s="1"/>
      <c r="O348" s="1"/>
    </row>
    <row r="349" spans="1:15" ht="14.4">
      <c r="A349" s="1"/>
      <c r="N349" s="1"/>
      <c r="O349" s="1"/>
    </row>
    <row r="350" spans="1:15" ht="14.4">
      <c r="A350" s="1"/>
      <c r="N350" s="1"/>
      <c r="O350" s="1"/>
    </row>
    <row r="351" spans="1:15" ht="14.4">
      <c r="A351" s="1"/>
      <c r="N351" s="1"/>
      <c r="O351" s="1"/>
    </row>
    <row r="352" spans="1:15" ht="14.4">
      <c r="A352" s="1"/>
      <c r="N352" s="1"/>
      <c r="O352" s="1"/>
    </row>
    <row r="353" spans="1:15" ht="14.4">
      <c r="A353" s="1"/>
      <c r="N353" s="1"/>
      <c r="O353" s="1"/>
    </row>
    <row r="354" spans="1:15" ht="14.4">
      <c r="A354" s="1"/>
      <c r="N354" s="1"/>
      <c r="O354" s="1"/>
    </row>
    <row r="355" spans="1:15" ht="14.4">
      <c r="A355" s="1"/>
      <c r="N355" s="1"/>
      <c r="O355" s="1"/>
    </row>
    <row r="356" spans="1:15" ht="14.4">
      <c r="A356" s="1"/>
      <c r="N356" s="1"/>
      <c r="O356" s="1"/>
    </row>
    <row r="357" spans="1:15" ht="14.4">
      <c r="A357" s="1"/>
      <c r="N357" s="1"/>
      <c r="O357" s="1"/>
    </row>
    <row r="358" spans="1:15" ht="14.4">
      <c r="A358" s="1"/>
      <c r="N358" s="1"/>
      <c r="O358" s="1"/>
    </row>
    <row r="359" spans="1:15" ht="14.4">
      <c r="A359" s="1"/>
      <c r="N359" s="1"/>
      <c r="O359" s="1"/>
    </row>
    <row r="360" spans="1:15" ht="14.4">
      <c r="A360" s="1"/>
      <c r="N360" s="1"/>
      <c r="O360" s="1"/>
    </row>
    <row r="361" spans="1:15" ht="14.4">
      <c r="A361" s="1"/>
      <c r="N361" s="1"/>
      <c r="O361" s="1"/>
    </row>
    <row r="362" spans="1:15" ht="14.4">
      <c r="A362" s="1"/>
      <c r="N362" s="1"/>
      <c r="O362" s="1"/>
    </row>
    <row r="363" spans="1:15" ht="14.4">
      <c r="A363" s="1"/>
      <c r="N363" s="1"/>
      <c r="O363" s="1"/>
    </row>
    <row r="364" spans="1:15" ht="14.4">
      <c r="A364" s="1"/>
      <c r="N364" s="1"/>
      <c r="O364" s="1"/>
    </row>
    <row r="365" spans="1:15" ht="14.4">
      <c r="A365" s="1"/>
      <c r="N365" s="1"/>
      <c r="O365" s="1"/>
    </row>
    <row r="366" spans="1:15" ht="14.4">
      <c r="A366" s="1"/>
      <c r="N366" s="1"/>
      <c r="O366" s="1"/>
    </row>
    <row r="367" spans="1:15" ht="14.4">
      <c r="A367" s="1"/>
      <c r="N367" s="1"/>
      <c r="O367" s="1"/>
    </row>
    <row r="368" spans="1:15" ht="14.4">
      <c r="A368" s="1"/>
      <c r="N368" s="1"/>
      <c r="O368" s="1"/>
    </row>
    <row r="369" spans="1:15" ht="14.4">
      <c r="A369" s="1"/>
      <c r="N369" s="1"/>
      <c r="O369" s="1"/>
    </row>
    <row r="370" spans="1:15" ht="14.4">
      <c r="A370" s="1"/>
      <c r="N370" s="1"/>
      <c r="O370" s="1"/>
    </row>
    <row r="371" spans="1:15" ht="14.4">
      <c r="A371" s="1"/>
      <c r="N371" s="1"/>
      <c r="O371" s="1"/>
    </row>
    <row r="372" spans="1:15" ht="14.4">
      <c r="A372" s="1"/>
      <c r="N372" s="1"/>
      <c r="O372" s="1"/>
    </row>
    <row r="373" spans="1:15" ht="14.4">
      <c r="A373" s="1"/>
      <c r="N373" s="1"/>
      <c r="O373" s="1"/>
    </row>
    <row r="374" spans="1:15" ht="14.4">
      <c r="A374" s="1"/>
      <c r="N374" s="1"/>
      <c r="O374" s="1"/>
    </row>
    <row r="375" spans="1:15" ht="14.4">
      <c r="A375" s="1"/>
      <c r="N375" s="1"/>
      <c r="O375" s="1"/>
    </row>
    <row r="376" spans="1:15" ht="14.4">
      <c r="A376" s="1"/>
      <c r="N376" s="1"/>
      <c r="O376" s="1"/>
    </row>
    <row r="377" spans="1:15" ht="14.4">
      <c r="A377" s="1"/>
      <c r="N377" s="1"/>
      <c r="O377" s="1"/>
    </row>
    <row r="378" spans="1:15" ht="14.4">
      <c r="A378" s="1"/>
      <c r="N378" s="1"/>
      <c r="O378" s="1"/>
    </row>
    <row r="379" spans="1:15" ht="14.4">
      <c r="A379" s="1"/>
      <c r="N379" s="1"/>
      <c r="O379" s="1"/>
    </row>
    <row r="380" spans="1:15" ht="14.4">
      <c r="A380" s="1"/>
      <c r="N380" s="1"/>
      <c r="O380" s="1"/>
    </row>
    <row r="381" spans="1:15" ht="14.4">
      <c r="A381" s="1"/>
      <c r="N381" s="1"/>
      <c r="O381" s="1"/>
    </row>
    <row r="382" spans="1:15" ht="14.4">
      <c r="A382" s="1"/>
      <c r="N382" s="1"/>
      <c r="O382" s="1"/>
    </row>
    <row r="383" spans="1:15" ht="14.4">
      <c r="A383" s="1"/>
      <c r="N383" s="1"/>
      <c r="O383" s="1"/>
    </row>
    <row r="384" spans="1:15" ht="14.4">
      <c r="A384" s="1"/>
      <c r="N384" s="1"/>
      <c r="O384" s="1"/>
    </row>
    <row r="385" spans="1:15" ht="14.4">
      <c r="A385" s="1"/>
      <c r="N385" s="1"/>
      <c r="O385" s="1"/>
    </row>
    <row r="386" spans="1:15" ht="14.4">
      <c r="A386" s="1"/>
      <c r="N386" s="1"/>
      <c r="O386" s="1"/>
    </row>
    <row r="387" spans="1:15" ht="14.4">
      <c r="A387" s="1"/>
      <c r="N387" s="1"/>
      <c r="O387" s="1"/>
    </row>
    <row r="388" spans="1:15" ht="14.4">
      <c r="A388" s="1"/>
      <c r="N388" s="1"/>
      <c r="O388" s="1"/>
    </row>
    <row r="389" spans="1:15" ht="14.4">
      <c r="A389" s="1"/>
      <c r="N389" s="1"/>
      <c r="O389" s="1"/>
    </row>
    <row r="390" spans="1:15" ht="14.4">
      <c r="A390" s="1"/>
      <c r="N390" s="1"/>
      <c r="O390" s="1"/>
    </row>
    <row r="391" spans="1:15" ht="14.4">
      <c r="A391" s="1"/>
      <c r="N391" s="1"/>
      <c r="O391" s="1"/>
    </row>
    <row r="392" spans="1:15" ht="14.4">
      <c r="A392" s="1"/>
      <c r="N392" s="1"/>
      <c r="O392" s="1"/>
    </row>
    <row r="393" spans="1:15" ht="14.4">
      <c r="A393" s="1"/>
      <c r="N393" s="1"/>
      <c r="O393" s="1"/>
    </row>
    <row r="394" spans="1:15" ht="14.4">
      <c r="A394" s="1"/>
      <c r="N394" s="1"/>
      <c r="O394" s="1"/>
    </row>
    <row r="395" spans="1:15" ht="14.4">
      <c r="A395" s="1"/>
      <c r="N395" s="1"/>
      <c r="O395" s="1"/>
    </row>
    <row r="396" spans="1:15" ht="14.4">
      <c r="A396" s="1"/>
      <c r="N396" s="1"/>
      <c r="O396" s="1"/>
    </row>
    <row r="397" spans="1:15" ht="14.4">
      <c r="A397" s="1"/>
      <c r="N397" s="1"/>
      <c r="O397" s="1"/>
    </row>
    <row r="398" spans="1:15" ht="14.4">
      <c r="A398" s="1"/>
      <c r="N398" s="1"/>
      <c r="O398" s="1"/>
    </row>
    <row r="399" spans="1:15" ht="14.4">
      <c r="A399" s="1"/>
      <c r="N399" s="1"/>
      <c r="O399" s="1"/>
    </row>
    <row r="400" spans="1:15" ht="14.4">
      <c r="A400" s="1"/>
      <c r="N400" s="1"/>
      <c r="O400" s="1"/>
    </row>
    <row r="401" spans="1:15" ht="14.4">
      <c r="A401" s="1"/>
      <c r="N401" s="1"/>
      <c r="O401" s="1"/>
    </row>
    <row r="402" spans="1:15" ht="14.4">
      <c r="A402" s="1"/>
      <c r="N402" s="1"/>
      <c r="O402" s="1"/>
    </row>
    <row r="403" spans="1:15" ht="14.4">
      <c r="A403" s="1"/>
      <c r="N403" s="1"/>
      <c r="O403" s="1"/>
    </row>
    <row r="404" spans="1:15" ht="14.4">
      <c r="A404" s="1"/>
      <c r="N404" s="1"/>
      <c r="O404" s="1"/>
    </row>
    <row r="405" spans="1:15" ht="14.4">
      <c r="A405" s="1"/>
      <c r="N405" s="1"/>
      <c r="O405" s="1"/>
    </row>
    <row r="406" spans="1:15" ht="14.4">
      <c r="A406" s="1"/>
      <c r="N406" s="1"/>
      <c r="O406" s="1"/>
    </row>
    <row r="407" spans="1:15" ht="14.4">
      <c r="A407" s="1"/>
      <c r="N407" s="1"/>
      <c r="O407" s="1"/>
    </row>
    <row r="408" spans="1:15" ht="14.4">
      <c r="A408" s="1"/>
      <c r="N408" s="1"/>
      <c r="O408" s="1"/>
    </row>
    <row r="409" spans="1:15" ht="14.4">
      <c r="A409" s="1"/>
      <c r="N409" s="1"/>
      <c r="O409" s="1"/>
    </row>
    <row r="410" spans="1:15" ht="14.4">
      <c r="A410" s="1"/>
      <c r="N410" s="1"/>
      <c r="O410" s="1"/>
    </row>
    <row r="411" spans="1:15" ht="14.4">
      <c r="A411" s="1"/>
      <c r="N411" s="1"/>
      <c r="O411" s="1"/>
    </row>
    <row r="412" spans="1:15" ht="14.4">
      <c r="A412" s="1"/>
      <c r="N412" s="1"/>
      <c r="O412" s="1"/>
    </row>
    <row r="413" spans="1:15" ht="14.4">
      <c r="A413" s="1"/>
      <c r="N413" s="1"/>
      <c r="O413" s="1"/>
    </row>
    <row r="414" spans="1:15" ht="14.4">
      <c r="A414" s="1"/>
      <c r="N414" s="1"/>
      <c r="O414" s="1"/>
    </row>
    <row r="415" spans="1:15" ht="14.4">
      <c r="A415" s="1"/>
      <c r="N415" s="1"/>
      <c r="O415" s="1"/>
    </row>
    <row r="416" spans="1:15" ht="14.4">
      <c r="A416" s="1"/>
      <c r="N416" s="1"/>
      <c r="O416" s="1"/>
    </row>
    <row r="417" spans="1:15" ht="14.4">
      <c r="A417" s="1"/>
      <c r="N417" s="1"/>
      <c r="O417" s="1"/>
    </row>
    <row r="418" spans="1:15" ht="14.4">
      <c r="A418" s="1"/>
      <c r="N418" s="1"/>
      <c r="O418" s="1"/>
    </row>
    <row r="419" spans="1:15" ht="14.4">
      <c r="A419" s="1"/>
      <c r="N419" s="1"/>
      <c r="O419" s="1"/>
    </row>
    <row r="420" spans="1:15" ht="14.4">
      <c r="A420" s="1"/>
      <c r="N420" s="1"/>
      <c r="O420" s="1"/>
    </row>
    <row r="421" spans="1:15" ht="14.4">
      <c r="A421" s="1"/>
      <c r="N421" s="1"/>
      <c r="O421" s="1"/>
    </row>
    <row r="422" spans="1:15" ht="14.4">
      <c r="A422" s="1"/>
      <c r="N422" s="1"/>
      <c r="O422" s="1"/>
    </row>
    <row r="423" spans="1:15" ht="14.4">
      <c r="A423" s="1"/>
      <c r="N423" s="1"/>
      <c r="O423" s="1"/>
    </row>
    <row r="424" spans="1:15" ht="14.4">
      <c r="A424" s="1"/>
      <c r="N424" s="1"/>
      <c r="O424" s="1"/>
    </row>
    <row r="425" spans="1:15" ht="14.4">
      <c r="A425" s="1"/>
      <c r="N425" s="1"/>
      <c r="O425" s="1"/>
    </row>
    <row r="426" spans="1:15" ht="14.4">
      <c r="A426" s="1"/>
      <c r="N426" s="1"/>
      <c r="O426" s="1"/>
    </row>
    <row r="427" spans="1:15" ht="14.4">
      <c r="A427" s="1"/>
      <c r="N427" s="1"/>
      <c r="O427" s="1"/>
    </row>
    <row r="428" spans="1:15" ht="14.4">
      <c r="A428" s="1"/>
      <c r="N428" s="1"/>
      <c r="O428" s="1"/>
    </row>
    <row r="429" spans="1:15" ht="14.4">
      <c r="A429" s="1"/>
      <c r="N429" s="1"/>
      <c r="O429" s="1"/>
    </row>
    <row r="430" spans="1:15" ht="14.4">
      <c r="A430" s="1"/>
      <c r="N430" s="1"/>
      <c r="O430" s="1"/>
    </row>
    <row r="431" spans="1:15" ht="14.4">
      <c r="A431" s="1"/>
      <c r="N431" s="1"/>
      <c r="O431" s="1"/>
    </row>
    <row r="432" spans="1:15" ht="14.4">
      <c r="A432" s="1"/>
      <c r="N432" s="1"/>
      <c r="O432" s="1"/>
    </row>
    <row r="433" spans="1:15" ht="14.4">
      <c r="A433" s="1"/>
      <c r="N433" s="1"/>
      <c r="O433" s="1"/>
    </row>
    <row r="434" spans="1:15" ht="14.4">
      <c r="A434" s="1"/>
      <c r="N434" s="1"/>
      <c r="O434" s="1"/>
    </row>
    <row r="435" spans="1:15" ht="14.4">
      <c r="A435" s="1"/>
      <c r="N435" s="1"/>
      <c r="O435" s="1"/>
    </row>
    <row r="436" spans="1:15" ht="14.4">
      <c r="A436" s="1"/>
      <c r="N436" s="1"/>
      <c r="O436" s="1"/>
    </row>
    <row r="437" spans="1:15" ht="14.4">
      <c r="A437" s="1"/>
      <c r="N437" s="1"/>
      <c r="O437" s="1"/>
    </row>
    <row r="438" spans="1:15" ht="14.4">
      <c r="A438" s="1"/>
      <c r="N438" s="1"/>
      <c r="O438" s="1"/>
    </row>
    <row r="439" spans="1:15" ht="14.4">
      <c r="A439" s="1"/>
      <c r="N439" s="1"/>
      <c r="O439" s="1"/>
    </row>
    <row r="440" spans="1:15" ht="14.4">
      <c r="A440" s="1"/>
      <c r="N440" s="1"/>
      <c r="O440" s="1"/>
    </row>
    <row r="441" spans="1:15" ht="14.4">
      <c r="A441" s="1"/>
      <c r="N441" s="1"/>
      <c r="O441" s="1"/>
    </row>
    <row r="442" spans="1:15" ht="14.4">
      <c r="A442" s="1"/>
      <c r="N442" s="1"/>
      <c r="O442" s="1"/>
    </row>
    <row r="443" spans="1:15" ht="14.4">
      <c r="A443" s="1"/>
      <c r="N443" s="1"/>
      <c r="O443" s="1"/>
    </row>
    <row r="444" spans="1:15" ht="14.4">
      <c r="A444" s="1"/>
      <c r="N444" s="1"/>
      <c r="O444" s="1"/>
    </row>
    <row r="445" spans="1:15" ht="14.4">
      <c r="A445" s="1"/>
      <c r="N445" s="1"/>
      <c r="O445" s="1"/>
    </row>
    <row r="446" spans="1:15" ht="14.4">
      <c r="A446" s="1"/>
      <c r="N446" s="1"/>
      <c r="O446" s="1"/>
    </row>
    <row r="447" spans="1:15" ht="14.4">
      <c r="A447" s="1"/>
      <c r="N447" s="1"/>
      <c r="O447" s="1"/>
    </row>
    <row r="448" spans="1:15" ht="14.4">
      <c r="A448" s="1"/>
      <c r="N448" s="1"/>
      <c r="O448" s="1"/>
    </row>
    <row r="449" spans="1:15" ht="14.4">
      <c r="A449" s="1"/>
      <c r="N449" s="1"/>
      <c r="O449" s="1"/>
    </row>
    <row r="450" spans="1:15" ht="14.4">
      <c r="A450" s="1"/>
      <c r="N450" s="1"/>
      <c r="O450" s="1"/>
    </row>
    <row r="451" spans="1:15" ht="14.4">
      <c r="A451" s="1"/>
      <c r="N451" s="1"/>
      <c r="O451" s="1"/>
    </row>
    <row r="452" spans="1:15" ht="14.4">
      <c r="A452" s="1"/>
      <c r="N452" s="1"/>
      <c r="O452" s="1"/>
    </row>
    <row r="453" spans="1:15" ht="14.4">
      <c r="A453" s="1"/>
      <c r="N453" s="1"/>
      <c r="O453" s="1"/>
    </row>
    <row r="454" spans="1:15" ht="14.4">
      <c r="A454" s="1"/>
      <c r="N454" s="1"/>
      <c r="O454" s="1"/>
    </row>
    <row r="455" spans="1:15" ht="14.4">
      <c r="A455" s="1"/>
      <c r="N455" s="1"/>
      <c r="O455" s="1"/>
    </row>
    <row r="456" spans="1:15" ht="14.4">
      <c r="A456" s="1"/>
      <c r="N456" s="1"/>
      <c r="O456" s="1"/>
    </row>
    <row r="457" spans="1:15" ht="14.4">
      <c r="A457" s="1"/>
      <c r="N457" s="1"/>
      <c r="O457" s="1"/>
    </row>
    <row r="458" spans="1:15" ht="14.4">
      <c r="A458" s="1"/>
      <c r="N458" s="1"/>
      <c r="O458" s="1"/>
    </row>
    <row r="459" spans="1:15" ht="14.4">
      <c r="A459" s="1"/>
      <c r="N459" s="1"/>
      <c r="O459" s="1"/>
    </row>
    <row r="460" spans="1:15" ht="14.4">
      <c r="A460" s="1"/>
      <c r="N460" s="1"/>
      <c r="O460" s="1"/>
    </row>
    <row r="461" spans="1:15" ht="14.4">
      <c r="A461" s="1"/>
      <c r="N461" s="1"/>
      <c r="O461" s="1"/>
    </row>
    <row r="462" spans="1:15" ht="14.4">
      <c r="A462" s="1"/>
      <c r="N462" s="1"/>
      <c r="O462" s="1"/>
    </row>
    <row r="463" spans="1:15" ht="14.4">
      <c r="A463" s="1"/>
      <c r="N463" s="1"/>
      <c r="O463" s="1"/>
    </row>
    <row r="464" spans="1:15" ht="14.4">
      <c r="A464" s="1"/>
      <c r="N464" s="1"/>
      <c r="O464" s="1"/>
    </row>
    <row r="465" spans="1:15" ht="14.4">
      <c r="A465" s="1"/>
      <c r="N465" s="1"/>
      <c r="O465" s="1"/>
    </row>
    <row r="466" spans="1:15" ht="14.4">
      <c r="A466" s="1"/>
      <c r="N466" s="1"/>
      <c r="O466" s="1"/>
    </row>
    <row r="467" spans="1:15" ht="14.4">
      <c r="A467" s="1"/>
      <c r="N467" s="1"/>
      <c r="O467" s="1"/>
    </row>
    <row r="468" spans="1:15" ht="14.4">
      <c r="A468" s="1"/>
      <c r="N468" s="1"/>
      <c r="O468" s="1"/>
    </row>
    <row r="469" spans="1:15" ht="14.4">
      <c r="A469" s="1"/>
      <c r="N469" s="1"/>
      <c r="O469" s="1"/>
    </row>
    <row r="470" spans="1:15" ht="14.4">
      <c r="A470" s="1"/>
      <c r="N470" s="1"/>
      <c r="O470" s="1"/>
    </row>
    <row r="471" spans="1:15" ht="14.4">
      <c r="A471" s="1"/>
      <c r="N471" s="1"/>
      <c r="O471" s="1"/>
    </row>
    <row r="472" spans="1:15" ht="14.4">
      <c r="A472" s="1"/>
      <c r="N472" s="1"/>
      <c r="O472" s="1"/>
    </row>
    <row r="473" spans="1:15" ht="14.4">
      <c r="A473" s="1"/>
      <c r="N473" s="1"/>
      <c r="O473" s="1"/>
    </row>
    <row r="474" spans="1:15" ht="14.4">
      <c r="A474" s="1"/>
      <c r="N474" s="1"/>
      <c r="O474" s="1"/>
    </row>
    <row r="475" spans="1:15" ht="14.4">
      <c r="A475" s="1"/>
      <c r="N475" s="1"/>
      <c r="O475" s="1"/>
    </row>
    <row r="476" spans="1:15" ht="14.4">
      <c r="A476" s="1"/>
      <c r="N476" s="1"/>
      <c r="O476" s="1"/>
    </row>
    <row r="477" spans="1:15" ht="14.4">
      <c r="A477" s="1"/>
      <c r="N477" s="1"/>
      <c r="O477" s="1"/>
    </row>
    <row r="478" spans="1:15" ht="14.4">
      <c r="A478" s="1"/>
      <c r="N478" s="1"/>
      <c r="O478" s="1"/>
    </row>
    <row r="479" spans="1:15" ht="14.4">
      <c r="A479" s="1"/>
      <c r="N479" s="1"/>
      <c r="O479" s="1"/>
    </row>
    <row r="480" spans="1:15" ht="14.4">
      <c r="A480" s="1"/>
      <c r="N480" s="1"/>
      <c r="O480" s="1"/>
    </row>
    <row r="481" spans="1:15" ht="14.4">
      <c r="A481" s="1"/>
      <c r="N481" s="1"/>
      <c r="O481" s="1"/>
    </row>
    <row r="482" spans="1:15" ht="14.4">
      <c r="A482" s="1"/>
      <c r="N482" s="1"/>
      <c r="O482" s="1"/>
    </row>
    <row r="483" spans="1:15" ht="14.4">
      <c r="A483" s="1"/>
      <c r="N483" s="1"/>
      <c r="O483" s="1"/>
    </row>
    <row r="484" spans="1:15" ht="14.4">
      <c r="A484" s="1"/>
      <c r="N484" s="1"/>
      <c r="O484" s="1"/>
    </row>
    <row r="485" spans="1:15" ht="14.4">
      <c r="A485" s="1"/>
      <c r="N485" s="1"/>
      <c r="O485" s="1"/>
    </row>
    <row r="486" spans="1:15" ht="14.4">
      <c r="A486" s="1"/>
      <c r="N486" s="1"/>
      <c r="O486" s="1"/>
    </row>
    <row r="487" spans="1:15" ht="14.4">
      <c r="A487" s="1"/>
      <c r="N487" s="1"/>
      <c r="O487" s="1"/>
    </row>
    <row r="488" spans="1:15" ht="14.4">
      <c r="A488" s="1"/>
      <c r="N488" s="1"/>
      <c r="O488" s="1"/>
    </row>
    <row r="489" spans="1:15" ht="14.4">
      <c r="A489" s="1"/>
      <c r="N489" s="1"/>
      <c r="O489" s="1"/>
    </row>
    <row r="490" spans="1:15" ht="14.4">
      <c r="A490" s="1"/>
      <c r="N490" s="1"/>
      <c r="O490" s="1"/>
    </row>
    <row r="491" spans="1:15" ht="14.4">
      <c r="A491" s="1"/>
      <c r="N491" s="1"/>
      <c r="O491" s="1"/>
    </row>
    <row r="492" spans="1:15" ht="14.4">
      <c r="A492" s="1"/>
      <c r="N492" s="1"/>
      <c r="O492" s="1"/>
    </row>
    <row r="493" spans="1:15" ht="14.4">
      <c r="A493" s="1"/>
      <c r="N493" s="1"/>
      <c r="O493" s="1"/>
    </row>
    <row r="494" spans="1:15" ht="14.4">
      <c r="A494" s="1"/>
      <c r="N494" s="1"/>
      <c r="O494" s="1"/>
    </row>
    <row r="495" spans="1:15" ht="14.4">
      <c r="A495" s="1"/>
      <c r="N495" s="1"/>
      <c r="O495" s="1"/>
    </row>
    <row r="496" spans="1:15" ht="14.4">
      <c r="A496" s="1"/>
      <c r="N496" s="1"/>
      <c r="O496" s="1"/>
    </row>
    <row r="497" spans="1:15" ht="14.4">
      <c r="A497" s="1"/>
      <c r="N497" s="1"/>
      <c r="O497" s="1"/>
    </row>
    <row r="498" spans="1:15" ht="14.4">
      <c r="A498" s="1"/>
      <c r="N498" s="1"/>
      <c r="O498" s="1"/>
    </row>
    <row r="499" spans="1:15" ht="14.4">
      <c r="A499" s="1"/>
      <c r="N499" s="1"/>
      <c r="O499" s="1"/>
    </row>
    <row r="500" spans="1:15" ht="14.4">
      <c r="A500" s="1"/>
      <c r="N500" s="1"/>
      <c r="O500" s="1"/>
    </row>
    <row r="501" spans="1:15" ht="14.4">
      <c r="A501" s="1"/>
      <c r="N501" s="1"/>
      <c r="O501" s="1"/>
    </row>
    <row r="502" spans="1:15" ht="14.4">
      <c r="A502" s="1"/>
      <c r="N502" s="1"/>
      <c r="O502" s="1"/>
    </row>
    <row r="503" spans="1:15" ht="14.4">
      <c r="A503" s="1"/>
      <c r="N503" s="1"/>
      <c r="O503" s="1"/>
    </row>
    <row r="504" spans="1:15" ht="14.4">
      <c r="A504" s="1"/>
      <c r="N504" s="1"/>
      <c r="O504" s="1"/>
    </row>
    <row r="505" spans="1:15" ht="14.4">
      <c r="A505" s="1"/>
      <c r="N505" s="1"/>
      <c r="O505" s="1"/>
    </row>
    <row r="506" spans="1:15" ht="14.4">
      <c r="A506" s="1"/>
      <c r="N506" s="1"/>
      <c r="O506" s="1"/>
    </row>
    <row r="507" spans="1:15" ht="14.4">
      <c r="A507" s="1"/>
      <c r="N507" s="1"/>
      <c r="O507" s="1"/>
    </row>
    <row r="508" spans="1:15" ht="14.4">
      <c r="A508" s="1"/>
      <c r="N508" s="1"/>
      <c r="O508" s="1"/>
    </row>
    <row r="509" spans="1:15" ht="14.4">
      <c r="A509" s="1"/>
      <c r="N509" s="1"/>
      <c r="O509" s="1"/>
    </row>
    <row r="510" spans="1:15" ht="14.4">
      <c r="A510" s="1"/>
      <c r="N510" s="1"/>
      <c r="O510" s="1"/>
    </row>
    <row r="511" spans="1:15" ht="14.4">
      <c r="A511" s="1"/>
      <c r="N511" s="1"/>
      <c r="O511" s="1"/>
    </row>
    <row r="512" spans="1:15" ht="14.4">
      <c r="A512" s="1"/>
      <c r="N512" s="1"/>
      <c r="O512" s="1"/>
    </row>
    <row r="513" spans="1:15" ht="14.4">
      <c r="A513" s="1"/>
      <c r="N513" s="1"/>
      <c r="O513" s="1"/>
    </row>
    <row r="514" spans="1:15" ht="14.4">
      <c r="A514" s="1"/>
      <c r="N514" s="1"/>
      <c r="O514" s="1"/>
    </row>
    <row r="515" spans="1:15" ht="14.4">
      <c r="A515" s="1"/>
      <c r="N515" s="1"/>
      <c r="O515" s="1"/>
    </row>
    <row r="516" spans="1:15" ht="14.4">
      <c r="A516" s="1"/>
      <c r="N516" s="1"/>
      <c r="O516" s="1"/>
    </row>
    <row r="517" spans="1:15" ht="14.4">
      <c r="A517" s="1"/>
      <c r="N517" s="1"/>
      <c r="O517" s="1"/>
    </row>
    <row r="518" spans="1:15" ht="14.4">
      <c r="A518" s="1"/>
      <c r="N518" s="1"/>
      <c r="O518" s="1"/>
    </row>
    <row r="519" spans="1:15" ht="14.4">
      <c r="A519" s="1"/>
      <c r="N519" s="1"/>
      <c r="O519" s="1"/>
    </row>
    <row r="520" spans="1:15" ht="14.4">
      <c r="A520" s="1"/>
      <c r="N520" s="1"/>
      <c r="O520" s="1"/>
    </row>
    <row r="521" spans="1:15" ht="14.4">
      <c r="A521" s="1"/>
      <c r="N521" s="1"/>
      <c r="O521" s="1"/>
    </row>
    <row r="522" spans="1:15" ht="14.4">
      <c r="A522" s="1"/>
      <c r="N522" s="1"/>
      <c r="O522" s="1"/>
    </row>
    <row r="523" spans="1:15" ht="14.4">
      <c r="A523" s="1"/>
      <c r="N523" s="1"/>
      <c r="O523" s="1"/>
    </row>
    <row r="524" spans="1:15" ht="14.4">
      <c r="A524" s="1"/>
      <c r="N524" s="1"/>
      <c r="O524" s="1"/>
    </row>
    <row r="525" spans="1:15" ht="14.4">
      <c r="A525" s="1"/>
      <c r="N525" s="1"/>
      <c r="O525" s="1"/>
    </row>
    <row r="526" spans="1:15" ht="14.4">
      <c r="A526" s="1"/>
      <c r="N526" s="1"/>
      <c r="O526" s="1"/>
    </row>
    <row r="527" spans="1:15" ht="14.4">
      <c r="A527" s="1"/>
      <c r="N527" s="1"/>
      <c r="O527" s="1"/>
    </row>
    <row r="528" spans="1:15" ht="14.4">
      <c r="A528" s="1"/>
      <c r="N528" s="1"/>
      <c r="O528" s="1"/>
    </row>
    <row r="529" spans="1:15" ht="14.4">
      <c r="A529" s="1"/>
      <c r="N529" s="1"/>
      <c r="O529" s="1"/>
    </row>
    <row r="530" spans="1:15" ht="14.4">
      <c r="A530" s="1"/>
      <c r="N530" s="1"/>
      <c r="O530" s="1"/>
    </row>
    <row r="531" spans="1:15" ht="14.4">
      <c r="A531" s="1"/>
      <c r="N531" s="1"/>
      <c r="O531" s="1"/>
    </row>
    <row r="532" spans="1:15" ht="14.4">
      <c r="A532" s="1"/>
      <c r="N532" s="1"/>
      <c r="O532" s="1"/>
    </row>
    <row r="533" spans="1:15" ht="14.4">
      <c r="A533" s="1"/>
      <c r="N533" s="1"/>
      <c r="O533" s="1"/>
    </row>
    <row r="534" spans="1:15" ht="14.4">
      <c r="A534" s="1"/>
      <c r="N534" s="1"/>
      <c r="O534" s="1"/>
    </row>
    <row r="535" spans="1:15" ht="14.4">
      <c r="A535" s="1"/>
      <c r="N535" s="1"/>
      <c r="O535" s="1"/>
    </row>
    <row r="536" spans="1:15" ht="14.4">
      <c r="A536" s="1"/>
      <c r="N536" s="1"/>
      <c r="O536" s="1"/>
    </row>
    <row r="537" spans="1:15" ht="14.4">
      <c r="A537" s="1"/>
      <c r="N537" s="1"/>
      <c r="O537" s="1"/>
    </row>
    <row r="538" spans="1:15" ht="14.4">
      <c r="A538" s="1"/>
      <c r="N538" s="1"/>
      <c r="O538" s="1"/>
    </row>
    <row r="539" spans="1:15" ht="14.4">
      <c r="A539" s="1"/>
      <c r="N539" s="1"/>
      <c r="O539" s="1"/>
    </row>
    <row r="540" spans="1:15" ht="14.4">
      <c r="A540" s="1"/>
      <c r="N540" s="1"/>
      <c r="O540" s="1"/>
    </row>
    <row r="541" spans="1:15" ht="14.4">
      <c r="A541" s="1"/>
      <c r="N541" s="1"/>
      <c r="O541" s="1"/>
    </row>
    <row r="542" spans="1:15" ht="14.4">
      <c r="A542" s="1"/>
      <c r="N542" s="1"/>
      <c r="O542" s="1"/>
    </row>
    <row r="543" spans="1:15" ht="14.4">
      <c r="A543" s="1"/>
      <c r="N543" s="1"/>
      <c r="O543" s="1"/>
    </row>
    <row r="544" spans="1:15" ht="14.4">
      <c r="A544" s="1"/>
      <c r="N544" s="1"/>
      <c r="O544" s="1"/>
    </row>
    <row r="545" spans="1:15" ht="14.4">
      <c r="A545" s="1"/>
      <c r="N545" s="1"/>
      <c r="O545" s="1"/>
    </row>
    <row r="546" spans="1:15" ht="14.4">
      <c r="A546" s="1"/>
      <c r="N546" s="1"/>
      <c r="O546" s="1"/>
    </row>
    <row r="547" spans="1:15" ht="14.4">
      <c r="A547" s="1"/>
      <c r="N547" s="1"/>
      <c r="O547" s="1"/>
    </row>
    <row r="548" spans="1:15" ht="14.4">
      <c r="A548" s="1"/>
      <c r="N548" s="1"/>
      <c r="O548" s="1"/>
    </row>
    <row r="549" spans="1:15" ht="14.4">
      <c r="A549" s="1"/>
      <c r="N549" s="1"/>
      <c r="O549" s="1"/>
    </row>
    <row r="550" spans="1:15" ht="14.4">
      <c r="A550" s="1"/>
      <c r="N550" s="1"/>
      <c r="O550" s="1"/>
    </row>
    <row r="551" spans="1:15" ht="14.4">
      <c r="A551" s="1"/>
      <c r="N551" s="1"/>
      <c r="O551" s="1"/>
    </row>
    <row r="552" spans="1:15" ht="14.4">
      <c r="A552" s="1"/>
      <c r="N552" s="1"/>
      <c r="O552" s="1"/>
    </row>
    <row r="553" spans="1:15" ht="14.4">
      <c r="A553" s="1"/>
      <c r="N553" s="1"/>
      <c r="O553" s="1"/>
    </row>
    <row r="554" spans="1:15" ht="14.4">
      <c r="A554" s="1"/>
      <c r="N554" s="1"/>
      <c r="O554" s="1"/>
    </row>
    <row r="555" spans="1:15" ht="14.4">
      <c r="A555" s="1"/>
      <c r="N555" s="1"/>
      <c r="O555" s="1"/>
    </row>
    <row r="556" spans="1:15" ht="14.4">
      <c r="A556" s="1"/>
      <c r="N556" s="1"/>
      <c r="O556" s="1"/>
    </row>
    <row r="557" spans="1:15" ht="14.4">
      <c r="A557" s="1"/>
      <c r="N557" s="1"/>
      <c r="O557" s="1"/>
    </row>
    <row r="558" spans="1:15" ht="14.4">
      <c r="A558" s="1"/>
      <c r="N558" s="1"/>
      <c r="O558" s="1"/>
    </row>
    <row r="559" spans="1:15" ht="14.4">
      <c r="A559" s="1"/>
      <c r="N559" s="1"/>
      <c r="O559" s="1"/>
    </row>
    <row r="560" spans="1:15" ht="14.4">
      <c r="A560" s="1"/>
      <c r="N560" s="1"/>
      <c r="O560" s="1"/>
    </row>
    <row r="561" spans="1:15" ht="14.4">
      <c r="A561" s="1"/>
      <c r="N561" s="1"/>
      <c r="O561" s="1"/>
    </row>
    <row r="562" spans="1:15" ht="14.4">
      <c r="A562" s="1"/>
      <c r="N562" s="1"/>
      <c r="O562" s="1"/>
    </row>
    <row r="563" spans="1:15" ht="14.4">
      <c r="A563" s="1"/>
      <c r="N563" s="1"/>
      <c r="O563" s="1"/>
    </row>
    <row r="564" spans="1:15" ht="14.4">
      <c r="A564" s="1"/>
      <c r="N564" s="1"/>
      <c r="O564" s="1"/>
    </row>
    <row r="565" spans="1:15" ht="14.4">
      <c r="A565" s="1"/>
      <c r="N565" s="1"/>
      <c r="O565" s="1"/>
    </row>
    <row r="566" spans="1:15" ht="14.4">
      <c r="A566" s="1"/>
      <c r="N566" s="1"/>
      <c r="O566" s="1"/>
    </row>
    <row r="567" spans="1:15" ht="14.4">
      <c r="A567" s="1"/>
      <c r="N567" s="1"/>
      <c r="O567" s="1"/>
    </row>
    <row r="568" spans="1:15" ht="14.4">
      <c r="A568" s="1"/>
      <c r="N568" s="1"/>
      <c r="O568" s="1"/>
    </row>
    <row r="569" spans="1:15" ht="14.4">
      <c r="A569" s="1"/>
      <c r="N569" s="1"/>
      <c r="O569" s="1"/>
    </row>
    <row r="570" spans="1:15" ht="14.4">
      <c r="A570" s="1"/>
      <c r="N570" s="1"/>
      <c r="O570" s="1"/>
    </row>
    <row r="571" spans="1:15" ht="14.4">
      <c r="A571" s="1"/>
      <c r="N571" s="1"/>
      <c r="O571" s="1"/>
    </row>
    <row r="572" spans="1:15" ht="14.4">
      <c r="A572" s="1"/>
      <c r="N572" s="1"/>
      <c r="O572" s="1"/>
    </row>
    <row r="573" spans="1:15" ht="14.4">
      <c r="A573" s="1"/>
      <c r="N573" s="1"/>
      <c r="O573" s="1"/>
    </row>
    <row r="574" spans="1:15" ht="14.4">
      <c r="A574" s="1"/>
      <c r="N574" s="1"/>
      <c r="O574" s="1"/>
    </row>
    <row r="575" spans="1:15" ht="14.4">
      <c r="A575" s="1"/>
      <c r="N575" s="1"/>
      <c r="O575" s="1"/>
    </row>
    <row r="576" spans="1:15" ht="14.4">
      <c r="A576" s="1"/>
      <c r="N576" s="1"/>
      <c r="O576" s="1"/>
    </row>
    <row r="577" spans="1:15" ht="14.4">
      <c r="A577" s="1"/>
      <c r="N577" s="1"/>
      <c r="O577" s="1"/>
    </row>
    <row r="578" spans="1:15" ht="14.4">
      <c r="A578" s="1"/>
      <c r="N578" s="1"/>
      <c r="O578" s="1"/>
    </row>
    <row r="579" spans="1:15" ht="14.4">
      <c r="A579" s="1"/>
      <c r="N579" s="1"/>
      <c r="O579" s="1"/>
    </row>
    <row r="580" spans="1:15" ht="14.4">
      <c r="A580" s="1"/>
      <c r="N580" s="1"/>
      <c r="O580" s="1"/>
    </row>
    <row r="581" spans="1:15" ht="14.4">
      <c r="A581" s="1"/>
      <c r="N581" s="1"/>
      <c r="O581" s="1"/>
    </row>
    <row r="582" spans="1:15" ht="14.4">
      <c r="A582" s="1"/>
      <c r="N582" s="1"/>
      <c r="O582" s="1"/>
    </row>
    <row r="583" spans="1:15" ht="14.4">
      <c r="A583" s="1"/>
      <c r="N583" s="1"/>
      <c r="O583" s="1"/>
    </row>
    <row r="584" spans="1:15" ht="14.4">
      <c r="A584" s="1"/>
      <c r="N584" s="1"/>
      <c r="O584" s="1"/>
    </row>
    <row r="585" spans="1:15" ht="14.4">
      <c r="A585" s="1"/>
      <c r="N585" s="1"/>
      <c r="O585" s="1"/>
    </row>
    <row r="586" spans="1:15" ht="14.4">
      <c r="A586" s="1"/>
      <c r="N586" s="1"/>
      <c r="O586" s="1"/>
    </row>
    <row r="587" spans="1:15" ht="14.4">
      <c r="A587" s="1"/>
      <c r="N587" s="1"/>
      <c r="O587" s="1"/>
    </row>
    <row r="588" spans="1:15" ht="14.4">
      <c r="A588" s="1"/>
      <c r="N588" s="1"/>
      <c r="O588" s="1"/>
    </row>
    <row r="589" spans="1:15" ht="14.4">
      <c r="A589" s="1"/>
      <c r="N589" s="1"/>
      <c r="O589" s="1"/>
    </row>
    <row r="590" spans="1:15" ht="14.4">
      <c r="A590" s="1"/>
      <c r="N590" s="1"/>
      <c r="O590" s="1"/>
    </row>
    <row r="591" spans="1:15" ht="14.4">
      <c r="A591" s="1"/>
      <c r="N591" s="1"/>
      <c r="O591" s="1"/>
    </row>
    <row r="592" spans="1:15" ht="14.4">
      <c r="A592" s="1"/>
      <c r="N592" s="1"/>
      <c r="O592" s="1"/>
    </row>
    <row r="593" spans="1:15" ht="14.4">
      <c r="A593" s="1"/>
      <c r="N593" s="1"/>
      <c r="O593" s="1"/>
    </row>
    <row r="594" spans="1:15" ht="14.4">
      <c r="A594" s="1"/>
      <c r="N594" s="1"/>
      <c r="O594" s="1"/>
    </row>
    <row r="595" spans="1:15" ht="14.4">
      <c r="A595" s="1"/>
      <c r="N595" s="1"/>
      <c r="O595" s="1"/>
    </row>
    <row r="596" spans="1:15" ht="14.4">
      <c r="A596" s="1"/>
      <c r="N596" s="1"/>
      <c r="O596" s="1"/>
    </row>
    <row r="597" spans="1:15" ht="14.4">
      <c r="A597" s="1"/>
      <c r="N597" s="1"/>
      <c r="O597" s="1"/>
    </row>
    <row r="598" spans="1:15" ht="14.4">
      <c r="A598" s="1"/>
      <c r="N598" s="1"/>
      <c r="O598" s="1"/>
    </row>
    <row r="599" spans="1:15" ht="14.4">
      <c r="A599" s="1"/>
      <c r="N599" s="1"/>
      <c r="O599" s="1"/>
    </row>
    <row r="600" spans="1:15" ht="14.4">
      <c r="A600" s="1"/>
      <c r="N600" s="1"/>
      <c r="O600" s="1"/>
    </row>
    <row r="601" spans="1:15" ht="14.4">
      <c r="A601" s="1"/>
      <c r="N601" s="1"/>
      <c r="O601" s="1"/>
    </row>
    <row r="602" spans="1:15" ht="14.4">
      <c r="A602" s="1"/>
      <c r="N602" s="1"/>
      <c r="O602" s="1"/>
    </row>
    <row r="603" spans="1:15" ht="14.4">
      <c r="A603" s="1"/>
      <c r="N603" s="1"/>
      <c r="O603" s="1"/>
    </row>
    <row r="604" spans="1:15" ht="14.4">
      <c r="A604" s="1"/>
      <c r="N604" s="1"/>
      <c r="O604" s="1"/>
    </row>
    <row r="605" spans="1:15" ht="14.4">
      <c r="A605" s="1"/>
      <c r="N605" s="1"/>
      <c r="O605" s="1"/>
    </row>
    <row r="606" spans="1:15" ht="14.4">
      <c r="A606" s="1"/>
      <c r="N606" s="1"/>
      <c r="O606" s="1"/>
    </row>
    <row r="607" spans="1:15" ht="14.4">
      <c r="A607" s="1"/>
      <c r="N607" s="1"/>
      <c r="O607" s="1"/>
    </row>
    <row r="608" spans="1:15" ht="14.4">
      <c r="A608" s="1"/>
      <c r="N608" s="1"/>
      <c r="O608" s="1"/>
    </row>
    <row r="609" spans="1:15" ht="14.4">
      <c r="A609" s="1"/>
      <c r="N609" s="1"/>
      <c r="O609" s="1"/>
    </row>
    <row r="610" spans="1:15" ht="14.4">
      <c r="A610" s="1"/>
      <c r="N610" s="1"/>
      <c r="O610" s="1"/>
    </row>
    <row r="611" spans="1:15" ht="14.4">
      <c r="A611" s="1"/>
      <c r="N611" s="1"/>
      <c r="O611" s="1"/>
    </row>
    <row r="612" spans="1:15" ht="14.4">
      <c r="A612" s="1"/>
      <c r="N612" s="1"/>
      <c r="O612" s="1"/>
    </row>
    <row r="613" spans="1:15" ht="14.4">
      <c r="A613" s="1"/>
      <c r="N613" s="1"/>
      <c r="O613" s="1"/>
    </row>
    <row r="614" spans="1:15" ht="14.4">
      <c r="A614" s="1"/>
      <c r="N614" s="1"/>
      <c r="O614" s="1"/>
    </row>
    <row r="615" spans="1:15" ht="14.4">
      <c r="A615" s="1"/>
      <c r="N615" s="1"/>
      <c r="O615" s="1"/>
    </row>
    <row r="616" spans="1:15" ht="14.4">
      <c r="A616" s="1"/>
      <c r="N616" s="1"/>
      <c r="O616" s="1"/>
    </row>
    <row r="617" spans="1:15" ht="14.4">
      <c r="A617" s="1"/>
      <c r="N617" s="1"/>
      <c r="O617" s="1"/>
    </row>
    <row r="618" spans="1:15" ht="14.4">
      <c r="A618" s="1"/>
      <c r="N618" s="1"/>
      <c r="O618" s="1"/>
    </row>
    <row r="619" spans="1:15" ht="14.4">
      <c r="A619" s="1"/>
      <c r="N619" s="1"/>
      <c r="O619" s="1"/>
    </row>
    <row r="620" spans="1:15" ht="14.4">
      <c r="A620" s="1"/>
      <c r="N620" s="1"/>
      <c r="O620" s="1"/>
    </row>
    <row r="621" spans="1:15" ht="14.4">
      <c r="A621" s="1"/>
      <c r="N621" s="1"/>
      <c r="O621" s="1"/>
    </row>
    <row r="622" spans="1:15" ht="14.4">
      <c r="A622" s="1"/>
      <c r="N622" s="1"/>
      <c r="O622" s="1"/>
    </row>
    <row r="623" spans="1:15" ht="14.4">
      <c r="A623" s="1"/>
      <c r="N623" s="1"/>
      <c r="O623" s="1"/>
    </row>
    <row r="624" spans="1:15" ht="14.4">
      <c r="A624" s="1"/>
      <c r="N624" s="1"/>
      <c r="O624" s="1"/>
    </row>
    <row r="625" spans="1:15" ht="14.4">
      <c r="A625" s="1"/>
      <c r="N625" s="1"/>
      <c r="O625" s="1"/>
    </row>
    <row r="626" spans="1:15" ht="14.4">
      <c r="A626" s="1"/>
      <c r="N626" s="1"/>
      <c r="O626" s="1"/>
    </row>
    <row r="627" spans="1:15" ht="14.4">
      <c r="A627" s="1"/>
      <c r="N627" s="1"/>
      <c r="O627" s="1"/>
    </row>
    <row r="628" spans="1:15" ht="14.4">
      <c r="A628" s="1"/>
      <c r="N628" s="1"/>
      <c r="O628" s="1"/>
    </row>
    <row r="629" spans="1:15" ht="14.4">
      <c r="A629" s="1"/>
      <c r="N629" s="1"/>
      <c r="O629" s="1"/>
    </row>
    <row r="630" spans="1:15" ht="14.4">
      <c r="A630" s="1"/>
      <c r="N630" s="1"/>
      <c r="O630" s="1"/>
    </row>
    <row r="631" spans="1:15" ht="14.4">
      <c r="A631" s="1"/>
      <c r="N631" s="1"/>
      <c r="O631" s="1"/>
    </row>
    <row r="632" spans="1:15" ht="14.4">
      <c r="A632" s="1"/>
      <c r="N632" s="1"/>
      <c r="O632" s="1"/>
    </row>
    <row r="633" spans="1:15" ht="14.4">
      <c r="A633" s="1"/>
      <c r="N633" s="1"/>
      <c r="O633" s="1"/>
    </row>
    <row r="634" spans="1:15" ht="14.4">
      <c r="A634" s="1"/>
      <c r="N634" s="1"/>
      <c r="O634" s="1"/>
    </row>
    <row r="635" spans="1:15" ht="14.4">
      <c r="A635" s="1"/>
      <c r="N635" s="1"/>
      <c r="O635" s="1"/>
    </row>
    <row r="636" spans="1:15" ht="14.4">
      <c r="A636" s="1"/>
      <c r="N636" s="1"/>
      <c r="O636" s="1"/>
    </row>
    <row r="637" spans="1:15" ht="14.4">
      <c r="A637" s="1"/>
      <c r="N637" s="1"/>
      <c r="O637" s="1"/>
    </row>
    <row r="638" spans="1:15" ht="14.4">
      <c r="A638" s="1"/>
      <c r="N638" s="1"/>
      <c r="O638" s="1"/>
    </row>
    <row r="639" spans="1:15" ht="14.4">
      <c r="A639" s="1"/>
      <c r="N639" s="1"/>
      <c r="O639" s="1"/>
    </row>
    <row r="640" spans="1:15" ht="14.4">
      <c r="A640" s="1"/>
      <c r="N640" s="1"/>
      <c r="O640" s="1"/>
    </row>
    <row r="641" spans="1:15" ht="14.4">
      <c r="A641" s="1"/>
      <c r="N641" s="1"/>
      <c r="O641" s="1"/>
    </row>
    <row r="642" spans="1:15" ht="14.4">
      <c r="A642" s="1"/>
      <c r="N642" s="1"/>
      <c r="O642" s="1"/>
    </row>
    <row r="643" spans="1:15" ht="14.4">
      <c r="A643" s="1"/>
      <c r="N643" s="1"/>
      <c r="O643" s="1"/>
    </row>
    <row r="644" spans="1:15" ht="14.4">
      <c r="A644" s="1"/>
      <c r="N644" s="1"/>
      <c r="O644" s="1"/>
    </row>
    <row r="645" spans="1:15" ht="14.4">
      <c r="A645" s="1"/>
      <c r="N645" s="1"/>
      <c r="O645" s="1"/>
    </row>
    <row r="646" spans="1:15" ht="14.4">
      <c r="A646" s="1"/>
      <c r="N646" s="1"/>
      <c r="O646" s="1"/>
    </row>
    <row r="647" spans="1:15" ht="14.4">
      <c r="A647" s="1"/>
      <c r="N647" s="1"/>
      <c r="O647" s="1"/>
    </row>
    <row r="648" spans="1:15" ht="14.4">
      <c r="A648" s="1"/>
      <c r="N648" s="1"/>
      <c r="O648" s="1"/>
    </row>
    <row r="649" spans="1:15" ht="14.4">
      <c r="A649" s="1"/>
      <c r="N649" s="1"/>
      <c r="O649" s="1"/>
    </row>
    <row r="650" spans="1:15" ht="14.4">
      <c r="A650" s="1"/>
      <c r="N650" s="1"/>
      <c r="O650" s="1"/>
    </row>
    <row r="651" spans="1:15" ht="14.4">
      <c r="A651" s="1"/>
      <c r="N651" s="1"/>
      <c r="O651" s="1"/>
    </row>
    <row r="652" spans="1:15" ht="14.4">
      <c r="A652" s="1"/>
      <c r="N652" s="1"/>
      <c r="O652" s="1"/>
    </row>
    <row r="653" spans="1:15" ht="14.4">
      <c r="A653" s="1"/>
      <c r="N653" s="1"/>
      <c r="O653" s="1"/>
    </row>
    <row r="654" spans="1:15" ht="14.4">
      <c r="A654" s="1"/>
      <c r="N654" s="1"/>
      <c r="O654" s="1"/>
    </row>
    <row r="655" spans="1:15" ht="14.4">
      <c r="A655" s="1"/>
      <c r="N655" s="1"/>
      <c r="O655" s="1"/>
    </row>
    <row r="656" spans="1:15" ht="14.4">
      <c r="A656" s="1"/>
      <c r="N656" s="1"/>
      <c r="O656" s="1"/>
    </row>
    <row r="657" spans="1:15" ht="14.4">
      <c r="A657" s="1"/>
      <c r="N657" s="1"/>
      <c r="O657" s="1"/>
    </row>
    <row r="658" spans="1:15" ht="14.4">
      <c r="A658" s="1"/>
      <c r="N658" s="1"/>
      <c r="O658" s="1"/>
    </row>
    <row r="659" spans="1:15" ht="14.4">
      <c r="A659" s="1"/>
      <c r="N659" s="1"/>
      <c r="O659" s="1"/>
    </row>
    <row r="660" spans="1:15" ht="14.4">
      <c r="A660" s="1"/>
      <c r="N660" s="1"/>
      <c r="O660" s="1"/>
    </row>
    <row r="661" spans="1:15" ht="14.4">
      <c r="A661" s="1"/>
      <c r="N661" s="1"/>
      <c r="O661" s="1"/>
    </row>
    <row r="662" spans="1:15" ht="14.4">
      <c r="A662" s="1"/>
      <c r="N662" s="1"/>
      <c r="O662" s="1"/>
    </row>
    <row r="663" spans="1:15" ht="14.4">
      <c r="A663" s="1"/>
      <c r="N663" s="1"/>
      <c r="O663" s="1"/>
    </row>
    <row r="664" spans="1:15" ht="14.4">
      <c r="A664" s="1"/>
      <c r="N664" s="1"/>
      <c r="O664" s="1"/>
    </row>
    <row r="665" spans="1:15" ht="14.4">
      <c r="A665" s="1"/>
      <c r="N665" s="1"/>
      <c r="O665" s="1"/>
    </row>
    <row r="666" spans="1:15" ht="14.4">
      <c r="A666" s="1"/>
      <c r="N666" s="1"/>
      <c r="O666" s="1"/>
    </row>
    <row r="667" spans="1:15" ht="14.4">
      <c r="A667" s="1"/>
      <c r="N667" s="1"/>
      <c r="O667" s="1"/>
    </row>
    <row r="668" spans="1:15" ht="14.4">
      <c r="A668" s="1"/>
      <c r="N668" s="1"/>
      <c r="O668" s="1"/>
    </row>
    <row r="669" spans="1:15" ht="14.4">
      <c r="A669" s="1"/>
      <c r="N669" s="1"/>
      <c r="O669" s="1"/>
    </row>
    <row r="670" spans="1:15" ht="14.4">
      <c r="A670" s="1"/>
      <c r="N670" s="1"/>
      <c r="O670" s="1"/>
    </row>
    <row r="671" spans="1:15" ht="14.4">
      <c r="A671" s="1"/>
      <c r="N671" s="1"/>
      <c r="O671" s="1"/>
    </row>
    <row r="672" spans="1:15" ht="14.4">
      <c r="A672" s="1"/>
      <c r="N672" s="1"/>
      <c r="O672" s="1"/>
    </row>
    <row r="673" spans="1:15" ht="14.4">
      <c r="A673" s="1"/>
      <c r="N673" s="1"/>
      <c r="O673" s="1"/>
    </row>
    <row r="674" spans="1:15" ht="14.4">
      <c r="A674" s="1"/>
      <c r="N674" s="1"/>
      <c r="O674" s="1"/>
    </row>
    <row r="675" spans="1:15" ht="14.4">
      <c r="A675" s="1"/>
      <c r="N675" s="1"/>
      <c r="O675" s="1"/>
    </row>
    <row r="676" spans="1:15" ht="14.4">
      <c r="A676" s="1"/>
      <c r="N676" s="1"/>
      <c r="O676" s="1"/>
    </row>
    <row r="677" spans="1:15" ht="14.4">
      <c r="A677" s="1"/>
      <c r="N677" s="1"/>
      <c r="O677" s="1"/>
    </row>
    <row r="678" spans="1:15" ht="14.4">
      <c r="A678" s="1"/>
      <c r="N678" s="1"/>
      <c r="O678" s="1"/>
    </row>
    <row r="679" spans="1:15" ht="14.4">
      <c r="A679" s="1"/>
      <c r="N679" s="1"/>
      <c r="O679" s="1"/>
    </row>
    <row r="680" spans="1:15" ht="14.4">
      <c r="A680" s="1"/>
      <c r="N680" s="1"/>
      <c r="O680" s="1"/>
    </row>
    <row r="681" spans="1:15" ht="14.4">
      <c r="A681" s="1"/>
      <c r="N681" s="1"/>
      <c r="O681" s="1"/>
    </row>
    <row r="682" spans="1:15" ht="14.4">
      <c r="A682" s="1"/>
      <c r="N682" s="1"/>
      <c r="O682" s="1"/>
    </row>
    <row r="683" spans="1:15" ht="14.4">
      <c r="A683" s="1"/>
      <c r="N683" s="1"/>
      <c r="O683" s="1"/>
    </row>
    <row r="684" spans="1:15" ht="14.4">
      <c r="A684" s="1"/>
      <c r="N684" s="1"/>
      <c r="O684" s="1"/>
    </row>
    <row r="685" spans="1:15" ht="14.4">
      <c r="A685" s="1"/>
      <c r="N685" s="1"/>
      <c r="O685" s="1"/>
    </row>
    <row r="686" spans="1:15" ht="14.4">
      <c r="A686" s="1"/>
      <c r="N686" s="1"/>
      <c r="O686" s="1"/>
    </row>
    <row r="687" spans="1:15" ht="14.4">
      <c r="A687" s="1"/>
      <c r="N687" s="1"/>
      <c r="O687" s="1"/>
    </row>
    <row r="688" spans="1:15" ht="14.4">
      <c r="A688" s="1"/>
      <c r="N688" s="1"/>
      <c r="O688" s="1"/>
    </row>
    <row r="689" spans="1:15" ht="14.4">
      <c r="A689" s="1"/>
      <c r="N689" s="1"/>
      <c r="O689" s="1"/>
    </row>
    <row r="690" spans="1:15" ht="14.4">
      <c r="A690" s="1"/>
      <c r="N690" s="1"/>
      <c r="O690" s="1"/>
    </row>
    <row r="691" spans="1:15" ht="14.4">
      <c r="A691" s="1"/>
      <c r="N691" s="1"/>
      <c r="O691" s="1"/>
    </row>
    <row r="692" spans="1:15" ht="14.4">
      <c r="A692" s="1"/>
      <c r="N692" s="1"/>
      <c r="O692" s="1"/>
    </row>
    <row r="693" spans="1:15" ht="14.4">
      <c r="A693" s="1"/>
      <c r="N693" s="1"/>
      <c r="O693" s="1"/>
    </row>
    <row r="694" spans="1:15" ht="14.4">
      <c r="A694" s="1"/>
      <c r="N694" s="1"/>
      <c r="O694" s="1"/>
    </row>
    <row r="695" spans="1:15" ht="14.4">
      <c r="A695" s="1"/>
      <c r="N695" s="1"/>
      <c r="O695" s="1"/>
    </row>
    <row r="696" spans="1:15" ht="14.4">
      <c r="A696" s="1"/>
      <c r="N696" s="1"/>
      <c r="O696" s="1"/>
    </row>
    <row r="697" spans="1:15" ht="14.4">
      <c r="A697" s="1"/>
      <c r="N697" s="1"/>
      <c r="O697" s="1"/>
    </row>
    <row r="698" spans="1:15" ht="14.4">
      <c r="A698" s="1"/>
      <c r="N698" s="1"/>
      <c r="O698" s="1"/>
    </row>
    <row r="699" spans="1:15" ht="14.4">
      <c r="A699" s="1"/>
      <c r="N699" s="1"/>
      <c r="O699" s="1"/>
    </row>
    <row r="700" spans="1:15" ht="14.4">
      <c r="A700" s="1"/>
      <c r="N700" s="1"/>
      <c r="O700" s="1"/>
    </row>
    <row r="701" spans="1:15" ht="14.4">
      <c r="A701" s="1"/>
      <c r="N701" s="1"/>
      <c r="O701" s="1"/>
    </row>
    <row r="702" spans="1:15" ht="14.4">
      <c r="A702" s="1"/>
      <c r="N702" s="1"/>
      <c r="O702" s="1"/>
    </row>
    <row r="703" spans="1:15" ht="14.4">
      <c r="A703" s="1"/>
      <c r="N703" s="1"/>
      <c r="O703" s="1"/>
    </row>
    <row r="704" spans="1:15" ht="14.4">
      <c r="A704" s="1"/>
      <c r="N704" s="1"/>
      <c r="O704" s="1"/>
    </row>
    <row r="705" spans="1:15" ht="14.4">
      <c r="A705" s="1"/>
      <c r="N705" s="1"/>
      <c r="O705" s="1"/>
    </row>
    <row r="706" spans="1:15" ht="14.4">
      <c r="A706" s="1"/>
      <c r="N706" s="1"/>
      <c r="O706" s="1"/>
    </row>
    <row r="707" spans="1:15" ht="14.4">
      <c r="A707" s="1"/>
      <c r="N707" s="1"/>
      <c r="O707" s="1"/>
    </row>
    <row r="708" spans="1:15" ht="14.4">
      <c r="A708" s="1"/>
      <c r="N708" s="1"/>
      <c r="O708" s="1"/>
    </row>
    <row r="709" spans="1:15" ht="14.4">
      <c r="A709" s="1"/>
      <c r="N709" s="1"/>
      <c r="O709" s="1"/>
    </row>
    <row r="710" spans="1:15" ht="14.4">
      <c r="A710" s="1"/>
      <c r="N710" s="1"/>
      <c r="O710" s="1"/>
    </row>
    <row r="711" spans="1:15" ht="14.4">
      <c r="A711" s="1"/>
      <c r="N711" s="1"/>
      <c r="O711" s="1"/>
    </row>
    <row r="712" spans="1:15" ht="14.4">
      <c r="A712" s="1"/>
      <c r="N712" s="1"/>
      <c r="O712" s="1"/>
    </row>
    <row r="713" spans="1:15" ht="14.4">
      <c r="A713" s="1"/>
      <c r="N713" s="1"/>
      <c r="O713" s="1"/>
    </row>
    <row r="714" spans="1:15" ht="14.4">
      <c r="A714" s="1"/>
      <c r="N714" s="1"/>
      <c r="O714" s="1"/>
    </row>
    <row r="715" spans="1:15" ht="14.4">
      <c r="A715" s="1"/>
      <c r="N715" s="1"/>
      <c r="O715" s="1"/>
    </row>
    <row r="716" spans="1:15" ht="14.4">
      <c r="A716" s="1"/>
      <c r="N716" s="1"/>
      <c r="O716" s="1"/>
    </row>
    <row r="717" spans="1:15" ht="14.4">
      <c r="A717" s="1"/>
      <c r="N717" s="1"/>
      <c r="O717" s="1"/>
    </row>
    <row r="718" spans="1:15" ht="14.4">
      <c r="A718" s="1"/>
      <c r="N718" s="1"/>
      <c r="O718" s="1"/>
    </row>
    <row r="719" spans="1:15" ht="14.4">
      <c r="A719" s="1"/>
      <c r="N719" s="1"/>
      <c r="O719" s="1"/>
    </row>
    <row r="720" spans="1:15" ht="14.4">
      <c r="A720" s="1"/>
      <c r="N720" s="1"/>
      <c r="O720" s="1"/>
    </row>
    <row r="721" spans="1:15" ht="14.4">
      <c r="A721" s="1"/>
      <c r="N721" s="1"/>
      <c r="O721" s="1"/>
    </row>
    <row r="722" spans="1:15" ht="14.4">
      <c r="A722" s="1"/>
      <c r="N722" s="1"/>
      <c r="O722" s="1"/>
    </row>
    <row r="723" spans="1:15" ht="14.4">
      <c r="A723" s="1"/>
      <c r="N723" s="1"/>
      <c r="O723" s="1"/>
    </row>
    <row r="724" spans="1:15" ht="14.4">
      <c r="A724" s="1"/>
      <c r="N724" s="1"/>
      <c r="O724" s="1"/>
    </row>
    <row r="725" spans="1:15" ht="14.4">
      <c r="A725" s="1"/>
      <c r="N725" s="1"/>
      <c r="O725" s="1"/>
    </row>
    <row r="726" spans="1:15" ht="14.4">
      <c r="A726" s="1"/>
      <c r="N726" s="1"/>
      <c r="O726" s="1"/>
    </row>
    <row r="727" spans="1:15" ht="14.4">
      <c r="A727" s="1"/>
      <c r="N727" s="1"/>
      <c r="O727" s="1"/>
    </row>
    <row r="728" spans="1:15" ht="14.4">
      <c r="A728" s="1"/>
      <c r="N728" s="1"/>
      <c r="O728" s="1"/>
    </row>
    <row r="729" spans="1:15" ht="14.4">
      <c r="A729" s="1"/>
      <c r="N729" s="1"/>
      <c r="O729" s="1"/>
    </row>
    <row r="730" spans="1:15" ht="14.4">
      <c r="A730" s="1"/>
      <c r="N730" s="1"/>
      <c r="O730" s="1"/>
    </row>
    <row r="731" spans="1:15" ht="14.4">
      <c r="A731" s="1"/>
      <c r="N731" s="1"/>
      <c r="O731" s="1"/>
    </row>
    <row r="732" spans="1:15" ht="14.4">
      <c r="A732" s="1"/>
      <c r="N732" s="1"/>
      <c r="O732" s="1"/>
    </row>
    <row r="733" spans="1:15" ht="14.4">
      <c r="A733" s="1"/>
      <c r="N733" s="1"/>
      <c r="O733" s="1"/>
    </row>
    <row r="734" spans="1:15" ht="14.4">
      <c r="A734" s="1"/>
      <c r="N734" s="1"/>
      <c r="O734" s="1"/>
    </row>
    <row r="735" spans="1:15" ht="14.4">
      <c r="A735" s="1"/>
      <c r="N735" s="1"/>
      <c r="O735" s="1"/>
    </row>
    <row r="736" spans="1:15" ht="14.4">
      <c r="A736" s="1"/>
      <c r="N736" s="1"/>
      <c r="O736" s="1"/>
    </row>
    <row r="737" spans="1:15" ht="14.4">
      <c r="A737" s="1"/>
      <c r="N737" s="1"/>
      <c r="O737" s="1"/>
    </row>
    <row r="738" spans="1:15" ht="14.4">
      <c r="A738" s="1"/>
      <c r="N738" s="1"/>
      <c r="O738" s="1"/>
    </row>
    <row r="739" spans="1:15" ht="14.4">
      <c r="A739" s="1"/>
      <c r="N739" s="1"/>
      <c r="O739" s="1"/>
    </row>
    <row r="740" spans="1:15" ht="14.4">
      <c r="A740" s="1"/>
      <c r="N740" s="1"/>
      <c r="O740" s="1"/>
    </row>
    <row r="741" spans="1:15" ht="14.4">
      <c r="A741" s="1"/>
      <c r="N741" s="1"/>
      <c r="O741" s="1"/>
    </row>
    <row r="742" spans="1:15" ht="14.4">
      <c r="A742" s="1"/>
      <c r="N742" s="1"/>
      <c r="O742" s="1"/>
    </row>
    <row r="743" spans="1:15" ht="14.4">
      <c r="A743" s="1"/>
      <c r="N743" s="1"/>
      <c r="O743" s="1"/>
    </row>
    <row r="744" spans="1:15" ht="14.4">
      <c r="A744" s="1"/>
      <c r="N744" s="1"/>
      <c r="O744" s="1"/>
    </row>
    <row r="745" spans="1:15" ht="14.4">
      <c r="A745" s="1"/>
      <c r="N745" s="1"/>
      <c r="O745" s="1"/>
    </row>
    <row r="746" spans="1:15" ht="14.4">
      <c r="A746" s="1"/>
      <c r="N746" s="1"/>
      <c r="O746" s="1"/>
    </row>
    <row r="747" spans="1:15" ht="14.4">
      <c r="A747" s="1"/>
      <c r="N747" s="1"/>
      <c r="O747" s="1"/>
    </row>
    <row r="748" spans="1:15" ht="14.4">
      <c r="A748" s="1"/>
      <c r="N748" s="1"/>
      <c r="O748" s="1"/>
    </row>
    <row r="749" spans="1:15" ht="14.4">
      <c r="A749" s="1"/>
      <c r="N749" s="1"/>
      <c r="O749" s="1"/>
    </row>
    <row r="750" spans="1:15" ht="14.4">
      <c r="A750" s="1"/>
      <c r="N750" s="1"/>
      <c r="O750" s="1"/>
    </row>
    <row r="751" spans="1:15" ht="14.4">
      <c r="A751" s="1"/>
      <c r="N751" s="1"/>
      <c r="O751" s="1"/>
    </row>
    <row r="752" spans="1:15" ht="14.4">
      <c r="A752" s="1"/>
      <c r="N752" s="1"/>
      <c r="O752" s="1"/>
    </row>
    <row r="753" spans="1:15" ht="14.4">
      <c r="A753" s="1"/>
      <c r="N753" s="1"/>
      <c r="O753" s="1"/>
    </row>
    <row r="754" spans="1:15" ht="14.4">
      <c r="A754" s="1"/>
      <c r="N754" s="1"/>
      <c r="O754" s="1"/>
    </row>
    <row r="755" spans="1:15" ht="14.4">
      <c r="A755" s="1"/>
      <c r="N755" s="1"/>
      <c r="O755" s="1"/>
    </row>
    <row r="756" spans="1:15" ht="14.4">
      <c r="A756" s="1"/>
      <c r="N756" s="1"/>
      <c r="O756" s="1"/>
    </row>
    <row r="757" spans="1:15" ht="14.4">
      <c r="A757" s="1"/>
      <c r="N757" s="1"/>
      <c r="O757" s="1"/>
    </row>
    <row r="758" spans="1:15" ht="14.4">
      <c r="A758" s="1"/>
      <c r="N758" s="1"/>
      <c r="O758" s="1"/>
    </row>
    <row r="759" spans="1:15" ht="14.4">
      <c r="A759" s="1"/>
      <c r="N759" s="1"/>
      <c r="O759" s="1"/>
    </row>
    <row r="760" spans="1:15" ht="14.4">
      <c r="A760" s="1"/>
      <c r="N760" s="1"/>
      <c r="O760" s="1"/>
    </row>
    <row r="761" spans="1:15" ht="14.4">
      <c r="A761" s="1"/>
      <c r="N761" s="1"/>
      <c r="O761" s="1"/>
    </row>
    <row r="762" spans="1:15" ht="14.4">
      <c r="A762" s="1"/>
      <c r="N762" s="1"/>
      <c r="O762" s="1"/>
    </row>
    <row r="763" spans="1:15" ht="14.4">
      <c r="A763" s="1"/>
      <c r="N763" s="1"/>
      <c r="O763" s="1"/>
    </row>
    <row r="764" spans="1:15" ht="14.4">
      <c r="A764" s="1"/>
      <c r="N764" s="1"/>
      <c r="O764" s="1"/>
    </row>
    <row r="765" spans="1:15" ht="14.4">
      <c r="A765" s="1"/>
      <c r="N765" s="1"/>
      <c r="O765" s="1"/>
    </row>
    <row r="766" spans="1:15" ht="14.4">
      <c r="A766" s="1"/>
      <c r="N766" s="1"/>
      <c r="O766" s="1"/>
    </row>
    <row r="767" spans="1:15" ht="14.4">
      <c r="A767" s="1"/>
      <c r="N767" s="1"/>
      <c r="O767" s="1"/>
    </row>
    <row r="768" spans="1:15" ht="14.4">
      <c r="A768" s="1"/>
      <c r="N768" s="1"/>
      <c r="O768" s="1"/>
    </row>
    <row r="769" spans="1:15" ht="14.4">
      <c r="A769" s="1"/>
      <c r="N769" s="1"/>
      <c r="O769" s="1"/>
    </row>
    <row r="770" spans="1:15" ht="14.4">
      <c r="A770" s="1"/>
      <c r="N770" s="1"/>
      <c r="O770" s="1"/>
    </row>
    <row r="771" spans="1:15" ht="14.4">
      <c r="A771" s="1"/>
      <c r="N771" s="1"/>
      <c r="O771" s="1"/>
    </row>
    <row r="772" spans="1:15" ht="14.4">
      <c r="A772" s="1"/>
      <c r="N772" s="1"/>
      <c r="O772" s="1"/>
    </row>
    <row r="773" spans="1:15" ht="14.4">
      <c r="A773" s="1"/>
      <c r="N773" s="1"/>
      <c r="O773" s="1"/>
    </row>
    <row r="774" spans="1:15" ht="14.4">
      <c r="A774" s="1"/>
      <c r="N774" s="1"/>
      <c r="O774" s="1"/>
    </row>
    <row r="775" spans="1:15" ht="14.4">
      <c r="A775" s="1"/>
      <c r="N775" s="1"/>
      <c r="O775" s="1"/>
    </row>
    <row r="776" spans="1:15" ht="14.4">
      <c r="A776" s="1"/>
      <c r="N776" s="1"/>
      <c r="O776" s="1"/>
    </row>
    <row r="777" spans="1:15" ht="14.4">
      <c r="A777" s="1"/>
      <c r="N777" s="1"/>
      <c r="O777" s="1"/>
    </row>
    <row r="778" spans="1:15" ht="14.4">
      <c r="A778" s="1"/>
      <c r="N778" s="1"/>
      <c r="O778" s="1"/>
    </row>
    <row r="779" spans="1:15" ht="14.4">
      <c r="A779" s="1"/>
      <c r="N779" s="1"/>
      <c r="O779" s="1"/>
    </row>
    <row r="780" spans="1:15" ht="14.4">
      <c r="A780" s="1"/>
      <c r="N780" s="1"/>
      <c r="O780" s="1"/>
    </row>
    <row r="781" spans="1:15" ht="14.4">
      <c r="A781" s="1"/>
      <c r="N781" s="1"/>
      <c r="O781" s="1"/>
    </row>
    <row r="782" spans="1:15" ht="14.4">
      <c r="A782" s="1"/>
      <c r="N782" s="1"/>
      <c r="O782" s="1"/>
    </row>
    <row r="783" spans="1:15" ht="14.4">
      <c r="A783" s="1"/>
      <c r="N783" s="1"/>
      <c r="O783" s="1"/>
    </row>
    <row r="784" spans="1:15" ht="14.4">
      <c r="A784" s="1"/>
      <c r="N784" s="1"/>
      <c r="O784" s="1"/>
    </row>
    <row r="785" spans="1:15" ht="14.4">
      <c r="A785" s="1"/>
      <c r="N785" s="1"/>
      <c r="O785" s="1"/>
    </row>
    <row r="786" spans="1:15" ht="14.4">
      <c r="A786" s="1"/>
      <c r="N786" s="1"/>
      <c r="O786" s="1"/>
    </row>
    <row r="787" spans="1:15" ht="14.4">
      <c r="A787" s="1"/>
      <c r="N787" s="1"/>
      <c r="O787" s="1"/>
    </row>
    <row r="788" spans="1:15" ht="14.4">
      <c r="A788" s="1"/>
      <c r="N788" s="1"/>
      <c r="O788" s="1"/>
    </row>
    <row r="789" spans="1:15" ht="14.4">
      <c r="A789" s="1"/>
      <c r="N789" s="1"/>
      <c r="O789" s="1"/>
    </row>
    <row r="790" spans="1:15" ht="14.4">
      <c r="A790" s="1"/>
      <c r="N790" s="1"/>
      <c r="O790" s="1"/>
    </row>
    <row r="791" spans="1:15" ht="14.4">
      <c r="A791" s="1"/>
      <c r="N791" s="1"/>
      <c r="O791" s="1"/>
    </row>
    <row r="792" spans="1:15" ht="14.4">
      <c r="A792" s="1"/>
      <c r="N792" s="1"/>
      <c r="O792" s="1"/>
    </row>
    <row r="793" spans="1:15" ht="14.4">
      <c r="A793" s="1"/>
      <c r="N793" s="1"/>
      <c r="O793" s="1"/>
    </row>
    <row r="794" spans="1:15" ht="14.4">
      <c r="A794" s="1"/>
      <c r="N794" s="1"/>
      <c r="O794" s="1"/>
    </row>
    <row r="795" spans="1:15" ht="14.4">
      <c r="A795" s="1"/>
      <c r="N795" s="1"/>
      <c r="O795" s="1"/>
    </row>
    <row r="796" spans="1:15" ht="14.4">
      <c r="A796" s="1"/>
      <c r="N796" s="1"/>
      <c r="O796" s="1"/>
    </row>
    <row r="797" spans="1:15" ht="14.4">
      <c r="A797" s="1"/>
      <c r="N797" s="1"/>
      <c r="O797" s="1"/>
    </row>
    <row r="798" spans="1:15" ht="14.4">
      <c r="A798" s="1"/>
      <c r="N798" s="1"/>
      <c r="O798" s="1"/>
    </row>
    <row r="799" spans="1:15" ht="14.4">
      <c r="A799" s="1"/>
      <c r="N799" s="1"/>
      <c r="O799" s="1"/>
    </row>
    <row r="800" spans="1:15" ht="14.4">
      <c r="A800" s="1"/>
      <c r="N800" s="1"/>
      <c r="O800" s="1"/>
    </row>
    <row r="801" spans="1:15" ht="14.4">
      <c r="A801" s="1"/>
      <c r="N801" s="1"/>
      <c r="O801" s="1"/>
    </row>
    <row r="802" spans="1:15" ht="14.4">
      <c r="A802" s="1"/>
      <c r="N802" s="1"/>
      <c r="O802" s="1"/>
    </row>
    <row r="803" spans="1:15" ht="14.4">
      <c r="A803" s="1"/>
      <c r="N803" s="1"/>
      <c r="O803" s="1"/>
    </row>
    <row r="804" spans="1:15" ht="14.4">
      <c r="A804" s="1"/>
      <c r="N804" s="1"/>
      <c r="O804" s="1"/>
    </row>
    <row r="805" spans="1:15" ht="14.4">
      <c r="A805" s="1"/>
      <c r="N805" s="1"/>
      <c r="O805" s="1"/>
    </row>
    <row r="806" spans="1:15" ht="14.4">
      <c r="A806" s="1"/>
      <c r="N806" s="1"/>
      <c r="O806" s="1"/>
    </row>
    <row r="807" spans="1:15" ht="14.4">
      <c r="A807" s="1"/>
      <c r="N807" s="1"/>
      <c r="O807" s="1"/>
    </row>
    <row r="808" spans="1:15" ht="14.4">
      <c r="A808" s="1"/>
      <c r="N808" s="1"/>
      <c r="O808" s="1"/>
    </row>
    <row r="809" spans="1:15" ht="14.4">
      <c r="A809" s="1"/>
      <c r="N809" s="1"/>
      <c r="O809" s="1"/>
    </row>
    <row r="810" spans="1:15" ht="14.4">
      <c r="A810" s="1"/>
      <c r="N810" s="1"/>
      <c r="O810" s="1"/>
    </row>
    <row r="811" spans="1:15" ht="14.4">
      <c r="A811" s="1"/>
      <c r="N811" s="1"/>
      <c r="O811" s="1"/>
    </row>
    <row r="812" spans="1:15" ht="14.4">
      <c r="A812" s="1"/>
      <c r="N812" s="1"/>
      <c r="O812" s="1"/>
    </row>
    <row r="813" spans="1:15" ht="14.4">
      <c r="A813" s="1"/>
      <c r="N813" s="1"/>
      <c r="O813" s="1"/>
    </row>
    <row r="814" spans="1:15" ht="14.4">
      <c r="A814" s="1"/>
      <c r="N814" s="1"/>
      <c r="O814" s="1"/>
    </row>
    <row r="815" spans="1:15" ht="14.4">
      <c r="A815" s="1"/>
      <c r="N815" s="1"/>
      <c r="O815" s="1"/>
    </row>
    <row r="816" spans="1:15" ht="14.4">
      <c r="A816" s="1"/>
      <c r="N816" s="1"/>
      <c r="O816" s="1"/>
    </row>
    <row r="817" spans="1:15" ht="14.4">
      <c r="A817" s="1"/>
      <c r="N817" s="1"/>
      <c r="O817" s="1"/>
    </row>
    <row r="818" spans="1:15" ht="14.4">
      <c r="A818" s="1"/>
      <c r="N818" s="1"/>
      <c r="O818" s="1"/>
    </row>
    <row r="819" spans="1:15" ht="14.4">
      <c r="A819" s="1"/>
      <c r="N819" s="1"/>
      <c r="O819" s="1"/>
    </row>
    <row r="820" spans="1:15" ht="14.4">
      <c r="A820" s="1"/>
      <c r="N820" s="1"/>
      <c r="O820" s="1"/>
    </row>
    <row r="821" spans="1:15" ht="14.4">
      <c r="A821" s="1"/>
      <c r="N821" s="1"/>
      <c r="O821" s="1"/>
    </row>
    <row r="822" spans="1:15" ht="14.4">
      <c r="A822" s="1"/>
      <c r="N822" s="1"/>
      <c r="O822" s="1"/>
    </row>
    <row r="823" spans="1:15" ht="14.4">
      <c r="A823" s="1"/>
      <c r="N823" s="1"/>
      <c r="O823" s="1"/>
    </row>
    <row r="824" spans="1:15" ht="14.4">
      <c r="A824" s="1"/>
      <c r="N824" s="1"/>
      <c r="O824" s="1"/>
    </row>
    <row r="825" spans="1:15" ht="14.4">
      <c r="A825" s="1"/>
      <c r="N825" s="1"/>
      <c r="O825" s="1"/>
    </row>
    <row r="826" spans="1:15" ht="14.4">
      <c r="A826" s="1"/>
      <c r="N826" s="1"/>
      <c r="O826" s="1"/>
    </row>
    <row r="827" spans="1:15" ht="14.4">
      <c r="A827" s="1"/>
      <c r="N827" s="1"/>
      <c r="O827" s="1"/>
    </row>
    <row r="828" spans="1:15" ht="14.4">
      <c r="A828" s="1"/>
      <c r="N828" s="1"/>
      <c r="O828" s="1"/>
    </row>
    <row r="829" spans="1:15" ht="14.4">
      <c r="A829" s="1"/>
      <c r="N829" s="1"/>
      <c r="O829" s="1"/>
    </row>
    <row r="830" spans="1:15" ht="14.4">
      <c r="A830" s="1"/>
      <c r="N830" s="1"/>
      <c r="O830" s="1"/>
    </row>
    <row r="831" spans="1:15" ht="14.4">
      <c r="A831" s="1"/>
      <c r="N831" s="1"/>
      <c r="O831" s="1"/>
    </row>
    <row r="832" spans="1:15" ht="14.4">
      <c r="A832" s="1"/>
      <c r="N832" s="1"/>
      <c r="O832" s="1"/>
    </row>
    <row r="833" spans="1:15" ht="14.4">
      <c r="A833" s="1"/>
      <c r="N833" s="1"/>
      <c r="O833" s="1"/>
    </row>
    <row r="834" spans="1:15" ht="14.4">
      <c r="A834" s="1"/>
      <c r="N834" s="1"/>
      <c r="O834" s="1"/>
    </row>
    <row r="835" spans="1:15" ht="14.4">
      <c r="A835" s="1"/>
      <c r="N835" s="1"/>
      <c r="O835" s="1"/>
    </row>
    <row r="836" spans="1:15" ht="14.4">
      <c r="A836" s="1"/>
      <c r="N836" s="1"/>
      <c r="O836" s="1"/>
    </row>
    <row r="837" spans="1:15" ht="14.4">
      <c r="A837" s="1"/>
      <c r="N837" s="1"/>
      <c r="O837" s="1"/>
    </row>
    <row r="838" spans="1:15" ht="14.4">
      <c r="A838" s="1"/>
      <c r="N838" s="1"/>
      <c r="O838" s="1"/>
    </row>
    <row r="839" spans="1:15" ht="14.4">
      <c r="A839" s="1"/>
      <c r="N839" s="1"/>
      <c r="O839" s="1"/>
    </row>
    <row r="840" spans="1:15" ht="14.4">
      <c r="A840" s="1"/>
      <c r="N840" s="1"/>
      <c r="O840" s="1"/>
    </row>
    <row r="841" spans="1:15" ht="14.4">
      <c r="A841" s="1"/>
      <c r="N841" s="1"/>
      <c r="O841" s="1"/>
    </row>
    <row r="842" spans="1:15" ht="14.4">
      <c r="A842" s="1"/>
      <c r="N842" s="1"/>
      <c r="O842" s="1"/>
    </row>
    <row r="843" spans="1:15" ht="14.4">
      <c r="A843" s="1"/>
      <c r="N843" s="1"/>
      <c r="O843" s="1"/>
    </row>
    <row r="844" spans="1:15" ht="14.4">
      <c r="A844" s="1"/>
      <c r="N844" s="1"/>
      <c r="O844" s="1"/>
    </row>
    <row r="845" spans="1:15" ht="14.4">
      <c r="A845" s="1"/>
      <c r="N845" s="1"/>
      <c r="O845" s="1"/>
    </row>
    <row r="846" spans="1:15" ht="14.4">
      <c r="A846" s="1"/>
      <c r="N846" s="1"/>
      <c r="O846" s="1"/>
    </row>
    <row r="847" spans="1:15" ht="14.4">
      <c r="A847" s="1"/>
      <c r="N847" s="1"/>
      <c r="O847" s="1"/>
    </row>
    <row r="848" spans="1:15" ht="14.4">
      <c r="A848" s="1"/>
      <c r="N848" s="1"/>
      <c r="O848" s="1"/>
    </row>
    <row r="849" spans="1:15" ht="14.4">
      <c r="A849" s="1"/>
      <c r="N849" s="1"/>
      <c r="O849" s="1"/>
    </row>
    <row r="850" spans="1:15" ht="14.4">
      <c r="A850" s="1"/>
      <c r="N850" s="1"/>
      <c r="O850" s="1"/>
    </row>
    <row r="851" spans="1:15" ht="14.4">
      <c r="A851" s="1"/>
      <c r="N851" s="1"/>
      <c r="O851" s="1"/>
    </row>
    <row r="852" spans="1:15" ht="14.4">
      <c r="A852" s="1"/>
      <c r="N852" s="1"/>
      <c r="O852" s="1"/>
    </row>
    <row r="853" spans="1:15" ht="14.4">
      <c r="A853" s="1"/>
      <c r="N853" s="1"/>
      <c r="O853" s="1"/>
    </row>
    <row r="854" spans="1:15" ht="14.4">
      <c r="A854" s="1"/>
      <c r="N854" s="1"/>
      <c r="O854" s="1"/>
    </row>
    <row r="855" spans="1:15" ht="14.4">
      <c r="A855" s="1"/>
      <c r="N855" s="1"/>
      <c r="O855" s="1"/>
    </row>
    <row r="856" spans="1:15" ht="14.4">
      <c r="A856" s="1"/>
      <c r="N856" s="1"/>
      <c r="O856" s="1"/>
    </row>
    <row r="857" spans="1:15" ht="14.4">
      <c r="A857" s="1"/>
      <c r="N857" s="1"/>
      <c r="O857" s="1"/>
    </row>
    <row r="858" spans="1:15" ht="14.4">
      <c r="A858" s="1"/>
      <c r="N858" s="1"/>
      <c r="O858" s="1"/>
    </row>
    <row r="859" spans="1:15" ht="14.4">
      <c r="A859" s="1"/>
      <c r="N859" s="1"/>
      <c r="O859" s="1"/>
    </row>
    <row r="860" spans="1:15" ht="14.4">
      <c r="A860" s="1"/>
      <c r="N860" s="1"/>
      <c r="O860" s="1"/>
    </row>
    <row r="861" spans="1:15" ht="14.4">
      <c r="A861" s="1"/>
      <c r="N861" s="1"/>
      <c r="O861" s="1"/>
    </row>
    <row r="862" spans="1:15" ht="14.4">
      <c r="A862" s="1"/>
      <c r="N862" s="1"/>
      <c r="O862" s="1"/>
    </row>
    <row r="863" spans="1:15" ht="14.4">
      <c r="A863" s="1"/>
      <c r="N863" s="1"/>
      <c r="O863" s="1"/>
    </row>
    <row r="864" spans="1:15" ht="14.4">
      <c r="A864" s="1"/>
      <c r="N864" s="1"/>
      <c r="O864" s="1"/>
    </row>
    <row r="865" spans="1:15" ht="14.4">
      <c r="A865" s="1"/>
      <c r="N865" s="1"/>
      <c r="O865" s="1"/>
    </row>
    <row r="866" spans="1:15" ht="14.4">
      <c r="A866" s="1"/>
      <c r="N866" s="1"/>
      <c r="O866" s="1"/>
    </row>
    <row r="867" spans="1:15" ht="14.4">
      <c r="A867" s="1"/>
      <c r="N867" s="1"/>
      <c r="O867" s="1"/>
    </row>
    <row r="868" spans="1:15" ht="14.4">
      <c r="A868" s="1"/>
      <c r="N868" s="1"/>
      <c r="O868" s="1"/>
    </row>
    <row r="869" spans="1:15" ht="14.4">
      <c r="A869" s="1"/>
      <c r="N869" s="1"/>
      <c r="O869" s="1"/>
    </row>
    <row r="870" spans="1:15" ht="14.4">
      <c r="A870" s="1"/>
      <c r="N870" s="1"/>
      <c r="O870" s="1"/>
    </row>
    <row r="871" spans="1:15" ht="14.4">
      <c r="A871" s="1"/>
      <c r="N871" s="1"/>
      <c r="O871" s="1"/>
    </row>
    <row r="872" spans="1:15" ht="14.4">
      <c r="A872" s="1"/>
      <c r="N872" s="1"/>
      <c r="O872" s="1"/>
    </row>
    <row r="873" spans="1:15" ht="14.4">
      <c r="A873" s="1"/>
      <c r="N873" s="1"/>
      <c r="O873" s="1"/>
    </row>
    <row r="874" spans="1:15" ht="14.4">
      <c r="A874" s="1"/>
      <c r="N874" s="1"/>
      <c r="O874" s="1"/>
    </row>
    <row r="875" spans="1:15" ht="14.4">
      <c r="A875" s="1"/>
      <c r="N875" s="1"/>
      <c r="O875" s="1"/>
    </row>
    <row r="876" spans="1:15" ht="14.4">
      <c r="A876" s="1"/>
      <c r="N876" s="1"/>
      <c r="O876" s="1"/>
    </row>
    <row r="877" spans="1:15" ht="14.4">
      <c r="A877" s="1"/>
      <c r="N877" s="1"/>
      <c r="O877" s="1"/>
    </row>
    <row r="878" spans="1:15" ht="14.4">
      <c r="A878" s="1"/>
      <c r="N878" s="1"/>
      <c r="O878" s="1"/>
    </row>
    <row r="879" spans="1:15" ht="14.4">
      <c r="A879" s="1"/>
      <c r="N879" s="1"/>
      <c r="O879" s="1"/>
    </row>
    <row r="880" spans="1:15" ht="14.4">
      <c r="A880" s="1"/>
      <c r="N880" s="1"/>
      <c r="O880" s="1"/>
    </row>
    <row r="881" spans="1:15" ht="14.4">
      <c r="A881" s="1"/>
      <c r="N881" s="1"/>
      <c r="O881" s="1"/>
    </row>
    <row r="882" spans="1:15" ht="14.4">
      <c r="A882" s="1"/>
      <c r="N882" s="1"/>
      <c r="O882" s="1"/>
    </row>
    <row r="883" spans="1:15" ht="14.4">
      <c r="A883" s="1"/>
      <c r="N883" s="1"/>
      <c r="O883" s="1"/>
    </row>
    <row r="884" spans="1:15" ht="14.4">
      <c r="A884" s="1"/>
      <c r="N884" s="1"/>
      <c r="O884" s="1"/>
    </row>
    <row r="885" spans="1:15" ht="14.4">
      <c r="A885" s="1"/>
      <c r="N885" s="1"/>
      <c r="O885" s="1"/>
    </row>
    <row r="886" spans="1:15" ht="14.4">
      <c r="A886" s="1"/>
      <c r="N886" s="1"/>
      <c r="O886" s="1"/>
    </row>
    <row r="887" spans="1:15" ht="14.4">
      <c r="A887" s="1"/>
      <c r="N887" s="1"/>
      <c r="O887" s="1"/>
    </row>
    <row r="888" spans="1:15" ht="14.4">
      <c r="A888" s="1"/>
      <c r="N888" s="1"/>
      <c r="O888" s="1"/>
    </row>
    <row r="889" spans="1:15" ht="14.4">
      <c r="A889" s="1"/>
      <c r="N889" s="1"/>
      <c r="O889" s="1"/>
    </row>
    <row r="890" spans="1:15" ht="14.4">
      <c r="A890" s="1"/>
      <c r="N890" s="1"/>
      <c r="O890" s="1"/>
    </row>
    <row r="891" spans="1:15" ht="14.4">
      <c r="A891" s="1"/>
      <c r="N891" s="1"/>
      <c r="O891" s="1"/>
    </row>
    <row r="892" spans="1:15" ht="14.4">
      <c r="A892" s="1"/>
      <c r="N892" s="1"/>
      <c r="O892" s="1"/>
    </row>
    <row r="893" spans="1:15" ht="14.4">
      <c r="A893" s="1"/>
      <c r="N893" s="1"/>
      <c r="O893" s="1"/>
    </row>
    <row r="894" spans="1:15" ht="14.4">
      <c r="A894" s="1"/>
      <c r="N894" s="1"/>
      <c r="O894" s="1"/>
    </row>
    <row r="895" spans="1:15" ht="14.4">
      <c r="A895" s="1"/>
      <c r="N895" s="1"/>
      <c r="O895" s="1"/>
    </row>
    <row r="896" spans="1:15" ht="14.4">
      <c r="A896" s="1"/>
      <c r="N896" s="1"/>
      <c r="O896" s="1"/>
    </row>
    <row r="897" spans="1:15" ht="14.4">
      <c r="A897" s="1"/>
      <c r="N897" s="1"/>
      <c r="O897" s="1"/>
    </row>
    <row r="898" spans="1:15" ht="14.4">
      <c r="A898" s="1"/>
      <c r="N898" s="1"/>
      <c r="O898" s="1"/>
    </row>
    <row r="899" spans="1:15" ht="14.4">
      <c r="A899" s="1"/>
      <c r="N899" s="1"/>
      <c r="O899" s="1"/>
    </row>
    <row r="900" spans="1:15" ht="14.4">
      <c r="A900" s="1"/>
      <c r="N900" s="1"/>
      <c r="O900" s="1"/>
    </row>
    <row r="901" spans="1:15" ht="14.4">
      <c r="A901" s="1"/>
      <c r="N901" s="1"/>
      <c r="O901" s="1"/>
    </row>
    <row r="902" spans="1:15" ht="14.4">
      <c r="A902" s="1"/>
      <c r="N902" s="1"/>
      <c r="O902" s="1"/>
    </row>
    <row r="903" spans="1:15" ht="14.4">
      <c r="A903" s="1"/>
      <c r="N903" s="1"/>
      <c r="O903" s="1"/>
    </row>
    <row r="904" spans="1:15" ht="14.4">
      <c r="A904" s="1"/>
      <c r="N904" s="1"/>
      <c r="O904" s="1"/>
    </row>
    <row r="905" spans="1:15" ht="14.4">
      <c r="A905" s="1"/>
      <c r="N905" s="1"/>
      <c r="O905" s="1"/>
    </row>
    <row r="906" spans="1:15" ht="14.4">
      <c r="A906" s="1"/>
      <c r="N906" s="1"/>
      <c r="O906" s="1"/>
    </row>
    <row r="907" spans="1:15" ht="14.4">
      <c r="A907" s="1"/>
      <c r="N907" s="1"/>
      <c r="O907" s="1"/>
    </row>
    <row r="908" spans="1:15" ht="14.4">
      <c r="A908" s="1"/>
      <c r="N908" s="1"/>
      <c r="O908" s="1"/>
    </row>
    <row r="909" spans="1:15" ht="14.4">
      <c r="A909" s="1"/>
      <c r="N909" s="1"/>
      <c r="O909" s="1"/>
    </row>
    <row r="910" spans="1:15" ht="14.4">
      <c r="A910" s="1"/>
      <c r="N910" s="1"/>
      <c r="O910" s="1"/>
    </row>
    <row r="911" spans="1:15" ht="14.4">
      <c r="A911" s="1"/>
      <c r="N911" s="1"/>
      <c r="O911" s="1"/>
    </row>
    <row r="912" spans="1:15" ht="14.4">
      <c r="A912" s="1"/>
      <c r="N912" s="1"/>
      <c r="O912" s="1"/>
    </row>
    <row r="913" spans="1:15" ht="14.4">
      <c r="A913" s="1"/>
      <c r="N913" s="1"/>
      <c r="O913" s="1"/>
    </row>
    <row r="914" spans="1:15" ht="14.4">
      <c r="A914" s="1"/>
      <c r="N914" s="1"/>
      <c r="O914" s="1"/>
    </row>
    <row r="915" spans="1:15" ht="14.4">
      <c r="A915" s="1"/>
      <c r="N915" s="1"/>
      <c r="O915" s="1"/>
    </row>
    <row r="916" spans="1:15" ht="14.4">
      <c r="A916" s="1"/>
      <c r="N916" s="1"/>
      <c r="O916" s="1"/>
    </row>
    <row r="917" spans="1:15" ht="14.4">
      <c r="A917" s="1"/>
      <c r="N917" s="1"/>
      <c r="O917" s="1"/>
    </row>
    <row r="918" spans="1:15" ht="14.4">
      <c r="A918" s="1"/>
      <c r="N918" s="1"/>
      <c r="O918" s="1"/>
    </row>
    <row r="919" spans="1:15" ht="14.4">
      <c r="A919" s="1"/>
      <c r="N919" s="1"/>
      <c r="O919" s="1"/>
    </row>
    <row r="920" spans="1:15" ht="14.4">
      <c r="A920" s="1"/>
      <c r="N920" s="1"/>
      <c r="O920" s="1"/>
    </row>
    <row r="921" spans="1:15" ht="14.4">
      <c r="A921" s="1"/>
      <c r="N921" s="1"/>
      <c r="O921" s="1"/>
    </row>
    <row r="922" spans="1:15" ht="14.4">
      <c r="A922" s="1"/>
      <c r="N922" s="1"/>
      <c r="O922" s="1"/>
    </row>
    <row r="923" spans="1:15" ht="14.4">
      <c r="A923" s="1"/>
      <c r="N923" s="1"/>
      <c r="O923" s="1"/>
    </row>
    <row r="924" spans="1:15" ht="14.4">
      <c r="A924" s="1"/>
      <c r="N924" s="1"/>
      <c r="O924" s="1"/>
    </row>
    <row r="925" spans="1:15" ht="14.4">
      <c r="A925" s="1"/>
      <c r="N925" s="1"/>
      <c r="O925" s="1"/>
    </row>
    <row r="926" spans="1:15" ht="14.4">
      <c r="A926" s="1"/>
      <c r="N926" s="1"/>
      <c r="O926" s="1"/>
    </row>
    <row r="927" spans="1:15" ht="14.4">
      <c r="A927" s="1"/>
      <c r="N927" s="1"/>
      <c r="O927" s="1"/>
    </row>
    <row r="928" spans="1:15" ht="14.4">
      <c r="A928" s="1"/>
      <c r="N928" s="1"/>
      <c r="O928" s="1"/>
    </row>
    <row r="929" spans="1:15" ht="14.4">
      <c r="A929" s="1"/>
      <c r="N929" s="1"/>
      <c r="O929" s="1"/>
    </row>
    <row r="930" spans="1:15" ht="14.4">
      <c r="A930" s="1"/>
      <c r="N930" s="1"/>
      <c r="O930" s="1"/>
    </row>
    <row r="931" spans="1:15" ht="14.4">
      <c r="A931" s="1"/>
      <c r="N931" s="1"/>
      <c r="O931" s="1"/>
    </row>
    <row r="932" spans="1:15" ht="14.4">
      <c r="A932" s="1"/>
      <c r="N932" s="1"/>
      <c r="O932" s="1"/>
    </row>
    <row r="933" spans="1:15" ht="14.4">
      <c r="A933" s="1"/>
      <c r="N933" s="1"/>
      <c r="O933" s="1"/>
    </row>
    <row r="934" spans="1:15" ht="14.4">
      <c r="A934" s="1"/>
      <c r="N934" s="1"/>
      <c r="O934" s="1"/>
    </row>
    <row r="935" spans="1:15" ht="14.4">
      <c r="A935" s="1"/>
      <c r="N935" s="1"/>
      <c r="O935" s="1"/>
    </row>
    <row r="936" spans="1:15" ht="14.4">
      <c r="A936" s="1"/>
      <c r="N936" s="1"/>
      <c r="O936" s="1"/>
    </row>
    <row r="937" spans="1:15" ht="14.4">
      <c r="A937" s="1"/>
      <c r="N937" s="1"/>
      <c r="O937" s="1"/>
    </row>
    <row r="938" spans="1:15" ht="14.4">
      <c r="A938" s="1"/>
      <c r="N938" s="1"/>
      <c r="O938" s="1"/>
    </row>
    <row r="939" spans="1:15" ht="14.4">
      <c r="A939" s="1"/>
      <c r="N939" s="1"/>
      <c r="O939" s="1"/>
    </row>
    <row r="940" spans="1:15" ht="14.4">
      <c r="A940" s="1"/>
      <c r="N940" s="1"/>
      <c r="O940" s="1"/>
    </row>
    <row r="941" spans="1:15" ht="14.4">
      <c r="A941" s="1"/>
      <c r="N941" s="1"/>
      <c r="O941" s="1"/>
    </row>
    <row r="942" spans="1:15" ht="14.4">
      <c r="A942" s="1"/>
      <c r="N942" s="1"/>
      <c r="O942" s="1"/>
    </row>
    <row r="943" spans="1:15" ht="14.4">
      <c r="A943" s="1"/>
      <c r="N943" s="1"/>
      <c r="O943" s="1"/>
    </row>
    <row r="944" spans="1:15" ht="14.4">
      <c r="A944" s="1"/>
      <c r="N944" s="1"/>
      <c r="O944" s="1"/>
    </row>
    <row r="945" spans="1:15" ht="14.4">
      <c r="A945" s="1"/>
      <c r="N945" s="1"/>
      <c r="O945" s="1"/>
    </row>
    <row r="946" spans="1:15" ht="14.4">
      <c r="A946" s="1"/>
      <c r="N946" s="1"/>
      <c r="O946" s="1"/>
    </row>
    <row r="947" spans="1:15" ht="14.4">
      <c r="A947" s="1"/>
      <c r="N947" s="1"/>
      <c r="O947" s="1"/>
    </row>
    <row r="948" spans="1:15" ht="14.4">
      <c r="A948" s="1"/>
      <c r="N948" s="1"/>
      <c r="O948" s="1"/>
    </row>
    <row r="949" spans="1:15" ht="14.4">
      <c r="A949" s="1"/>
      <c r="N949" s="1"/>
      <c r="O949" s="1"/>
    </row>
    <row r="950" spans="1:15" ht="14.4">
      <c r="A950" s="1"/>
      <c r="N950" s="1"/>
      <c r="O950" s="1"/>
    </row>
    <row r="951" spans="1:15" ht="14.4">
      <c r="A951" s="1"/>
      <c r="N951" s="1"/>
      <c r="O951" s="1"/>
    </row>
    <row r="952" spans="1:15" ht="14.4">
      <c r="A952" s="1"/>
      <c r="N952" s="1"/>
      <c r="O952" s="1"/>
    </row>
    <row r="953" spans="1:15" ht="14.4">
      <c r="A953" s="1"/>
      <c r="N953" s="1"/>
      <c r="O953" s="1"/>
    </row>
    <row r="954" spans="1:15" ht="14.4">
      <c r="A954" s="1"/>
      <c r="N954" s="1"/>
      <c r="O954" s="1"/>
    </row>
    <row r="955" spans="1:15" ht="14.4">
      <c r="A955" s="1"/>
      <c r="N955" s="1"/>
      <c r="O955" s="1"/>
    </row>
    <row r="956" spans="1:15" ht="14.4">
      <c r="A956" s="1"/>
      <c r="N956" s="1"/>
      <c r="O956" s="1"/>
    </row>
    <row r="957" spans="1:15" ht="14.4">
      <c r="A957" s="1"/>
      <c r="N957" s="1"/>
      <c r="O957" s="1"/>
    </row>
    <row r="958" spans="1:15" ht="14.4">
      <c r="A958" s="1"/>
      <c r="N958" s="1"/>
      <c r="O958" s="1"/>
    </row>
    <row r="959" spans="1:15" ht="14.4">
      <c r="A959" s="1"/>
      <c r="N959" s="1"/>
      <c r="O959" s="1"/>
    </row>
    <row r="960" spans="1:15" ht="14.4">
      <c r="A960" s="1"/>
      <c r="N960" s="1"/>
      <c r="O960" s="1"/>
    </row>
    <row r="961" spans="1:15" ht="14.4">
      <c r="A961" s="1"/>
      <c r="N961" s="1"/>
      <c r="O961" s="1"/>
    </row>
    <row r="962" spans="1:15" ht="14.4">
      <c r="A962" s="1"/>
      <c r="N962" s="1"/>
      <c r="O962" s="1"/>
    </row>
    <row r="963" spans="1:15" ht="14.4">
      <c r="A963" s="1"/>
      <c r="N963" s="1"/>
      <c r="O963" s="1"/>
    </row>
    <row r="964" spans="1:15" ht="14.4">
      <c r="A964" s="1"/>
      <c r="N964" s="1"/>
      <c r="O964" s="1"/>
    </row>
    <row r="965" spans="1:15" ht="14.4">
      <c r="A965" s="1"/>
      <c r="N965" s="1"/>
      <c r="O965" s="1"/>
    </row>
    <row r="966" spans="1:15" ht="14.4">
      <c r="A966" s="1"/>
      <c r="N966" s="1"/>
      <c r="O966" s="1"/>
    </row>
    <row r="967" spans="1:15" ht="14.4">
      <c r="A967" s="1"/>
      <c r="N967" s="1"/>
      <c r="O967" s="1"/>
    </row>
    <row r="968" spans="1:15" ht="14.4">
      <c r="A968" s="1"/>
      <c r="N968" s="1"/>
      <c r="O968" s="1"/>
    </row>
    <row r="969" spans="1:15" ht="14.4">
      <c r="A969" s="1"/>
      <c r="N969" s="1"/>
      <c r="O969" s="1"/>
    </row>
    <row r="970" spans="1:15" ht="14.4">
      <c r="A970" s="1"/>
      <c r="N970" s="1"/>
      <c r="O970" s="1"/>
    </row>
    <row r="971" spans="1:15" ht="14.4">
      <c r="A971" s="1"/>
      <c r="N971" s="1"/>
      <c r="O971" s="1"/>
    </row>
    <row r="972" spans="1:15" ht="14.4">
      <c r="A972" s="1"/>
      <c r="N972" s="1"/>
      <c r="O972" s="1"/>
    </row>
    <row r="973" spans="1:15" ht="14.4">
      <c r="A973" s="1"/>
      <c r="N973" s="1"/>
      <c r="O973" s="1"/>
    </row>
    <row r="974" spans="1:15" ht="14.4">
      <c r="A974" s="1"/>
      <c r="N974" s="1"/>
      <c r="O974" s="1"/>
    </row>
    <row r="975" spans="1:15" ht="14.4">
      <c r="A975" s="1"/>
      <c r="N975" s="1"/>
      <c r="O975" s="1"/>
    </row>
    <row r="976" spans="1:15" ht="14.4">
      <c r="A976" s="1"/>
      <c r="N976" s="1"/>
      <c r="O976" s="1"/>
    </row>
    <row r="977" spans="1:15" ht="14.4">
      <c r="A977" s="1"/>
      <c r="N977" s="1"/>
      <c r="O977" s="1"/>
    </row>
    <row r="978" spans="1:15" ht="14.4">
      <c r="A978" s="1"/>
      <c r="N978" s="1"/>
      <c r="O978" s="1"/>
    </row>
    <row r="979" spans="1:15" ht="14.4">
      <c r="A979" s="1"/>
      <c r="N979" s="1"/>
      <c r="O979" s="1"/>
    </row>
    <row r="980" spans="1:15" ht="14.4">
      <c r="A980" s="1"/>
      <c r="N980" s="1"/>
      <c r="O980" s="1"/>
    </row>
    <row r="981" spans="1:15" ht="14.4">
      <c r="A981" s="1"/>
      <c r="N981" s="1"/>
      <c r="O981" s="1"/>
    </row>
    <row r="982" spans="1:15" ht="14.4">
      <c r="A982" s="1"/>
      <c r="N982" s="1"/>
      <c r="O982" s="1"/>
    </row>
    <row r="983" spans="1:15" ht="14.4">
      <c r="A983" s="1"/>
      <c r="N983" s="1"/>
      <c r="O983" s="1"/>
    </row>
    <row r="984" spans="1:15" ht="14.4">
      <c r="A984" s="1"/>
      <c r="N984" s="1"/>
      <c r="O984" s="1"/>
    </row>
    <row r="985" spans="1:15" ht="14.4">
      <c r="A985" s="1"/>
      <c r="N985" s="1"/>
      <c r="O985" s="1"/>
    </row>
    <row r="986" spans="1:15" ht="14.4">
      <c r="A986" s="1"/>
      <c r="N986" s="1"/>
      <c r="O986" s="1"/>
    </row>
    <row r="987" spans="1:15" ht="14.4">
      <c r="A987" s="1"/>
      <c r="N987" s="1"/>
      <c r="O987" s="1"/>
    </row>
    <row r="988" spans="1:15" ht="14.4">
      <c r="A988" s="1"/>
      <c r="N988" s="1"/>
      <c r="O988" s="1"/>
    </row>
    <row r="989" spans="1:15" ht="14.4">
      <c r="A989" s="1"/>
      <c r="N989" s="1"/>
      <c r="O989" s="1"/>
    </row>
    <row r="990" spans="1:15" ht="14.4">
      <c r="A990" s="1"/>
      <c r="N990" s="1"/>
      <c r="O990" s="1"/>
    </row>
    <row r="991" spans="1:15" ht="14.4">
      <c r="A991" s="1"/>
      <c r="N991" s="1"/>
      <c r="O991" s="1"/>
    </row>
    <row r="992" spans="1:15" ht="14.4">
      <c r="A992" s="1"/>
      <c r="N992" s="1"/>
      <c r="O992" s="1"/>
    </row>
    <row r="993" spans="1:15" ht="14.4">
      <c r="A993" s="1"/>
      <c r="N993" s="1"/>
      <c r="O993" s="1"/>
    </row>
    <row r="994" spans="1:15" ht="14.4">
      <c r="A994" s="1"/>
      <c r="N994" s="1"/>
      <c r="O994" s="1"/>
    </row>
    <row r="995" spans="1:15" ht="14.4">
      <c r="A995" s="1"/>
      <c r="N995" s="1"/>
      <c r="O995" s="1"/>
    </row>
    <row r="996" spans="1:15" ht="14.4">
      <c r="A996" s="1"/>
      <c r="N996" s="1"/>
      <c r="O996" s="1"/>
    </row>
    <row r="997" spans="1:15" ht="14.4">
      <c r="A997" s="1"/>
      <c r="N997" s="1"/>
      <c r="O997" s="1"/>
    </row>
    <row r="998" spans="1:15" ht="14.4">
      <c r="A998" s="1"/>
      <c r="N998" s="1"/>
      <c r="O998" s="1"/>
    </row>
    <row r="999" spans="1:15" ht="14.4">
      <c r="A999" s="1"/>
      <c r="N999" s="1"/>
      <c r="O999" s="1"/>
    </row>
    <row r="1000" spans="1:15" ht="14.4">
      <c r="A1000" s="1"/>
      <c r="N1000" s="1"/>
      <c r="O1000" s="1"/>
    </row>
  </sheetData>
  <mergeCells count="3">
    <mergeCell ref="B6:K6"/>
    <mergeCell ref="B7:K7"/>
    <mergeCell ref="B9:H10"/>
  </mergeCells>
  <dataValidations count="2">
    <dataValidation type="list" allowBlank="1" showInputMessage="1" showErrorMessage="1" sqref="B3" xr:uid="{00000000-0002-0000-0200-000000000000}">
      <formula1>$M$3:$M$4</formula1>
    </dataValidation>
    <dataValidation type="list" allowBlank="1" showInputMessage="1" showErrorMessage="1" sqref="C3" xr:uid="{00000000-0002-0000-0200-000001000000}">
      <formula1>$N$3:$N$26</formula1>
    </dataValidation>
  </dataValidations>
  <pageMargins left="0.75" right="0.75" top="1" bottom="1" header="0.51180555555555596" footer="0.51180555555555596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Q1000"/>
  <sheetViews>
    <sheetView topLeftCell="CO4" zoomScale="90" zoomScaleNormal="90" workbookViewId="0">
      <selection activeCell="CP27" sqref="CP27"/>
    </sheetView>
  </sheetViews>
  <sheetFormatPr defaultColWidth="15.109375" defaultRowHeight="15" customHeight="1"/>
  <cols>
    <col min="1" max="1" width="4.109375" hidden="1" customWidth="1"/>
    <col min="2" max="2" width="11.109375" bestFit="1" customWidth="1"/>
    <col min="3" max="3" width="3.33203125" customWidth="1"/>
    <col min="4" max="4" width="11.44140625" bestFit="1" customWidth="1"/>
    <col min="5" max="5" width="8.6640625" bestFit="1" customWidth="1"/>
    <col min="6" max="6" width="10" bestFit="1" customWidth="1"/>
    <col min="7" max="7" width="8.109375" bestFit="1" customWidth="1"/>
    <col min="8" max="8" width="3.33203125" customWidth="1"/>
    <col min="9" max="9" width="9.6640625" bestFit="1" customWidth="1"/>
    <col min="10" max="10" width="10.109375" bestFit="1" customWidth="1"/>
    <col min="11" max="11" width="7.44140625" bestFit="1" customWidth="1"/>
    <col min="12" max="12" width="8.44140625" bestFit="1" customWidth="1"/>
    <col min="13" max="13" width="3.33203125" customWidth="1"/>
    <col min="14" max="14" width="10" bestFit="1" customWidth="1"/>
    <col min="15" max="15" width="11.5546875" bestFit="1" customWidth="1"/>
    <col min="16" max="16" width="6.6640625" bestFit="1" customWidth="1"/>
    <col min="17" max="17" width="6.109375" bestFit="1" customWidth="1"/>
    <col min="18" max="18" width="8.6640625" bestFit="1" customWidth="1"/>
    <col min="19" max="19" width="6.33203125" bestFit="1" customWidth="1"/>
    <col min="20" max="20" width="9" bestFit="1" customWidth="1"/>
    <col min="21" max="21" width="3.33203125" customWidth="1"/>
    <col min="22" max="22" width="11" bestFit="1" customWidth="1"/>
    <col min="23" max="23" width="11.33203125" bestFit="1" customWidth="1"/>
    <col min="24" max="24" width="8.88671875" bestFit="1" customWidth="1"/>
    <col min="25" max="25" width="12.5546875" bestFit="1" customWidth="1"/>
    <col min="26" max="26" width="3.33203125" customWidth="1"/>
    <col min="27" max="27" width="14.109375" bestFit="1" customWidth="1"/>
    <col min="28" max="28" width="10" bestFit="1" customWidth="1"/>
    <col min="29" max="29" width="7" bestFit="1" customWidth="1"/>
    <col min="30" max="30" width="6.6640625" bestFit="1" customWidth="1"/>
    <col min="31" max="31" width="3.33203125" customWidth="1"/>
    <col min="32" max="32" width="7.88671875" bestFit="1" customWidth="1"/>
    <col min="33" max="33" width="9.88671875" bestFit="1" customWidth="1"/>
    <col min="34" max="34" width="12" bestFit="1" customWidth="1"/>
    <col min="35" max="35" width="3.33203125" customWidth="1"/>
    <col min="36" max="36" width="8.6640625" bestFit="1" customWidth="1"/>
    <col min="37" max="37" width="8.109375" bestFit="1" customWidth="1"/>
    <col min="38" max="38" width="3.6640625" customWidth="1"/>
    <col min="39" max="39" width="9.88671875" bestFit="1" customWidth="1"/>
    <col min="40" max="40" width="8.88671875" bestFit="1" customWidth="1"/>
    <col min="41" max="41" width="8.5546875" bestFit="1" customWidth="1"/>
    <col min="42" max="42" width="3.6640625" customWidth="1"/>
    <col min="43" max="43" width="8.33203125" bestFit="1" customWidth="1"/>
    <col min="44" max="44" width="11.6640625" bestFit="1" customWidth="1"/>
    <col min="45" max="45" width="6.88671875" bestFit="1" customWidth="1"/>
    <col min="46" max="46" width="7.109375" bestFit="1" customWidth="1"/>
    <col min="47" max="47" width="3.6640625" customWidth="1"/>
    <col min="48" max="48" width="7.33203125" bestFit="1" customWidth="1"/>
    <col min="49" max="49" width="8.88671875" bestFit="1" customWidth="1"/>
    <col min="50" max="50" width="9" bestFit="1" customWidth="1"/>
    <col min="51" max="51" width="3.6640625" customWidth="1"/>
    <col min="52" max="52" width="7.33203125" bestFit="1" customWidth="1"/>
    <col min="53" max="53" width="8.5546875" bestFit="1" customWidth="1"/>
    <col min="54" max="54" width="6.33203125" bestFit="1" customWidth="1"/>
    <col min="55" max="55" width="6.109375" bestFit="1" customWidth="1"/>
    <col min="56" max="56" width="3.6640625" customWidth="1"/>
    <col min="57" max="57" width="9.88671875" bestFit="1" customWidth="1"/>
    <col min="58" max="58" width="7.6640625" bestFit="1" customWidth="1"/>
    <col min="59" max="59" width="11.44140625" customWidth="1"/>
    <col min="60" max="60" width="3.6640625" customWidth="1"/>
    <col min="61" max="62" width="9.109375" bestFit="1" customWidth="1"/>
    <col min="63" max="63" width="12.44140625" bestFit="1" customWidth="1"/>
    <col min="64" max="64" width="3.6640625" customWidth="1"/>
    <col min="65" max="65" width="7.33203125" bestFit="1" customWidth="1"/>
    <col min="66" max="66" width="7.5546875" bestFit="1" customWidth="1"/>
    <col min="67" max="67" width="6.88671875" bestFit="1" customWidth="1"/>
    <col min="68" max="68" width="3.6640625" customWidth="1"/>
    <col min="69" max="69" width="8.44140625" bestFit="1" customWidth="1"/>
    <col min="70" max="70" width="7.5546875" bestFit="1" customWidth="1"/>
    <col min="71" max="71" width="9.44140625" bestFit="1" customWidth="1"/>
    <col min="72" max="72" width="3.6640625" customWidth="1"/>
    <col min="73" max="73" width="19.109375" bestFit="1" customWidth="1"/>
    <col min="74" max="74" width="3.6640625" customWidth="1"/>
    <col min="75" max="75" width="8" bestFit="1" customWidth="1"/>
    <col min="76" max="76" width="8.109375" bestFit="1" customWidth="1"/>
    <col min="77" max="77" width="14.44140625" bestFit="1" customWidth="1"/>
    <col min="78" max="78" width="3.6640625" customWidth="1"/>
    <col min="79" max="79" width="9.33203125" bestFit="1" customWidth="1"/>
    <col min="80" max="80" width="8" bestFit="1" customWidth="1"/>
    <col min="81" max="81" width="10.44140625" bestFit="1" customWidth="1"/>
    <col min="82" max="82" width="3.6640625" customWidth="1"/>
    <col min="83" max="83" width="8.88671875" bestFit="1" customWidth="1"/>
    <col min="84" max="84" width="8.6640625" bestFit="1" customWidth="1"/>
    <col min="85" max="85" width="11" bestFit="1" customWidth="1"/>
    <col min="86" max="86" width="10.88671875" bestFit="1" customWidth="1"/>
    <col min="87" max="87" width="3.6640625" customWidth="1"/>
    <col min="88" max="88" width="7.5546875" bestFit="1" customWidth="1"/>
    <col min="89" max="90" width="6" bestFit="1" customWidth="1"/>
    <col min="91" max="91" width="3.6640625" customWidth="1"/>
    <col min="92" max="92" width="2.5546875" bestFit="1" customWidth="1"/>
    <col min="93" max="93" width="20.109375" bestFit="1" customWidth="1"/>
    <col min="94" max="94" width="33.5546875" customWidth="1"/>
    <col min="95" max="95" width="125.44140625" bestFit="1" customWidth="1"/>
  </cols>
  <sheetData>
    <row r="1" spans="1:95" thickBot="1">
      <c r="A1" s="3"/>
      <c r="B1" s="12" t="s">
        <v>62</v>
      </c>
      <c r="C1" s="3"/>
      <c r="D1" s="14" t="s">
        <v>80</v>
      </c>
      <c r="E1" s="15"/>
      <c r="F1" s="15"/>
      <c r="G1" s="16"/>
      <c r="H1" s="3"/>
      <c r="I1" s="14" t="s">
        <v>198</v>
      </c>
      <c r="J1" s="15"/>
      <c r="K1" s="15"/>
      <c r="L1" s="16"/>
      <c r="M1" s="3"/>
      <c r="N1" s="14" t="s">
        <v>199</v>
      </c>
      <c r="O1" s="15"/>
      <c r="P1" s="15"/>
      <c r="Q1" s="15"/>
      <c r="R1" s="15"/>
      <c r="S1" s="15"/>
      <c r="T1" s="16"/>
      <c r="U1" s="3"/>
      <c r="V1" s="14" t="s">
        <v>200</v>
      </c>
      <c r="W1" s="15"/>
      <c r="X1" s="15"/>
      <c r="Y1" s="16"/>
      <c r="Z1" s="3"/>
      <c r="AA1" s="14" t="s">
        <v>114</v>
      </c>
      <c r="AB1" s="15"/>
      <c r="AC1" s="15"/>
      <c r="AD1" s="16"/>
      <c r="AE1" s="3"/>
      <c r="AF1" s="14" t="s">
        <v>201</v>
      </c>
      <c r="AG1" s="15"/>
      <c r="AH1" s="16"/>
      <c r="AI1" s="3"/>
      <c r="AJ1" s="14" t="s">
        <v>129</v>
      </c>
      <c r="AK1" s="16"/>
      <c r="AL1" s="3"/>
      <c r="AM1" s="14" t="s">
        <v>134</v>
      </c>
      <c r="AN1" s="15" t="s">
        <v>202</v>
      </c>
      <c r="AO1" s="16"/>
      <c r="AP1" s="3"/>
      <c r="AQ1" s="14" t="s">
        <v>134</v>
      </c>
      <c r="AR1" s="15" t="s">
        <v>203</v>
      </c>
      <c r="AS1" s="15"/>
      <c r="AT1" s="16"/>
      <c r="AU1" s="3"/>
      <c r="AV1" s="14" t="s">
        <v>134</v>
      </c>
      <c r="AW1" s="15" t="s">
        <v>204</v>
      </c>
      <c r="AX1" s="16"/>
      <c r="AY1" s="3"/>
      <c r="AZ1" s="14" t="s">
        <v>134</v>
      </c>
      <c r="BA1" s="15" t="s">
        <v>205</v>
      </c>
      <c r="BB1" s="15"/>
      <c r="BC1" s="16"/>
      <c r="BD1" s="3"/>
      <c r="BE1" s="14" t="s">
        <v>134</v>
      </c>
      <c r="BF1" s="15" t="s">
        <v>206</v>
      </c>
      <c r="BG1" s="16"/>
      <c r="BH1" s="3"/>
      <c r="BI1" s="14" t="s">
        <v>134</v>
      </c>
      <c r="BJ1" s="15" t="s">
        <v>207</v>
      </c>
      <c r="BK1" s="16"/>
      <c r="BL1" s="3"/>
      <c r="BM1" s="14" t="s">
        <v>134</v>
      </c>
      <c r="BN1" s="15" t="s">
        <v>208</v>
      </c>
      <c r="BO1" s="16"/>
      <c r="BP1" s="3"/>
      <c r="BQ1" s="14" t="s">
        <v>134</v>
      </c>
      <c r="BR1" s="15" t="s">
        <v>209</v>
      </c>
      <c r="BS1" s="16"/>
      <c r="BT1" s="3"/>
      <c r="BU1" s="12" t="s">
        <v>140</v>
      </c>
      <c r="BV1" s="3"/>
      <c r="BW1" s="14" t="s">
        <v>143</v>
      </c>
      <c r="BX1" s="15"/>
      <c r="BY1" s="16"/>
      <c r="BZ1" s="3"/>
      <c r="CA1" s="14" t="s">
        <v>1011</v>
      </c>
      <c r="CB1" s="15"/>
      <c r="CC1" s="16"/>
      <c r="CD1" s="3"/>
      <c r="CE1" s="14" t="s">
        <v>1064</v>
      </c>
      <c r="CF1" s="15"/>
      <c r="CG1" s="15"/>
      <c r="CH1" s="16"/>
      <c r="CI1" s="3"/>
      <c r="CJ1" s="14" t="s">
        <v>1144</v>
      </c>
      <c r="CK1" s="15"/>
      <c r="CL1" s="16"/>
      <c r="CM1" s="3"/>
      <c r="CN1" s="3"/>
      <c r="CO1" s="23" t="s">
        <v>210</v>
      </c>
      <c r="CP1" s="24" t="s">
        <v>74</v>
      </c>
      <c r="CQ1" s="25" t="s">
        <v>211</v>
      </c>
    </row>
    <row r="2" spans="1:95" thickBot="1">
      <c r="A2" s="3"/>
      <c r="B2" s="13" t="s">
        <v>212</v>
      </c>
      <c r="C2" s="3"/>
      <c r="D2" s="17" t="s">
        <v>159</v>
      </c>
      <c r="E2" s="18" t="s">
        <v>162</v>
      </c>
      <c r="F2" s="18" t="s">
        <v>213</v>
      </c>
      <c r="G2" s="19" t="s">
        <v>214</v>
      </c>
      <c r="H2" s="3"/>
      <c r="I2" s="17" t="s">
        <v>159</v>
      </c>
      <c r="J2" s="18" t="s">
        <v>162</v>
      </c>
      <c r="K2" s="18" t="s">
        <v>215</v>
      </c>
      <c r="L2" s="19" t="s">
        <v>216</v>
      </c>
      <c r="M2" s="3"/>
      <c r="N2" s="17" t="s">
        <v>159</v>
      </c>
      <c r="O2" s="18" t="s">
        <v>162</v>
      </c>
      <c r="P2" s="18" t="s">
        <v>217</v>
      </c>
      <c r="Q2" s="18" t="s">
        <v>216</v>
      </c>
      <c r="R2" s="18" t="s">
        <v>218</v>
      </c>
      <c r="S2" s="18" t="s">
        <v>215</v>
      </c>
      <c r="T2" s="19" t="s">
        <v>218</v>
      </c>
      <c r="U2" s="3"/>
      <c r="V2" s="17" t="s">
        <v>159</v>
      </c>
      <c r="W2" s="18" t="s">
        <v>162</v>
      </c>
      <c r="X2" s="18" t="s">
        <v>219</v>
      </c>
      <c r="Y2" s="19" t="s">
        <v>220</v>
      </c>
      <c r="Z2" s="3"/>
      <c r="AA2" s="17" t="s">
        <v>159</v>
      </c>
      <c r="AB2" s="18" t="s">
        <v>162</v>
      </c>
      <c r="AC2" s="18" t="s">
        <v>215</v>
      </c>
      <c r="AD2" s="19" t="s">
        <v>216</v>
      </c>
      <c r="AE2" s="3"/>
      <c r="AF2" s="17" t="s">
        <v>159</v>
      </c>
      <c r="AG2" s="18" t="s">
        <v>162</v>
      </c>
      <c r="AH2" s="19" t="s">
        <v>221</v>
      </c>
      <c r="AI2" s="3"/>
      <c r="AJ2" s="17" t="s">
        <v>159</v>
      </c>
      <c r="AK2" s="19" t="s">
        <v>162</v>
      </c>
      <c r="AL2" s="3"/>
      <c r="AM2" s="17" t="s">
        <v>159</v>
      </c>
      <c r="AN2" s="18" t="s">
        <v>162</v>
      </c>
      <c r="AO2" s="19" t="s">
        <v>221</v>
      </c>
      <c r="AP2" s="3"/>
      <c r="AQ2" s="17" t="s">
        <v>159</v>
      </c>
      <c r="AR2" s="18" t="s">
        <v>162</v>
      </c>
      <c r="AS2" s="18" t="s">
        <v>215</v>
      </c>
      <c r="AT2" s="19" t="s">
        <v>216</v>
      </c>
      <c r="AU2" s="3"/>
      <c r="AV2" s="17" t="s">
        <v>159</v>
      </c>
      <c r="AW2" s="18" t="s">
        <v>162</v>
      </c>
      <c r="AX2" s="19" t="s">
        <v>221</v>
      </c>
      <c r="AY2" s="3"/>
      <c r="AZ2" s="17" t="s">
        <v>159</v>
      </c>
      <c r="BA2" s="18" t="s">
        <v>162</v>
      </c>
      <c r="BB2" s="18" t="s">
        <v>215</v>
      </c>
      <c r="BC2" s="19" t="s">
        <v>216</v>
      </c>
      <c r="BD2" s="3"/>
      <c r="BE2" s="17" t="s">
        <v>159</v>
      </c>
      <c r="BF2" s="18" t="s">
        <v>162</v>
      </c>
      <c r="BG2" s="19" t="s">
        <v>221</v>
      </c>
      <c r="BH2" s="3"/>
      <c r="BI2" s="17" t="s">
        <v>159</v>
      </c>
      <c r="BJ2" s="18" t="s">
        <v>162</v>
      </c>
      <c r="BK2" s="19" t="s">
        <v>221</v>
      </c>
      <c r="BL2" s="3"/>
      <c r="BM2" s="17" t="s">
        <v>159</v>
      </c>
      <c r="BN2" s="18" t="s">
        <v>162</v>
      </c>
      <c r="BO2" s="19" t="s">
        <v>221</v>
      </c>
      <c r="BP2" s="3"/>
      <c r="BQ2" s="17" t="s">
        <v>159</v>
      </c>
      <c r="BR2" s="18" t="s">
        <v>162</v>
      </c>
      <c r="BS2" s="19" t="s">
        <v>221</v>
      </c>
      <c r="BT2" s="3"/>
      <c r="BU2" s="13" t="s">
        <v>212</v>
      </c>
      <c r="BV2" s="3"/>
      <c r="BW2" s="17" t="s">
        <v>159</v>
      </c>
      <c r="BX2" s="18" t="s">
        <v>162</v>
      </c>
      <c r="BY2" s="19" t="s">
        <v>1037</v>
      </c>
      <c r="BZ2" s="3"/>
      <c r="CA2" s="17" t="s">
        <v>159</v>
      </c>
      <c r="CB2" s="18" t="s">
        <v>162</v>
      </c>
      <c r="CC2" s="19" t="s">
        <v>1065</v>
      </c>
      <c r="CD2" s="3"/>
      <c r="CE2" s="17" t="s">
        <v>1115</v>
      </c>
      <c r="CF2" s="18" t="s">
        <v>1116</v>
      </c>
      <c r="CG2" s="18" t="s">
        <v>1117</v>
      </c>
      <c r="CH2" s="19" t="s">
        <v>1118</v>
      </c>
      <c r="CI2" s="3"/>
      <c r="CJ2" s="17" t="s">
        <v>1145</v>
      </c>
      <c r="CK2" s="18" t="s">
        <v>1146</v>
      </c>
      <c r="CL2" s="19" t="s">
        <v>1147</v>
      </c>
      <c r="CM2" s="3"/>
      <c r="CN2" s="3"/>
      <c r="CO2" s="14" t="s">
        <v>62</v>
      </c>
      <c r="CP2" s="15" t="str">
        <f ca="1">VLOOKUP(RANDBETWEEN(1,COUNTA(B3:B102)),A3:A102:B3:B102,COLUMN(B3),FALSE)</f>
        <v>Kleeck</v>
      </c>
      <c r="CQ2" s="16" t="s">
        <v>222</v>
      </c>
    </row>
    <row r="3" spans="1:95" ht="14.4">
      <c r="A3" s="3">
        <v>1</v>
      </c>
      <c r="B3" s="3" t="s">
        <v>223</v>
      </c>
      <c r="C3" s="3"/>
      <c r="D3" s="3" t="s">
        <v>224</v>
      </c>
      <c r="E3" s="3" t="s">
        <v>225</v>
      </c>
      <c r="F3" s="3" t="s">
        <v>226</v>
      </c>
      <c r="G3" s="3" t="s">
        <v>227</v>
      </c>
      <c r="H3" s="3"/>
      <c r="I3" s="3" t="s">
        <v>228</v>
      </c>
      <c r="J3" s="3" t="s">
        <v>229</v>
      </c>
      <c r="K3" s="3" t="s">
        <v>229</v>
      </c>
      <c r="L3" s="3" t="s">
        <v>230</v>
      </c>
      <c r="M3" s="3"/>
      <c r="N3" s="3" t="s">
        <v>231</v>
      </c>
      <c r="O3" s="3" t="s">
        <v>232</v>
      </c>
      <c r="P3" s="3" t="s">
        <v>233</v>
      </c>
      <c r="Q3" s="3" t="s">
        <v>234</v>
      </c>
      <c r="R3" s="3" t="s">
        <v>235</v>
      </c>
      <c r="S3" s="3" t="s">
        <v>236</v>
      </c>
      <c r="T3" s="3" t="s">
        <v>237</v>
      </c>
      <c r="U3" s="3"/>
      <c r="V3" s="3" t="s">
        <v>238</v>
      </c>
      <c r="W3" s="3" t="s">
        <v>239</v>
      </c>
      <c r="X3" s="3" t="s">
        <v>240</v>
      </c>
      <c r="Y3" s="3" t="s">
        <v>241</v>
      </c>
      <c r="Z3" s="3"/>
      <c r="AA3" s="3" t="s">
        <v>242</v>
      </c>
      <c r="AB3" s="3" t="s">
        <v>243</v>
      </c>
      <c r="AC3" s="3" t="s">
        <v>244</v>
      </c>
      <c r="AD3" s="3" t="s">
        <v>245</v>
      </c>
      <c r="AE3" s="3"/>
      <c r="AF3" s="3" t="s">
        <v>246</v>
      </c>
      <c r="AG3" s="3" t="s">
        <v>247</v>
      </c>
      <c r="AH3" s="3" t="s">
        <v>248</v>
      </c>
      <c r="AI3" s="3"/>
      <c r="AJ3" s="3" t="s">
        <v>249</v>
      </c>
      <c r="AK3" s="3" t="s">
        <v>250</v>
      </c>
      <c r="AL3" s="3"/>
      <c r="AM3" s="3" t="s">
        <v>251</v>
      </c>
      <c r="AN3" s="3" t="s">
        <v>252</v>
      </c>
      <c r="AO3" s="3" t="s">
        <v>253</v>
      </c>
      <c r="AP3" s="3"/>
      <c r="AQ3" s="3" t="s">
        <v>254</v>
      </c>
      <c r="AR3" s="3" t="s">
        <v>255</v>
      </c>
      <c r="AS3" s="3" t="s">
        <v>256</v>
      </c>
      <c r="AT3" s="3" t="s">
        <v>257</v>
      </c>
      <c r="AU3" s="3"/>
      <c r="AV3" s="3" t="s">
        <v>258</v>
      </c>
      <c r="AW3" s="3" t="s">
        <v>259</v>
      </c>
      <c r="AX3" s="3" t="s">
        <v>260</v>
      </c>
      <c r="AY3" s="3"/>
      <c r="AZ3" s="3" t="s">
        <v>261</v>
      </c>
      <c r="BA3" s="3" t="s">
        <v>262</v>
      </c>
      <c r="BB3" s="3" t="s">
        <v>263</v>
      </c>
      <c r="BC3" s="3" t="s">
        <v>264</v>
      </c>
      <c r="BD3" s="3"/>
      <c r="BE3" s="3" t="s">
        <v>265</v>
      </c>
      <c r="BF3" s="3" t="s">
        <v>266</v>
      </c>
      <c r="BG3" s="3" t="s">
        <v>267</v>
      </c>
      <c r="BH3" s="3"/>
      <c r="BI3" s="3" t="s">
        <v>268</v>
      </c>
      <c r="BJ3" s="3" t="s">
        <v>269</v>
      </c>
      <c r="BK3" s="3" t="s">
        <v>270</v>
      </c>
      <c r="BL3" s="3"/>
      <c r="BM3" s="3" t="s">
        <v>271</v>
      </c>
      <c r="BN3" s="3" t="s">
        <v>272</v>
      </c>
      <c r="BO3" s="3" t="s">
        <v>273</v>
      </c>
      <c r="BP3" s="3"/>
      <c r="BQ3" s="3" t="s">
        <v>274</v>
      </c>
      <c r="BR3" s="3" t="s">
        <v>275</v>
      </c>
      <c r="BS3" s="3" t="s">
        <v>276</v>
      </c>
      <c r="BT3" s="3"/>
      <c r="BU3" s="3" t="s">
        <v>1013</v>
      </c>
      <c r="BV3" s="3"/>
      <c r="BW3" s="3" t="s">
        <v>1038</v>
      </c>
      <c r="BX3" s="3" t="s">
        <v>413</v>
      </c>
      <c r="BY3" s="3" t="s">
        <v>1050</v>
      </c>
      <c r="BZ3" s="3"/>
      <c r="CA3" s="3" t="s">
        <v>1066</v>
      </c>
      <c r="CB3" s="3" t="s">
        <v>1080</v>
      </c>
      <c r="CC3" s="3" t="s">
        <v>1093</v>
      </c>
      <c r="CD3" s="3"/>
      <c r="CE3" s="3" t="s">
        <v>1119</v>
      </c>
      <c r="CF3" s="3" t="s">
        <v>1124</v>
      </c>
      <c r="CG3" s="3" t="s">
        <v>1132</v>
      </c>
      <c r="CH3" s="3" t="s">
        <v>1133</v>
      </c>
      <c r="CI3" s="3"/>
      <c r="CJ3" s="3" t="s">
        <v>1148</v>
      </c>
      <c r="CK3" s="3" t="s">
        <v>1149</v>
      </c>
      <c r="CL3" s="3" t="s">
        <v>1150</v>
      </c>
      <c r="CM3" s="3"/>
      <c r="CN3" s="3"/>
      <c r="CO3" s="20" t="s">
        <v>80</v>
      </c>
      <c r="CP3" s="21" t="str">
        <f ca="1">CONCATENATE(IF('Random NPC Generator'!R17="Male",VLOOKUP(RANDBETWEEN(1,COUNTA(D3:D102)),A3:A102:D3:D102,COLUMN(D3),FALSE),VLOOKUP(RANDBETWEEN(1,COUNTA(E3:E102)),A3:A102:E3:E102,COLUMN(E3),FALSE))," (",VLOOKUP(RANDBETWEEN(1,COUNTA(F3:F102)),A3:A102:F3:F102,COLUMN(F3),FALSE),") (",VLOOKUP(RANDBETWEEN(1,COUNTA(G3:G102)),A3:A102:G3:G102,COLUMN(G3),FALSE),")")</f>
        <v>Tamajon (Black) (Silver)</v>
      </c>
      <c r="CQ3" s="22" t="s">
        <v>330</v>
      </c>
    </row>
    <row r="4" spans="1:95" ht="14.4">
      <c r="A4" s="3">
        <v>2</v>
      </c>
      <c r="B4" s="3" t="s">
        <v>277</v>
      </c>
      <c r="C4" s="3"/>
      <c r="D4" s="3" t="s">
        <v>278</v>
      </c>
      <c r="E4" s="3" t="s">
        <v>279</v>
      </c>
      <c r="F4" s="3" t="s">
        <v>280</v>
      </c>
      <c r="G4" s="3" t="s">
        <v>281</v>
      </c>
      <c r="H4" s="3"/>
      <c r="I4" s="3" t="s">
        <v>282</v>
      </c>
      <c r="J4" s="3" t="s">
        <v>283</v>
      </c>
      <c r="K4" s="3" t="s">
        <v>284</v>
      </c>
      <c r="L4" s="3" t="s">
        <v>285</v>
      </c>
      <c r="M4" s="3"/>
      <c r="N4" s="3" t="s">
        <v>286</v>
      </c>
      <c r="O4" s="3" t="s">
        <v>287</v>
      </c>
      <c r="P4" s="3" t="s">
        <v>288</v>
      </c>
      <c r="Q4" s="3" t="s">
        <v>289</v>
      </c>
      <c r="R4" s="3" t="s">
        <v>290</v>
      </c>
      <c r="S4" s="3" t="s">
        <v>291</v>
      </c>
      <c r="T4" s="3" t="s">
        <v>292</v>
      </c>
      <c r="U4" s="3"/>
      <c r="V4" s="3" t="s">
        <v>293</v>
      </c>
      <c r="W4" s="3" t="s">
        <v>294</v>
      </c>
      <c r="X4" s="3" t="s">
        <v>295</v>
      </c>
      <c r="Y4" s="3" t="s">
        <v>296</v>
      </c>
      <c r="Z4" s="3"/>
      <c r="AA4" s="3" t="s">
        <v>297</v>
      </c>
      <c r="AB4" s="3" t="s">
        <v>298</v>
      </c>
      <c r="AC4" s="3" t="s">
        <v>237</v>
      </c>
      <c r="AD4" s="3" t="s">
        <v>299</v>
      </c>
      <c r="AE4" s="3"/>
      <c r="AF4" s="3" t="s">
        <v>261</v>
      </c>
      <c r="AG4" s="3" t="s">
        <v>300</v>
      </c>
      <c r="AH4" s="3" t="s">
        <v>301</v>
      </c>
      <c r="AI4" s="3"/>
      <c r="AJ4" s="3" t="s">
        <v>302</v>
      </c>
      <c r="AK4" s="3" t="s">
        <v>303</v>
      </c>
      <c r="AL4" s="3"/>
      <c r="AM4" s="3" t="s">
        <v>304</v>
      </c>
      <c r="AN4" s="3" t="s">
        <v>305</v>
      </c>
      <c r="AO4" s="3" t="s">
        <v>306</v>
      </c>
      <c r="AP4" s="3"/>
      <c r="AQ4" s="3" t="s">
        <v>307</v>
      </c>
      <c r="AR4" s="3" t="s">
        <v>308</v>
      </c>
      <c r="AS4" s="3" t="s">
        <v>309</v>
      </c>
      <c r="AT4" s="3" t="s">
        <v>310</v>
      </c>
      <c r="AU4" s="3"/>
      <c r="AV4" s="3" t="s">
        <v>311</v>
      </c>
      <c r="AW4" s="3" t="s">
        <v>312</v>
      </c>
      <c r="AX4" s="3" t="s">
        <v>313</v>
      </c>
      <c r="AY4" s="3"/>
      <c r="AZ4" s="3" t="s">
        <v>314</v>
      </c>
      <c r="BA4" s="3" t="s">
        <v>315</v>
      </c>
      <c r="BB4" s="3" t="s">
        <v>316</v>
      </c>
      <c r="BC4" s="3" t="s">
        <v>317</v>
      </c>
      <c r="BD4" s="3"/>
      <c r="BE4" s="3" t="s">
        <v>318</v>
      </c>
      <c r="BF4" s="3" t="s">
        <v>319</v>
      </c>
      <c r="BG4" s="3" t="s">
        <v>320</v>
      </c>
      <c r="BH4" s="3"/>
      <c r="BI4" s="3" t="s">
        <v>321</v>
      </c>
      <c r="BJ4" s="3" t="s">
        <v>322</v>
      </c>
      <c r="BK4" s="3" t="s">
        <v>323</v>
      </c>
      <c r="BL4" s="3"/>
      <c r="BM4" s="3" t="s">
        <v>324</v>
      </c>
      <c r="BN4" s="3" t="s">
        <v>325</v>
      </c>
      <c r="BO4" s="3" t="s">
        <v>326</v>
      </c>
      <c r="BP4" s="3"/>
      <c r="BQ4" s="3" t="s">
        <v>327</v>
      </c>
      <c r="BR4" s="3" t="s">
        <v>328</v>
      </c>
      <c r="BS4" s="3" t="s">
        <v>329</v>
      </c>
      <c r="BT4" s="3"/>
      <c r="BU4" s="3" t="s">
        <v>1014</v>
      </c>
      <c r="BV4" s="3"/>
      <c r="BW4" s="3" t="s">
        <v>1039</v>
      </c>
      <c r="BX4" s="3" t="s">
        <v>610</v>
      </c>
      <c r="BY4" s="3" t="s">
        <v>1051</v>
      </c>
      <c r="BZ4" s="3"/>
      <c r="CA4" s="3" t="s">
        <v>1067</v>
      </c>
      <c r="CB4" s="3" t="s">
        <v>1081</v>
      </c>
      <c r="CC4" s="3" t="s">
        <v>1094</v>
      </c>
      <c r="CD4" s="3"/>
      <c r="CE4" s="3" t="s">
        <v>341</v>
      </c>
      <c r="CF4" s="3" t="s">
        <v>1123</v>
      </c>
      <c r="CG4" s="3" t="s">
        <v>1136</v>
      </c>
      <c r="CH4" s="3" t="s">
        <v>1134</v>
      </c>
      <c r="CI4" s="3"/>
      <c r="CJ4" s="3" t="s">
        <v>1165</v>
      </c>
      <c r="CK4" s="3" t="s">
        <v>1164</v>
      </c>
      <c r="CL4" s="3" t="s">
        <v>1151</v>
      </c>
      <c r="CM4" s="3"/>
      <c r="CN4" s="3"/>
      <c r="CO4" s="20" t="s">
        <v>198</v>
      </c>
      <c r="CP4" s="21" t="str">
        <f ca="1">CONCATENATE(IF('Random NPC Generator'!R17="Male",VLOOKUP(RANDBETWEEN(1,COUNTA(I3:I102)),A3:A102:I3:I102,COLUMN(I3),FALSE),VLOOKUP(RANDBETWEEN(1,COUNTA(J3:J102)),A3:A102:J3:J102,COLUMN(J3),FALSE))," ",VLOOKUP(RANDBETWEEN(1,COUNTA(K3:K102)),A3:A102:K3:K102,COLUMN(K3),FALSE),VLOOKUP(RANDBETWEEN(1,COUNTA(L3:L102)),A3:A102:L3:L102,COLUMN(L3),FALSE))</f>
        <v>Veit Brawnhammer</v>
      </c>
      <c r="CQ4" s="22" t="s">
        <v>384</v>
      </c>
    </row>
    <row r="5" spans="1:95" ht="14.4">
      <c r="A5" s="3">
        <v>3</v>
      </c>
      <c r="B5" s="3" t="s">
        <v>331</v>
      </c>
      <c r="C5" s="3"/>
      <c r="D5" s="3" t="s">
        <v>332</v>
      </c>
      <c r="E5" s="3" t="s">
        <v>333</v>
      </c>
      <c r="F5" s="3" t="s">
        <v>334</v>
      </c>
      <c r="G5" s="3" t="s">
        <v>335</v>
      </c>
      <c r="H5" s="3"/>
      <c r="I5" s="3" t="s">
        <v>336</v>
      </c>
      <c r="J5" s="3" t="s">
        <v>337</v>
      </c>
      <c r="K5" s="3" t="s">
        <v>335</v>
      </c>
      <c r="L5" s="3" t="s">
        <v>338</v>
      </c>
      <c r="M5" s="3"/>
      <c r="N5" s="3" t="s">
        <v>339</v>
      </c>
      <c r="O5" s="3" t="s">
        <v>340</v>
      </c>
      <c r="P5" s="3" t="s">
        <v>341</v>
      </c>
      <c r="Q5" s="3" t="s">
        <v>342</v>
      </c>
      <c r="R5" s="3" t="s">
        <v>343</v>
      </c>
      <c r="S5" s="3" t="s">
        <v>344</v>
      </c>
      <c r="T5" s="3" t="s">
        <v>345</v>
      </c>
      <c r="U5" s="3"/>
      <c r="V5" s="3" t="s">
        <v>346</v>
      </c>
      <c r="W5" s="3" t="s">
        <v>347</v>
      </c>
      <c r="X5" s="3" t="s">
        <v>348</v>
      </c>
      <c r="Y5" s="3" t="s">
        <v>349</v>
      </c>
      <c r="Z5" s="3"/>
      <c r="AA5" s="3" t="s">
        <v>350</v>
      </c>
      <c r="AB5" s="3" t="s">
        <v>351</v>
      </c>
      <c r="AC5" s="3" t="s">
        <v>352</v>
      </c>
      <c r="AD5" s="3" t="s">
        <v>353</v>
      </c>
      <c r="AE5" s="3"/>
      <c r="AF5" s="3" t="s">
        <v>354</v>
      </c>
      <c r="AG5" s="3" t="s">
        <v>355</v>
      </c>
      <c r="AH5" s="3" t="s">
        <v>356</v>
      </c>
      <c r="AI5" s="3"/>
      <c r="AJ5" s="3" t="s">
        <v>357</v>
      </c>
      <c r="AK5" s="3" t="s">
        <v>358</v>
      </c>
      <c r="AL5" s="3"/>
      <c r="AM5" s="3" t="s">
        <v>359</v>
      </c>
      <c r="AN5" s="3" t="s">
        <v>360</v>
      </c>
      <c r="AO5" s="3" t="s">
        <v>361</v>
      </c>
      <c r="AP5" s="3"/>
      <c r="AQ5" s="3" t="s">
        <v>362</v>
      </c>
      <c r="AR5" s="3" t="s">
        <v>363</v>
      </c>
      <c r="AS5" s="3" t="s">
        <v>364</v>
      </c>
      <c r="AT5" s="3" t="s">
        <v>365</v>
      </c>
      <c r="AU5" s="3"/>
      <c r="AV5" s="3" t="s">
        <v>366</v>
      </c>
      <c r="AW5" s="3" t="s">
        <v>367</v>
      </c>
      <c r="AX5" s="3" t="s">
        <v>368</v>
      </c>
      <c r="AY5" s="3"/>
      <c r="AZ5" s="3" t="s">
        <v>369</v>
      </c>
      <c r="BA5" s="3" t="s">
        <v>370</v>
      </c>
      <c r="BB5" s="3" t="s">
        <v>371</v>
      </c>
      <c r="BC5" s="3" t="s">
        <v>372</v>
      </c>
      <c r="BD5" s="3"/>
      <c r="BE5" s="3" t="s">
        <v>1203</v>
      </c>
      <c r="BF5" s="3" t="s">
        <v>373</v>
      </c>
      <c r="BG5" s="3" t="s">
        <v>374</v>
      </c>
      <c r="BH5" s="3"/>
      <c r="BI5" s="3" t="s">
        <v>375</v>
      </c>
      <c r="BJ5" s="3" t="s">
        <v>376</v>
      </c>
      <c r="BK5" s="3" t="s">
        <v>377</v>
      </c>
      <c r="BL5" s="3"/>
      <c r="BM5" s="3" t="s">
        <v>378</v>
      </c>
      <c r="BN5" s="3" t="s">
        <v>379</v>
      </c>
      <c r="BO5" s="3" t="s">
        <v>380</v>
      </c>
      <c r="BP5" s="3"/>
      <c r="BQ5" s="3" t="s">
        <v>381</v>
      </c>
      <c r="BR5" s="3" t="s">
        <v>382</v>
      </c>
      <c r="BS5" s="3" t="s">
        <v>383</v>
      </c>
      <c r="BT5" s="3"/>
      <c r="BU5" s="3" t="s">
        <v>1015</v>
      </c>
      <c r="BV5" s="3"/>
      <c r="BW5" s="3" t="s">
        <v>1040</v>
      </c>
      <c r="BX5" s="3" t="s">
        <v>303</v>
      </c>
      <c r="BY5" s="3" t="s">
        <v>1052</v>
      </c>
      <c r="BZ5" s="3"/>
      <c r="CA5" s="3" t="s">
        <v>1068</v>
      </c>
      <c r="CB5" s="3" t="s">
        <v>1082</v>
      </c>
      <c r="CC5" s="3" t="s">
        <v>1095</v>
      </c>
      <c r="CD5" s="3"/>
      <c r="CE5" s="3" t="s">
        <v>1120</v>
      </c>
      <c r="CF5" s="3" t="s">
        <v>1121</v>
      </c>
      <c r="CG5" s="3" t="s">
        <v>1137</v>
      </c>
      <c r="CH5" s="3" t="s">
        <v>1135</v>
      </c>
      <c r="CI5" s="3"/>
      <c r="CJ5" s="3" t="s">
        <v>1152</v>
      </c>
      <c r="CK5" s="3" t="s">
        <v>1153</v>
      </c>
      <c r="CL5" s="3" t="s">
        <v>1154</v>
      </c>
      <c r="CM5" s="3"/>
      <c r="CN5" s="3"/>
      <c r="CO5" s="20" t="s">
        <v>199</v>
      </c>
      <c r="CP5" s="21" t="str">
        <f ca="1">CONCATENATE(IF('Random NPC Generator'!R17="Male",VLOOKUP(RANDBETWEEN(1,COUNTA(N3:N102)),A3:A102:N3:N102,COLUMN(N3),FALSE),VLOOKUP(RANDBETWEEN(1,COUNTA(O3:O102)),A3:A102:O3:O102,COLUMN(O3),FALSE))," ",VLOOKUP(RANDBETWEEN(1,COUNTA(P3:P102)),A3:A102:P3:P102,COLUMN(P3),FALSE)," ",CP39,CP40," (",CQ40,CQ39,")")</f>
        <v>Farlien Faen Liadon (Silverfrond)</v>
      </c>
      <c r="CQ5" s="22" t="s">
        <v>438</v>
      </c>
    </row>
    <row r="6" spans="1:95" ht="14.4">
      <c r="A6" s="3">
        <v>4</v>
      </c>
      <c r="B6" s="3" t="s">
        <v>385</v>
      </c>
      <c r="C6" s="3"/>
      <c r="D6" s="3" t="s">
        <v>386</v>
      </c>
      <c r="E6" s="3" t="s">
        <v>387</v>
      </c>
      <c r="F6" s="3" t="s">
        <v>388</v>
      </c>
      <c r="G6" s="3" t="s">
        <v>389</v>
      </c>
      <c r="H6" s="3"/>
      <c r="I6" s="3" t="s">
        <v>390</v>
      </c>
      <c r="J6" s="3" t="s">
        <v>391</v>
      </c>
      <c r="K6" s="3" t="s">
        <v>392</v>
      </c>
      <c r="L6" s="3" t="s">
        <v>393</v>
      </c>
      <c r="M6" s="3"/>
      <c r="N6" s="3" t="s">
        <v>394</v>
      </c>
      <c r="O6" s="3" t="s">
        <v>395</v>
      </c>
      <c r="P6" s="3" t="s">
        <v>396</v>
      </c>
      <c r="Q6" s="3" t="s">
        <v>397</v>
      </c>
      <c r="R6" s="3" t="s">
        <v>398</v>
      </c>
      <c r="S6" s="3" t="s">
        <v>399</v>
      </c>
      <c r="T6" s="3" t="s">
        <v>400</v>
      </c>
      <c r="U6" s="3"/>
      <c r="V6" s="3" t="s">
        <v>401</v>
      </c>
      <c r="W6" s="3" t="s">
        <v>402</v>
      </c>
      <c r="X6" s="3" t="s">
        <v>403</v>
      </c>
      <c r="Y6" s="3" t="s">
        <v>404</v>
      </c>
      <c r="Z6" s="3"/>
      <c r="AA6" s="3" t="s">
        <v>405</v>
      </c>
      <c r="AB6" s="3" t="s">
        <v>406</v>
      </c>
      <c r="AC6" s="3" t="s">
        <v>407</v>
      </c>
      <c r="AD6" s="3" t="s">
        <v>408</v>
      </c>
      <c r="AE6" s="3"/>
      <c r="AF6" s="3" t="s">
        <v>409</v>
      </c>
      <c r="AG6" s="3" t="s">
        <v>410</v>
      </c>
      <c r="AH6" s="3" t="s">
        <v>411</v>
      </c>
      <c r="AI6" s="3"/>
      <c r="AJ6" s="3" t="s">
        <v>412</v>
      </c>
      <c r="AK6" s="3" t="s">
        <v>413</v>
      </c>
      <c r="AL6" s="3"/>
      <c r="AM6" s="3" t="s">
        <v>414</v>
      </c>
      <c r="AN6" s="3" t="s">
        <v>415</v>
      </c>
      <c r="AO6" s="3" t="s">
        <v>416</v>
      </c>
      <c r="AP6" s="3"/>
      <c r="AQ6" s="3" t="s">
        <v>417</v>
      </c>
      <c r="AR6" s="3" t="s">
        <v>418</v>
      </c>
      <c r="AS6" s="3" t="s">
        <v>419</v>
      </c>
      <c r="AT6" s="3" t="s">
        <v>264</v>
      </c>
      <c r="AU6" s="3"/>
      <c r="AV6" s="3" t="s">
        <v>420</v>
      </c>
      <c r="AW6" s="3" t="s">
        <v>421</v>
      </c>
      <c r="AX6" s="3" t="s">
        <v>422</v>
      </c>
      <c r="AY6" s="3"/>
      <c r="AZ6" s="3" t="s">
        <v>423</v>
      </c>
      <c r="BA6" s="3" t="s">
        <v>424</v>
      </c>
      <c r="BB6" s="3" t="s">
        <v>425</v>
      </c>
      <c r="BC6" s="3" t="s">
        <v>310</v>
      </c>
      <c r="BD6" s="3"/>
      <c r="BE6" s="3" t="s">
        <v>426</v>
      </c>
      <c r="BF6" s="3" t="s">
        <v>427</v>
      </c>
      <c r="BG6" s="3" t="s">
        <v>428</v>
      </c>
      <c r="BH6" s="3"/>
      <c r="BI6" s="3" t="s">
        <v>429</v>
      </c>
      <c r="BJ6" s="3" t="s">
        <v>430</v>
      </c>
      <c r="BK6" s="3" t="s">
        <v>431</v>
      </c>
      <c r="BL6" s="3"/>
      <c r="BM6" s="3" t="s">
        <v>432</v>
      </c>
      <c r="BN6" s="3" t="s">
        <v>433</v>
      </c>
      <c r="BO6" s="3" t="s">
        <v>434</v>
      </c>
      <c r="BP6" s="3"/>
      <c r="BQ6" s="3" t="s">
        <v>435</v>
      </c>
      <c r="BR6" s="3" t="s">
        <v>436</v>
      </c>
      <c r="BS6" s="3" t="s">
        <v>437</v>
      </c>
      <c r="BT6" s="3"/>
      <c r="BU6" s="3" t="s">
        <v>1016</v>
      </c>
      <c r="BV6" s="3"/>
      <c r="BW6" s="3" t="s">
        <v>1041</v>
      </c>
      <c r="BX6" s="3" t="s">
        <v>681</v>
      </c>
      <c r="BY6" s="3" t="s">
        <v>1053</v>
      </c>
      <c r="BZ6" s="3"/>
      <c r="CA6" s="3" t="s">
        <v>1069</v>
      </c>
      <c r="CB6" s="3" t="s">
        <v>1083</v>
      </c>
      <c r="CC6" s="3" t="s">
        <v>1096</v>
      </c>
      <c r="CD6" s="3"/>
      <c r="CE6" s="3" t="s">
        <v>1122</v>
      </c>
      <c r="CF6" s="3" t="s">
        <v>1125</v>
      </c>
      <c r="CG6" s="3" t="s">
        <v>1138</v>
      </c>
      <c r="CH6" s="3" t="s">
        <v>1142</v>
      </c>
      <c r="CI6" s="3"/>
      <c r="CJ6" s="3" t="s">
        <v>1155</v>
      </c>
      <c r="CK6" s="3" t="s">
        <v>1156</v>
      </c>
      <c r="CL6" s="3" t="s">
        <v>1157</v>
      </c>
      <c r="CM6" s="3"/>
      <c r="CN6" s="3"/>
      <c r="CO6" s="20" t="s">
        <v>99</v>
      </c>
      <c r="CP6" s="21" t="str">
        <f ca="1">IF('Random NPC Generator'!R17="Male",VLOOKUP(RANDBETWEEN(1,COUNTA(N3:N102)),A3:A102:N3:N102,COLUMN(N3),FALSE),VLOOKUP(RANDBETWEEN(1,COUNTA(O3:O102)),A3:A102:O3:O102,COLUMN(O3),FALSE))</f>
        <v>Oleran</v>
      </c>
      <c r="CQ6" s="22" t="s">
        <v>491</v>
      </c>
    </row>
    <row r="7" spans="1:95" ht="14.4">
      <c r="A7" s="3">
        <v>5</v>
      </c>
      <c r="B7" s="3" t="s">
        <v>439</v>
      </c>
      <c r="C7" s="3"/>
      <c r="D7" s="3" t="s">
        <v>440</v>
      </c>
      <c r="E7" s="3" t="s">
        <v>441</v>
      </c>
      <c r="F7" s="3" t="s">
        <v>442</v>
      </c>
      <c r="G7" s="3" t="s">
        <v>443</v>
      </c>
      <c r="H7" s="3"/>
      <c r="I7" s="3" t="s">
        <v>444</v>
      </c>
      <c r="J7" s="3" t="s">
        <v>445</v>
      </c>
      <c r="K7" s="3" t="s">
        <v>446</v>
      </c>
      <c r="L7" s="3" t="s">
        <v>245</v>
      </c>
      <c r="M7" s="3"/>
      <c r="N7" s="3" t="s">
        <v>447</v>
      </c>
      <c r="O7" s="3" t="s">
        <v>448</v>
      </c>
      <c r="P7" s="3" t="s">
        <v>449</v>
      </c>
      <c r="Q7" s="3" t="s">
        <v>450</v>
      </c>
      <c r="R7" s="3" t="s">
        <v>451</v>
      </c>
      <c r="S7" s="3" t="s">
        <v>452</v>
      </c>
      <c r="T7" s="3" t="s">
        <v>443</v>
      </c>
      <c r="U7" s="3"/>
      <c r="V7" s="3" t="s">
        <v>453</v>
      </c>
      <c r="W7" s="3" t="s">
        <v>454</v>
      </c>
      <c r="X7" s="3" t="s">
        <v>455</v>
      </c>
      <c r="Y7" s="3" t="s">
        <v>456</v>
      </c>
      <c r="Z7" s="3"/>
      <c r="AA7" s="3" t="s">
        <v>457</v>
      </c>
      <c r="AB7" s="3" t="s">
        <v>458</v>
      </c>
      <c r="AC7" s="3" t="s">
        <v>459</v>
      </c>
      <c r="AD7" s="3" t="s">
        <v>460</v>
      </c>
      <c r="AE7" s="3"/>
      <c r="AF7" s="3" t="s">
        <v>461</v>
      </c>
      <c r="AG7" s="3" t="s">
        <v>462</v>
      </c>
      <c r="AH7" s="3" t="s">
        <v>463</v>
      </c>
      <c r="AI7" s="3"/>
      <c r="AJ7" s="3" t="s">
        <v>464</v>
      </c>
      <c r="AK7" s="3" t="s">
        <v>465</v>
      </c>
      <c r="AL7" s="3"/>
      <c r="AM7" s="3" t="s">
        <v>466</v>
      </c>
      <c r="AN7" s="3" t="s">
        <v>467</v>
      </c>
      <c r="AO7" s="3" t="s">
        <v>468</v>
      </c>
      <c r="AP7" s="3"/>
      <c r="AQ7" s="3" t="s">
        <v>469</v>
      </c>
      <c r="AR7" s="3" t="s">
        <v>470</v>
      </c>
      <c r="AS7" s="3" t="s">
        <v>471</v>
      </c>
      <c r="AT7" s="3" t="s">
        <v>472</v>
      </c>
      <c r="AU7" s="3"/>
      <c r="AV7" s="3" t="s">
        <v>473</v>
      </c>
      <c r="AW7" s="3" t="s">
        <v>474</v>
      </c>
      <c r="AX7" s="3" t="s">
        <v>475</v>
      </c>
      <c r="AY7" s="3"/>
      <c r="AZ7" s="3" t="s">
        <v>476</v>
      </c>
      <c r="BA7" s="3" t="s">
        <v>421</v>
      </c>
      <c r="BB7" s="3" t="s">
        <v>477</v>
      </c>
      <c r="BC7" s="3" t="s">
        <v>478</v>
      </c>
      <c r="BD7" s="3"/>
      <c r="BE7" s="3" t="s">
        <v>479</v>
      </c>
      <c r="BF7" s="3" t="s">
        <v>480</v>
      </c>
      <c r="BG7" s="3" t="s">
        <v>481</v>
      </c>
      <c r="BH7" s="3"/>
      <c r="BI7" s="3" t="s">
        <v>482</v>
      </c>
      <c r="BJ7" s="3" t="s">
        <v>483</v>
      </c>
      <c r="BK7" s="3" t="s">
        <v>484</v>
      </c>
      <c r="BL7" s="3"/>
      <c r="BM7" s="3" t="s">
        <v>485</v>
      </c>
      <c r="BN7" s="3" t="s">
        <v>486</v>
      </c>
      <c r="BO7" s="3" t="s">
        <v>487</v>
      </c>
      <c r="BP7" s="3"/>
      <c r="BQ7" s="3" t="s">
        <v>488</v>
      </c>
      <c r="BR7" s="3" t="s">
        <v>489</v>
      </c>
      <c r="BS7" s="3" t="s">
        <v>490</v>
      </c>
      <c r="BT7" s="3"/>
      <c r="BU7" s="3" t="s">
        <v>1017</v>
      </c>
      <c r="BV7" s="3"/>
      <c r="BW7" s="3" t="s">
        <v>1042</v>
      </c>
      <c r="BX7" s="3" t="s">
        <v>465</v>
      </c>
      <c r="BY7" s="3" t="s">
        <v>1054</v>
      </c>
      <c r="BZ7" s="3"/>
      <c r="CA7" s="3" t="s">
        <v>1070</v>
      </c>
      <c r="CB7" s="3" t="s">
        <v>1084</v>
      </c>
      <c r="CC7" s="3" t="s">
        <v>1097</v>
      </c>
      <c r="CD7" s="3"/>
      <c r="CE7" s="3" t="s">
        <v>1126</v>
      </c>
      <c r="CF7" s="3" t="s">
        <v>1127</v>
      </c>
      <c r="CG7" s="3" t="s">
        <v>1139</v>
      </c>
      <c r="CH7" s="3"/>
      <c r="CI7" s="3"/>
      <c r="CJ7" s="3" t="s">
        <v>1158</v>
      </c>
      <c r="CK7" s="3" t="s">
        <v>1161</v>
      </c>
      <c r="CL7" s="3" t="s">
        <v>1159</v>
      </c>
      <c r="CM7" s="3"/>
      <c r="CN7" s="3"/>
      <c r="CO7" s="20" t="s">
        <v>200</v>
      </c>
      <c r="CP7" s="21" t="str">
        <f ca="1">CONCATENATE(IF('Random NPC Generator'!R17="Male",VLOOKUP(RANDBETWEEN(1,COUNTA(V3:V102)),A3:A102:V3:V102,COLUMN(V3),FALSE),VLOOKUP(RANDBETWEEN(1,COUNTA(W3:W102)),A3:A102:W3:W102,COLUMN(W3),FALSE))," ",VLOOKUP(RANDBETWEEN(1,COUNTA(Y3:Y102)),A3:A102:Y3:Y102,COLUMN(Y3),FALSE)," ",VLOOKUP(RANDBETWEEN(1,COUNTA(X3:X102)),A3:A102:X3:X102,COLUMN(X3),FALSE))</f>
        <v>Burgell Aleslosh Daergel</v>
      </c>
      <c r="CQ7" s="22" t="s">
        <v>543</v>
      </c>
    </row>
    <row r="8" spans="1:95" ht="14.4">
      <c r="A8" s="3">
        <v>6</v>
      </c>
      <c r="B8" s="3" t="s">
        <v>492</v>
      </c>
      <c r="C8" s="3"/>
      <c r="D8" s="3" t="s">
        <v>493</v>
      </c>
      <c r="E8" s="3" t="s">
        <v>494</v>
      </c>
      <c r="F8" s="3"/>
      <c r="G8" s="3"/>
      <c r="H8" s="3"/>
      <c r="I8" s="3" t="s">
        <v>495</v>
      </c>
      <c r="J8" s="3" t="s">
        <v>496</v>
      </c>
      <c r="K8" s="3" t="s">
        <v>469</v>
      </c>
      <c r="L8" s="3" t="s">
        <v>497</v>
      </c>
      <c r="M8" s="3"/>
      <c r="N8" s="3" t="s">
        <v>498</v>
      </c>
      <c r="O8" s="3" t="s">
        <v>499</v>
      </c>
      <c r="P8" s="3" t="s">
        <v>500</v>
      </c>
      <c r="Q8" s="3" t="s">
        <v>501</v>
      </c>
      <c r="R8" s="3" t="s">
        <v>502</v>
      </c>
      <c r="S8" s="3" t="s">
        <v>503</v>
      </c>
      <c r="T8" s="3" t="s">
        <v>504</v>
      </c>
      <c r="U8" s="3"/>
      <c r="V8" s="3" t="s">
        <v>505</v>
      </c>
      <c r="W8" s="3" t="s">
        <v>506</v>
      </c>
      <c r="X8" s="3" t="s">
        <v>507</v>
      </c>
      <c r="Y8" s="3" t="s">
        <v>508</v>
      </c>
      <c r="Z8" s="3"/>
      <c r="AA8" s="3" t="s">
        <v>509</v>
      </c>
      <c r="AB8" s="3" t="s">
        <v>510</v>
      </c>
      <c r="AC8" s="3" t="s">
        <v>511</v>
      </c>
      <c r="AD8" s="3"/>
      <c r="AE8" s="3"/>
      <c r="AF8" s="3" t="s">
        <v>512</v>
      </c>
      <c r="AG8" s="3" t="s">
        <v>513</v>
      </c>
      <c r="AH8" s="3" t="s">
        <v>514</v>
      </c>
      <c r="AI8" s="3"/>
      <c r="AJ8" s="3" t="s">
        <v>515</v>
      </c>
      <c r="AK8" s="3" t="s">
        <v>516</v>
      </c>
      <c r="AL8" s="3"/>
      <c r="AM8" s="3" t="s">
        <v>517</v>
      </c>
      <c r="AN8" s="3" t="s">
        <v>518</v>
      </c>
      <c r="AO8" s="3" t="s">
        <v>519</v>
      </c>
      <c r="AP8" s="3"/>
      <c r="AQ8" s="3" t="s">
        <v>520</v>
      </c>
      <c r="AR8" s="3" t="s">
        <v>521</v>
      </c>
      <c r="AS8" s="3" t="s">
        <v>522</v>
      </c>
      <c r="AT8" s="3" t="s">
        <v>523</v>
      </c>
      <c r="AU8" s="3"/>
      <c r="AV8" s="3" t="s">
        <v>524</v>
      </c>
      <c r="AW8" s="3" t="s">
        <v>525</v>
      </c>
      <c r="AX8" s="3" t="s">
        <v>526</v>
      </c>
      <c r="AY8" s="3"/>
      <c r="AZ8" s="3" t="s">
        <v>527</v>
      </c>
      <c r="BA8" s="3" t="s">
        <v>528</v>
      </c>
      <c r="BB8" s="3" t="s">
        <v>529</v>
      </c>
      <c r="BC8" s="3" t="s">
        <v>530</v>
      </c>
      <c r="BD8" s="3"/>
      <c r="BE8" s="3" t="s">
        <v>531</v>
      </c>
      <c r="BF8" s="3" t="s">
        <v>532</v>
      </c>
      <c r="BG8" s="3" t="s">
        <v>533</v>
      </c>
      <c r="BH8" s="3"/>
      <c r="BI8" s="3" t="s">
        <v>534</v>
      </c>
      <c r="BJ8" s="3" t="s">
        <v>535</v>
      </c>
      <c r="BK8" s="3" t="s">
        <v>536</v>
      </c>
      <c r="BL8" s="3"/>
      <c r="BM8" s="3" t="s">
        <v>537</v>
      </c>
      <c r="BN8" s="3" t="s">
        <v>538</v>
      </c>
      <c r="BO8" s="3" t="s">
        <v>539</v>
      </c>
      <c r="BP8" s="3"/>
      <c r="BQ8" s="3" t="s">
        <v>540</v>
      </c>
      <c r="BR8" s="3" t="s">
        <v>541</v>
      </c>
      <c r="BS8" s="3" t="s">
        <v>542</v>
      </c>
      <c r="BT8" s="3"/>
      <c r="BU8" s="3" t="s">
        <v>1018</v>
      </c>
      <c r="BV8" s="3"/>
      <c r="BW8" s="3" t="s">
        <v>1043</v>
      </c>
      <c r="BX8" s="3" t="s">
        <v>516</v>
      </c>
      <c r="BY8" s="3" t="s">
        <v>1055</v>
      </c>
      <c r="BZ8" s="3"/>
      <c r="CA8" s="3" t="s">
        <v>1071</v>
      </c>
      <c r="CB8" s="3" t="s">
        <v>1085</v>
      </c>
      <c r="CC8" s="3" t="s">
        <v>1098</v>
      </c>
      <c r="CD8" s="3"/>
      <c r="CE8" s="3" t="s">
        <v>1128</v>
      </c>
      <c r="CF8" s="3" t="s">
        <v>1130</v>
      </c>
      <c r="CG8" s="3" t="s">
        <v>1140</v>
      </c>
      <c r="CH8" s="3"/>
      <c r="CI8" s="3"/>
      <c r="CJ8" s="3" t="s">
        <v>1160</v>
      </c>
      <c r="CK8" s="3" t="s">
        <v>1167</v>
      </c>
      <c r="CL8" s="3" t="s">
        <v>1162</v>
      </c>
      <c r="CM8" s="3"/>
      <c r="CN8" s="3"/>
      <c r="CO8" s="20" t="s">
        <v>114</v>
      </c>
      <c r="CP8" s="21" t="str">
        <f ca="1">CONCATENATE(IF('Random NPC Generator'!R17="Male",VLOOKUP(RANDBETWEEN(1,COUNTA(AA3:AA102)),A3:A102:AA3:AA102,COLUMN(AA3),FALSE),VLOOKUP(RANDBETWEEN(1,COUNTA(AB3:AB102)),A3:A102:AB3:AB102,COLUMN(AB3),FALSE))," ",VLOOKUP(RANDBETWEEN(1,COUNTA(AC3:AC102)),A3:A102:AC3:AC102,COLUMN(AC3),FALSE),VLOOKUP(RANDBETWEEN(1,COUNTA(AD3:AD102)),A3:A102:AD3:AD102,COLUMN(AD3),FALSE))</f>
        <v>Durthmeck Crystalfinder</v>
      </c>
      <c r="CQ8" s="22" t="s">
        <v>384</v>
      </c>
    </row>
    <row r="9" spans="1:95" ht="14.4">
      <c r="A9" s="3">
        <v>7</v>
      </c>
      <c r="B9" s="3" t="s">
        <v>544</v>
      </c>
      <c r="C9" s="3"/>
      <c r="D9" s="3" t="s">
        <v>545</v>
      </c>
      <c r="E9" s="3" t="s">
        <v>546</v>
      </c>
      <c r="F9" s="3"/>
      <c r="G9" s="3"/>
      <c r="H9" s="3"/>
      <c r="I9" s="3" t="s">
        <v>547</v>
      </c>
      <c r="J9" s="3" t="s">
        <v>548</v>
      </c>
      <c r="K9" s="3" t="s">
        <v>549</v>
      </c>
      <c r="L9" s="3" t="s">
        <v>550</v>
      </c>
      <c r="M9" s="3"/>
      <c r="N9" s="3" t="s">
        <v>551</v>
      </c>
      <c r="O9" s="3" t="s">
        <v>552</v>
      </c>
      <c r="P9" s="3" t="s">
        <v>553</v>
      </c>
      <c r="Q9" s="3" t="s">
        <v>554</v>
      </c>
      <c r="R9" s="3" t="s">
        <v>555</v>
      </c>
      <c r="S9" s="3" t="s">
        <v>556</v>
      </c>
      <c r="T9" s="3" t="s">
        <v>557</v>
      </c>
      <c r="U9" s="3"/>
      <c r="V9" s="3" t="s">
        <v>461</v>
      </c>
      <c r="W9" s="3" t="s">
        <v>558</v>
      </c>
      <c r="X9" s="3" t="s">
        <v>559</v>
      </c>
      <c r="Y9" s="3" t="s">
        <v>560</v>
      </c>
      <c r="Z9" s="3"/>
      <c r="AA9" s="3" t="s">
        <v>561</v>
      </c>
      <c r="AB9" s="3" t="s">
        <v>562</v>
      </c>
      <c r="AC9" s="3"/>
      <c r="AD9" s="3"/>
      <c r="AE9" s="3"/>
      <c r="AF9" s="3" t="s">
        <v>563</v>
      </c>
      <c r="AG9" s="3" t="s">
        <v>564</v>
      </c>
      <c r="AH9" s="3" t="s">
        <v>565</v>
      </c>
      <c r="AI9" s="3"/>
      <c r="AJ9" s="3" t="s">
        <v>566</v>
      </c>
      <c r="AK9" s="3" t="s">
        <v>567</v>
      </c>
      <c r="AL9" s="3"/>
      <c r="AM9" s="3" t="s">
        <v>568</v>
      </c>
      <c r="AN9" s="3" t="s">
        <v>569</v>
      </c>
      <c r="AO9" s="3" t="s">
        <v>570</v>
      </c>
      <c r="AP9" s="3"/>
      <c r="AQ9" s="3" t="s">
        <v>571</v>
      </c>
      <c r="AR9" s="3" t="s">
        <v>572</v>
      </c>
      <c r="AS9" s="3"/>
      <c r="AT9" s="3"/>
      <c r="AU9" s="3"/>
      <c r="AV9" s="3" t="s">
        <v>573</v>
      </c>
      <c r="AW9" s="3" t="s">
        <v>574</v>
      </c>
      <c r="AX9" s="3" t="s">
        <v>575</v>
      </c>
      <c r="AY9" s="3"/>
      <c r="AZ9" s="3" t="s">
        <v>576</v>
      </c>
      <c r="BA9" s="3" t="s">
        <v>577</v>
      </c>
      <c r="BB9" s="3"/>
      <c r="BC9" s="3"/>
      <c r="BD9" s="3"/>
      <c r="BE9" s="3" t="s">
        <v>578</v>
      </c>
      <c r="BF9" s="3" t="s">
        <v>579</v>
      </c>
      <c r="BG9" s="3" t="s">
        <v>580</v>
      </c>
      <c r="BH9" s="3"/>
      <c r="BI9" s="3" t="s">
        <v>581</v>
      </c>
      <c r="BJ9" s="3" t="s">
        <v>582</v>
      </c>
      <c r="BK9" s="3"/>
      <c r="BL9" s="3"/>
      <c r="BM9" s="3" t="s">
        <v>583</v>
      </c>
      <c r="BN9" s="3" t="s">
        <v>584</v>
      </c>
      <c r="BO9" s="3" t="s">
        <v>486</v>
      </c>
      <c r="BP9" s="3"/>
      <c r="BQ9" s="3" t="s">
        <v>585</v>
      </c>
      <c r="BR9" s="3" t="s">
        <v>586</v>
      </c>
      <c r="BS9" s="3" t="s">
        <v>587</v>
      </c>
      <c r="BT9" s="3"/>
      <c r="BU9" s="3" t="s">
        <v>1019</v>
      </c>
      <c r="BV9" s="3"/>
      <c r="BW9" s="3" t="s">
        <v>1044</v>
      </c>
      <c r="BX9" s="3" t="s">
        <v>250</v>
      </c>
      <c r="BY9" s="3" t="s">
        <v>1056</v>
      </c>
      <c r="BZ9" s="3"/>
      <c r="CA9" s="3" t="s">
        <v>1072</v>
      </c>
      <c r="CB9" s="3" t="s">
        <v>1086</v>
      </c>
      <c r="CC9" s="3" t="s">
        <v>1099</v>
      </c>
      <c r="CD9" s="3"/>
      <c r="CE9" s="3" t="s">
        <v>1129</v>
      </c>
      <c r="CF9" s="3" t="s">
        <v>1123</v>
      </c>
      <c r="CG9" s="3" t="s">
        <v>1141</v>
      </c>
      <c r="CH9" s="3"/>
      <c r="CI9" s="3"/>
      <c r="CJ9" s="3" t="s">
        <v>1163</v>
      </c>
      <c r="CK9" s="3" t="s">
        <v>1169</v>
      </c>
      <c r="CL9" s="3" t="s">
        <v>1168</v>
      </c>
      <c r="CM9" s="3"/>
      <c r="CN9" s="3"/>
      <c r="CO9" s="20" t="s">
        <v>201</v>
      </c>
      <c r="CP9" s="21" t="str">
        <f ca="1">CONCATENATE(IF('Random NPC Generator'!R17="Male",VLOOKUP(RANDBETWEEN(1,COUNTA(AF3:AF102)),A3:A102:AF3:AF102,COLUMN(AF3),FALSE),VLOOKUP(RANDBETWEEN(1,COUNTA(AG3:AG102)),A3:A102:AG3:AG102,COLUMN(AG3),FALSE))," ",VLOOKUP(RANDBETWEEN(1,COUNTA(AH3:AH102)),A3:A102:AH3:AH102,COLUMN(AH3),FALSE))</f>
        <v>Milo High-hill</v>
      </c>
      <c r="CQ9" s="22" t="s">
        <v>661</v>
      </c>
    </row>
    <row r="10" spans="1:95" ht="14.4">
      <c r="A10" s="3">
        <v>8</v>
      </c>
      <c r="B10" s="3" t="s">
        <v>588</v>
      </c>
      <c r="C10" s="3"/>
      <c r="D10" s="3" t="s">
        <v>589</v>
      </c>
      <c r="E10" s="3" t="s">
        <v>590</v>
      </c>
      <c r="F10" s="3"/>
      <c r="G10" s="3"/>
      <c r="H10" s="3"/>
      <c r="I10" s="3" t="s">
        <v>591</v>
      </c>
      <c r="J10" s="3" t="s">
        <v>592</v>
      </c>
      <c r="K10" s="3" t="s">
        <v>352</v>
      </c>
      <c r="L10" s="3" t="s">
        <v>593</v>
      </c>
      <c r="M10" s="3"/>
      <c r="N10" s="3" t="s">
        <v>594</v>
      </c>
      <c r="O10" s="3" t="s">
        <v>595</v>
      </c>
      <c r="P10" s="3" t="s">
        <v>596</v>
      </c>
      <c r="Q10" s="3" t="s">
        <v>597</v>
      </c>
      <c r="R10" s="3" t="s">
        <v>598</v>
      </c>
      <c r="S10" s="3" t="s">
        <v>599</v>
      </c>
      <c r="T10" s="3" t="s">
        <v>389</v>
      </c>
      <c r="U10" s="3"/>
      <c r="V10" s="3" t="s">
        <v>600</v>
      </c>
      <c r="W10" s="3" t="s">
        <v>601</v>
      </c>
      <c r="X10" s="3" t="s">
        <v>602</v>
      </c>
      <c r="Y10" s="3" t="s">
        <v>603</v>
      </c>
      <c r="Z10" s="3"/>
      <c r="AA10" s="3" t="s">
        <v>604</v>
      </c>
      <c r="AB10" s="3" t="s">
        <v>605</v>
      </c>
      <c r="AC10" s="3"/>
      <c r="AD10" s="3"/>
      <c r="AE10" s="3"/>
      <c r="AF10" s="3" t="s">
        <v>606</v>
      </c>
      <c r="AG10" s="3" t="s">
        <v>607</v>
      </c>
      <c r="AH10" s="3" t="s">
        <v>608</v>
      </c>
      <c r="AI10" s="3"/>
      <c r="AJ10" s="3" t="s">
        <v>609</v>
      </c>
      <c r="AK10" s="3" t="s">
        <v>610</v>
      </c>
      <c r="AL10" s="3"/>
      <c r="AM10" s="3"/>
      <c r="AN10" s="3" t="s">
        <v>611</v>
      </c>
      <c r="AO10" s="3"/>
      <c r="AP10" s="3"/>
      <c r="AQ10" s="3" t="s">
        <v>612</v>
      </c>
      <c r="AR10" s="3" t="s">
        <v>613</v>
      </c>
      <c r="AS10" s="3"/>
      <c r="AT10" s="3"/>
      <c r="AU10" s="3"/>
      <c r="AV10" s="3" t="s">
        <v>614</v>
      </c>
      <c r="AW10" s="3" t="s">
        <v>615</v>
      </c>
      <c r="AX10" s="3" t="s">
        <v>616</v>
      </c>
      <c r="AY10" s="3"/>
      <c r="AZ10" s="3" t="s">
        <v>617</v>
      </c>
      <c r="BA10" s="3" t="s">
        <v>618</v>
      </c>
      <c r="BB10" s="3"/>
      <c r="BC10" s="3"/>
      <c r="BD10" s="3"/>
      <c r="BE10" s="3" t="s">
        <v>619</v>
      </c>
      <c r="BF10" s="3" t="s">
        <v>620</v>
      </c>
      <c r="BG10" s="3"/>
      <c r="BH10" s="3"/>
      <c r="BI10" s="3" t="s">
        <v>621</v>
      </c>
      <c r="BJ10" s="3" t="s">
        <v>622</v>
      </c>
      <c r="BK10" s="3"/>
      <c r="BL10" s="3"/>
      <c r="BM10" s="3" t="s">
        <v>623</v>
      </c>
      <c r="BN10" s="3" t="s">
        <v>624</v>
      </c>
      <c r="BO10" s="3" t="s">
        <v>625</v>
      </c>
      <c r="BP10" s="3"/>
      <c r="BQ10" s="3" t="s">
        <v>626</v>
      </c>
      <c r="BR10" s="3" t="s">
        <v>627</v>
      </c>
      <c r="BS10" s="3" t="s">
        <v>628</v>
      </c>
      <c r="BT10" s="3"/>
      <c r="BU10" s="3" t="s">
        <v>1020</v>
      </c>
      <c r="BV10" s="3"/>
      <c r="BW10" s="3" t="s">
        <v>1045</v>
      </c>
      <c r="BX10" s="3" t="s">
        <v>651</v>
      </c>
      <c r="BY10" s="3" t="s">
        <v>1057</v>
      </c>
      <c r="BZ10" s="3"/>
      <c r="CA10" s="3" t="s">
        <v>1073</v>
      </c>
      <c r="CB10" s="3" t="s">
        <v>1087</v>
      </c>
      <c r="CC10" s="3" t="s">
        <v>1100</v>
      </c>
      <c r="CD10" s="3"/>
      <c r="CE10" s="3" t="s">
        <v>1131</v>
      </c>
      <c r="CF10" s="3"/>
      <c r="CG10" s="3" t="s">
        <v>1143</v>
      </c>
      <c r="CH10" s="3"/>
      <c r="CI10" s="3"/>
      <c r="CJ10" s="3" t="s">
        <v>1166</v>
      </c>
      <c r="CK10" s="3" t="s">
        <v>1173</v>
      </c>
      <c r="CL10" s="3" t="s">
        <v>1170</v>
      </c>
      <c r="CM10" s="3"/>
      <c r="CN10" s="3"/>
      <c r="CO10" s="20" t="s">
        <v>126</v>
      </c>
      <c r="CP10" s="21" t="str">
        <f ca="1">IF(RANDBETWEEN(1,2)=1,CP5,CP12)</f>
        <v>Mehmen Jassan</v>
      </c>
      <c r="CQ10" s="22" t="str">
        <f ca="1">IF(CP10=CP5,"Raised by Elves. First name, child name, last name (translation)","Raised by Humans. First name, last name")</f>
        <v>Raised by Humans. First name, last name</v>
      </c>
    </row>
    <row r="11" spans="1:95" ht="14.4">
      <c r="A11" s="3">
        <v>9</v>
      </c>
      <c r="B11" s="3" t="s">
        <v>629</v>
      </c>
      <c r="C11" s="3"/>
      <c r="D11" s="3" t="s">
        <v>630</v>
      </c>
      <c r="E11" s="3" t="s">
        <v>631</v>
      </c>
      <c r="F11" s="3"/>
      <c r="G11" s="3"/>
      <c r="H11" s="3"/>
      <c r="I11" s="3" t="s">
        <v>632</v>
      </c>
      <c r="J11" s="3" t="s">
        <v>633</v>
      </c>
      <c r="K11" s="3" t="s">
        <v>634</v>
      </c>
      <c r="L11" s="3" t="s">
        <v>635</v>
      </c>
      <c r="M11" s="3"/>
      <c r="N11" s="3" t="s">
        <v>636</v>
      </c>
      <c r="O11" s="3" t="s">
        <v>637</v>
      </c>
      <c r="P11" s="3" t="s">
        <v>638</v>
      </c>
      <c r="Q11" s="3" t="s">
        <v>639</v>
      </c>
      <c r="R11" s="3" t="s">
        <v>640</v>
      </c>
      <c r="S11" s="3"/>
      <c r="T11" s="3"/>
      <c r="U11" s="3"/>
      <c r="V11" s="3" t="s">
        <v>641</v>
      </c>
      <c r="W11" s="3" t="s">
        <v>642</v>
      </c>
      <c r="X11" s="3" t="s">
        <v>643</v>
      </c>
      <c r="Y11" s="3" t="s">
        <v>644</v>
      </c>
      <c r="Z11" s="3"/>
      <c r="AA11" s="3" t="s">
        <v>645</v>
      </c>
      <c r="AB11" s="3" t="s">
        <v>646</v>
      </c>
      <c r="AC11" s="3"/>
      <c r="AD11" s="3"/>
      <c r="AE11" s="3"/>
      <c r="AF11" s="3" t="s">
        <v>647</v>
      </c>
      <c r="AG11" s="3" t="s">
        <v>648</v>
      </c>
      <c r="AH11" s="3" t="s">
        <v>649</v>
      </c>
      <c r="AI11" s="3"/>
      <c r="AJ11" s="3" t="s">
        <v>650</v>
      </c>
      <c r="AK11" s="3" t="s">
        <v>651</v>
      </c>
      <c r="AL11" s="3"/>
      <c r="AM11" s="3"/>
      <c r="AN11" s="3"/>
      <c r="AO11" s="3"/>
      <c r="AP11" s="3"/>
      <c r="AQ11" s="3" t="s">
        <v>652</v>
      </c>
      <c r="AR11" s="3" t="s">
        <v>653</v>
      </c>
      <c r="AS11" s="3"/>
      <c r="AT11" s="3"/>
      <c r="AU11" s="3"/>
      <c r="AV11" s="3" t="s">
        <v>654</v>
      </c>
      <c r="AW11" s="3"/>
      <c r="AX11" s="3"/>
      <c r="AY11" s="3"/>
      <c r="AZ11" s="3" t="s">
        <v>655</v>
      </c>
      <c r="BA11" s="3"/>
      <c r="BB11" s="3"/>
      <c r="BC11" s="3"/>
      <c r="BD11" s="3"/>
      <c r="BE11" s="3" t="s">
        <v>656</v>
      </c>
      <c r="BF11" s="3" t="s">
        <v>657</v>
      </c>
      <c r="BG11" s="3"/>
      <c r="BH11" s="3"/>
      <c r="BI11" s="3"/>
      <c r="BJ11" s="3"/>
      <c r="BK11" s="3"/>
      <c r="BL11" s="3"/>
      <c r="BM11" s="3" t="s">
        <v>658</v>
      </c>
      <c r="BN11" s="3"/>
      <c r="BO11" s="3" t="s">
        <v>659</v>
      </c>
      <c r="BP11" s="3"/>
      <c r="BQ11" s="3"/>
      <c r="BR11" s="3" t="s">
        <v>660</v>
      </c>
      <c r="BS11" s="3"/>
      <c r="BT11" s="3"/>
      <c r="BU11" s="3" t="s">
        <v>1021</v>
      </c>
      <c r="BV11" s="3"/>
      <c r="BW11" s="3" t="s">
        <v>1046</v>
      </c>
      <c r="BX11" s="3" t="s">
        <v>567</v>
      </c>
      <c r="BY11" s="3" t="s">
        <v>1058</v>
      </c>
      <c r="BZ11" s="3"/>
      <c r="CA11" s="3" t="s">
        <v>1074</v>
      </c>
      <c r="CB11" s="3" t="s">
        <v>1088</v>
      </c>
      <c r="CC11" s="3" t="s">
        <v>1101</v>
      </c>
      <c r="CD11" s="3"/>
      <c r="CE11" s="3"/>
      <c r="CF11" s="3"/>
      <c r="CG11" s="3"/>
      <c r="CH11" s="3"/>
      <c r="CI11" s="3"/>
      <c r="CJ11" s="3" t="s">
        <v>1140</v>
      </c>
      <c r="CK11" s="3" t="s">
        <v>1177</v>
      </c>
      <c r="CL11" s="3" t="s">
        <v>1172</v>
      </c>
      <c r="CM11" s="3"/>
      <c r="CN11" s="3"/>
      <c r="CO11" s="20" t="s">
        <v>129</v>
      </c>
      <c r="CP11" s="21" t="str">
        <f ca="1">CONCATENATE(IF('Random NPC Generator'!R17="Male",VLOOKUP(RANDBETWEEN(1,COUNTA(AJ3:AJ102)),A3:A102:AJ3:AJ102,COLUMN(AJ3),FALSE),VLOOKUP(RANDBETWEEN(1,COUNTA(AK3:AK102)),A3:A102:AK3:AK102,COLUMN(AK3),FALSE)))</f>
        <v>Dench</v>
      </c>
      <c r="CQ11" s="22" t="s">
        <v>708</v>
      </c>
    </row>
    <row r="12" spans="1:95" ht="14.4">
      <c r="A12" s="3">
        <v>10</v>
      </c>
      <c r="B12" s="3" t="s">
        <v>662</v>
      </c>
      <c r="C12" s="3"/>
      <c r="D12" s="3" t="s">
        <v>663</v>
      </c>
      <c r="E12" s="3" t="s">
        <v>664</v>
      </c>
      <c r="F12" s="3"/>
      <c r="G12" s="3"/>
      <c r="H12" s="3"/>
      <c r="I12" s="3" t="s">
        <v>665</v>
      </c>
      <c r="J12" s="3" t="s">
        <v>666</v>
      </c>
      <c r="K12" s="3" t="s">
        <v>407</v>
      </c>
      <c r="L12" s="3" t="s">
        <v>667</v>
      </c>
      <c r="M12" s="3"/>
      <c r="N12" s="3" t="s">
        <v>668</v>
      </c>
      <c r="O12" s="3" t="s">
        <v>669</v>
      </c>
      <c r="P12" s="3" t="s">
        <v>670</v>
      </c>
      <c r="Q12" s="3"/>
      <c r="R12" s="3"/>
      <c r="S12" s="3"/>
      <c r="T12" s="3"/>
      <c r="U12" s="3"/>
      <c r="V12" s="3" t="s">
        <v>671</v>
      </c>
      <c r="W12" s="3" t="s">
        <v>672</v>
      </c>
      <c r="X12" s="3" t="s">
        <v>673</v>
      </c>
      <c r="Y12" s="3" t="s">
        <v>674</v>
      </c>
      <c r="Z12" s="3"/>
      <c r="AA12" s="3" t="s">
        <v>675</v>
      </c>
      <c r="AB12" s="3" t="s">
        <v>676</v>
      </c>
      <c r="AC12" s="3"/>
      <c r="AD12" s="3"/>
      <c r="AE12" s="3"/>
      <c r="AF12" s="3" t="s">
        <v>677</v>
      </c>
      <c r="AG12" s="3" t="s">
        <v>678</v>
      </c>
      <c r="AH12" s="3" t="s">
        <v>679</v>
      </c>
      <c r="AI12" s="3"/>
      <c r="AJ12" s="3" t="s">
        <v>680</v>
      </c>
      <c r="AK12" s="3" t="s">
        <v>681</v>
      </c>
      <c r="AL12" s="3"/>
      <c r="AM12" s="3"/>
      <c r="AN12" s="3"/>
      <c r="AO12" s="3"/>
      <c r="AP12" s="3"/>
      <c r="AQ12" s="3" t="s">
        <v>682</v>
      </c>
      <c r="AR12" s="3"/>
      <c r="AS12" s="3"/>
      <c r="AT12" s="3"/>
      <c r="AU12" s="3"/>
      <c r="AV12" s="3" t="s">
        <v>683</v>
      </c>
      <c r="AW12" s="3"/>
      <c r="AX12" s="3"/>
      <c r="AY12" s="3"/>
      <c r="AZ12" s="3" t="s">
        <v>684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 t="s">
        <v>685</v>
      </c>
      <c r="BN12" s="3"/>
      <c r="BO12" s="3" t="s">
        <v>686</v>
      </c>
      <c r="BP12" s="3"/>
      <c r="BQ12" s="3"/>
      <c r="BR12" s="3"/>
      <c r="BS12" s="3"/>
      <c r="BT12" s="3"/>
      <c r="BU12" s="3" t="s">
        <v>1022</v>
      </c>
      <c r="BV12" s="3"/>
      <c r="BW12" s="3" t="s">
        <v>1047</v>
      </c>
      <c r="BX12" s="3" t="s">
        <v>703</v>
      </c>
      <c r="BY12" s="3" t="s">
        <v>1059</v>
      </c>
      <c r="BZ12" s="3"/>
      <c r="CA12" s="3" t="s">
        <v>1075</v>
      </c>
      <c r="CB12" s="3" t="s">
        <v>1089</v>
      </c>
      <c r="CC12" s="3" t="s">
        <v>1102</v>
      </c>
      <c r="CD12" s="3"/>
      <c r="CE12" s="3"/>
      <c r="CF12" s="3"/>
      <c r="CG12" s="3"/>
      <c r="CH12" s="3"/>
      <c r="CI12" s="3"/>
      <c r="CJ12" s="3" t="s">
        <v>1171</v>
      </c>
      <c r="CK12" s="3" t="s">
        <v>1179</v>
      </c>
      <c r="CL12" s="3" t="s">
        <v>1174</v>
      </c>
      <c r="CM12" s="3"/>
      <c r="CN12" s="3"/>
      <c r="CO12" s="20" t="s">
        <v>134</v>
      </c>
      <c r="CP12" s="21" t="str">
        <f ca="1">VLOOKUP(RANDBETWEEN(1,8),CN13:CP20,3,FALSE)</f>
        <v>Mehmen Jassan</v>
      </c>
      <c r="CQ12" s="22" t="str">
        <f ca="1">CONCATENATE(VLOOKUP(RANDBETWEEN(1,8),CN13:CP20,2,FALSE),". First name, last name. Description: ",VLOOKUP(RANDBETWEEN(1,8),CN13:CQ20,4,FALSE))</f>
        <v>Human (Rashemi). First name, last name. Description: Tall, slim, amber-skinned, hazel or brown eyes. Black to dark brown hair or shaven.</v>
      </c>
    </row>
    <row r="13" spans="1:95" ht="14.4">
      <c r="A13" s="3">
        <v>11</v>
      </c>
      <c r="B13" s="3" t="s">
        <v>687</v>
      </c>
      <c r="C13" s="3"/>
      <c r="D13" s="3" t="s">
        <v>688</v>
      </c>
      <c r="E13" s="3" t="s">
        <v>689</v>
      </c>
      <c r="F13" s="3"/>
      <c r="G13" s="3"/>
      <c r="H13" s="3"/>
      <c r="I13" s="3" t="s">
        <v>690</v>
      </c>
      <c r="J13" s="3" t="s">
        <v>691</v>
      </c>
      <c r="K13" s="3" t="s">
        <v>443</v>
      </c>
      <c r="L13" s="3" t="s">
        <v>692</v>
      </c>
      <c r="M13" s="3"/>
      <c r="N13" s="3" t="s">
        <v>693</v>
      </c>
      <c r="O13" s="3" t="s">
        <v>694</v>
      </c>
      <c r="P13" s="3" t="s">
        <v>695</v>
      </c>
      <c r="Q13" s="3"/>
      <c r="R13" s="3"/>
      <c r="S13" s="3"/>
      <c r="T13" s="3"/>
      <c r="U13" s="3"/>
      <c r="V13" s="3" t="s">
        <v>696</v>
      </c>
      <c r="W13" s="3" t="s">
        <v>697</v>
      </c>
      <c r="X13" s="3" t="s">
        <v>698</v>
      </c>
      <c r="Y13" s="3" t="s">
        <v>699</v>
      </c>
      <c r="Z13" s="3"/>
      <c r="AA13" s="3"/>
      <c r="AB13" s="3"/>
      <c r="AC13" s="3"/>
      <c r="AD13" s="3"/>
      <c r="AE13" s="3"/>
      <c r="AF13" s="3" t="s">
        <v>700</v>
      </c>
      <c r="AG13" s="3" t="s">
        <v>701</v>
      </c>
      <c r="AH13" s="3"/>
      <c r="AI13" s="3"/>
      <c r="AJ13" s="3" t="s">
        <v>702</v>
      </c>
      <c r="AK13" s="3" t="s">
        <v>703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 t="s">
        <v>704</v>
      </c>
      <c r="AW13" s="3"/>
      <c r="AX13" s="3"/>
      <c r="AY13" s="3"/>
      <c r="AZ13" s="3" t="s">
        <v>705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 t="s">
        <v>706</v>
      </c>
      <c r="BN13" s="3"/>
      <c r="BO13" s="3" t="s">
        <v>707</v>
      </c>
      <c r="BP13" s="3"/>
      <c r="BQ13" s="3"/>
      <c r="BR13" s="3"/>
      <c r="BS13" s="3"/>
      <c r="BT13" s="3"/>
      <c r="BU13" s="3" t="s">
        <v>1023</v>
      </c>
      <c r="BV13" s="3"/>
      <c r="BW13" s="3" t="s">
        <v>1048</v>
      </c>
      <c r="BX13" s="3" t="s">
        <v>358</v>
      </c>
      <c r="BY13" s="3" t="s">
        <v>1060</v>
      </c>
      <c r="BZ13" s="3"/>
      <c r="CA13" s="3" t="s">
        <v>1076</v>
      </c>
      <c r="CB13" s="3" t="s">
        <v>1090</v>
      </c>
      <c r="CC13" s="3" t="s">
        <v>1103</v>
      </c>
      <c r="CD13" s="3"/>
      <c r="CE13" s="3"/>
      <c r="CF13" s="3"/>
      <c r="CG13" s="3"/>
      <c r="CH13" s="3"/>
      <c r="CI13" s="3"/>
      <c r="CJ13" s="3" t="s">
        <v>1181</v>
      </c>
      <c r="CK13" s="3" t="s">
        <v>757</v>
      </c>
      <c r="CL13" s="3" t="s">
        <v>1180</v>
      </c>
      <c r="CM13" s="3"/>
      <c r="CN13" s="3">
        <v>1</v>
      </c>
      <c r="CO13" s="20" t="s">
        <v>756</v>
      </c>
      <c r="CP13" s="21" t="str">
        <f ca="1">CONCATENATE(IF('Random NPC Generator'!R17="Male",VLOOKUP(RANDBETWEEN(1,COUNTA(AM3:AM102)),A3:A102:AM3:AM102,COLUMN(AM3),FALSE),VLOOKUP(RANDBETWEEN(1,COUNTA(AN3:AN102)),A3:A102:AN3:AN102,COLUMN(AN3),FALSE))," ",VLOOKUP(RANDBETWEEN(1,COUNTA(AO3:AO102)),A3:A102:AO3:AO102,COLUMN(AO3),FALSE))</f>
        <v>Mehmen Jassan</v>
      </c>
      <c r="CQ13" s="22" t="s">
        <v>1190</v>
      </c>
    </row>
    <row r="14" spans="1:95" ht="14.4">
      <c r="A14" s="3">
        <v>12</v>
      </c>
      <c r="B14" s="3" t="s">
        <v>709</v>
      </c>
      <c r="C14" s="3"/>
      <c r="D14" s="3" t="s">
        <v>710</v>
      </c>
      <c r="E14" s="3" t="s">
        <v>711</v>
      </c>
      <c r="F14" s="3"/>
      <c r="G14" s="3"/>
      <c r="H14" s="3"/>
      <c r="I14" s="3" t="s">
        <v>712</v>
      </c>
      <c r="J14" s="3" t="s">
        <v>713</v>
      </c>
      <c r="K14" s="3" t="s">
        <v>389</v>
      </c>
      <c r="L14" s="3" t="s">
        <v>257</v>
      </c>
      <c r="M14" s="3"/>
      <c r="N14" s="3" t="s">
        <v>714</v>
      </c>
      <c r="O14" s="3" t="s">
        <v>715</v>
      </c>
      <c r="P14" s="3" t="s">
        <v>716</v>
      </c>
      <c r="Q14" s="3"/>
      <c r="R14" s="3"/>
      <c r="S14" s="3"/>
      <c r="T14" s="3"/>
      <c r="U14" s="3"/>
      <c r="V14" s="3" t="s">
        <v>717</v>
      </c>
      <c r="W14" s="3" t="s">
        <v>718</v>
      </c>
      <c r="X14" s="3"/>
      <c r="Y14" s="3" t="s">
        <v>719</v>
      </c>
      <c r="Z14" s="3"/>
      <c r="AA14" s="3"/>
      <c r="AB14" s="3"/>
      <c r="AC14" s="3"/>
      <c r="AD14" s="3"/>
      <c r="AE14" s="3"/>
      <c r="AF14" s="3" t="s">
        <v>720</v>
      </c>
      <c r="AG14" s="3" t="s">
        <v>721</v>
      </c>
      <c r="AH14" s="3"/>
      <c r="AI14" s="3"/>
      <c r="AJ14" s="3" t="s">
        <v>722</v>
      </c>
      <c r="AK14" s="3" t="s">
        <v>723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 t="s">
        <v>584</v>
      </c>
      <c r="BN14" s="3"/>
      <c r="BO14" s="3" t="s">
        <v>724</v>
      </c>
      <c r="BP14" s="3"/>
      <c r="BQ14" s="3"/>
      <c r="BR14" s="3"/>
      <c r="BS14" s="3"/>
      <c r="BT14" s="3"/>
      <c r="BU14" s="3" t="s">
        <v>1024</v>
      </c>
      <c r="BV14" s="3"/>
      <c r="BW14" s="3" t="s">
        <v>1049</v>
      </c>
      <c r="BX14" s="3" t="s">
        <v>723</v>
      </c>
      <c r="BY14" s="3" t="s">
        <v>1061</v>
      </c>
      <c r="BZ14" s="3"/>
      <c r="CA14" s="3" t="s">
        <v>1077</v>
      </c>
      <c r="CB14" s="3" t="s">
        <v>1091</v>
      </c>
      <c r="CC14" s="3" t="s">
        <v>1104</v>
      </c>
      <c r="CD14" s="3"/>
      <c r="CE14" s="3"/>
      <c r="CF14" s="3"/>
      <c r="CG14" s="3"/>
      <c r="CH14" s="3"/>
      <c r="CI14" s="3"/>
      <c r="CJ14" s="3" t="s">
        <v>1176</v>
      </c>
      <c r="CK14" s="3" t="s">
        <v>1183</v>
      </c>
      <c r="CL14" s="3" t="s">
        <v>1184</v>
      </c>
      <c r="CM14" s="3"/>
      <c r="CN14" s="3">
        <v>2</v>
      </c>
      <c r="CO14" s="20" t="s">
        <v>771</v>
      </c>
      <c r="CP14" s="21" t="str">
        <f ca="1">CONCATENATE(IF('Random NPC Generator'!R17="Male",VLOOKUP(RANDBETWEEN(1,COUNTA(AQ3:AQ102)),A3:A102:AQ3:AQ102,COLUMN(AQ3),FALSE),VLOOKUP(RANDBETWEEN(1,COUNTA(AR3:AR102)),A3:A102:AR3:AR102,COLUMN(AR3),FALSE))," ",VLOOKUP(RANDBETWEEN(1,COUNTA(AS3:AS102)),A3:A102:AS3:AS102,COLUMN(AS3),FALSE),VLOOKUP(RANDBETWEEN(1,COUNTA(AT3:AT102)),A3:A102:AT3:AT102,COLUMN(AT3),FALSE))</f>
        <v>Stedd Buckcastle</v>
      </c>
      <c r="CQ14" s="22" t="s">
        <v>1191</v>
      </c>
    </row>
    <row r="15" spans="1:95" ht="14.4">
      <c r="A15" s="3">
        <v>13</v>
      </c>
      <c r="B15" s="3" t="s">
        <v>725</v>
      </c>
      <c r="C15" s="3"/>
      <c r="D15" s="3" t="s">
        <v>726</v>
      </c>
      <c r="E15" s="3" t="s">
        <v>727</v>
      </c>
      <c r="F15" s="3"/>
      <c r="G15" s="3"/>
      <c r="H15" s="3"/>
      <c r="I15" s="3" t="s">
        <v>728</v>
      </c>
      <c r="J15" s="3" t="s">
        <v>729</v>
      </c>
      <c r="K15" s="3" t="s">
        <v>730</v>
      </c>
      <c r="L15" s="3" t="s">
        <v>731</v>
      </c>
      <c r="M15" s="3"/>
      <c r="N15" s="3" t="s">
        <v>732</v>
      </c>
      <c r="O15" s="3" t="s">
        <v>733</v>
      </c>
      <c r="P15" s="3" t="s">
        <v>734</v>
      </c>
      <c r="Q15" s="3"/>
      <c r="R15" s="3"/>
      <c r="S15" s="3"/>
      <c r="T15" s="3"/>
      <c r="U15" s="3"/>
      <c r="V15" s="3" t="s">
        <v>735</v>
      </c>
      <c r="W15" s="3" t="s">
        <v>736</v>
      </c>
      <c r="X15" s="3"/>
      <c r="Y15" s="3" t="s">
        <v>737</v>
      </c>
      <c r="Z15" s="3"/>
      <c r="AA15" s="3"/>
      <c r="AB15" s="3"/>
      <c r="AC15" s="3"/>
      <c r="AD15" s="3"/>
      <c r="AE15" s="3"/>
      <c r="AF15" s="3" t="s">
        <v>738</v>
      </c>
      <c r="AG15" s="3" t="s">
        <v>739</v>
      </c>
      <c r="AH15" s="3"/>
      <c r="AI15" s="3"/>
      <c r="AJ15" s="3"/>
      <c r="AK15" s="3" t="s">
        <v>740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741</v>
      </c>
      <c r="BN15" s="3"/>
      <c r="BO15" s="3"/>
      <c r="BP15" s="3"/>
      <c r="BQ15" s="3"/>
      <c r="BR15" s="3"/>
      <c r="BS15" s="3"/>
      <c r="BT15" s="3"/>
      <c r="BU15" s="3" t="s">
        <v>1025</v>
      </c>
      <c r="BV15" s="3"/>
      <c r="BW15" s="3"/>
      <c r="BX15" s="3"/>
      <c r="BY15" s="3"/>
      <c r="BZ15" s="3"/>
      <c r="CA15" s="3" t="s">
        <v>1078</v>
      </c>
      <c r="CB15" s="3" t="s">
        <v>1092</v>
      </c>
      <c r="CC15" s="3" t="s">
        <v>1105</v>
      </c>
      <c r="CD15" s="3"/>
      <c r="CE15" s="3"/>
      <c r="CF15" s="3"/>
      <c r="CG15" s="3"/>
      <c r="CH15" s="3"/>
      <c r="CI15" s="3"/>
      <c r="CJ15" s="3" t="s">
        <v>1178</v>
      </c>
      <c r="CK15" s="3" t="s">
        <v>1187</v>
      </c>
      <c r="CL15" s="3" t="s">
        <v>1188</v>
      </c>
      <c r="CM15" s="3"/>
      <c r="CN15" s="3">
        <v>3</v>
      </c>
      <c r="CO15" s="20" t="s">
        <v>784</v>
      </c>
      <c r="CP15" s="21" t="str">
        <f ca="1">CONCATENATE(IF('Random NPC Generator'!R17="Male",VLOOKUP(RANDBETWEEN(1,COUNTA(AV3:AV102)),A3:A102:AV3:AV102,COLUMN(AV3),FALSE),VLOOKUP(RANDBETWEEN(1,COUNTA(AW3:AW102)),A3:A102:AW3:AW102,COLUMN(AW3),FALSE))," ",VLOOKUP(RANDBETWEEN(1,COUNTA(AX3:AX102)),A3:A102:AX3:AX102,COLUMN(AX3),FALSE))</f>
        <v>Bor Kulenov</v>
      </c>
      <c r="CQ15" s="22" t="s">
        <v>1192</v>
      </c>
    </row>
    <row r="16" spans="1:95" ht="14.4">
      <c r="A16" s="3">
        <v>14</v>
      </c>
      <c r="B16" s="3" t="s">
        <v>742</v>
      </c>
      <c r="C16" s="3"/>
      <c r="D16" s="3" t="s">
        <v>743</v>
      </c>
      <c r="E16" s="3" t="s">
        <v>744</v>
      </c>
      <c r="F16" s="3"/>
      <c r="G16" s="3"/>
      <c r="H16" s="3"/>
      <c r="I16" s="3" t="s">
        <v>745</v>
      </c>
      <c r="J16" s="3" t="s">
        <v>746</v>
      </c>
      <c r="K16" s="3" t="s">
        <v>747</v>
      </c>
      <c r="L16" s="3" t="s">
        <v>748</v>
      </c>
      <c r="M16" s="3"/>
      <c r="N16" s="3" t="s">
        <v>749</v>
      </c>
      <c r="O16" s="3" t="s">
        <v>750</v>
      </c>
      <c r="P16" s="3" t="s">
        <v>751</v>
      </c>
      <c r="Q16" s="3"/>
      <c r="R16" s="3"/>
      <c r="S16" s="3"/>
      <c r="T16" s="3"/>
      <c r="U16" s="3"/>
      <c r="V16" s="3" t="s">
        <v>752</v>
      </c>
      <c r="W16" s="3" t="s">
        <v>753</v>
      </c>
      <c r="X16" s="3"/>
      <c r="Y16" s="3"/>
      <c r="Z16" s="3"/>
      <c r="AA16" s="3"/>
      <c r="AB16" s="3"/>
      <c r="AC16" s="3"/>
      <c r="AD16" s="3"/>
      <c r="AE16" s="3"/>
      <c r="AF16" s="3" t="s">
        <v>754</v>
      </c>
      <c r="AG16" s="3" t="s">
        <v>755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 t="s">
        <v>1026</v>
      </c>
      <c r="BV16" s="3"/>
      <c r="BW16" s="3"/>
      <c r="BX16" s="3"/>
      <c r="BY16" s="3"/>
      <c r="BZ16" s="3"/>
      <c r="CA16" s="3" t="s">
        <v>1079</v>
      </c>
      <c r="CB16" s="3"/>
      <c r="CC16" s="3" t="s">
        <v>1106</v>
      </c>
      <c r="CD16" s="3"/>
      <c r="CE16" s="3"/>
      <c r="CF16" s="3"/>
      <c r="CG16" s="3"/>
      <c r="CH16" s="3"/>
      <c r="CI16" s="3"/>
      <c r="CJ16" s="3" t="s">
        <v>1175</v>
      </c>
      <c r="CK16" s="3" t="s">
        <v>1219</v>
      </c>
      <c r="CL16" s="3"/>
      <c r="CM16" s="3"/>
      <c r="CN16" s="3">
        <v>4</v>
      </c>
      <c r="CO16" s="20" t="s">
        <v>797</v>
      </c>
      <c r="CP16" s="21" t="str">
        <f ca="1">CONCATENATE(IF('Random NPC Generator'!R17="Male",VLOOKUP(RANDBETWEEN(1,COUNTA(AZ3:AZ102)),A3:A102:AZ3:AZ102,COLUMN(AZ3),FALSE),VLOOKUP(RANDBETWEEN(1,COUNTA(BA3:BA102)),A3:A102:BA3:BA102,COLUMN(BA3),FALSE))," ",VLOOKUP(RANDBETWEEN(1,COUNTA(BB3:BB102)),A3:A102:BB3:BB102,COLUMN(BB3),FALSE),VLOOKUP(RANDBETWEEN(1,COUNTA(BC3:BC102)),A3:A102:BC3:BC102,COLUMN(BC3),FALSE))</f>
        <v>Stor Stormman</v>
      </c>
      <c r="CQ16" s="22" t="s">
        <v>1193</v>
      </c>
    </row>
    <row r="17" spans="1:95" ht="14.4">
      <c r="A17" s="3">
        <v>15</v>
      </c>
      <c r="B17" s="3"/>
      <c r="C17" s="3"/>
      <c r="D17" s="3" t="s">
        <v>758</v>
      </c>
      <c r="E17" s="3" t="s">
        <v>759</v>
      </c>
      <c r="F17" s="3"/>
      <c r="G17" s="3"/>
      <c r="H17" s="3"/>
      <c r="I17" s="3" t="s">
        <v>760</v>
      </c>
      <c r="J17" s="3" t="s">
        <v>761</v>
      </c>
      <c r="K17" s="3" t="s">
        <v>762</v>
      </c>
      <c r="L17" s="3" t="s">
        <v>763</v>
      </c>
      <c r="M17" s="3"/>
      <c r="N17" s="3" t="s">
        <v>764</v>
      </c>
      <c r="O17" s="3" t="s">
        <v>765</v>
      </c>
      <c r="P17" s="3" t="s">
        <v>766</v>
      </c>
      <c r="Q17" s="3"/>
      <c r="R17" s="3"/>
      <c r="S17" s="3"/>
      <c r="T17" s="3"/>
      <c r="U17" s="3"/>
      <c r="V17" s="3" t="s">
        <v>767</v>
      </c>
      <c r="W17" s="3" t="s">
        <v>768</v>
      </c>
      <c r="X17" s="3"/>
      <c r="Y17" s="3"/>
      <c r="Z17" s="3"/>
      <c r="AA17" s="3"/>
      <c r="AB17" s="3"/>
      <c r="AC17" s="3"/>
      <c r="AD17" s="3"/>
      <c r="AE17" s="3"/>
      <c r="AF17" s="3" t="s">
        <v>769</v>
      </c>
      <c r="AG17" s="3" t="s">
        <v>770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 t="s">
        <v>1027</v>
      </c>
      <c r="BV17" s="3"/>
      <c r="BW17" s="3"/>
      <c r="BX17" s="3"/>
      <c r="BY17" s="3"/>
      <c r="BZ17" s="3"/>
      <c r="CA17" s="3"/>
      <c r="CB17" s="3"/>
      <c r="CC17" s="3" t="s">
        <v>1107</v>
      </c>
      <c r="CD17" s="3"/>
      <c r="CE17" s="3"/>
      <c r="CF17" s="3"/>
      <c r="CG17" s="3"/>
      <c r="CH17" s="3"/>
      <c r="CI17" s="3"/>
      <c r="CJ17" s="3" t="s">
        <v>1182</v>
      </c>
      <c r="CK17" s="3"/>
      <c r="CL17" s="3"/>
      <c r="CM17" s="3"/>
      <c r="CN17" s="3">
        <v>5</v>
      </c>
      <c r="CO17" s="20" t="s">
        <v>809</v>
      </c>
      <c r="CP17" s="21" t="str">
        <f ca="1">CONCATENATE(IF('Random NPC Generator'!R17="Male",VLOOKUP(RANDBETWEEN(1,COUNTA(BE3:BE102)),A3:A102:BE3:BE102,COLUMN(BE3),FALSE),VLOOKUP(RANDBETWEEN(1,COUNTA(BF3:BF102)),A3:A102:BF3:BF102,COLUMN(BF3),FALSE))," ",VLOOKUP(RANDBETWEEN(1,COUNTA(BG3:BG102)),A3:A102:BG3:BG102,COLUMN(BG3),FALSE))</f>
        <v>Urthur Nathandem</v>
      </c>
      <c r="CQ17" s="22" t="s">
        <v>1194</v>
      </c>
    </row>
    <row r="18" spans="1:95" ht="14.4">
      <c r="A18" s="3">
        <v>16</v>
      </c>
      <c r="B18" s="3"/>
      <c r="C18" s="3"/>
      <c r="D18" s="3" t="s">
        <v>772</v>
      </c>
      <c r="E18" s="3" t="s">
        <v>773</v>
      </c>
      <c r="F18" s="3"/>
      <c r="G18" s="3"/>
      <c r="H18" s="3"/>
      <c r="I18" s="3" t="s">
        <v>774</v>
      </c>
      <c r="J18" s="3" t="s">
        <v>775</v>
      </c>
      <c r="K18" s="3" t="s">
        <v>776</v>
      </c>
      <c r="L18" s="3" t="s">
        <v>777</v>
      </c>
      <c r="M18" s="3"/>
      <c r="N18" s="3" t="s">
        <v>778</v>
      </c>
      <c r="O18" s="3" t="s">
        <v>450</v>
      </c>
      <c r="P18" s="3" t="s">
        <v>779</v>
      </c>
      <c r="Q18" s="3"/>
      <c r="R18" s="3"/>
      <c r="S18" s="3"/>
      <c r="T18" s="3"/>
      <c r="U18" s="3"/>
      <c r="V18" s="3" t="s">
        <v>780</v>
      </c>
      <c r="W18" s="3" t="s">
        <v>781</v>
      </c>
      <c r="X18" s="3"/>
      <c r="Y18" s="3"/>
      <c r="Z18" s="3"/>
      <c r="AA18" s="3"/>
      <c r="AB18" s="3"/>
      <c r="AC18" s="3"/>
      <c r="AD18" s="3"/>
      <c r="AE18" s="3"/>
      <c r="AF18" s="3" t="s">
        <v>782</v>
      </c>
      <c r="AG18" s="3" t="s">
        <v>783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 t="s">
        <v>1028</v>
      </c>
      <c r="BV18" s="3"/>
      <c r="BW18" s="3"/>
      <c r="BX18" s="3"/>
      <c r="BY18" s="3"/>
      <c r="BZ18" s="3"/>
      <c r="CA18" s="3"/>
      <c r="CB18" s="3"/>
      <c r="CC18" s="3" t="s">
        <v>1108</v>
      </c>
      <c r="CD18" s="3"/>
      <c r="CE18" s="3"/>
      <c r="CF18" s="3"/>
      <c r="CG18" s="3"/>
      <c r="CH18" s="3"/>
      <c r="CI18" s="3"/>
      <c r="CJ18" s="3" t="s">
        <v>1185</v>
      </c>
      <c r="CK18" s="3"/>
      <c r="CL18" s="3"/>
      <c r="CM18" s="3"/>
      <c r="CN18" s="3">
        <v>6</v>
      </c>
      <c r="CO18" s="20" t="s">
        <v>820</v>
      </c>
      <c r="CP18" s="21" t="str">
        <f ca="1">CONCATENATE(IF('Random NPC Generator'!R17="Male",VLOOKUP(RANDBETWEEN(1,COUNTA(BI3:BI102)),A3:A102:BI3:BI102,COLUMN(BI3),FALSE),VLOOKUP(RANDBETWEEN(1,COUNTA(BJ3:BJ102)),A3:A102:BJ3:BJ102,COLUMN(BJ3),FALSE))," ",VLOOKUP(RANDBETWEEN(1,COUNTA(BK3:BK102)),A3:A102:BK3:BK102,COLUMN(BK3),FALSE))</f>
        <v>Faurgar Murnyethara</v>
      </c>
      <c r="CQ18" s="22" t="s">
        <v>1195</v>
      </c>
    </row>
    <row r="19" spans="1:95" ht="14.4">
      <c r="A19" s="3">
        <v>17</v>
      </c>
      <c r="B19" s="3"/>
      <c r="C19" s="3"/>
      <c r="D19" s="3" t="s">
        <v>785</v>
      </c>
      <c r="E19" s="3" t="s">
        <v>786</v>
      </c>
      <c r="F19" s="3"/>
      <c r="G19" s="3"/>
      <c r="H19" s="3"/>
      <c r="I19" s="3" t="s">
        <v>787</v>
      </c>
      <c r="J19" s="3" t="s">
        <v>788</v>
      </c>
      <c r="K19" s="3" t="s">
        <v>263</v>
      </c>
      <c r="L19" s="3" t="s">
        <v>789</v>
      </c>
      <c r="M19" s="3"/>
      <c r="N19" s="3" t="s">
        <v>790</v>
      </c>
      <c r="O19" s="3" t="s">
        <v>791</v>
      </c>
      <c r="P19" s="3" t="s">
        <v>792</v>
      </c>
      <c r="Q19" s="3"/>
      <c r="R19" s="3"/>
      <c r="S19" s="3"/>
      <c r="T19" s="3"/>
      <c r="U19" s="3"/>
      <c r="V19" s="3" t="s">
        <v>793</v>
      </c>
      <c r="W19" s="3" t="s">
        <v>794</v>
      </c>
      <c r="X19" s="3"/>
      <c r="Y19" s="3"/>
      <c r="Z19" s="3"/>
      <c r="AA19" s="3"/>
      <c r="AB19" s="3"/>
      <c r="AC19" s="3"/>
      <c r="AD19" s="3"/>
      <c r="AE19" s="3"/>
      <c r="AF19" s="3" t="s">
        <v>795</v>
      </c>
      <c r="AG19" s="3" t="s">
        <v>796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 t="s">
        <v>1029</v>
      </c>
      <c r="BV19" s="3"/>
      <c r="BW19" s="3"/>
      <c r="BX19" s="3"/>
      <c r="BY19" s="3"/>
      <c r="BZ19" s="3"/>
      <c r="CA19" s="3"/>
      <c r="CB19" s="3"/>
      <c r="CC19" s="3" t="s">
        <v>1109</v>
      </c>
      <c r="CD19" s="3"/>
      <c r="CE19" s="3"/>
      <c r="CF19" s="3"/>
      <c r="CG19" s="3"/>
      <c r="CH19" s="3"/>
      <c r="CI19" s="3"/>
      <c r="CJ19" s="3" t="s">
        <v>1186</v>
      </c>
      <c r="CK19" s="3"/>
      <c r="CL19" s="3"/>
      <c r="CM19" s="3"/>
      <c r="CN19" s="3">
        <v>7</v>
      </c>
      <c r="CO19" s="20" t="s">
        <v>828</v>
      </c>
      <c r="CP19" s="21" t="str">
        <f ca="1">CONCATENATE(IF('Random NPC Generator'!R17="Male",VLOOKUP(RANDBETWEEN(1,COUNTA(BM3:BM102)),A3:A102:BM3:BM102,COLUMN(BM3),FALSE),VLOOKUP(RANDBETWEEN(1,COUNTA(BN3:BN102)),A3:A102:BN3:BN102,COLUMN(BN3),FALSE))," ",VLOOKUP(RANDBETWEEN(1,COUNTA(BO3:BO102)),A3:A102:BO3:BO102,COLUMN(BO3),FALSE))</f>
        <v>Jun Tan</v>
      </c>
      <c r="CQ19" s="22" t="s">
        <v>1196</v>
      </c>
    </row>
    <row r="20" spans="1:95" ht="14.4">
      <c r="A20" s="3">
        <v>18</v>
      </c>
      <c r="B20" s="3"/>
      <c r="C20" s="3"/>
      <c r="D20" s="3" t="s">
        <v>798</v>
      </c>
      <c r="E20" s="3" t="s">
        <v>799</v>
      </c>
      <c r="F20" s="3"/>
      <c r="G20" s="3"/>
      <c r="H20" s="3"/>
      <c r="I20" s="3" t="s">
        <v>800</v>
      </c>
      <c r="J20" s="3" t="s">
        <v>801</v>
      </c>
      <c r="K20" s="3" t="s">
        <v>802</v>
      </c>
      <c r="L20" s="3" t="s">
        <v>803</v>
      </c>
      <c r="M20" s="3"/>
      <c r="N20" s="3" t="s">
        <v>804</v>
      </c>
      <c r="O20" s="3" t="s">
        <v>805</v>
      </c>
      <c r="P20" s="3"/>
      <c r="Q20" s="3"/>
      <c r="R20" s="3"/>
      <c r="S20" s="3"/>
      <c r="T20" s="3"/>
      <c r="U20" s="3"/>
      <c r="V20" s="3" t="s">
        <v>806</v>
      </c>
      <c r="W20" s="3" t="s">
        <v>807</v>
      </c>
      <c r="X20" s="3"/>
      <c r="Y20" s="3"/>
      <c r="Z20" s="3"/>
      <c r="AA20" s="3"/>
      <c r="AB20" s="3"/>
      <c r="AC20" s="3"/>
      <c r="AD20" s="3"/>
      <c r="AE20" s="3"/>
      <c r="AF20" s="3"/>
      <c r="AG20" s="3" t="s">
        <v>808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 t="s">
        <v>1030</v>
      </c>
      <c r="BV20" s="3"/>
      <c r="BW20" s="3"/>
      <c r="BX20" s="3"/>
      <c r="BY20" s="3"/>
      <c r="BZ20" s="3"/>
      <c r="CA20" s="3"/>
      <c r="CB20" s="3"/>
      <c r="CC20" s="3" t="s">
        <v>1110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>
        <v>8</v>
      </c>
      <c r="CO20" s="20" t="s">
        <v>1012</v>
      </c>
      <c r="CP20" s="21" t="str">
        <f ca="1">CONCATENATE(IF('Random NPC Generator'!R17="Male",VLOOKUP(RANDBETWEEN(1,COUNTA(BQ3:BQ102)),A3:A102:BQ3:BQ102,COLUMN(BQ3),FALSE),VLOOKUP(RANDBETWEEN(1,COUNTA(BR3:BR102)),A3:A102:BR3:BR102,COLUMN(BR3),FALSE))," ",VLOOKUP(RANDBETWEEN(1,COUNTA(BS3:BS102)),A3:A102:BS3:BS102,COLUMN(BS3),FALSE))</f>
        <v>Rimardo Ramondo</v>
      </c>
      <c r="CQ20" s="22" t="s">
        <v>1197</v>
      </c>
    </row>
    <row r="21" spans="1:95" ht="14.4">
      <c r="A21" s="3">
        <v>19</v>
      </c>
      <c r="B21" s="3"/>
      <c r="C21" s="3"/>
      <c r="D21" s="3" t="s">
        <v>810</v>
      </c>
      <c r="E21" s="3" t="s">
        <v>811</v>
      </c>
      <c r="F21" s="3"/>
      <c r="G21" s="3"/>
      <c r="H21" s="3"/>
      <c r="I21" s="3" t="s">
        <v>812</v>
      </c>
      <c r="J21" s="3" t="s">
        <v>813</v>
      </c>
      <c r="K21" s="3" t="s">
        <v>814</v>
      </c>
      <c r="L21" s="3" t="s">
        <v>815</v>
      </c>
      <c r="M21" s="3"/>
      <c r="N21" s="3" t="s">
        <v>816</v>
      </c>
      <c r="O21" s="3" t="s">
        <v>817</v>
      </c>
      <c r="P21" s="3"/>
      <c r="Q21" s="3"/>
      <c r="R21" s="3"/>
      <c r="S21" s="3"/>
      <c r="T21" s="3"/>
      <c r="U21" s="3"/>
      <c r="V21" s="3" t="s">
        <v>818</v>
      </c>
      <c r="W21" s="3" t="s">
        <v>819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 t="s">
        <v>1031</v>
      </c>
      <c r="BV21" s="3"/>
      <c r="BW21" s="3"/>
      <c r="BX21" s="3"/>
      <c r="BY21" s="3"/>
      <c r="BZ21" s="3"/>
      <c r="CA21" s="3"/>
      <c r="CB21" s="3"/>
      <c r="CC21" s="3" t="s">
        <v>1111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20" t="s">
        <v>140</v>
      </c>
      <c r="CP21" s="21" t="str">
        <f ca="1">VLOOKUP(RANDBETWEEN(1,COUNTA(BU3:BU102)),A3:A102:BU3:BU102,COLUMN(BU3),FALSE)</f>
        <v>Achuak (green)</v>
      </c>
      <c r="CQ21" s="22" t="s">
        <v>1062</v>
      </c>
    </row>
    <row r="22" spans="1:95" ht="14.4">
      <c r="A22" s="3">
        <v>20</v>
      </c>
      <c r="B22" s="3"/>
      <c r="C22" s="3"/>
      <c r="D22" s="3" t="s">
        <v>821</v>
      </c>
      <c r="E22" s="3" t="s">
        <v>822</v>
      </c>
      <c r="F22" s="3"/>
      <c r="G22" s="3"/>
      <c r="H22" s="3"/>
      <c r="I22" s="3" t="s">
        <v>823</v>
      </c>
      <c r="J22" s="3" t="s">
        <v>824</v>
      </c>
      <c r="K22" s="3" t="s">
        <v>281</v>
      </c>
      <c r="L22" s="3" t="s">
        <v>353</v>
      </c>
      <c r="M22" s="3"/>
      <c r="N22" s="3" t="s">
        <v>825</v>
      </c>
      <c r="O22" s="3" t="s">
        <v>826</v>
      </c>
      <c r="P22" s="3"/>
      <c r="Q22" s="3"/>
      <c r="R22" s="3"/>
      <c r="S22" s="3"/>
      <c r="T22" s="3"/>
      <c r="U22" s="3"/>
      <c r="V22" s="3" t="s">
        <v>827</v>
      </c>
      <c r="W22" s="3" t="s">
        <v>574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 t="s">
        <v>1032</v>
      </c>
      <c r="BV22" s="3"/>
      <c r="BW22" s="3"/>
      <c r="BX22" s="3"/>
      <c r="BY22" s="3"/>
      <c r="BZ22" s="3"/>
      <c r="CA22" s="3"/>
      <c r="CB22" s="3"/>
      <c r="CC22" s="3" t="s">
        <v>1112</v>
      </c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20" t="s">
        <v>143</v>
      </c>
      <c r="CP22" s="21" t="str">
        <f ca="1">CONCATENATE(IF('Random NPC Generator'!R17="Male",VLOOKUP(RANDBETWEEN(1,COUNTA(BW3:BW102)),A3:A102:BW3:BW102,COLUMN(BW3),FALSE),VLOOKUP(RANDBETWEEN(1,COUNTA(BX3:BX102)),A3:A102:BX3:BX102,COLUMN(BX3),FALSE))," ",VLOOKUP(RANDBETWEEN(1,COUNTA(BY3:BY102)),A3:A102:BY3:BY102,COLUMN(BY3),FALSE))</f>
        <v>Shamog Flesh Ripper</v>
      </c>
      <c r="CQ22" s="22" t="s">
        <v>1063</v>
      </c>
    </row>
    <row r="23" spans="1:95" ht="14.4">
      <c r="A23" s="3">
        <v>21</v>
      </c>
      <c r="B23" s="3"/>
      <c r="C23" s="3"/>
      <c r="D23" s="3" t="s">
        <v>829</v>
      </c>
      <c r="E23" s="3" t="s">
        <v>830</v>
      </c>
      <c r="F23" s="3"/>
      <c r="G23" s="3"/>
      <c r="H23" s="3"/>
      <c r="I23" s="3" t="s">
        <v>831</v>
      </c>
      <c r="J23" s="3" t="s">
        <v>832</v>
      </c>
      <c r="K23" s="3"/>
      <c r="L23" s="3"/>
      <c r="M23" s="3"/>
      <c r="N23" s="3" t="s">
        <v>833</v>
      </c>
      <c r="O23" s="3" t="s">
        <v>834</v>
      </c>
      <c r="P23" s="3"/>
      <c r="Q23" s="3"/>
      <c r="R23" s="3"/>
      <c r="S23" s="3"/>
      <c r="T23" s="3"/>
      <c r="U23" s="3"/>
      <c r="V23" s="3" t="s">
        <v>835</v>
      </c>
      <c r="W23" s="3" t="s">
        <v>836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 t="s">
        <v>1033</v>
      </c>
      <c r="BV23" s="3"/>
      <c r="BW23" s="3"/>
      <c r="BX23" s="3"/>
      <c r="BY23" s="3"/>
      <c r="BZ23" s="3"/>
      <c r="CA23" s="3"/>
      <c r="CB23" s="3"/>
      <c r="CC23" s="3" t="s">
        <v>1113</v>
      </c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20" t="s">
        <v>1011</v>
      </c>
      <c r="CP23" s="21" t="str">
        <f ca="1">CONCATENATE(IF('Random NPC Generator'!R17="Male",VLOOKUP(RANDBETWEEN(1,COUNTA(CA3:CA102)),A3:A102:CA3:CA102,COLUMN(CA3),FALSE),VLOOKUP(RANDBETWEEN(1,COUNTA(CB3:CB102)),A3:A102:CB3:CB102,COLUMN(CB3),FALSE))," (",VLOOKUP(RANDBETWEEN(1,COUNTA(CC3:CC102)),A3:A102:CC3:CC102,COLUMN(CC3),FALSE),")")</f>
        <v>Mordai (Despair)</v>
      </c>
      <c r="CQ23" s="22" t="s">
        <v>1114</v>
      </c>
    </row>
    <row r="24" spans="1:95" ht="14.4">
      <c r="A24" s="3">
        <v>22</v>
      </c>
      <c r="B24" s="3"/>
      <c r="C24" s="3"/>
      <c r="D24" s="3" t="s">
        <v>837</v>
      </c>
      <c r="E24" s="3" t="s">
        <v>838</v>
      </c>
      <c r="F24" s="3"/>
      <c r="G24" s="3"/>
      <c r="H24" s="3"/>
      <c r="I24" s="3" t="s">
        <v>839</v>
      </c>
      <c r="J24" s="3" t="s">
        <v>840</v>
      </c>
      <c r="K24" s="3"/>
      <c r="L24" s="3"/>
      <c r="M24" s="3"/>
      <c r="N24" s="3" t="s">
        <v>841</v>
      </c>
      <c r="O24" s="3" t="s">
        <v>842</v>
      </c>
      <c r="P24" s="3"/>
      <c r="Q24" s="3"/>
      <c r="R24" s="3"/>
      <c r="S24" s="3"/>
      <c r="T24" s="3"/>
      <c r="U24" s="3"/>
      <c r="V24" s="3" t="s">
        <v>843</v>
      </c>
      <c r="W24" s="3" t="s">
        <v>844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 t="s">
        <v>1034</v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20" t="s">
        <v>1064</v>
      </c>
      <c r="CP24" s="21" t="str">
        <f ca="1">IF('Random NPC Generator'!R17="Male",CONCATENATE(VLOOKUP(RANDBETWEEN(1,COUNTA(CE3:CE102)),A3:A102:CE3:CE102,COLUMN(CE3),FALSE),VLOOKUP(RANDBETWEEN(1,COUNTA(CF3:CF102)),A3:A102:CF3:CF102,COLUMN(CF3),FALSE)),CONCATENATE(VLOOKUP(RANDBETWEEN(1,COUNTA(CG3:CG102)),A3:A102:CG3:CG102,COLUMN(CG3),FALSE),VLOOKUP(RANDBETWEEN(1,COUNTA(CH3:CH102)),A3:A102:CH3:CH102,COLUMN(CH3),FALSE)))</f>
        <v>Kenis</v>
      </c>
      <c r="CQ24" s="22" t="s">
        <v>222</v>
      </c>
    </row>
    <row r="25" spans="1:95" ht="14.4">
      <c r="A25" s="3">
        <v>23</v>
      </c>
      <c r="B25" s="3"/>
      <c r="C25" s="3"/>
      <c r="D25" s="3" t="s">
        <v>845</v>
      </c>
      <c r="E25" s="3" t="s">
        <v>846</v>
      </c>
      <c r="F25" s="3"/>
      <c r="G25" s="3"/>
      <c r="H25" s="3"/>
      <c r="I25" s="3" t="s">
        <v>847</v>
      </c>
      <c r="J25" s="3" t="s">
        <v>848</v>
      </c>
      <c r="K25" s="3"/>
      <c r="L25" s="3"/>
      <c r="M25" s="3"/>
      <c r="N25" s="3" t="s">
        <v>849</v>
      </c>
      <c r="O25" s="3" t="s">
        <v>850</v>
      </c>
      <c r="P25" s="3"/>
      <c r="Q25" s="3"/>
      <c r="R25" s="3"/>
      <c r="S25" s="3"/>
      <c r="T25" s="3"/>
      <c r="U25" s="3"/>
      <c r="V25" s="3" t="s">
        <v>851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 t="s">
        <v>1035</v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20" t="s">
        <v>1144</v>
      </c>
      <c r="CP25" s="21" t="str">
        <f ca="1">CONCATENATE(VLOOKUP(RANDBETWEEN(1,COUNTA(CJ3:CJ102)),A3:A102:CJ3:CJ102,COLUMN(CJ3),FALSE),VLOOKUP(RANDBETWEEN(1,COUNTA(CK3:CK102)),A3:A102:CK3:CK102,COLUMN(CK3),FALSE),VLOOKUP(RANDBETWEEN(1,COUNTA(CL3:CL102)),A3:A102:CL3:CL102,COLUMN(CL3),FALSE))</f>
        <v>Asztash</v>
      </c>
      <c r="CQ25" s="22" t="s">
        <v>1189</v>
      </c>
    </row>
    <row r="26" spans="1:95" ht="14.4">
      <c r="A26" s="3">
        <v>24</v>
      </c>
      <c r="B26" s="3"/>
      <c r="C26" s="3"/>
      <c r="D26" s="3" t="s">
        <v>852</v>
      </c>
      <c r="E26" s="3" t="s">
        <v>853</v>
      </c>
      <c r="F26" s="3"/>
      <c r="G26" s="3"/>
      <c r="H26" s="3"/>
      <c r="I26" s="3" t="s">
        <v>854</v>
      </c>
      <c r="J26" s="3" t="s">
        <v>855</v>
      </c>
      <c r="K26" s="3"/>
      <c r="L26" s="3"/>
      <c r="M26" s="3"/>
      <c r="N26" s="3" t="s">
        <v>856</v>
      </c>
      <c r="O26" s="3" t="s">
        <v>857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 t="s">
        <v>1036</v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O26" s="26" t="s">
        <v>1205</v>
      </c>
      <c r="CP26" s="27" t="s">
        <v>1206</v>
      </c>
      <c r="CQ26" s="28"/>
    </row>
    <row r="27" spans="1:95" thickBot="1">
      <c r="A27" s="3">
        <v>25</v>
      </c>
      <c r="B27" s="3"/>
      <c r="C27" s="3"/>
      <c r="D27" s="3" t="s">
        <v>858</v>
      </c>
      <c r="E27" s="3" t="s">
        <v>859</v>
      </c>
      <c r="F27" s="3"/>
      <c r="G27" s="3"/>
      <c r="H27" s="3"/>
      <c r="I27" s="3" t="s">
        <v>860</v>
      </c>
      <c r="J27" s="3" t="s">
        <v>861</v>
      </c>
      <c r="K27" s="3"/>
      <c r="L27" s="3"/>
      <c r="M27" s="3"/>
      <c r="N27" s="3" t="s">
        <v>862</v>
      </c>
      <c r="O27" s="3" t="s">
        <v>863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O27" s="29" t="s">
        <v>1204</v>
      </c>
      <c r="CP27" s="30" t="s">
        <v>1206</v>
      </c>
      <c r="CQ27" s="31"/>
    </row>
    <row r="28" spans="1:95" ht="14.4">
      <c r="A28" s="3">
        <v>26</v>
      </c>
      <c r="B28" s="3"/>
      <c r="C28" s="3"/>
      <c r="D28" s="3" t="s">
        <v>864</v>
      </c>
      <c r="E28" s="3" t="s">
        <v>865</v>
      </c>
      <c r="F28" s="3"/>
      <c r="G28" s="3"/>
      <c r="H28" s="3"/>
      <c r="I28" s="3" t="s">
        <v>866</v>
      </c>
      <c r="J28" s="3" t="s">
        <v>867</v>
      </c>
      <c r="K28" s="3"/>
      <c r="L28" s="3"/>
      <c r="M28" s="3"/>
      <c r="N28" s="3" t="s">
        <v>868</v>
      </c>
      <c r="O28" s="3" t="s">
        <v>869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</row>
    <row r="29" spans="1:95" ht="14.4">
      <c r="A29" s="3">
        <v>27</v>
      </c>
      <c r="B29" s="3"/>
      <c r="C29" s="3"/>
      <c r="D29" s="3" t="s">
        <v>870</v>
      </c>
      <c r="E29" s="3" t="s">
        <v>871</v>
      </c>
      <c r="F29" s="3"/>
      <c r="G29" s="3"/>
      <c r="H29" s="3"/>
      <c r="I29" s="3" t="s">
        <v>872</v>
      </c>
      <c r="J29" s="3" t="s">
        <v>873</v>
      </c>
      <c r="K29" s="3"/>
      <c r="L29" s="3"/>
      <c r="M29" s="3"/>
      <c r="N29" s="3" t="s">
        <v>874</v>
      </c>
      <c r="O29" s="3" t="s">
        <v>779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 ht="14.4">
      <c r="A30" s="3">
        <v>28</v>
      </c>
      <c r="B30" s="3"/>
      <c r="C30" s="3"/>
      <c r="D30" s="3" t="s">
        <v>875</v>
      </c>
      <c r="E30" s="3" t="s">
        <v>876</v>
      </c>
      <c r="F30" s="3"/>
      <c r="G30" s="3"/>
      <c r="H30" s="3"/>
      <c r="I30" s="3" t="s">
        <v>877</v>
      </c>
      <c r="J30" s="3" t="s">
        <v>878</v>
      </c>
      <c r="K30" s="3"/>
      <c r="L30" s="3"/>
      <c r="M30" s="3"/>
      <c r="N30" s="3" t="s">
        <v>879</v>
      </c>
      <c r="O30" s="3" t="s">
        <v>880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 ht="14.4">
      <c r="A31" s="3">
        <v>29</v>
      </c>
      <c r="B31" s="3"/>
      <c r="C31" s="3"/>
      <c r="D31" s="3" t="s">
        <v>881</v>
      </c>
      <c r="E31" s="3" t="s">
        <v>882</v>
      </c>
      <c r="F31" s="3"/>
      <c r="G31" s="3"/>
      <c r="H31" s="3"/>
      <c r="I31" s="3" t="s">
        <v>883</v>
      </c>
      <c r="J31" s="3" t="s">
        <v>884</v>
      </c>
      <c r="K31" s="3"/>
      <c r="L31" s="3"/>
      <c r="M31" s="3"/>
      <c r="N31" s="3" t="s">
        <v>885</v>
      </c>
      <c r="O31" s="3" t="s">
        <v>886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 ht="14.4">
      <c r="A32" s="3">
        <v>30</v>
      </c>
      <c r="B32" s="3"/>
      <c r="C32" s="3"/>
      <c r="D32" s="3" t="s">
        <v>887</v>
      </c>
      <c r="E32" s="3" t="s">
        <v>888</v>
      </c>
      <c r="F32" s="3"/>
      <c r="G32" s="3"/>
      <c r="H32" s="3"/>
      <c r="I32" s="3" t="s">
        <v>889</v>
      </c>
      <c r="J32" s="3" t="s">
        <v>890</v>
      </c>
      <c r="K32" s="3"/>
      <c r="L32" s="3"/>
      <c r="M32" s="3"/>
      <c r="N32" s="3" t="s">
        <v>891</v>
      </c>
      <c r="O32" s="3" t="s">
        <v>892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 ht="14.4">
      <c r="A33" s="3">
        <v>31</v>
      </c>
      <c r="B33" s="3"/>
      <c r="C33" s="3"/>
      <c r="D33" s="3" t="s">
        <v>893</v>
      </c>
      <c r="E33" s="3"/>
      <c r="F33" s="3"/>
      <c r="G33" s="3"/>
      <c r="H33" s="3"/>
      <c r="I33" s="3" t="s">
        <v>894</v>
      </c>
      <c r="J33" s="3" t="s">
        <v>895</v>
      </c>
      <c r="K33" s="3"/>
      <c r="L33" s="3"/>
      <c r="M33" s="3"/>
      <c r="N33" s="3" t="s">
        <v>896</v>
      </c>
      <c r="O33" s="3" t="s">
        <v>897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 ht="14.4">
      <c r="A34" s="3">
        <v>32</v>
      </c>
      <c r="B34" s="3"/>
      <c r="C34" s="3"/>
      <c r="D34" s="3" t="s">
        <v>898</v>
      </c>
      <c r="E34" s="3"/>
      <c r="F34" s="3"/>
      <c r="G34" s="3"/>
      <c r="H34" s="3"/>
      <c r="I34" s="3" t="s">
        <v>899</v>
      </c>
      <c r="J34" s="3" t="s">
        <v>900</v>
      </c>
      <c r="K34" s="3"/>
      <c r="L34" s="3"/>
      <c r="M34" s="3"/>
      <c r="N34" s="3" t="s">
        <v>901</v>
      </c>
      <c r="O34" s="3" t="s">
        <v>902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 ht="14.4">
      <c r="A35" s="3">
        <v>33</v>
      </c>
      <c r="B35" s="3"/>
      <c r="C35" s="3"/>
      <c r="D35" s="3" t="s">
        <v>903</v>
      </c>
      <c r="E35" s="3"/>
      <c r="F35" s="3"/>
      <c r="G35" s="3"/>
      <c r="H35" s="3"/>
      <c r="I35" s="3" t="s">
        <v>904</v>
      </c>
      <c r="J35" s="3" t="s">
        <v>905</v>
      </c>
      <c r="K35" s="3"/>
      <c r="L35" s="3"/>
      <c r="M35" s="3"/>
      <c r="N35" s="3" t="s">
        <v>906</v>
      </c>
      <c r="O35" s="3" t="s">
        <v>907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 ht="14.4">
      <c r="A36" s="3">
        <v>34</v>
      </c>
      <c r="B36" s="3"/>
      <c r="C36" s="3"/>
      <c r="D36" s="3" t="s">
        <v>908</v>
      </c>
      <c r="E36" s="3"/>
      <c r="F36" s="3"/>
      <c r="G36" s="3"/>
      <c r="H36" s="3"/>
      <c r="I36" s="3" t="s">
        <v>909</v>
      </c>
      <c r="J36" s="3" t="s">
        <v>910</v>
      </c>
      <c r="K36" s="3"/>
      <c r="L36" s="3"/>
      <c r="M36" s="3"/>
      <c r="N36" s="3" t="s">
        <v>911</v>
      </c>
      <c r="O36" s="3" t="s">
        <v>912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 ht="14.4">
      <c r="A37" s="3">
        <v>35</v>
      </c>
      <c r="B37" s="3"/>
      <c r="C37" s="3"/>
      <c r="D37" s="3" t="s">
        <v>913</v>
      </c>
      <c r="E37" s="3"/>
      <c r="F37" s="3"/>
      <c r="G37" s="3"/>
      <c r="H37" s="3"/>
      <c r="I37" s="3" t="s">
        <v>914</v>
      </c>
      <c r="J37" s="3" t="s">
        <v>915</v>
      </c>
      <c r="K37" s="3"/>
      <c r="L37" s="3"/>
      <c r="M37" s="3"/>
      <c r="N37" s="3" t="s">
        <v>916</v>
      </c>
      <c r="O37" s="3" t="s">
        <v>917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1:95" ht="14.4">
      <c r="A38" s="3">
        <v>36</v>
      </c>
      <c r="B38" s="3"/>
      <c r="C38" s="3"/>
      <c r="D38" s="3" t="s">
        <v>918</v>
      </c>
      <c r="E38" s="3"/>
      <c r="F38" s="3"/>
      <c r="G38" s="3"/>
      <c r="H38" s="3"/>
      <c r="I38" s="3" t="s">
        <v>919</v>
      </c>
      <c r="J38" s="3" t="s">
        <v>920</v>
      </c>
      <c r="K38" s="3"/>
      <c r="L38" s="3"/>
      <c r="M38" s="3"/>
      <c r="N38" s="3" t="s">
        <v>921</v>
      </c>
      <c r="O38" s="3" t="s">
        <v>922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1:95" ht="14.4">
      <c r="A39" s="3">
        <v>37</v>
      </c>
      <c r="B39" s="3"/>
      <c r="C39" s="3"/>
      <c r="D39" s="3" t="s">
        <v>923</v>
      </c>
      <c r="E39" s="3"/>
      <c r="F39" s="3"/>
      <c r="G39" s="3"/>
      <c r="H39" s="3"/>
      <c r="I39" s="3" t="s">
        <v>924</v>
      </c>
      <c r="J39" s="3" t="s">
        <v>925</v>
      </c>
      <c r="K39" s="3"/>
      <c r="L39" s="3"/>
      <c r="M39" s="3"/>
      <c r="N39" s="3" t="s">
        <v>926</v>
      </c>
      <c r="O39" s="3" t="s">
        <v>927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 t="str">
        <f ca="1">VLOOKUP(RANDBETWEEN(1,COUNTA(Q3:Q102)),A3:A102:Q3:Q102,COLUMN(Q3),FALSE)</f>
        <v>Lia</v>
      </c>
      <c r="CQ39" s="3" t="str">
        <f ca="1">VLOOKUP(CP39,Q3:R23,2,TRUE)</f>
        <v>frond</v>
      </c>
    </row>
    <row r="40" spans="1:95" ht="14.4">
      <c r="A40" s="3">
        <v>38</v>
      </c>
      <c r="B40" s="3"/>
      <c r="C40" s="3"/>
      <c r="D40" s="3" t="s">
        <v>928</v>
      </c>
      <c r="E40" s="3"/>
      <c r="F40" s="3"/>
      <c r="G40" s="3"/>
      <c r="H40" s="3"/>
      <c r="I40" s="3" t="s">
        <v>929</v>
      </c>
      <c r="J40" s="3" t="s">
        <v>930</v>
      </c>
      <c r="K40" s="3"/>
      <c r="L40" s="3"/>
      <c r="M40" s="3"/>
      <c r="N40" s="3" t="s">
        <v>931</v>
      </c>
      <c r="O40" s="3" t="s">
        <v>932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 t="str">
        <f ca="1">VLOOKUP(RANDBETWEEN(1,COUNTA(S3:S102)),A3:A102:S3:S102,COLUMN(S3),FALSE)</f>
        <v>don</v>
      </c>
      <c r="CQ40" s="3" t="str">
        <f ca="1">VLOOKUP(CP40,S3:T23,2,FALSE)</f>
        <v>Silver</v>
      </c>
    </row>
    <row r="41" spans="1:95" ht="14.4">
      <c r="A41" s="3">
        <v>39</v>
      </c>
      <c r="B41" s="3"/>
      <c r="C41" s="3"/>
      <c r="D41" s="3" t="s">
        <v>933</v>
      </c>
      <c r="E41" s="3"/>
      <c r="F41" s="3"/>
      <c r="G41" s="3"/>
      <c r="H41" s="3"/>
      <c r="I41" s="3" t="s">
        <v>934</v>
      </c>
      <c r="J41" s="3"/>
      <c r="K41" s="3"/>
      <c r="L41" s="3"/>
      <c r="M41" s="3"/>
      <c r="N41" s="3" t="s">
        <v>935</v>
      </c>
      <c r="O41" s="3" t="s">
        <v>936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95" ht="14.4">
      <c r="A42" s="3">
        <v>40</v>
      </c>
      <c r="B42" s="3"/>
      <c r="C42" s="3"/>
      <c r="D42" s="3" t="s">
        <v>937</v>
      </c>
      <c r="E42" s="3"/>
      <c r="F42" s="3"/>
      <c r="G42" s="3"/>
      <c r="H42" s="3"/>
      <c r="I42" s="3" t="s">
        <v>938</v>
      </c>
      <c r="J42" s="3"/>
      <c r="K42" s="3"/>
      <c r="L42" s="3"/>
      <c r="M42" s="3"/>
      <c r="N42" s="3" t="s">
        <v>939</v>
      </c>
      <c r="O42" s="3" t="s">
        <v>940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 ht="14.4">
      <c r="A43" s="3">
        <v>41</v>
      </c>
      <c r="B43" s="3"/>
      <c r="C43" s="3"/>
      <c r="D43" s="3" t="s">
        <v>941</v>
      </c>
      <c r="E43" s="3"/>
      <c r="F43" s="3"/>
      <c r="G43" s="3"/>
      <c r="H43" s="3"/>
      <c r="I43" s="3" t="s">
        <v>942</v>
      </c>
      <c r="J43" s="3"/>
      <c r="K43" s="3"/>
      <c r="L43" s="3"/>
      <c r="M43" s="3"/>
      <c r="N43" s="3" t="s">
        <v>943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 ht="14.4">
      <c r="A44" s="3">
        <v>42</v>
      </c>
      <c r="B44" s="3"/>
      <c r="C44" s="3"/>
      <c r="D44" s="3" t="s">
        <v>944</v>
      </c>
      <c r="E44" s="3"/>
      <c r="F44" s="3"/>
      <c r="G44" s="3"/>
      <c r="H44" s="3"/>
      <c r="I44" s="3" t="s">
        <v>945</v>
      </c>
      <c r="J44" s="3"/>
      <c r="K44" s="3"/>
      <c r="L44" s="3"/>
      <c r="M44" s="3"/>
      <c r="N44" s="3" t="s">
        <v>946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 ht="14.4">
      <c r="A45" s="3">
        <v>43</v>
      </c>
      <c r="B45" s="3"/>
      <c r="C45" s="3"/>
      <c r="D45" s="3" t="s">
        <v>947</v>
      </c>
      <c r="E45" s="3"/>
      <c r="F45" s="3"/>
      <c r="G45" s="3"/>
      <c r="H45" s="3"/>
      <c r="I45" s="3" t="s">
        <v>948</v>
      </c>
      <c r="J45" s="3"/>
      <c r="K45" s="3"/>
      <c r="L45" s="3"/>
      <c r="M45" s="3"/>
      <c r="N45" s="3" t="s">
        <v>949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 ht="14.4">
      <c r="A46" s="3">
        <v>44</v>
      </c>
      <c r="B46" s="3"/>
      <c r="C46" s="3"/>
      <c r="D46" s="3" t="s">
        <v>950</v>
      </c>
      <c r="E46" s="3"/>
      <c r="F46" s="3"/>
      <c r="G46" s="3"/>
      <c r="H46" s="3"/>
      <c r="I46" s="3" t="s">
        <v>951</v>
      </c>
      <c r="J46" s="3"/>
      <c r="K46" s="3"/>
      <c r="L46" s="3"/>
      <c r="M46" s="3"/>
      <c r="N46" s="3" t="s">
        <v>952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95" ht="14.4">
      <c r="A47" s="3">
        <v>45</v>
      </c>
      <c r="B47" s="3"/>
      <c r="C47" s="3"/>
      <c r="D47" s="3" t="s">
        <v>953</v>
      </c>
      <c r="E47" s="3"/>
      <c r="F47" s="3"/>
      <c r="G47" s="3"/>
      <c r="H47" s="3"/>
      <c r="I47" s="3" t="s">
        <v>954</v>
      </c>
      <c r="J47" s="3"/>
      <c r="K47" s="3"/>
      <c r="L47" s="3"/>
      <c r="M47" s="3"/>
      <c r="N47" s="3" t="s">
        <v>955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95" ht="14.4">
      <c r="A48" s="3">
        <v>46</v>
      </c>
      <c r="B48" s="3"/>
      <c r="C48" s="3"/>
      <c r="D48" s="3" t="s">
        <v>956</v>
      </c>
      <c r="E48" s="3"/>
      <c r="F48" s="3"/>
      <c r="G48" s="3"/>
      <c r="H48" s="3"/>
      <c r="I48" s="3" t="s">
        <v>957</v>
      </c>
      <c r="J48" s="3"/>
      <c r="K48" s="3"/>
      <c r="L48" s="3"/>
      <c r="M48" s="3"/>
      <c r="N48" s="3" t="s">
        <v>958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95" ht="14.4">
      <c r="A49" s="3">
        <v>47</v>
      </c>
      <c r="B49" s="3"/>
      <c r="C49" s="3"/>
      <c r="D49" s="3" t="s">
        <v>959</v>
      </c>
      <c r="E49" s="3"/>
      <c r="F49" s="3"/>
      <c r="G49" s="3"/>
      <c r="H49" s="3"/>
      <c r="I49" s="3" t="s">
        <v>960</v>
      </c>
      <c r="J49" s="3"/>
      <c r="K49" s="3"/>
      <c r="L49" s="3"/>
      <c r="M49" s="3"/>
      <c r="N49" s="3" t="s">
        <v>961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95" ht="14.4">
      <c r="A50" s="3">
        <v>48</v>
      </c>
      <c r="B50" s="3"/>
      <c r="C50" s="3"/>
      <c r="D50" s="3" t="s">
        <v>962</v>
      </c>
      <c r="E50" s="3"/>
      <c r="F50" s="3"/>
      <c r="G50" s="3"/>
      <c r="H50" s="3"/>
      <c r="I50" s="3" t="s">
        <v>963</v>
      </c>
      <c r="J50" s="3"/>
      <c r="K50" s="3"/>
      <c r="L50" s="3"/>
      <c r="M50" s="3"/>
      <c r="N50" s="3" t="s">
        <v>964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95" ht="14.4">
      <c r="A51" s="3">
        <v>49</v>
      </c>
      <c r="B51" s="3"/>
      <c r="C51" s="3"/>
      <c r="D51" s="3" t="s">
        <v>965</v>
      </c>
      <c r="E51" s="3"/>
      <c r="F51" s="3"/>
      <c r="G51" s="3"/>
      <c r="H51" s="3"/>
      <c r="I51" s="3" t="s">
        <v>966</v>
      </c>
      <c r="J51" s="3"/>
      <c r="K51" s="3"/>
      <c r="L51" s="3"/>
      <c r="M51" s="3"/>
      <c r="N51" s="3" t="s">
        <v>967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1:95" ht="14.4">
      <c r="A52" s="3">
        <v>50</v>
      </c>
      <c r="B52" s="3"/>
      <c r="C52" s="3"/>
      <c r="D52" s="3" t="s">
        <v>968</v>
      </c>
      <c r="E52" s="3"/>
      <c r="F52" s="3"/>
      <c r="G52" s="3"/>
      <c r="H52" s="3"/>
      <c r="I52" s="3" t="s">
        <v>969</v>
      </c>
      <c r="J52" s="3"/>
      <c r="K52" s="3"/>
      <c r="L52" s="3"/>
      <c r="M52" s="3"/>
      <c r="N52" s="3" t="s">
        <v>970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1:95" ht="14.4">
      <c r="A53" s="3">
        <v>51</v>
      </c>
      <c r="B53" s="3"/>
      <c r="C53" s="3"/>
      <c r="D53" s="3" t="s">
        <v>971</v>
      </c>
      <c r="E53" s="3"/>
      <c r="F53" s="3"/>
      <c r="G53" s="3"/>
      <c r="H53" s="3"/>
      <c r="I53" s="3" t="s">
        <v>972</v>
      </c>
      <c r="J53" s="3"/>
      <c r="K53" s="3"/>
      <c r="L53" s="3"/>
      <c r="M53" s="3"/>
      <c r="N53" s="3" t="s">
        <v>973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95" ht="14.4">
      <c r="A54" s="3">
        <v>52</v>
      </c>
      <c r="B54" s="3"/>
      <c r="C54" s="3"/>
      <c r="D54" s="3" t="s">
        <v>974</v>
      </c>
      <c r="E54" s="3"/>
      <c r="F54" s="3"/>
      <c r="G54" s="3"/>
      <c r="H54" s="3"/>
      <c r="I54" s="3" t="s">
        <v>975</v>
      </c>
      <c r="J54" s="3"/>
      <c r="K54" s="3"/>
      <c r="L54" s="3"/>
      <c r="M54" s="3"/>
      <c r="N54" s="3" t="s">
        <v>976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95" ht="14.4">
      <c r="A55" s="3">
        <v>53</v>
      </c>
      <c r="B55" s="3"/>
      <c r="C55" s="3"/>
      <c r="D55" s="3" t="s">
        <v>977</v>
      </c>
      <c r="E55" s="3"/>
      <c r="F55" s="3"/>
      <c r="G55" s="3"/>
      <c r="H55" s="3"/>
      <c r="I55" s="3" t="s">
        <v>978</v>
      </c>
      <c r="J55" s="3"/>
      <c r="K55" s="3"/>
      <c r="L55" s="3"/>
      <c r="M55" s="3"/>
      <c r="N55" s="3" t="s">
        <v>979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95" ht="14.4">
      <c r="A56" s="3">
        <v>54</v>
      </c>
      <c r="B56" s="3"/>
      <c r="C56" s="3"/>
      <c r="D56" s="3" t="s">
        <v>980</v>
      </c>
      <c r="E56" s="3"/>
      <c r="F56" s="3"/>
      <c r="G56" s="3"/>
      <c r="H56" s="3"/>
      <c r="I56" s="3" t="s">
        <v>981</v>
      </c>
      <c r="J56" s="3"/>
      <c r="K56" s="3"/>
      <c r="L56" s="3"/>
      <c r="M56" s="3"/>
      <c r="N56" s="3" t="s">
        <v>982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95" ht="14.4">
      <c r="A57" s="3">
        <v>55</v>
      </c>
      <c r="B57" s="3"/>
      <c r="C57" s="3"/>
      <c r="D57" s="3"/>
      <c r="E57" s="3"/>
      <c r="F57" s="3"/>
      <c r="G57" s="3"/>
      <c r="H57" s="3"/>
      <c r="I57" s="3" t="s">
        <v>983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95" ht="14.4">
      <c r="A58" s="3">
        <v>56</v>
      </c>
      <c r="B58" s="3"/>
      <c r="C58" s="3"/>
      <c r="D58" s="3"/>
      <c r="E58" s="3"/>
      <c r="F58" s="3"/>
      <c r="G58" s="3"/>
      <c r="H58" s="3"/>
      <c r="I58" s="3" t="s">
        <v>984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95" ht="14.4">
      <c r="A59" s="3">
        <v>57</v>
      </c>
      <c r="B59" s="3"/>
      <c r="C59" s="3"/>
      <c r="D59" s="3"/>
      <c r="E59" s="3"/>
      <c r="F59" s="3"/>
      <c r="G59" s="3"/>
      <c r="H59" s="3"/>
      <c r="I59" s="3" t="s">
        <v>985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95" ht="14.4">
      <c r="A60" s="3">
        <v>58</v>
      </c>
      <c r="B60" s="3"/>
      <c r="C60" s="3"/>
      <c r="D60" s="3"/>
      <c r="E60" s="3"/>
      <c r="F60" s="3"/>
      <c r="G60" s="3"/>
      <c r="H60" s="3"/>
      <c r="I60" s="3" t="s">
        <v>986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95" ht="14.4">
      <c r="A61" s="3">
        <v>59</v>
      </c>
      <c r="B61" s="3"/>
      <c r="C61" s="3"/>
      <c r="D61" s="3"/>
      <c r="E61" s="3"/>
      <c r="F61" s="3"/>
      <c r="G61" s="3"/>
      <c r="H61" s="3"/>
      <c r="I61" s="3" t="s">
        <v>987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95" ht="14.4">
      <c r="A62" s="3">
        <v>60</v>
      </c>
      <c r="B62" s="3"/>
      <c r="C62" s="3"/>
      <c r="D62" s="3"/>
      <c r="E62" s="3"/>
      <c r="F62" s="3"/>
      <c r="G62" s="3"/>
      <c r="H62" s="3"/>
      <c r="I62" s="3" t="s">
        <v>988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95" ht="14.4">
      <c r="A63" s="3">
        <v>61</v>
      </c>
      <c r="B63" s="3"/>
      <c r="C63" s="3"/>
      <c r="D63" s="3"/>
      <c r="E63" s="3"/>
      <c r="F63" s="3"/>
      <c r="G63" s="3"/>
      <c r="H63" s="3"/>
      <c r="I63" s="3" t="s">
        <v>989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95" ht="14.4">
      <c r="A64" s="3">
        <v>62</v>
      </c>
      <c r="B64" s="3"/>
      <c r="C64" s="3"/>
      <c r="D64" s="3"/>
      <c r="E64" s="3"/>
      <c r="F64" s="3"/>
      <c r="G64" s="3"/>
      <c r="H64" s="3"/>
      <c r="I64" s="3" t="s">
        <v>990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 ht="14.4">
      <c r="A65" s="3">
        <v>63</v>
      </c>
      <c r="B65" s="3"/>
      <c r="C65" s="3"/>
      <c r="D65" s="3"/>
      <c r="E65" s="3"/>
      <c r="F65" s="3"/>
      <c r="G65" s="3"/>
      <c r="H65" s="3"/>
      <c r="I65" s="3" t="s">
        <v>991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 ht="14.4">
      <c r="A66" s="3">
        <v>64</v>
      </c>
      <c r="B66" s="3"/>
      <c r="C66" s="3"/>
      <c r="D66" s="3"/>
      <c r="E66" s="3"/>
      <c r="F66" s="3"/>
      <c r="G66" s="3"/>
      <c r="H66" s="3"/>
      <c r="I66" s="3" t="s">
        <v>992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1:95" ht="14.4">
      <c r="A67" s="3">
        <v>65</v>
      </c>
      <c r="B67" s="3"/>
      <c r="C67" s="3"/>
      <c r="D67" s="3"/>
      <c r="E67" s="3"/>
      <c r="F67" s="3"/>
      <c r="G67" s="3"/>
      <c r="H67" s="3"/>
      <c r="I67" s="3" t="s">
        <v>993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 ht="14.4">
      <c r="A68" s="3">
        <v>66</v>
      </c>
      <c r="B68" s="3"/>
      <c r="C68" s="3"/>
      <c r="D68" s="3"/>
      <c r="E68" s="3"/>
      <c r="F68" s="3"/>
      <c r="G68" s="3"/>
      <c r="H68" s="3"/>
      <c r="I68" s="3" t="s">
        <v>994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 ht="14.4">
      <c r="A69" s="3">
        <v>67</v>
      </c>
      <c r="B69" s="3"/>
      <c r="C69" s="3"/>
      <c r="D69" s="3"/>
      <c r="E69" s="3"/>
      <c r="F69" s="3"/>
      <c r="G69" s="3"/>
      <c r="H69" s="3"/>
      <c r="I69" s="3" t="s">
        <v>995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 ht="14.4">
      <c r="A70" s="3">
        <v>68</v>
      </c>
      <c r="B70" s="3"/>
      <c r="C70" s="3"/>
      <c r="D70" s="3"/>
      <c r="E70" s="3"/>
      <c r="F70" s="3"/>
      <c r="G70" s="3"/>
      <c r="H70" s="3"/>
      <c r="I70" s="3" t="s">
        <v>996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 ht="14.4">
      <c r="A71" s="3">
        <v>69</v>
      </c>
      <c r="B71" s="3"/>
      <c r="C71" s="3"/>
      <c r="D71" s="3"/>
      <c r="E71" s="3"/>
      <c r="F71" s="3"/>
      <c r="G71" s="3"/>
      <c r="H71" s="3"/>
      <c r="I71" s="3" t="s">
        <v>997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 ht="14.4">
      <c r="A72" s="3">
        <v>70</v>
      </c>
      <c r="B72" s="3"/>
      <c r="C72" s="3"/>
      <c r="D72" s="3"/>
      <c r="E72" s="3"/>
      <c r="F72" s="3"/>
      <c r="G72" s="3"/>
      <c r="H72" s="3"/>
      <c r="I72" s="3" t="s">
        <v>998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 ht="14.4">
      <c r="A73" s="3">
        <v>71</v>
      </c>
      <c r="B73" s="3"/>
      <c r="C73" s="3"/>
      <c r="D73" s="3"/>
      <c r="E73" s="3"/>
      <c r="F73" s="3"/>
      <c r="G73" s="3"/>
      <c r="H73" s="3"/>
      <c r="I73" s="3" t="s">
        <v>999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 ht="14.4">
      <c r="A74" s="3">
        <v>72</v>
      </c>
      <c r="B74" s="3"/>
      <c r="C74" s="3"/>
      <c r="D74" s="3"/>
      <c r="E74" s="3"/>
      <c r="F74" s="3"/>
      <c r="G74" s="3"/>
      <c r="H74" s="3"/>
      <c r="I74" s="3" t="s">
        <v>854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1:95" ht="14.4">
      <c r="A75" s="3">
        <v>73</v>
      </c>
      <c r="B75" s="3"/>
      <c r="C75" s="3"/>
      <c r="D75" s="3"/>
      <c r="E75" s="3"/>
      <c r="F75" s="3"/>
      <c r="G75" s="3"/>
      <c r="H75" s="3"/>
      <c r="I75" s="3" t="s">
        <v>1000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1:95" ht="14.4">
      <c r="A76" s="3">
        <v>74</v>
      </c>
      <c r="B76" s="3"/>
      <c r="C76" s="3"/>
      <c r="D76" s="3"/>
      <c r="E76" s="3"/>
      <c r="F76" s="3"/>
      <c r="G76" s="3"/>
      <c r="H76" s="3"/>
      <c r="I76" s="3" t="s">
        <v>1001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1:95" ht="14.4">
      <c r="A77" s="3">
        <v>75</v>
      </c>
      <c r="B77" s="3"/>
      <c r="C77" s="3"/>
      <c r="D77" s="3"/>
      <c r="E77" s="3"/>
      <c r="F77" s="3"/>
      <c r="G77" s="3"/>
      <c r="H77" s="3"/>
      <c r="I77" s="3" t="s">
        <v>1002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1:95" ht="14.4">
      <c r="A78" s="3">
        <v>76</v>
      </c>
      <c r="B78" s="3"/>
      <c r="C78" s="3"/>
      <c r="D78" s="3"/>
      <c r="E78" s="3"/>
      <c r="F78" s="3"/>
      <c r="G78" s="3"/>
      <c r="H78" s="3"/>
      <c r="I78" s="3" t="s">
        <v>1003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1:95" ht="14.4">
      <c r="A79" s="3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1:95" ht="14.4">
      <c r="A80" s="3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1:95" ht="14.4">
      <c r="A81" s="3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1:95" ht="14.4">
      <c r="A82" s="3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1:95" ht="14.4">
      <c r="A83" s="3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1:95" ht="14.4">
      <c r="A84" s="3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1:95" ht="14.4">
      <c r="A85" s="3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1:95" ht="14.4">
      <c r="A86" s="3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1:95" ht="14.4">
      <c r="A87" s="3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1:95" ht="14.4">
      <c r="A88" s="3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1:95" ht="14.4">
      <c r="A89" s="3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1:95" ht="14.4">
      <c r="A90" s="3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1:95" ht="14.4">
      <c r="A91" s="3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1:95" ht="14.4">
      <c r="A92" s="3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1:95" ht="14.4">
      <c r="A93" s="3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1:95" ht="14.4">
      <c r="A94" s="3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1:95" ht="14.4">
      <c r="A95" s="3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1:95" ht="14.4">
      <c r="A96" s="3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1:95" ht="14.4">
      <c r="A97" s="3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1:95" ht="14.4">
      <c r="A98" s="3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1:95" ht="14.4">
      <c r="A99" s="3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1:95" ht="14.4">
      <c r="A100" s="3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1:95" ht="14.4">
      <c r="A101" s="3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1:95" ht="14.4">
      <c r="A102" s="3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1:95" ht="14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1:95" ht="14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1:95" ht="14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1:95" ht="14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1:95" ht="14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1:95" ht="14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1:95" ht="14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1:95" ht="14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1:95" ht="14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1:95" ht="14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1:95" ht="14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1:95" ht="14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1:95" ht="14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1:95" ht="14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1:95" ht="14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1:95" ht="14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1:95" ht="14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1:95" ht="14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1:95" ht="14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1:95" ht="14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1:95" ht="14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1:95" ht="14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1:95" ht="14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1:95" ht="14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1:95" ht="14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1:95" ht="14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1:95" ht="14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1:95" ht="14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1:95" ht="14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1:95" ht="14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1:95" ht="14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1:95" ht="14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1:95" ht="14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1:95" ht="14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1:95" ht="14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1:95" ht="14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1:95" ht="14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1:95" ht="14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1:95" ht="14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1:95" ht="14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1:95" ht="14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1:95" ht="14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1:95" ht="14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1:95" ht="14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1:95" ht="14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1:95" ht="14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1:95" ht="14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1:95" ht="14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1:95" ht="14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1:95" ht="14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1:95" ht="14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1:95" ht="14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1:95" ht="14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1:95" ht="14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1:95" ht="14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1:95" ht="14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1:95" ht="14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1:95" ht="14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1:95" ht="14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1:95" ht="14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1:95" ht="14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1:95" ht="14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1:95" ht="14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1:95" ht="14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5" ht="14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5" ht="14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5" ht="14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5" ht="14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5" ht="14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5" ht="14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5" ht="14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5" ht="14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1:95" ht="14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1:95" ht="14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1:95" ht="14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1:95" ht="14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1:95" ht="14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1:95" ht="14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1:95" ht="14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1:95" ht="14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1:95" ht="14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1:95" ht="14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1:95" ht="14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1:95" ht="14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1:95" ht="14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1:95" ht="14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1:95" ht="14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1:95" ht="14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1:95" ht="14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1:95" ht="14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1:95" ht="14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1:95" ht="14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1:95" ht="14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1:95" ht="14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1:95" ht="14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1:95" ht="14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1:95" ht="14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1:95" ht="14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1:95" ht="14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1:95" ht="14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1:95" ht="14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1:95" ht="14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1:95" ht="14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1:95" ht="14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1:95" ht="14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1:95" ht="14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1:95" ht="14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1:95" ht="14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1:95" ht="14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1:95" ht="14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1:95" ht="14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1:95" ht="14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1:95" ht="14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1:95" ht="14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1:95" ht="14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1:95" ht="14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1:95" ht="14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1:95" ht="14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1:95" ht="14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1:95" ht="14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1:95" ht="14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1:95" ht="14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1:95" ht="14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1:95" ht="14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1:95" ht="14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1:95" ht="14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1:95" ht="14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1:95" ht="14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1:95" ht="14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1:95" ht="14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1:95" ht="14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1:95" ht="14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1:95" ht="14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1:95" ht="14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1:95" ht="14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1:95" ht="14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1:95" ht="14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1:95" ht="14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1:95" ht="14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1:95" ht="14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1:95" ht="14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1:95" ht="14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1:95" ht="14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1:95" ht="14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1:95" ht="14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1:95" ht="14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1:95" ht="14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1:95" ht="14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1:95" ht="14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1:95" ht="14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1:95" ht="14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1:95" ht="14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1:95" ht="14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1:95" ht="14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1:95" ht="14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1:95" ht="14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1:95" ht="14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1:95" ht="14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1:95" ht="14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1:95" ht="14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1:95" ht="14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1:95" ht="14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1:95" ht="14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1:95" ht="14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1:95" ht="14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1:95" ht="14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1:95" ht="14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1:95" ht="14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1:95" ht="14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1:95" ht="14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1:95" ht="14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1:95" ht="14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1:95" ht="14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1:95" ht="14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1:95" ht="14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1:95" ht="14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1:95" ht="14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1:95" ht="14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1:95" ht="14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1:95" ht="14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1:95" ht="14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1:95" ht="14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1:95" ht="14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1:95" ht="14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1:95" ht="14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1:95" ht="14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1:95" ht="14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1:95" ht="14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1:95" ht="14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1:95" ht="14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1:95" ht="14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1:95" ht="14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1:95" ht="14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1:95" ht="14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1:95" ht="14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1:95" ht="14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1:95" ht="14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1:95" ht="14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1:95" ht="14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1:95" ht="14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1:95" ht="14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1:95" ht="14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1:95" ht="14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1:95" ht="14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1:95" ht="14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1:95" ht="14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1:95" ht="14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1:95" ht="14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1:95" ht="14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1:95" ht="14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1:95" ht="14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1:95" ht="14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1:95" ht="14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1:95" ht="14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1:95" ht="14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1:95" ht="14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1:95" ht="14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1:95" ht="14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1:95" ht="14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1:95" ht="14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1:95" ht="14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1:95" ht="14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1:95" ht="14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1:95" ht="14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1:95" ht="14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1:95" ht="14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1:95" ht="14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1:95" ht="14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1:95" ht="14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1:95" ht="14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1:95" ht="14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1:95" ht="14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1:95" ht="14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1:95" ht="14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1:95" ht="14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1:95" ht="14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1:95" ht="14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1:95" ht="14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1:95" ht="14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1:95" ht="14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1:95" ht="14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1:95" ht="14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1:95" ht="14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1:95" ht="14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1:95" ht="14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1:95" ht="14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1:95" ht="14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1:95" ht="14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1:95" ht="14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1:95" ht="14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1:95" ht="14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1:95" ht="14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1:95" ht="14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1:95" ht="14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1:95" ht="14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1:95" ht="14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1:95" ht="14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1:95" ht="14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1:95" ht="14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1:95" ht="14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1:95" ht="14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1:95" ht="14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1:95" ht="14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1:95" ht="14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1:95" ht="14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1:95" ht="14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1:95" ht="14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1:95" ht="14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1:95" ht="14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1:95" ht="14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1:95" ht="14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1:95" ht="14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1:95" ht="14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1:95" ht="14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1:95" ht="14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1:95" ht="14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1:95" ht="14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1:95" ht="14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1:95" ht="14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1:95" ht="14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1:95" ht="14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1:95" ht="14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1:95" ht="14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1:95" ht="14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1:95" ht="14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1:95" ht="14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1:95" ht="14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1:95" ht="14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1:95" ht="14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1:95" ht="14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1:95" ht="14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1:95" ht="14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1:95" ht="14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1:95" ht="14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1:95" ht="14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1:95" ht="14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1:95" ht="14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1:95" ht="14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1:95" ht="14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1:95" ht="14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1:95" ht="14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1:95" ht="14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1:95" ht="14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1:95" ht="14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1:95" ht="14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1:95" ht="14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1:95" ht="14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1:95" ht="14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1:95" ht="14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1:95" ht="14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1:95" ht="14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1:95" ht="14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1:95" ht="14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1:95" ht="14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1:95" ht="14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1:95" ht="14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1:95" ht="14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1:95" ht="14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1:95" ht="14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1:95" ht="14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1:95" ht="14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1:95" ht="14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1:95" ht="14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1:95" ht="14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1:95" ht="14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1:95" ht="14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1:95" ht="14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1:95" ht="14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1:95" ht="14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1:95" ht="14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1:95" ht="14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1:95" ht="14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1:95" ht="14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1:95" ht="14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1:95" ht="14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1:95" ht="14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1:95" ht="14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1:95" ht="14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1:95" ht="14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1:95" ht="14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1:95" ht="14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1:95" ht="14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1:95" ht="14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1:95" ht="14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1:95" ht="14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1:95" ht="14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1:95" ht="14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1:95" ht="14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1:95" ht="14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1:95" ht="14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1:95" ht="14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1:95" ht="14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1:95" ht="14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1:95" ht="14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1:95" ht="14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1:95" ht="14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1:95" ht="14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1:95" ht="14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1:95" ht="14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1:95" ht="14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1:95" ht="14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1:95" ht="14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1:95" ht="14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1:95" ht="14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1:95" ht="14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 ht="14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 ht="14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 ht="14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 ht="14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1:95" ht="14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1:95" ht="14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1:95" ht="14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1:95" ht="14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1:95" ht="14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 ht="14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 ht="14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 ht="14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1:95" ht="14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1:95" ht="14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1:95" ht="14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1:95" ht="14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1:95" ht="14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1:95" ht="14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1:95" ht="14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1:95" ht="14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1:95" ht="14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1:95" ht="14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1:95" ht="14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1:95" ht="14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1:95" ht="14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1:95" ht="14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1:95" ht="14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1:95" ht="14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1:95" ht="14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1:95" ht="14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1:95" ht="14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1:95" ht="14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1:95" ht="14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1:95" ht="14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1:95" ht="14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1:95" ht="14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1:95" ht="14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1:95" ht="14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1:95" ht="14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1:95" ht="14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1:95" ht="14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1:95" ht="14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1:95" ht="14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1:95" ht="14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1:95" ht="14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1:95" ht="14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1:95" ht="14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1:95" ht="14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1:95" ht="14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1:95" ht="14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1:95" ht="14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1:95" ht="14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1:95" ht="14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1:95" ht="14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1:95" ht="14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1:95" ht="14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1:95" ht="14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1:95" ht="14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1:95" ht="14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1:95" ht="14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1:95" ht="14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1:95" ht="14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1:95" ht="14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1:95" ht="14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1:95" ht="14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1:95" ht="14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1:95" ht="14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1:95" ht="14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1:95" ht="14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1:95" ht="14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1:95" ht="14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1:95" ht="14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1:95" ht="14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1:95" ht="14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1:95" ht="14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1:95" ht="14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1:95" ht="14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1:95" ht="14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1:95" ht="14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1:95" ht="14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1:95" ht="14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1:95" ht="14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1:95" ht="14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1:95" ht="14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1:95" ht="14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1:95" ht="14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1:95" ht="14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1:95" ht="14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1:95" ht="14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1:95" ht="14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1:95" ht="14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1:95" ht="14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1:95" ht="14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1:95" ht="14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1:95" ht="14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1:95" ht="14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1:95" ht="14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1:95" ht="14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1:95" ht="14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1:95" ht="14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1:95" ht="14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1:95" ht="14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1:95" ht="14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1:95" ht="14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1:95" ht="14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1:95" ht="14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1:95" ht="14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1:95" ht="14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1:95" ht="14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1:95" ht="14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1:95" ht="14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1:95" ht="14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1:95" ht="14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1:95" ht="14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1:95" ht="14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1:95" ht="14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1:95" ht="14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1:95" ht="14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1:95" ht="14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1:95" ht="14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1:95" ht="14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1:95" ht="14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1:95" ht="14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1:95" ht="14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1:95" ht="14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1:95" ht="14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1:95" ht="14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1:95" ht="14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1:95" ht="14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1:95" ht="14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1:95" ht="14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1:95" ht="14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1:95" ht="14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1:95" ht="14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1:95" ht="14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1:95" ht="14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1:95" ht="14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1:95" ht="14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1:95" ht="14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1:95" ht="14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1:95" ht="14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1:95" ht="14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1:95" ht="14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1:95" ht="14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1:95" ht="14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1:95" ht="14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1:95" ht="14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1:95" ht="14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1:95" ht="14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1:95" ht="14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1:95" ht="14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1:95" ht="14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1:95" ht="14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1:95" ht="14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1:95" ht="14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1:95" ht="14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1:95" ht="14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1:95" ht="14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1:95" ht="14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1:95" ht="14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1:95" ht="14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1:95" ht="14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1:95" ht="14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1:95" ht="14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1:95" ht="14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1:95" ht="14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1:95" ht="14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1:95" ht="14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1:95" ht="14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1:95" ht="14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1:95" ht="14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1:95" ht="14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1:95" ht="14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1:95" ht="14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1:95" ht="14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1:95" ht="14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1:95" ht="14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1:95" ht="14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1:95" ht="14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1:95" ht="14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1:95" ht="14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1:95" ht="14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1:95" ht="14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1:95" ht="14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1:95" ht="14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1:95" ht="14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1:95" ht="14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1:95" ht="14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1:95" ht="14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1:95" ht="14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1:95" ht="14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1:95" ht="14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1:95" ht="14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1:95" ht="14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1:95" ht="14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1:95" ht="14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1:95" ht="14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1:95" ht="14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1:95" ht="14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1:95" ht="14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1:95" ht="14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1:95" ht="14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1:95" ht="14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1:95" ht="14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1:95" ht="14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1:95" ht="14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1:95" ht="14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1:95" ht="14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1:95" ht="14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1:95" ht="14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1:95" ht="14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1:95" ht="14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1:95" ht="14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1:95" ht="14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1:95" ht="14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1:95" ht="14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1:95" ht="14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1:95" ht="14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1:95" ht="14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1:95" ht="14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1:95" ht="14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1:95" ht="14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1:95" ht="14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1:95" ht="14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1:95" ht="14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1:95" ht="14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1:95" ht="14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1:95" ht="14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1:95" ht="14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1:95" ht="14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1:95" ht="14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1:95" ht="14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1:95" ht="14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1:95" ht="14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1:95" ht="14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1:95" ht="14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1:95" ht="14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1:95" ht="14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1:95" ht="14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1:95" ht="14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1:95" ht="14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1:95" ht="14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1:95" ht="14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1:95" ht="14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1:95" ht="14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1:95" ht="14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1:95" ht="14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1:95" ht="14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1:95" ht="14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1:95" ht="14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1:95" ht="14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1:95" ht="14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1:95" ht="14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1:95" ht="14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1:95" ht="14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1:95" ht="14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1:95" ht="14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1:95" ht="14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1:95" ht="14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1:95" ht="14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1:95" ht="14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1:95" ht="14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1:95" ht="14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1:95" ht="14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1:95" ht="14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1:95" ht="14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1:95" ht="14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1:95" ht="14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1:95" ht="14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1:95" ht="14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1:95" ht="14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1:95" ht="14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1:95" ht="14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1:95" ht="14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1:95" ht="14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1:95" ht="14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1:95" ht="14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1:95" ht="14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1:95" ht="14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1:95" ht="14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1:95" ht="14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1:95" ht="14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1:95" ht="14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1:95" ht="14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1:95" ht="14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1:95" ht="14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1:95" ht="14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1:95" ht="14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1:95" ht="14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1:95" ht="14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1:95" ht="14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1:95" ht="14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1:95" ht="14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1:95" ht="14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1:95" ht="14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1:95" ht="14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1:95" ht="14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1:95" ht="14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1:95" ht="14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1:95" ht="14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1:95" ht="14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1:95" ht="14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1:95" ht="14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1:95" ht="14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1:95" ht="14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1:95" ht="14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1:95" ht="14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1:95" ht="14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1:95" ht="14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1:95" ht="14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1:95" ht="14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1:95" ht="14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1:95" ht="14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1:95" ht="14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1:95" ht="14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1:95" ht="14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1:95" ht="14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1:95" ht="14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1:95" ht="14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1:95" ht="14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1:95" ht="14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1:95" ht="14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1:95" ht="14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1:95" ht="14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1:95" ht="14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1:95" ht="14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1:95" ht="14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1:95" ht="14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1:95" ht="14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1:95" ht="14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1:95" ht="14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1:95" ht="14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1:95" ht="14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1:95" ht="14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1:95" ht="14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1:95" ht="14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1:95" ht="14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1:95" ht="14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1:95" ht="14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1:95" ht="14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1:95" ht="14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1:95" ht="14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1:95" ht="14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1:95" ht="14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1:95" ht="14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1:95" ht="14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1:95" ht="14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1:95" ht="14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1:95" ht="14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1:95" ht="14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1:95" ht="14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1:95" ht="14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1:95" ht="14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1:95" ht="14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1:95" ht="14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1:95" ht="14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1:95" ht="14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1:95" ht="14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1:95" ht="14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1:95" ht="14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1:95" ht="14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1:95" ht="14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1:95" ht="14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1:95" ht="14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1:95" ht="14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1:95" ht="14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1:95" ht="14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1:95" ht="14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1:95" ht="14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1:95" ht="14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1:95" ht="14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1:95" ht="14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1:95" ht="14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1:95" ht="14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1:95" ht="14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1:95" ht="14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1:95" ht="14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1:95" ht="14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1:95" ht="14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1:95" ht="14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1:95" ht="14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1:95" ht="14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1:95" ht="14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1:95" ht="14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1:95" ht="14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1:95" ht="14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1:95" ht="14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1:95" ht="14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1:95" ht="14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1:95" ht="14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1:95" ht="14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1:95" ht="14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1:95" ht="14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1:95" ht="14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1:95" ht="14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1:95" ht="14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1:95" ht="14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1:95" ht="14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1:95" ht="14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1:95" ht="14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1:95" ht="14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1:95" ht="14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1:95" ht="14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1:95" ht="14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1:95" ht="14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1:95" ht="14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1:95" ht="14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1:95" ht="14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1:95" ht="14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1:95" ht="14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1:95" ht="14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1:95" ht="14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1:95" ht="14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1:95" ht="14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1:95" ht="14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1:95" ht="14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1:95" ht="14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1:95" ht="14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1:95" ht="14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1:95" ht="14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1:95" ht="14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1:95" ht="14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1:95" ht="14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1:95" ht="14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1:95" ht="14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1:95" ht="14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1:95" ht="14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1:95" ht="14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1:95" ht="14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1:95" ht="14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1:95" ht="14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1:95" ht="14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1:95" ht="14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1:95" ht="14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1:95" ht="14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1:95" ht="14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1:95" ht="14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1:95" ht="14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1:95" ht="14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1:95" ht="14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1:95" ht="14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1:95" ht="14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1:95" ht="14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1:95" ht="14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1:95" ht="14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1:95" ht="14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1:95" ht="14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1:95" ht="14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1:95" ht="14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1:95" ht="14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1:95" ht="14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1:95" ht="14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1:95" ht="14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1:95" ht="14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1:95" ht="14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1:95" ht="14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1:95" ht="14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1:95" ht="14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1:95" ht="14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1:95" ht="14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1:95" ht="14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1:95" ht="14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1:95" ht="14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1:95" ht="14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1:95" ht="14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1:95" ht="14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1:95" ht="14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1:95" ht="14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1:95" ht="14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1:95" ht="14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1:95" ht="14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1:95" ht="14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  <row r="940" spans="1:95" ht="14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</row>
    <row r="941" spans="1:95" ht="14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</row>
    <row r="942" spans="1:95" ht="14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</row>
    <row r="943" spans="1:95" ht="14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</row>
    <row r="944" spans="1:95" ht="14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</row>
    <row r="945" spans="1:95" ht="14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</row>
    <row r="946" spans="1:95" ht="14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</row>
    <row r="947" spans="1:95" ht="14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</row>
    <row r="948" spans="1:95" ht="14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</row>
    <row r="949" spans="1:95" ht="14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</row>
    <row r="950" spans="1:95" ht="14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</row>
    <row r="951" spans="1:95" ht="14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</row>
    <row r="952" spans="1:95" ht="14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</row>
    <row r="953" spans="1:95" ht="14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</row>
    <row r="954" spans="1:95" ht="14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</row>
    <row r="955" spans="1:95" ht="14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</row>
    <row r="956" spans="1:95" ht="14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</row>
    <row r="957" spans="1:95" ht="14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</row>
    <row r="958" spans="1:95" ht="14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</row>
    <row r="959" spans="1:95" ht="14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</row>
    <row r="960" spans="1:95" ht="14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</row>
    <row r="961" spans="1:95" ht="14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</row>
    <row r="962" spans="1:95" ht="14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</row>
    <row r="963" spans="1:95" ht="14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</row>
    <row r="964" spans="1:95" ht="14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</row>
    <row r="965" spans="1:95" ht="14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</row>
    <row r="966" spans="1:95" ht="14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</row>
    <row r="967" spans="1:95" ht="14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</row>
    <row r="968" spans="1:95" ht="14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</row>
    <row r="969" spans="1:95" ht="14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</row>
    <row r="970" spans="1:95" ht="14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</row>
    <row r="971" spans="1:95" ht="14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</row>
    <row r="972" spans="1:95" ht="14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</row>
    <row r="973" spans="1:95" ht="14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</row>
    <row r="974" spans="1:95" ht="14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</row>
    <row r="975" spans="1:95" ht="14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</row>
    <row r="976" spans="1:95" ht="14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</row>
    <row r="977" spans="1:95" ht="14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</row>
    <row r="978" spans="1:95" ht="14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</row>
    <row r="979" spans="1:95" ht="14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</row>
    <row r="980" spans="1:95" ht="14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</row>
    <row r="981" spans="1:95" ht="14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</row>
    <row r="982" spans="1:95" ht="14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</row>
    <row r="983" spans="1:95" ht="14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</row>
    <row r="984" spans="1:95" ht="14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</row>
    <row r="985" spans="1:95" ht="14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</row>
    <row r="986" spans="1:95" ht="14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</row>
    <row r="987" spans="1:95" ht="14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</row>
    <row r="988" spans="1:95" ht="14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</row>
    <row r="989" spans="1:95" ht="14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</row>
    <row r="990" spans="1:95" ht="14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</row>
    <row r="991" spans="1:95" ht="14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</row>
    <row r="992" spans="1:95" ht="14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</row>
    <row r="993" spans="1:95" ht="14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</row>
    <row r="994" spans="1:95" ht="14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</row>
    <row r="995" spans="1:95" ht="14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</row>
    <row r="996" spans="1:95" ht="14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</row>
    <row r="997" spans="1:95" ht="14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</row>
    <row r="998" spans="1:95" ht="14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</row>
    <row r="999" spans="1:95" ht="14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</row>
    <row r="1000" spans="1:95" ht="14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Random NPC Generator</vt:lpstr>
      <vt:lpstr>Name Generator</vt:lpstr>
      <vt:lpstr>Name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</cp:lastModifiedBy>
  <dcterms:created xsi:type="dcterms:W3CDTF">2017-02-09T01:11:14Z</dcterms:created>
  <dcterms:modified xsi:type="dcterms:W3CDTF">2017-09-06T00:45:26Z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