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Github\ARM\simple_clock\eagle\"/>
    </mc:Choice>
  </mc:AlternateContent>
  <bookViews>
    <workbookView xWindow="0" yWindow="0" windowWidth="28800" windowHeight="12330"/>
  </bookViews>
  <sheets>
    <sheet name="Sheet1" sheetId="1" r:id="rId1"/>
  </sheets>
  <definedNames>
    <definedName name="sc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D42" i="1"/>
  <c r="D43" i="1"/>
  <c r="D44" i="1"/>
  <c r="D41" i="1"/>
  <c r="C44" i="1"/>
  <c r="B44" i="1"/>
  <c r="C43" i="1"/>
  <c r="B43" i="1"/>
  <c r="C42" i="1"/>
  <c r="B42" i="1"/>
  <c r="C41" i="1"/>
  <c r="B41" i="1"/>
  <c r="B40" i="1"/>
  <c r="B39" i="1"/>
  <c r="B38" i="1"/>
  <c r="B37" i="1"/>
  <c r="C36" i="1"/>
  <c r="C35" i="1"/>
  <c r="C22" i="1"/>
  <c r="C8" i="1"/>
  <c r="B11" i="1" s="1"/>
  <c r="B25" i="1" l="1"/>
  <c r="C21" i="1"/>
  <c r="B23" i="1" s="1"/>
  <c r="B2" i="1"/>
  <c r="C11" i="1" s="1"/>
  <c r="C7" i="1"/>
  <c r="B9" i="1" s="1"/>
  <c r="C23" i="1" l="1"/>
  <c r="C9" i="1"/>
  <c r="C37" i="1"/>
  <c r="C40" i="1"/>
  <c r="C38" i="1"/>
  <c r="C39" i="1"/>
  <c r="C25" i="1"/>
  <c r="B10" i="1"/>
  <c r="B13" i="1"/>
  <c r="C13" i="1" s="1"/>
  <c r="B12" i="1"/>
  <c r="B15" i="1"/>
  <c r="C15" i="1" s="1"/>
  <c r="B24" i="1"/>
  <c r="C24" i="1" s="1"/>
  <c r="B27" i="1"/>
  <c r="C27" i="1" s="1"/>
  <c r="B26" i="1"/>
  <c r="C26" i="1" s="1"/>
  <c r="B29" i="1"/>
  <c r="C29" i="1" s="1"/>
  <c r="C10" i="1" l="1"/>
  <c r="B14" i="1"/>
  <c r="C14" i="1" s="1"/>
  <c r="C12" i="1"/>
  <c r="B16" i="1"/>
  <c r="C16" i="1" s="1"/>
  <c r="B28" i="1"/>
  <c r="C28" i="1" s="1"/>
  <c r="B30" i="1"/>
  <c r="C30" i="1" s="1"/>
</calcChain>
</file>

<file path=xl/sharedStrings.xml><?xml version="1.0" encoding="utf-8"?>
<sst xmlns="http://schemas.openxmlformats.org/spreadsheetml/2006/main" count="45" uniqueCount="23">
  <si>
    <t>module width</t>
  </si>
  <si>
    <t>left border</t>
  </si>
  <si>
    <t>scale factor</t>
  </si>
  <si>
    <t>mm</t>
  </si>
  <si>
    <t>grid</t>
  </si>
  <si>
    <t>right border</t>
  </si>
  <si>
    <t>top border</t>
  </si>
  <si>
    <t>bottom border</t>
  </si>
  <si>
    <t>module height</t>
  </si>
  <si>
    <t>pin row separation</t>
  </si>
  <si>
    <t>left box</t>
  </si>
  <si>
    <t>right box</t>
  </si>
  <si>
    <t>bottom box</t>
  </si>
  <si>
    <t>top box</t>
  </si>
  <si>
    <t>F3261AH</t>
  </si>
  <si>
    <t>F5463AH</t>
  </si>
  <si>
    <t>width</t>
  </si>
  <si>
    <t>AMS1117_50_REG</t>
  </si>
  <si>
    <t>pin 1 loc</t>
  </si>
  <si>
    <t>pin 2 loc</t>
  </si>
  <si>
    <t>pin 3 loc</t>
  </si>
  <si>
    <t>pin 4 loc</t>
  </si>
  <si>
    <t>pin count (1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</si>
</sst>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3" fillId="4" borderId="0" xfId="0" applyFont="1" applyFill="1" applyAlignment="1">
      <alignment horizontal="center" vertical="center"/>
    </xf>
    <xf numFmtId="0" fontId="5" fillId="0" borderId="0" xfId="4"/>
    <xf numFmtId="0" fontId="4" fillId="5" borderId="1" xfId="3"/>
  </cellXfs>
  <cellStyles count="5">
    <cellStyle name="Calculation" xfId="3" builtinId="22"/>
    <cellStyle name="Explanatory Text" xfId="4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7" workbookViewId="0">
      <selection activeCell="B35" sqref="B35"/>
    </sheetView>
  </sheetViews>
  <sheetFormatPr defaultRowHeight="15" x14ac:dyDescent="0.25"/>
  <cols>
    <col min="1" max="1" width="28.28515625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2</v>
      </c>
      <c r="B2" s="2">
        <f>1000/25.4</f>
        <v>39.370078740157481</v>
      </c>
    </row>
    <row r="4" spans="1:3" x14ac:dyDescent="0.25">
      <c r="A4" s="3" t="s">
        <v>14</v>
      </c>
    </row>
    <row r="5" spans="1:3" x14ac:dyDescent="0.25">
      <c r="A5" t="s">
        <v>0</v>
      </c>
      <c r="B5">
        <v>15</v>
      </c>
    </row>
    <row r="6" spans="1:3" x14ac:dyDescent="0.25">
      <c r="A6" t="s">
        <v>8</v>
      </c>
      <c r="B6">
        <v>14</v>
      </c>
      <c r="C6" s="4" t="s">
        <v>16</v>
      </c>
    </row>
    <row r="7" spans="1:3" x14ac:dyDescent="0.25">
      <c r="A7" t="s">
        <v>22</v>
      </c>
      <c r="B7">
        <v>5</v>
      </c>
      <c r="C7" s="5">
        <f>(B7-1)*2.54</f>
        <v>10.16</v>
      </c>
    </row>
    <row r="8" spans="1:3" x14ac:dyDescent="0.25">
      <c r="A8" t="s">
        <v>9</v>
      </c>
      <c r="B8">
        <v>4</v>
      </c>
      <c r="C8" s="5">
        <f>B8*2.54</f>
        <v>10.16</v>
      </c>
    </row>
    <row r="9" spans="1:3" x14ac:dyDescent="0.25">
      <c r="A9" t="s">
        <v>1</v>
      </c>
      <c r="B9">
        <f>-(B5-C7)/2</f>
        <v>-2.42</v>
      </c>
      <c r="C9" s="1">
        <f>B9*sc</f>
        <v>-95.275590551181097</v>
      </c>
    </row>
    <row r="10" spans="1:3" x14ac:dyDescent="0.25">
      <c r="A10" t="s">
        <v>5</v>
      </c>
      <c r="B10">
        <f>B5+B9</f>
        <v>12.58</v>
      </c>
      <c r="C10" s="1">
        <f>B10*sc</f>
        <v>495.2755905511811</v>
      </c>
    </row>
    <row r="11" spans="1:3" x14ac:dyDescent="0.25">
      <c r="A11" t="s">
        <v>7</v>
      </c>
      <c r="B11">
        <f>-(B6-C8)/2</f>
        <v>-1.92</v>
      </c>
      <c r="C11" s="1">
        <f>B11*sc</f>
        <v>-75.590551181102356</v>
      </c>
    </row>
    <row r="12" spans="1:3" x14ac:dyDescent="0.25">
      <c r="A12" t="s">
        <v>6</v>
      </c>
      <c r="B12">
        <f>B6+B11</f>
        <v>12.08</v>
      </c>
      <c r="C12" s="1">
        <f>B12*sc</f>
        <v>475.5905511811024</v>
      </c>
    </row>
    <row r="13" spans="1:3" x14ac:dyDescent="0.25">
      <c r="A13" t="s">
        <v>10</v>
      </c>
      <c r="B13">
        <f>B9-1</f>
        <v>-3.42</v>
      </c>
      <c r="C13" s="1">
        <f>B13*sc</f>
        <v>-134.64566929133858</v>
      </c>
    </row>
    <row r="14" spans="1:3" x14ac:dyDescent="0.25">
      <c r="A14" t="s">
        <v>11</v>
      </c>
      <c r="B14">
        <f>B10+1</f>
        <v>13.58</v>
      </c>
      <c r="C14" s="1">
        <f>B14*sc</f>
        <v>534.64566929133855</v>
      </c>
    </row>
    <row r="15" spans="1:3" x14ac:dyDescent="0.25">
      <c r="A15" t="s">
        <v>12</v>
      </c>
      <c r="B15">
        <f>B11-1</f>
        <v>-2.92</v>
      </c>
      <c r="C15" s="1">
        <f>B15*sc</f>
        <v>-114.96062992125984</v>
      </c>
    </row>
    <row r="16" spans="1:3" x14ac:dyDescent="0.25">
      <c r="A16" t="s">
        <v>13</v>
      </c>
      <c r="B16">
        <f>B12+1</f>
        <v>13.08</v>
      </c>
      <c r="C16" s="1">
        <f>B16*sc</f>
        <v>514.96062992125985</v>
      </c>
    </row>
    <row r="18" spans="1:3" x14ac:dyDescent="0.25">
      <c r="A18" s="3" t="s">
        <v>15</v>
      </c>
    </row>
    <row r="19" spans="1:3" x14ac:dyDescent="0.25">
      <c r="A19" t="s">
        <v>0</v>
      </c>
      <c r="B19">
        <v>50.2</v>
      </c>
    </row>
    <row r="20" spans="1:3" x14ac:dyDescent="0.25">
      <c r="A20" t="s">
        <v>8</v>
      </c>
      <c r="B20">
        <v>19</v>
      </c>
      <c r="C20" s="4" t="s">
        <v>16</v>
      </c>
    </row>
    <row r="21" spans="1:3" x14ac:dyDescent="0.25">
      <c r="A21" t="s">
        <v>22</v>
      </c>
      <c r="B21">
        <v>7</v>
      </c>
      <c r="C21" s="5">
        <f>(B21-1)*2.54</f>
        <v>15.24</v>
      </c>
    </row>
    <row r="22" spans="1:3" x14ac:dyDescent="0.25">
      <c r="A22" t="s">
        <v>9</v>
      </c>
      <c r="B22">
        <v>6</v>
      </c>
      <c r="C22" s="5">
        <f>B22*2.54</f>
        <v>15.24</v>
      </c>
    </row>
    <row r="23" spans="1:3" x14ac:dyDescent="0.25">
      <c r="A23" t="s">
        <v>1</v>
      </c>
      <c r="B23">
        <f>-(B19-C21)/2</f>
        <v>-17.48</v>
      </c>
      <c r="C23" s="1">
        <f>B23*sc</f>
        <v>-688.18897637795283</v>
      </c>
    </row>
    <row r="24" spans="1:3" x14ac:dyDescent="0.25">
      <c r="A24" t="s">
        <v>5</v>
      </c>
      <c r="B24">
        <f>B19+B23</f>
        <v>32.72</v>
      </c>
      <c r="C24" s="1">
        <f>B24*sc</f>
        <v>1288.1889763779527</v>
      </c>
    </row>
    <row r="25" spans="1:3" x14ac:dyDescent="0.25">
      <c r="A25" t="s">
        <v>7</v>
      </c>
      <c r="B25">
        <f>-(B20-C22)/2</f>
        <v>-1.88</v>
      </c>
      <c r="C25" s="1">
        <f>B25*sc</f>
        <v>-74.015748031496059</v>
      </c>
    </row>
    <row r="26" spans="1:3" x14ac:dyDescent="0.25">
      <c r="A26" t="s">
        <v>6</v>
      </c>
      <c r="B26">
        <f>B20+B25</f>
        <v>17.12</v>
      </c>
      <c r="C26" s="1">
        <f>B26*sc</f>
        <v>674.01574803149617</v>
      </c>
    </row>
    <row r="27" spans="1:3" x14ac:dyDescent="0.25">
      <c r="A27" t="s">
        <v>10</v>
      </c>
      <c r="B27">
        <f>B23-1</f>
        <v>-18.48</v>
      </c>
      <c r="C27" s="1">
        <f>B27*sc</f>
        <v>-727.55905511811022</v>
      </c>
    </row>
    <row r="28" spans="1:3" x14ac:dyDescent="0.25">
      <c r="A28" t="s">
        <v>11</v>
      </c>
      <c r="B28">
        <f>B24+1</f>
        <v>33.72</v>
      </c>
      <c r="C28" s="1">
        <f>B28*sc</f>
        <v>1327.5590551181103</v>
      </c>
    </row>
    <row r="29" spans="1:3" x14ac:dyDescent="0.25">
      <c r="A29" t="s">
        <v>12</v>
      </c>
      <c r="B29">
        <f>B25-1</f>
        <v>-2.88</v>
      </c>
      <c r="C29" s="1">
        <f>B29*sc</f>
        <v>-113.38582677165354</v>
      </c>
    </row>
    <row r="30" spans="1:3" x14ac:dyDescent="0.25">
      <c r="A30" t="s">
        <v>13</v>
      </c>
      <c r="B30">
        <f>B26+1</f>
        <v>18.12</v>
      </c>
      <c r="C30" s="1">
        <f>B30*sc</f>
        <v>713.38582677165357</v>
      </c>
    </row>
    <row r="32" spans="1:3" x14ac:dyDescent="0.25">
      <c r="A32" s="3" t="s">
        <v>17</v>
      </c>
    </row>
    <row r="33" spans="1:5" x14ac:dyDescent="0.25">
      <c r="A33" t="s">
        <v>0</v>
      </c>
      <c r="B33">
        <v>25</v>
      </c>
    </row>
    <row r="34" spans="1:5" x14ac:dyDescent="0.25">
      <c r="A34" t="s">
        <v>8</v>
      </c>
      <c r="B34">
        <v>11</v>
      </c>
      <c r="C34" s="4" t="s">
        <v>16</v>
      </c>
    </row>
    <row r="35" spans="1:5" x14ac:dyDescent="0.25">
      <c r="A35" t="s">
        <v>22</v>
      </c>
      <c r="B35">
        <v>2</v>
      </c>
      <c r="C35" s="5">
        <f>(B35-1)*2.54</f>
        <v>2.54</v>
      </c>
    </row>
    <row r="36" spans="1:5" x14ac:dyDescent="0.25">
      <c r="A36" t="s">
        <v>9</v>
      </c>
      <c r="B36">
        <v>9</v>
      </c>
      <c r="C36" s="5">
        <f>B36*2.54</f>
        <v>22.86</v>
      </c>
    </row>
    <row r="37" spans="1:5" x14ac:dyDescent="0.25">
      <c r="A37" t="s">
        <v>1</v>
      </c>
      <c r="B37">
        <f>-B33/2</f>
        <v>-12.5</v>
      </c>
      <c r="C37" s="1">
        <f>B37*sc</f>
        <v>-492.12598425196853</v>
      </c>
    </row>
    <row r="38" spans="1:5" x14ac:dyDescent="0.25">
      <c r="A38" t="s">
        <v>5</v>
      </c>
      <c r="B38">
        <f>B33/2</f>
        <v>12.5</v>
      </c>
      <c r="C38" s="1">
        <f>B38*sc</f>
        <v>492.12598425196853</v>
      </c>
    </row>
    <row r="39" spans="1:5" x14ac:dyDescent="0.25">
      <c r="A39" t="s">
        <v>7</v>
      </c>
      <c r="B39">
        <f>-B34/2</f>
        <v>-5.5</v>
      </c>
      <c r="C39" s="1">
        <f>B39*sc</f>
        <v>-216.53543307086613</v>
      </c>
    </row>
    <row r="40" spans="1:5" x14ac:dyDescent="0.25">
      <c r="A40" t="s">
        <v>6</v>
      </c>
      <c r="B40">
        <f>B34/2</f>
        <v>5.5</v>
      </c>
      <c r="C40" s="1">
        <f>B40*sc</f>
        <v>216.53543307086613</v>
      </c>
    </row>
    <row r="41" spans="1:5" x14ac:dyDescent="0.25">
      <c r="A41" t="s">
        <v>18</v>
      </c>
      <c r="B41">
        <f>C35/2</f>
        <v>1.27</v>
      </c>
      <c r="C41">
        <f>-C36/2</f>
        <v>-11.43</v>
      </c>
      <c r="D41" s="1">
        <f>B41*sc</f>
        <v>50</v>
      </c>
      <c r="E41" s="1">
        <f>C41*sc</f>
        <v>-450</v>
      </c>
    </row>
    <row r="42" spans="1:5" x14ac:dyDescent="0.25">
      <c r="A42" t="s">
        <v>19</v>
      </c>
      <c r="B42">
        <f>-C35/2</f>
        <v>-1.27</v>
      </c>
      <c r="C42">
        <f>-C36/2</f>
        <v>-11.43</v>
      </c>
      <c r="D42" s="1">
        <f>B42*sc</f>
        <v>-50</v>
      </c>
      <c r="E42" s="1">
        <f>C42*sc</f>
        <v>-450</v>
      </c>
    </row>
    <row r="43" spans="1:5" x14ac:dyDescent="0.25">
      <c r="A43" t="s">
        <v>20</v>
      </c>
      <c r="B43">
        <f>C35/2</f>
        <v>1.27</v>
      </c>
      <c r="C43">
        <f>C36/2</f>
        <v>11.43</v>
      </c>
      <c r="D43" s="1">
        <f>B43*sc</f>
        <v>50</v>
      </c>
      <c r="E43" s="1">
        <f>C43*sc</f>
        <v>450</v>
      </c>
    </row>
    <row r="44" spans="1:5" x14ac:dyDescent="0.25">
      <c r="A44" t="s">
        <v>21</v>
      </c>
      <c r="B44">
        <f>-C35/2</f>
        <v>-1.27</v>
      </c>
      <c r="C44">
        <f>C36/2</f>
        <v>11.43</v>
      </c>
      <c r="D44" s="1">
        <f>B44*sc</f>
        <v>-50</v>
      </c>
      <c r="E44" s="1">
        <f>C44*sc</f>
        <v>450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Palis Ratanaswasd</cp:lastModifiedBy>
  <dcterms:created xsi:type="dcterms:W3CDTF">2019-12-03T10:38:46Z</dcterms:created>
  <dcterms:modified xsi:type="dcterms:W3CDTF">2019-12-03T17:43:59Z</dcterms:modified>
</cp:coreProperties>
</file>