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Aashish Redkar\Excelr\2. Data Analyst- Business Analyst\4. My SQL\"/>
    </mc:Choice>
  </mc:AlternateContent>
  <bookViews>
    <workbookView xWindow="0" yWindow="0" windowWidth="17256" windowHeight="5928" activeTab="7"/>
  </bookViews>
  <sheets>
    <sheet name="Sheet1" sheetId="1" r:id="rId1"/>
    <sheet name="Datatypes" sheetId="2" r:id="rId2"/>
    <sheet name="Commands" sheetId="3" r:id="rId3"/>
    <sheet name="Functions" sheetId="4" r:id="rId4"/>
    <sheet name="Sheet3" sheetId="5" r:id="rId5"/>
    <sheet name="Joins" sheetId="7" r:id="rId6"/>
    <sheet name="Sheet4" sheetId="9" r:id="rId7"/>
    <sheet name="Syllabus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F9" i="2"/>
  <c r="F8" i="2"/>
  <c r="F7" i="2"/>
  <c r="F6" i="2"/>
  <c r="F5" i="2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AD75" i="4" s="1"/>
  <c r="V76" i="4"/>
  <c r="V61" i="4"/>
  <c r="T55" i="4" l="1"/>
  <c r="O6" i="4" l="1"/>
  <c r="O7" i="4"/>
  <c r="O8" i="4"/>
  <c r="O9" i="4"/>
  <c r="O10" i="4"/>
  <c r="O11" i="4"/>
  <c r="E14" i="4" l="1"/>
  <c r="E7" i="4"/>
  <c r="E8" i="4" s="1"/>
  <c r="I9" i="2" l="1"/>
  <c r="K8" i="2"/>
  <c r="I6" i="2"/>
  <c r="I7" i="2"/>
  <c r="K7" i="2"/>
  <c r="K5" i="2"/>
  <c r="I5" i="2"/>
  <c r="K9" i="2" l="1"/>
  <c r="I8" i="2"/>
  <c r="K6" i="2"/>
</calcChain>
</file>

<file path=xl/comments1.xml><?xml version="1.0" encoding="utf-8"?>
<comments xmlns="http://schemas.openxmlformats.org/spreadsheetml/2006/main">
  <authors>
    <author>Admin</author>
  </authors>
  <commentList>
    <comment ref="O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Child Table
A child table has a priviledge that it cannot be an orphan. 
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Parent Table
A parent table will not allow you to delete a record. 
Only possible if existing permission taken while creating the child table by using the command  
on delete Cascade
on update Cascade
So delete command or a update command will have an cascading effect.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While creating  a table in RDBMS.
1. It must have 1 compulsary column as Primary Key.
2. Each table must have only 1 column as Primary Key.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It will ensure that the integrity of the data is maintained.
It can accept duplicates.
A table can have multiple foreign key columns</t>
        </r>
      </text>
    </comment>
  </commentList>
</comments>
</file>

<file path=xl/sharedStrings.xml><?xml version="1.0" encoding="utf-8"?>
<sst xmlns="http://schemas.openxmlformats.org/spreadsheetml/2006/main" count="618" uniqueCount="428">
  <si>
    <t>Show databases</t>
  </si>
  <si>
    <t>create database first_assignment</t>
  </si>
  <si>
    <t>use first_assignment</t>
  </si>
  <si>
    <t>create table students( S_id int, S_name char(50), Age int, Course char(50))</t>
  </si>
  <si>
    <t>desc students</t>
  </si>
  <si>
    <t>insert into students values(1,"Ajay",25,"Excel")</t>
  </si>
  <si>
    <t>insert into students values(1,"Asha",29,"SQL")</t>
  </si>
  <si>
    <t>select * from students</t>
  </si>
  <si>
    <t>Syntax</t>
  </si>
  <si>
    <t>Remarks</t>
  </si>
  <si>
    <t>Data type</t>
  </si>
  <si>
    <t>Sub type</t>
  </si>
  <si>
    <t>Bytes</t>
  </si>
  <si>
    <t>Numerical</t>
  </si>
  <si>
    <t>Integer</t>
  </si>
  <si>
    <t>tinyint</t>
  </si>
  <si>
    <t>smallint</t>
  </si>
  <si>
    <t>mediumint</t>
  </si>
  <si>
    <t>int</t>
  </si>
  <si>
    <t>bigint</t>
  </si>
  <si>
    <t>Decimal</t>
  </si>
  <si>
    <t>Characters</t>
  </si>
  <si>
    <t>Date</t>
  </si>
  <si>
    <t>datetime</t>
  </si>
  <si>
    <t>date</t>
  </si>
  <si>
    <t>float (m,d)</t>
  </si>
  <si>
    <t>Double (m,d)</t>
  </si>
  <si>
    <t>decimal (m,d)</t>
  </si>
  <si>
    <t>m = maximum digits</t>
  </si>
  <si>
    <t>d = decimal places</t>
  </si>
  <si>
    <t>time</t>
  </si>
  <si>
    <t>timestamp (UTC)</t>
  </si>
  <si>
    <t>UTC time</t>
  </si>
  <si>
    <t>YYYY-MM-DD</t>
  </si>
  <si>
    <t>2023/12/23</t>
  </si>
  <si>
    <t>2023/12/23  13:07:50</t>
  </si>
  <si>
    <t>Space Allocated for the data type</t>
  </si>
  <si>
    <t>Variable Character</t>
  </si>
  <si>
    <t>Char(10)</t>
  </si>
  <si>
    <t>Varchar(10)</t>
  </si>
  <si>
    <t>***</t>
  </si>
  <si>
    <t>DDL</t>
  </si>
  <si>
    <t>DML</t>
  </si>
  <si>
    <t>DQL</t>
  </si>
  <si>
    <t>DCL</t>
  </si>
  <si>
    <t>TCL</t>
  </si>
  <si>
    <t>Data Definition Language</t>
  </si>
  <si>
    <t>Data Manipulation Language</t>
  </si>
  <si>
    <t>Data Query Language</t>
  </si>
  <si>
    <t>Data Control Language</t>
  </si>
  <si>
    <t>Transactional Control Language</t>
  </si>
  <si>
    <t>It is used to give structure to tables and databases</t>
  </si>
  <si>
    <t>It is used to write the data on the tables</t>
  </si>
  <si>
    <t>It is used to read the data from the Table</t>
  </si>
  <si>
    <t>It is used for permissions related activities</t>
  </si>
  <si>
    <t>It is used to save the Data.</t>
  </si>
  <si>
    <t>Create</t>
  </si>
  <si>
    <t>Insert</t>
  </si>
  <si>
    <t>Select</t>
  </si>
  <si>
    <t>Grant</t>
  </si>
  <si>
    <t>Commit</t>
  </si>
  <si>
    <t>Alter</t>
  </si>
  <si>
    <t>Update</t>
  </si>
  <si>
    <t>Revoke</t>
  </si>
  <si>
    <t>rollback</t>
  </si>
  <si>
    <t>Rename</t>
  </si>
  <si>
    <t>Delete</t>
  </si>
  <si>
    <t>Save point</t>
  </si>
  <si>
    <t>Drop</t>
  </si>
  <si>
    <t>Truncate</t>
  </si>
  <si>
    <t>add column to existing table</t>
  </si>
  <si>
    <t>remove existing column</t>
  </si>
  <si>
    <t>change coumn name</t>
  </si>
  <si>
    <t>changing datatype</t>
  </si>
  <si>
    <t>change table name</t>
  </si>
  <si>
    <t>Write</t>
  </si>
  <si>
    <t>Read</t>
  </si>
  <si>
    <t>Control</t>
  </si>
  <si>
    <t>Save</t>
  </si>
  <si>
    <t xml:space="preserve">Row Level Functions </t>
  </si>
  <si>
    <t>Group / aggregate functions</t>
  </si>
  <si>
    <t>1 answer per row</t>
  </si>
  <si>
    <t>1 answer per group/ per table</t>
  </si>
  <si>
    <t>Functions are classified under 2 categories</t>
  </si>
  <si>
    <t>Sum()</t>
  </si>
  <si>
    <t>Avg()</t>
  </si>
  <si>
    <t>Min()</t>
  </si>
  <si>
    <t>Max()</t>
  </si>
  <si>
    <t>Count()</t>
  </si>
  <si>
    <t>stddev()</t>
  </si>
  <si>
    <t>##  Order By</t>
  </si>
  <si>
    <t>## (= , !=, &gt; , &gt;=, &lt;, &lt;= , &lt;&gt; ) Operator</t>
  </si>
  <si>
    <t>## Betweeen using (&lt; &amp; &gt; Operator)</t>
  </si>
  <si>
    <t>## And  /  OR Operator</t>
  </si>
  <si>
    <t>## In Operator ( Used in case of multiple or) * No such condition fro multiple and.</t>
  </si>
  <si>
    <t># Like Operator (Wild Card) (% , _)</t>
  </si>
  <si>
    <t>Constraints</t>
  </si>
  <si>
    <t>Domain</t>
  </si>
  <si>
    <t>Key</t>
  </si>
  <si>
    <t>Referential integrity</t>
  </si>
  <si>
    <t xml:space="preserve">Unique Key Constraints </t>
  </si>
  <si>
    <t>Not Null</t>
  </si>
  <si>
    <t>Check Constraint</t>
  </si>
  <si>
    <t>Default Constraint</t>
  </si>
  <si>
    <t>Not Null Constraints</t>
  </si>
  <si>
    <t>Ensures that all values in a column are different</t>
  </si>
  <si>
    <t>Ensures that a column cannot have a NULL value</t>
  </si>
  <si>
    <t>Ensures that the values in a column satisfies a specific condition</t>
  </si>
  <si>
    <t>Sets a default value for a column if no value is specified</t>
  </si>
  <si>
    <r>
      <t>A combination of a </t>
    </r>
    <r>
      <rPr>
        <sz val="9"/>
        <color rgb="FFDC143C"/>
        <rFont val="Consolas"/>
        <family val="3"/>
      </rPr>
      <t>NOT NULL</t>
    </r>
    <r>
      <rPr>
        <sz val="9"/>
        <color rgb="FF000000"/>
        <rFont val="Verdana"/>
        <family val="2"/>
      </rPr>
      <t> and </t>
    </r>
    <r>
      <rPr>
        <sz val="9"/>
        <color rgb="FFDC143C"/>
        <rFont val="Consolas"/>
        <family val="3"/>
      </rPr>
      <t>UNIQUE</t>
    </r>
    <r>
      <rPr>
        <sz val="9"/>
        <color rgb="FF000000"/>
        <rFont val="Verdana"/>
        <family val="2"/>
      </rPr>
      <t>. Uniquely identifies each row in a table</t>
    </r>
  </si>
  <si>
    <t>Primary Key</t>
  </si>
  <si>
    <t>Prevents actions that would destroy links between tables</t>
  </si>
  <si>
    <t>Foreign Key</t>
  </si>
  <si>
    <t>S_id</t>
  </si>
  <si>
    <t>S_Name</t>
  </si>
  <si>
    <t xml:space="preserve">Age </t>
  </si>
  <si>
    <t>Course</t>
  </si>
  <si>
    <t>Int</t>
  </si>
  <si>
    <t>Char(50)</t>
  </si>
  <si>
    <t>Char(20)</t>
  </si>
  <si>
    <t>Date()</t>
  </si>
  <si>
    <t>Sid</t>
  </si>
  <si>
    <t xml:space="preserve">Name </t>
  </si>
  <si>
    <t>Fee</t>
  </si>
  <si>
    <t>Duration</t>
  </si>
  <si>
    <t>Cid</t>
  </si>
  <si>
    <t>3W</t>
  </si>
  <si>
    <t>4W</t>
  </si>
  <si>
    <t>5W</t>
  </si>
  <si>
    <t>My SQL</t>
  </si>
  <si>
    <t>Data Analyst</t>
  </si>
  <si>
    <t>Power BI</t>
  </si>
  <si>
    <t>Name</t>
  </si>
  <si>
    <t>Ajay</t>
  </si>
  <si>
    <t>Manan</t>
  </si>
  <si>
    <t>Vidya</t>
  </si>
  <si>
    <t>Supriya</t>
  </si>
  <si>
    <t>Seema</t>
  </si>
  <si>
    <t>Meena</t>
  </si>
  <si>
    <t>Veena</t>
  </si>
  <si>
    <t>Sita</t>
  </si>
  <si>
    <t>Rita</t>
  </si>
  <si>
    <t>Pete</t>
  </si>
  <si>
    <t>Students Table</t>
  </si>
  <si>
    <t>Course Table</t>
  </si>
  <si>
    <t>Location</t>
  </si>
  <si>
    <t>Location Table</t>
  </si>
  <si>
    <t>Lid</t>
  </si>
  <si>
    <t>Baner</t>
  </si>
  <si>
    <t>Week</t>
  </si>
  <si>
    <t>weekday</t>
  </si>
  <si>
    <t>Weekend</t>
  </si>
  <si>
    <t>Viman Nagar</t>
  </si>
  <si>
    <t>on delete Cascade</t>
  </si>
  <si>
    <t>on update Cascade</t>
  </si>
  <si>
    <r>
      <t>Referential integrity </t>
    </r>
    <r>
      <rPr>
        <sz val="12"/>
        <color rgb="FF040C28"/>
        <rFont val="Arial"/>
        <family val="2"/>
      </rPr>
      <t>refers to the relationship between tables</t>
    </r>
    <r>
      <rPr>
        <sz val="12"/>
        <color rgb="FF202124"/>
        <rFont val="Arial"/>
        <family val="2"/>
      </rPr>
      <t>.</t>
    </r>
  </si>
  <si>
    <t xml:space="preserve">It is the relation of a parent to a child. </t>
  </si>
  <si>
    <t>This prevents the tables from having incorrect or incomplete relationships.</t>
  </si>
  <si>
    <t>## ADD, Drop, change(rename) &amp; modify</t>
  </si>
  <si>
    <t>Update Command</t>
  </si>
  <si>
    <t>##      Delete can be used to delete 1 record or multiple records</t>
  </si>
  <si>
    <t>## drop, delete and truncate</t>
  </si>
  <si>
    <t># Null Values  / Not Null</t>
  </si>
  <si>
    <t>## derived Column</t>
  </si>
  <si>
    <t>## Distinct Column</t>
  </si>
  <si>
    <t xml:space="preserve"> ## Between, Not Between &amp; and Operator</t>
  </si>
  <si>
    <t>######    Functions</t>
  </si>
  <si>
    <t>## Group / Aggregate Functions</t>
  </si>
  <si>
    <t>Asha</t>
  </si>
  <si>
    <t>MYSQL</t>
  </si>
  <si>
    <t>Radha</t>
  </si>
  <si>
    <t>Null</t>
  </si>
  <si>
    <t>Unique</t>
  </si>
  <si>
    <t>&gt;21</t>
  </si>
  <si>
    <t>Excel</t>
  </si>
  <si>
    <t>Parent Table</t>
  </si>
  <si>
    <t>Child table</t>
  </si>
  <si>
    <t>Offices</t>
  </si>
  <si>
    <t>employees</t>
  </si>
  <si>
    <t>customers</t>
  </si>
  <si>
    <t>orders</t>
  </si>
  <si>
    <t>payments</t>
  </si>
  <si>
    <t>productlines</t>
  </si>
  <si>
    <t>products</t>
  </si>
  <si>
    <t>orderdetails</t>
  </si>
  <si>
    <t>CREATE TABLE `offices` (</t>
  </si>
  <si>
    <t xml:space="preserve">  `officeCode` varchar(10) NOT NULL,</t>
  </si>
  <si>
    <t xml:space="preserve">  `city` varchar(50) NOT NULL,</t>
  </si>
  <si>
    <t xml:space="preserve">  `phone` varchar(50) NOT NULL,</t>
  </si>
  <si>
    <t xml:space="preserve">  `addressLine1` varchar(50) NOT NULL,</t>
  </si>
  <si>
    <t xml:space="preserve">  `addressLine2` varchar(50) DEFAULT NULL,</t>
  </si>
  <si>
    <t xml:space="preserve">  `state` varchar(50) DEFAULT NULL,</t>
  </si>
  <si>
    <t xml:space="preserve">  `country` varchar(50) NOT NULL,</t>
  </si>
  <si>
    <t xml:space="preserve">  `postalCode` varchar(15) NOT NULL,</t>
  </si>
  <si>
    <t xml:space="preserve">  `territory` varchar(10) NOT NULL,</t>
  </si>
  <si>
    <t>Office</t>
  </si>
  <si>
    <t>OfficeCode</t>
  </si>
  <si>
    <t>City</t>
  </si>
  <si>
    <t>Phone</t>
  </si>
  <si>
    <t>addressline1</t>
  </si>
  <si>
    <t>addressline2</t>
  </si>
  <si>
    <t>state</t>
  </si>
  <si>
    <t>country</t>
  </si>
  <si>
    <t>postalcode</t>
  </si>
  <si>
    <t>territory</t>
  </si>
  <si>
    <t xml:space="preserve">  PRIMARY KEY (`officeCode`))</t>
  </si>
  <si>
    <t>CREATE TABLE `employees` (</t>
  </si>
  <si>
    <t xml:space="preserve">  `employeeNumber` int(11) NOT NULL,</t>
  </si>
  <si>
    <t xml:space="preserve">  `lastName` varchar(50) NOT NULL,</t>
  </si>
  <si>
    <t xml:space="preserve">  `firstName` varchar(50) NOT NULL,</t>
  </si>
  <si>
    <t xml:space="preserve">  `extension` varchar(10) NOT NULL,</t>
  </si>
  <si>
    <t xml:space="preserve">  `email` varchar(100) NOT NULL,</t>
  </si>
  <si>
    <t xml:space="preserve">  `reportsTo` int(11) DEFAULT NULL,</t>
  </si>
  <si>
    <t xml:space="preserve">  `jobTitle` varchar(50) NOT NULL,</t>
  </si>
  <si>
    <t xml:space="preserve">  PRIMARY KEY (`employeeNumber`),</t>
  </si>
  <si>
    <t xml:space="preserve">  KEY `reportsTo` (`reportsTo`),</t>
  </si>
  <si>
    <t xml:space="preserve">  KEY `officeCode` (`officeCode`),</t>
  </si>
  <si>
    <t xml:space="preserve">  CONSTRAINT `employees_ibfk_1` FOREIGN KEY (`reportsTo`) REFERENCES `employees` (`employeeNumber`),</t>
  </si>
  <si>
    <t>EmployeeNumber</t>
  </si>
  <si>
    <t>LastName</t>
  </si>
  <si>
    <t>Firstname</t>
  </si>
  <si>
    <t>extension</t>
  </si>
  <si>
    <t>email</t>
  </si>
  <si>
    <t>Officecode</t>
  </si>
  <si>
    <t>reportsto</t>
  </si>
  <si>
    <t>jobtitle</t>
  </si>
  <si>
    <t>CREATE TABLE `customers` (</t>
  </si>
  <si>
    <t xml:space="preserve">  `customerNumber` int(11) NOT NULL,</t>
  </si>
  <si>
    <t xml:space="preserve">  `customerName` varchar(50) NOT NULL,</t>
  </si>
  <si>
    <t xml:space="preserve">  `contactLastName` varchar(50) NOT NULL,</t>
  </si>
  <si>
    <t xml:space="preserve">  `contactFirstName` varchar(50) NOT NULL,</t>
  </si>
  <si>
    <t xml:space="preserve">  `postalCode` varchar(15) DEFAULT NULL,</t>
  </si>
  <si>
    <t xml:space="preserve">  `salesRepEmployeeNumber` int(11) DEFAULT NULL,</t>
  </si>
  <si>
    <t xml:space="preserve">  `creditLimit` decimal(10,2) DEFAULT NULL,</t>
  </si>
  <si>
    <t xml:space="preserve">  PRIMARY KEY (`customerNumber`),</t>
  </si>
  <si>
    <t xml:space="preserve">  KEY `salesRepEmployeeNumber` (`salesRepEmployeeNumber`),</t>
  </si>
  <si>
    <t xml:space="preserve">  CONSTRAINT `customers_ibfk_1` FOREIGN KEY (`salesRepEmployeeNumber`) REFERENCES `employees` (`employeeNumber`)</t>
  </si>
  <si>
    <t xml:space="preserve">  CONSTRAINT `employees_ibfk_2` FOREIGN KEY (`officeCode`) REFERENCES `offices` (`officeCode`))</t>
  </si>
  <si>
    <t>CustomerNumber</t>
  </si>
  <si>
    <t>Customername</t>
  </si>
  <si>
    <t>city</t>
  </si>
  <si>
    <t>salesrepemployeenumber</t>
  </si>
  <si>
    <t>creditlimit</t>
  </si>
  <si>
    <t>Primary key</t>
  </si>
  <si>
    <t>CREATE TABLE `orders` (</t>
  </si>
  <si>
    <t xml:space="preserve">  `orderNumber` int(11) NOT NULL,</t>
  </si>
  <si>
    <t xml:space="preserve">  `orderDate` date NOT NULL,</t>
  </si>
  <si>
    <t xml:space="preserve">  `requiredDate` date NOT NULL,</t>
  </si>
  <si>
    <t xml:space="preserve">  `shippedDate` date DEFAULT NULL,</t>
  </si>
  <si>
    <t xml:space="preserve">  `status` varchar(15) NOT NULL,</t>
  </si>
  <si>
    <t xml:space="preserve">  `comments` text,</t>
  </si>
  <si>
    <t xml:space="preserve">  PRIMARY KEY (`orderNumber`),</t>
  </si>
  <si>
    <t xml:space="preserve">  KEY `customerNumber` (`customerNumber`),</t>
  </si>
  <si>
    <t xml:space="preserve">  CONSTRAINT `orders_ibfk_1` FOREIGN KEY (`customerNumber`) REFERENCES `customers` (`customerNumber`)</t>
  </si>
  <si>
    <t>) ENGINE=InnoDB DEFAULT CHARSET=latin1;</t>
  </si>
  <si>
    <t>CREATE TABLE `payments` (</t>
  </si>
  <si>
    <t xml:space="preserve">  `checkNumber` varchar(50) NOT NULL,</t>
  </si>
  <si>
    <t xml:space="preserve">  `paymentDate` date NOT NULL,</t>
  </si>
  <si>
    <t xml:space="preserve">  `amount` decimal(10,2) NOT NULL,</t>
  </si>
  <si>
    <t xml:space="preserve">  PRIMARY KEY (`customerNumber`,`checkNumber`),</t>
  </si>
  <si>
    <t xml:space="preserve">  CONSTRAINT `payments_ibfk_1` FOREIGN KEY (`customerNumber`) REFERENCES `customers` (`customerNumber`)</t>
  </si>
  <si>
    <t>CREATE TABLE `productlines` (</t>
  </si>
  <si>
    <t xml:space="preserve">  `productLine` varchar(50) NOT NULL,</t>
  </si>
  <si>
    <t xml:space="preserve">  `textDescription` varchar(4000) DEFAULT NULL,</t>
  </si>
  <si>
    <t xml:space="preserve">  `htmlDescription` mediumtext,</t>
  </si>
  <si>
    <t xml:space="preserve">  `image` mediumblob,</t>
  </si>
  <si>
    <t xml:space="preserve">  PRIMARY KEY (`productLine`)</t>
  </si>
  <si>
    <t>CREATE TABLE `products` (</t>
  </si>
  <si>
    <t xml:space="preserve">  `productCode` varchar(15) NOT NULL,</t>
  </si>
  <si>
    <t xml:space="preserve">  `productName` varchar(70) NOT NULL,</t>
  </si>
  <si>
    <t xml:space="preserve">  `productScale` varchar(10) NOT NULL,</t>
  </si>
  <si>
    <t xml:space="preserve">  `productVendor` varchar(50) NOT NULL,</t>
  </si>
  <si>
    <t xml:space="preserve">  `productDescription` text NOT NULL,</t>
  </si>
  <si>
    <t xml:space="preserve">  `quantityInStock` smallint(6) NOT NULL,</t>
  </si>
  <si>
    <t xml:space="preserve">  `buyPrice` decimal(10,2) NOT NULL,</t>
  </si>
  <si>
    <t xml:space="preserve">  `MSRP` decimal(10,2) NOT NULL,</t>
  </si>
  <si>
    <t xml:space="preserve">  PRIMARY KEY (`productCode`),</t>
  </si>
  <si>
    <t xml:space="preserve">  KEY `productLine` (`productLine`),</t>
  </si>
  <si>
    <t xml:space="preserve">  CONSTRAINT `products_ibfk_1` FOREIGN KEY (`productLine`) REFERENCES `productlines` (`productLine`)</t>
  </si>
  <si>
    <t>CREATE TABLE `orderdetails` (</t>
  </si>
  <si>
    <t xml:space="preserve">  `quantityOrdered` int(11) NOT NULL,</t>
  </si>
  <si>
    <t xml:space="preserve">  `priceEach` decimal(10,2) NOT NULL,</t>
  </si>
  <si>
    <t xml:space="preserve">  `orderLineNumber` smallint(6) NOT NULL,</t>
  </si>
  <si>
    <t xml:space="preserve">  PRIMARY KEY (`orderNumber`,`productCode`),</t>
  </si>
  <si>
    <t xml:space="preserve">  KEY `productCode` (`productCode`),</t>
  </si>
  <si>
    <t xml:space="preserve">  CONSTRAINT `orderdetails_ibfk_1` FOREIGN KEY (`orderNumber`) REFERENCES `orders` (`orderNumber`),</t>
  </si>
  <si>
    <t xml:space="preserve">  CONSTRAINT `orderdetails_ibfk_2` FOREIGN KEY (`productCode`) REFERENCES `products` (`productCode`)</t>
  </si>
  <si>
    <t>Joins</t>
  </si>
  <si>
    <t>Inner</t>
  </si>
  <si>
    <t>Left</t>
  </si>
  <si>
    <t>Right</t>
  </si>
  <si>
    <t>cross</t>
  </si>
  <si>
    <t>Self</t>
  </si>
  <si>
    <t>## Group BY</t>
  </si>
  <si>
    <t>## Using grouping using 2 columns</t>
  </si>
  <si>
    <t xml:space="preserve">## Multiple functions with In </t>
  </si>
  <si>
    <t>###   Constraints</t>
  </si>
  <si>
    <t>## adding constraints to a table formed earlier</t>
  </si>
  <si>
    <t>## create database, create tables, show tables</t>
  </si>
  <si>
    <t>## add values in a table</t>
  </si>
  <si>
    <t/>
  </si>
  <si>
    <t>vivek</t>
  </si>
  <si>
    <t>create table students</t>
  </si>
  <si>
    <t>excel</t>
  </si>
  <si>
    <t>6W</t>
  </si>
  <si>
    <t>A</t>
  </si>
  <si>
    <t>B</t>
  </si>
  <si>
    <t>C</t>
  </si>
  <si>
    <t>R</t>
  </si>
  <si>
    <t>7W</t>
  </si>
  <si>
    <t>Python</t>
  </si>
  <si>
    <t>Table 1</t>
  </si>
  <si>
    <t>Table 2</t>
  </si>
  <si>
    <t>Undecided</t>
  </si>
  <si>
    <t>a</t>
  </si>
  <si>
    <t>b</t>
  </si>
  <si>
    <t>c</t>
  </si>
  <si>
    <t>x</t>
  </si>
  <si>
    <t>y</t>
  </si>
  <si>
    <t>z</t>
  </si>
  <si>
    <t xml:space="preserve">Transactional </t>
  </si>
  <si>
    <t>ACID Properties</t>
  </si>
  <si>
    <t>Atomicity</t>
  </si>
  <si>
    <t>Consistency</t>
  </si>
  <si>
    <t>Isolation</t>
  </si>
  <si>
    <t>Durability</t>
  </si>
  <si>
    <t>A set of commands executed to from a transaction</t>
  </si>
  <si>
    <t>Isolation refers to being isolated to the specific transaction</t>
  </si>
  <si>
    <t xml:space="preserve">durability refers to complete transfer of data </t>
  </si>
  <si>
    <t>Range</t>
  </si>
  <si>
    <t>to</t>
  </si>
  <si>
    <t>fixed Character</t>
  </si>
  <si>
    <t>Fixed memory</t>
  </si>
  <si>
    <t>Released Memory</t>
  </si>
  <si>
    <t xml:space="preserve">Precision </t>
  </si>
  <si>
    <t>Scale</t>
  </si>
  <si>
    <t>7 digits</t>
  </si>
  <si>
    <t>15 digits</t>
  </si>
  <si>
    <t>Variable</t>
  </si>
  <si>
    <t>Better Performance</t>
  </si>
  <si>
    <t>Comparitvely slower</t>
  </si>
  <si>
    <t>Sequence objects</t>
  </si>
  <si>
    <t xml:space="preserve">Auto_incremental </t>
  </si>
  <si>
    <t>only applicable for numerical values and not alpha numericals</t>
  </si>
  <si>
    <t>Data should follow consistency</t>
  </si>
  <si>
    <t>T1</t>
  </si>
  <si>
    <t>T2</t>
  </si>
  <si>
    <t>T3</t>
  </si>
  <si>
    <t>Buffer should be empty at the end of the transaction</t>
  </si>
  <si>
    <t>if commit -&gt; it should go to HD</t>
  </si>
  <si>
    <t>If rollback -&gt; it should be rollbacked</t>
  </si>
  <si>
    <t>10000 deducted from A/c 1</t>
  </si>
  <si>
    <t>Log</t>
  </si>
  <si>
    <t>10000 credited to A/c 2</t>
  </si>
  <si>
    <t>Transaction - 1</t>
  </si>
  <si>
    <t>ok</t>
  </si>
  <si>
    <t>N</t>
  </si>
  <si>
    <t>check A/c</t>
  </si>
  <si>
    <t>Check Bal</t>
  </si>
  <si>
    <t>Transactions</t>
  </si>
  <si>
    <t>Buffer</t>
  </si>
  <si>
    <t>HD</t>
  </si>
  <si>
    <t>Rollback</t>
  </si>
  <si>
    <t>Scene</t>
  </si>
  <si>
    <t>Praju</t>
  </si>
  <si>
    <t>waterfall</t>
  </si>
  <si>
    <t>viju</t>
  </si>
  <si>
    <t>SP</t>
  </si>
  <si>
    <t>Savepoint 1</t>
  </si>
  <si>
    <t>Savepoint 2</t>
  </si>
  <si>
    <t>scene</t>
  </si>
  <si>
    <t>praju</t>
  </si>
  <si>
    <t>portrait</t>
  </si>
  <si>
    <t>john</t>
  </si>
  <si>
    <t>Animal</t>
  </si>
  <si>
    <t>raghav</t>
  </si>
  <si>
    <t>birds</t>
  </si>
  <si>
    <t>vidya</t>
  </si>
  <si>
    <t>Start transactions</t>
  </si>
  <si>
    <t>Employee</t>
  </si>
  <si>
    <t>Emp1</t>
  </si>
  <si>
    <t>Emp2</t>
  </si>
  <si>
    <t>when to create index</t>
  </si>
  <si>
    <t>Data has to be very large</t>
  </si>
  <si>
    <t>When not to create an index</t>
  </si>
  <si>
    <t>if the data is small</t>
  </si>
  <si>
    <t>Data is in lakhs</t>
  </si>
  <si>
    <t>Data is in thousands</t>
  </si>
  <si>
    <t>Frequent read &amp; infrequent write</t>
  </si>
  <si>
    <t>InFrequent read &amp; frequent write</t>
  </si>
  <si>
    <t>select * from authors where authorid = aid;</t>
  </si>
  <si>
    <t>Procedure "newprocedure'(aid int)</t>
  </si>
  <si>
    <t>declare cnt int default 0;</t>
  </si>
  <si>
    <t>myloop :loop</t>
  </si>
  <si>
    <t>Select "hello World" as greetings;</t>
  </si>
  <si>
    <t>set cnt =cnt +1;</t>
  </si>
  <si>
    <t>leave myloop;</t>
  </si>
  <si>
    <t>end if;</t>
  </si>
  <si>
    <t>end loop myloop;</t>
  </si>
  <si>
    <t>if cnt =num then</t>
  </si>
  <si>
    <t>Cursor</t>
  </si>
  <si>
    <t>Read the data from one table &amp; write the data in another table.</t>
  </si>
  <si>
    <t>Cursor always holds select query output.</t>
  </si>
  <si>
    <t>Create the cursor</t>
  </si>
  <si>
    <t>Create  &lt;cursor_name&gt; cursor for select p_code, P_Vendor, Qtyinstock from products;</t>
  </si>
  <si>
    <t>Open the cursor</t>
  </si>
  <si>
    <t xml:space="preserve">Open &lt;cursorname&gt; </t>
  </si>
  <si>
    <t>Read &amp; fetch the data from cursor &amp; store it in local variables</t>
  </si>
  <si>
    <t>fetch &lt;cursorname&gt; into local_Pcode, local_Pven, Local_Qins4</t>
  </si>
  <si>
    <t>if local_qins &lt;2000, insert into orders(----),</t>
  </si>
  <si>
    <t>elseif local_qins between 2000 and 5000, insert into orders(----)</t>
  </si>
  <si>
    <t xml:space="preserve">else </t>
  </si>
  <si>
    <t>Alice</t>
  </si>
  <si>
    <t>Bob</t>
  </si>
  <si>
    <t>John</t>
  </si>
  <si>
    <t>Sales_employee</t>
  </si>
  <si>
    <t>fiscal_year</t>
  </si>
  <si>
    <t>Sale</t>
  </si>
  <si>
    <t>Sales</t>
  </si>
  <si>
    <t>select *,dense_rank() over (partition by fiscal_year order by sale desc) as rnk from sales;</t>
  </si>
  <si>
    <t>select *,dense_rank() over (partition by salary desc) as rnk from office;</t>
  </si>
  <si>
    <t>Column Level Functions</t>
  </si>
  <si>
    <t xml:space="preserve">Primary </t>
  </si>
  <si>
    <t>Year</t>
  </si>
  <si>
    <t>SP1</t>
  </si>
  <si>
    <t>Sp2</t>
  </si>
  <si>
    <t>Sp3</t>
  </si>
  <si>
    <t>Block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</si>
</sst>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DC143C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202124"/>
      <name val="Arial"/>
      <family val="2"/>
    </font>
    <font>
      <sz val="12"/>
      <color rgb="FF040C2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0" fillId="0" borderId="0" xfId="0" applyFont="1"/>
    <xf numFmtId="0" fontId="0" fillId="0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quotePrefix="1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28</xdr:row>
      <xdr:rowOff>53340</xdr:rowOff>
    </xdr:from>
    <xdr:to>
      <xdr:col>2</xdr:col>
      <xdr:colOff>1569720</xdr:colOff>
      <xdr:row>31</xdr:row>
      <xdr:rowOff>60960</xdr:rowOff>
    </xdr:to>
    <xdr:sp macro="" textlink="">
      <xdr:nvSpPr>
        <xdr:cNvPr id="2" name="Left Arrow 1"/>
        <xdr:cNvSpPr/>
      </xdr:nvSpPr>
      <xdr:spPr>
        <a:xfrm>
          <a:off x="2385060" y="5913120"/>
          <a:ext cx="1325880" cy="55626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243840</xdr:colOff>
      <xdr:row>28</xdr:row>
      <xdr:rowOff>22860</xdr:rowOff>
    </xdr:from>
    <xdr:to>
      <xdr:col>7</xdr:col>
      <xdr:colOff>30480</xdr:colOff>
      <xdr:row>31</xdr:row>
      <xdr:rowOff>30480</xdr:rowOff>
    </xdr:to>
    <xdr:sp macro="" textlink="">
      <xdr:nvSpPr>
        <xdr:cNvPr id="3" name="Left Arrow 2"/>
        <xdr:cNvSpPr/>
      </xdr:nvSpPr>
      <xdr:spPr>
        <a:xfrm rot="10800000">
          <a:off x="6576060" y="5882640"/>
          <a:ext cx="1325880" cy="55626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16</xdr:row>
      <xdr:rowOff>137160</xdr:rowOff>
    </xdr:from>
    <xdr:to>
      <xdr:col>18</xdr:col>
      <xdr:colOff>495300</xdr:colOff>
      <xdr:row>25</xdr:row>
      <xdr:rowOff>38100</xdr:rowOff>
    </xdr:to>
    <xdr:sp macro="" textlink="">
      <xdr:nvSpPr>
        <xdr:cNvPr id="2" name="Oval 1"/>
        <xdr:cNvSpPr/>
      </xdr:nvSpPr>
      <xdr:spPr>
        <a:xfrm>
          <a:off x="9845040" y="3063240"/>
          <a:ext cx="1623060" cy="1341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3</xdr:row>
      <xdr:rowOff>91440</xdr:rowOff>
    </xdr:from>
    <xdr:to>
      <xdr:col>12</xdr:col>
      <xdr:colOff>99060</xdr:colOff>
      <xdr:row>10</xdr:row>
      <xdr:rowOff>152400</xdr:rowOff>
    </xdr:to>
    <xdr:sp macro="" textlink="">
      <xdr:nvSpPr>
        <xdr:cNvPr id="3" name="Oval 2"/>
        <xdr:cNvSpPr/>
      </xdr:nvSpPr>
      <xdr:spPr>
        <a:xfrm>
          <a:off x="5791200" y="640080"/>
          <a:ext cx="1623060" cy="13411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12</xdr:row>
      <xdr:rowOff>106680</xdr:rowOff>
    </xdr:from>
    <xdr:to>
      <xdr:col>7</xdr:col>
      <xdr:colOff>556260</xdr:colOff>
      <xdr:row>19</xdr:row>
      <xdr:rowOff>167640</xdr:rowOff>
    </xdr:to>
    <xdr:sp macro="" textlink="">
      <xdr:nvSpPr>
        <xdr:cNvPr id="4" name="Oval 3"/>
        <xdr:cNvSpPr/>
      </xdr:nvSpPr>
      <xdr:spPr>
        <a:xfrm>
          <a:off x="3200400" y="2301240"/>
          <a:ext cx="1623060" cy="1341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12</xdr:row>
      <xdr:rowOff>152400</xdr:rowOff>
    </xdr:from>
    <xdr:to>
      <xdr:col>9</xdr:col>
      <xdr:colOff>541020</xdr:colOff>
      <xdr:row>20</xdr:row>
      <xdr:rowOff>30480</xdr:rowOff>
    </xdr:to>
    <xdr:sp macro="" textlink="">
      <xdr:nvSpPr>
        <xdr:cNvPr id="5" name="Oval 4"/>
        <xdr:cNvSpPr/>
      </xdr:nvSpPr>
      <xdr:spPr>
        <a:xfrm>
          <a:off x="4404360" y="2346960"/>
          <a:ext cx="1623060" cy="13411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</xdr:colOff>
      <xdr:row>22</xdr:row>
      <xdr:rowOff>76200</xdr:rowOff>
    </xdr:from>
    <xdr:to>
      <xdr:col>9</xdr:col>
      <xdr:colOff>411480</xdr:colOff>
      <xdr:row>30</xdr:row>
      <xdr:rowOff>160020</xdr:rowOff>
    </xdr:to>
    <xdr:sp macro="" textlink="">
      <xdr:nvSpPr>
        <xdr:cNvPr id="6" name="Oval 5"/>
        <xdr:cNvSpPr/>
      </xdr:nvSpPr>
      <xdr:spPr>
        <a:xfrm>
          <a:off x="4274820" y="4099560"/>
          <a:ext cx="1623060" cy="13411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205740</xdr:colOff>
      <xdr:row>22</xdr:row>
      <xdr:rowOff>60960</xdr:rowOff>
    </xdr:from>
    <xdr:to>
      <xdr:col>8</xdr:col>
      <xdr:colOff>0</xdr:colOff>
      <xdr:row>30</xdr:row>
      <xdr:rowOff>144780</xdr:rowOff>
    </xdr:to>
    <xdr:sp macro="" textlink="">
      <xdr:nvSpPr>
        <xdr:cNvPr id="7" name="Oval 6"/>
        <xdr:cNvSpPr/>
      </xdr:nvSpPr>
      <xdr:spPr>
        <a:xfrm>
          <a:off x="3253740" y="4084320"/>
          <a:ext cx="1623060" cy="1341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533400</xdr:colOff>
      <xdr:row>33</xdr:row>
      <xdr:rowOff>106680</xdr:rowOff>
    </xdr:from>
    <xdr:to>
      <xdr:col>7</xdr:col>
      <xdr:colOff>327660</xdr:colOff>
      <xdr:row>40</xdr:row>
      <xdr:rowOff>167640</xdr:rowOff>
    </xdr:to>
    <xdr:sp macro="" textlink="">
      <xdr:nvSpPr>
        <xdr:cNvPr id="8" name="Oval 7"/>
        <xdr:cNvSpPr/>
      </xdr:nvSpPr>
      <xdr:spPr>
        <a:xfrm>
          <a:off x="2971800" y="5935980"/>
          <a:ext cx="1623060" cy="1341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220980</xdr:colOff>
      <xdr:row>33</xdr:row>
      <xdr:rowOff>114300</xdr:rowOff>
    </xdr:from>
    <xdr:to>
      <xdr:col>9</xdr:col>
      <xdr:colOff>15240</xdr:colOff>
      <xdr:row>40</xdr:row>
      <xdr:rowOff>175260</xdr:rowOff>
    </xdr:to>
    <xdr:sp macro="" textlink="">
      <xdr:nvSpPr>
        <xdr:cNvPr id="9" name="Oval 8"/>
        <xdr:cNvSpPr/>
      </xdr:nvSpPr>
      <xdr:spPr>
        <a:xfrm>
          <a:off x="3878580" y="5943600"/>
          <a:ext cx="1623060" cy="13411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206170</xdr:colOff>
      <xdr:row>34</xdr:row>
      <xdr:rowOff>31938</xdr:rowOff>
    </xdr:from>
    <xdr:to>
      <xdr:col>7</xdr:col>
      <xdr:colOff>352316</xdr:colOff>
      <xdr:row>39</xdr:row>
      <xdr:rowOff>144127</xdr:rowOff>
    </xdr:to>
    <xdr:sp macro="" textlink="">
      <xdr:nvSpPr>
        <xdr:cNvPr id="10" name="Chord 9"/>
        <xdr:cNvSpPr/>
      </xdr:nvSpPr>
      <xdr:spPr>
        <a:xfrm rot="1042450">
          <a:off x="3863770" y="6044118"/>
          <a:ext cx="755746" cy="1026589"/>
        </a:xfrm>
        <a:prstGeom prst="chord">
          <a:avLst>
            <a:gd name="adj1" fmla="val 3877002"/>
            <a:gd name="adj2" fmla="val 1620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68580</xdr:colOff>
      <xdr:row>16</xdr:row>
      <xdr:rowOff>83820</xdr:rowOff>
    </xdr:from>
    <xdr:to>
      <xdr:col>20</xdr:col>
      <xdr:colOff>472440</xdr:colOff>
      <xdr:row>23</xdr:row>
      <xdr:rowOff>144780</xdr:rowOff>
    </xdr:to>
    <xdr:sp macro="" textlink="">
      <xdr:nvSpPr>
        <xdr:cNvPr id="11" name="Oval 10"/>
        <xdr:cNvSpPr/>
      </xdr:nvSpPr>
      <xdr:spPr>
        <a:xfrm>
          <a:off x="11041380" y="3009900"/>
          <a:ext cx="1623060" cy="1341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1"/>
  <sheetViews>
    <sheetView topLeftCell="A2" workbookViewId="0">
      <selection activeCell="A15" sqref="A15"/>
    </sheetView>
  </sheetViews>
  <sheetFormatPr defaultRowHeight="14.4" x14ac:dyDescent="0.3"/>
  <cols>
    <col min="1" max="1" width="61.44140625" bestFit="1" customWidth="1"/>
  </cols>
  <sheetData>
    <row r="3" spans="1:3" x14ac:dyDescent="0.3">
      <c r="B3" t="s">
        <v>8</v>
      </c>
      <c r="C3" t="s">
        <v>9</v>
      </c>
    </row>
    <row r="4" spans="1:3" x14ac:dyDescent="0.3">
      <c r="A4" t="s">
        <v>0</v>
      </c>
    </row>
    <row r="5" spans="1:3" x14ac:dyDescent="0.3">
      <c r="A5" t="s">
        <v>1</v>
      </c>
    </row>
    <row r="6" spans="1:3" x14ac:dyDescent="0.3">
      <c r="A6" t="s">
        <v>2</v>
      </c>
    </row>
    <row r="7" spans="1:3" x14ac:dyDescent="0.3">
      <c r="A7" t="s">
        <v>3</v>
      </c>
    </row>
    <row r="8" spans="1:3" x14ac:dyDescent="0.3">
      <c r="A8" t="s">
        <v>4</v>
      </c>
    </row>
    <row r="9" spans="1:3" x14ac:dyDescent="0.3">
      <c r="A9" t="s">
        <v>5</v>
      </c>
    </row>
    <row r="10" spans="1:3" x14ac:dyDescent="0.3">
      <c r="A10" t="s">
        <v>6</v>
      </c>
    </row>
    <row r="11" spans="1:3" x14ac:dyDescent="0.3">
      <c r="A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28"/>
  <sheetViews>
    <sheetView zoomScale="110" zoomScaleNormal="110" workbookViewId="0">
      <selection activeCell="I14" sqref="I14"/>
    </sheetView>
  </sheetViews>
  <sheetFormatPr defaultRowHeight="14.4" x14ac:dyDescent="0.3"/>
  <cols>
    <col min="1" max="1" width="12.88671875" customWidth="1"/>
    <col min="2" max="2" width="8.88671875" style="1"/>
    <col min="3" max="3" width="20.44140625" style="1" customWidth="1"/>
    <col min="4" max="4" width="12.109375" style="1" bestFit="1" customWidth="1"/>
    <col min="5" max="5" width="4.6640625" customWidth="1"/>
    <col min="6" max="6" width="29.5546875" style="1" bestFit="1" customWidth="1"/>
    <col min="7" max="7" width="14.6640625" bestFit="1" customWidth="1"/>
    <col min="8" max="8" width="16.77734375" style="1" hidden="1" customWidth="1"/>
    <col min="9" max="9" width="21.5546875" style="1" customWidth="1"/>
    <col min="10" max="10" width="2.77734375" style="1" bestFit="1" customWidth="1"/>
    <col min="11" max="11" width="20.21875" customWidth="1"/>
  </cols>
  <sheetData>
    <row r="3" spans="1:11" x14ac:dyDescent="0.3">
      <c r="A3" t="s">
        <v>10</v>
      </c>
      <c r="C3" s="1" t="s">
        <v>11</v>
      </c>
      <c r="D3" s="1" t="s">
        <v>12</v>
      </c>
      <c r="F3" s="1" t="s">
        <v>36</v>
      </c>
      <c r="I3" s="65" t="s">
        <v>329</v>
      </c>
      <c r="J3" s="65"/>
      <c r="K3" s="65"/>
    </row>
    <row r="4" spans="1:11" x14ac:dyDescent="0.3">
      <c r="I4" s="66"/>
      <c r="J4" s="67"/>
      <c r="K4" s="68"/>
    </row>
    <row r="5" spans="1:11" x14ac:dyDescent="0.3">
      <c r="A5" s="64" t="s">
        <v>13</v>
      </c>
      <c r="B5" s="64" t="s">
        <v>14</v>
      </c>
      <c r="C5" s="1" t="s">
        <v>15</v>
      </c>
      <c r="D5" s="1">
        <v>1</v>
      </c>
      <c r="F5" s="1">
        <f>(2^8)-1</f>
        <v>255</v>
      </c>
      <c r="H5" s="1">
        <f>2^8</f>
        <v>256</v>
      </c>
      <c r="I5" s="20">
        <f>H5/-2</f>
        <v>-128</v>
      </c>
      <c r="J5" s="20" t="s">
        <v>330</v>
      </c>
      <c r="K5" s="20">
        <f>H5/2</f>
        <v>128</v>
      </c>
    </row>
    <row r="6" spans="1:11" x14ac:dyDescent="0.3">
      <c r="A6" s="64"/>
      <c r="B6" s="64"/>
      <c r="C6" s="1" t="s">
        <v>16</v>
      </c>
      <c r="D6" s="1">
        <v>2</v>
      </c>
      <c r="F6" s="1">
        <f>(2^16)-1</f>
        <v>65535</v>
      </c>
      <c r="H6" s="1">
        <f>2^16</f>
        <v>65536</v>
      </c>
      <c r="I6" s="20">
        <f t="shared" ref="I6:I9" si="0">H6/-2</f>
        <v>-32768</v>
      </c>
      <c r="J6" s="20" t="s">
        <v>330</v>
      </c>
      <c r="K6" s="20">
        <f>H6/2</f>
        <v>32768</v>
      </c>
    </row>
    <row r="7" spans="1:11" x14ac:dyDescent="0.3">
      <c r="A7" s="64"/>
      <c r="B7" s="64"/>
      <c r="C7" s="1" t="s">
        <v>17</v>
      </c>
      <c r="D7" s="1">
        <v>3</v>
      </c>
      <c r="F7" s="1">
        <f>(2^24)-1</f>
        <v>16777215</v>
      </c>
      <c r="H7" s="1">
        <f>2^24</f>
        <v>16777216</v>
      </c>
      <c r="I7" s="20">
        <f t="shared" si="0"/>
        <v>-8388608</v>
      </c>
      <c r="J7" s="20" t="s">
        <v>330</v>
      </c>
      <c r="K7" s="20">
        <f>H7/2</f>
        <v>8388608</v>
      </c>
    </row>
    <row r="8" spans="1:11" x14ac:dyDescent="0.3">
      <c r="A8" s="64"/>
      <c r="B8" s="64"/>
      <c r="C8" s="1" t="s">
        <v>18</v>
      </c>
      <c r="D8" s="1">
        <v>4</v>
      </c>
      <c r="F8" s="1">
        <f>(2^32)-1</f>
        <v>4294967295</v>
      </c>
      <c r="H8" s="1">
        <f>2^32</f>
        <v>4294967296</v>
      </c>
      <c r="I8" s="20">
        <f>H8/-2</f>
        <v>-2147483648</v>
      </c>
      <c r="J8" s="20" t="s">
        <v>330</v>
      </c>
      <c r="K8" s="20">
        <f>H8/2</f>
        <v>2147483648</v>
      </c>
    </row>
    <row r="9" spans="1:11" x14ac:dyDescent="0.3">
      <c r="A9" s="64"/>
      <c r="B9" s="64"/>
      <c r="C9" s="1" t="s">
        <v>19</v>
      </c>
      <c r="D9" s="1">
        <v>8</v>
      </c>
      <c r="F9" s="1">
        <f>(2^64)-1</f>
        <v>1.8446744073709552E+19</v>
      </c>
      <c r="H9" s="1">
        <f>2^64</f>
        <v>1.8446744073709552E+19</v>
      </c>
      <c r="I9" s="20">
        <f t="shared" si="0"/>
        <v>-9.2233720368547758E+18</v>
      </c>
      <c r="J9" s="20" t="s">
        <v>330</v>
      </c>
      <c r="K9" s="20">
        <f>H9/2</f>
        <v>9.2233720368547758E+18</v>
      </c>
    </row>
    <row r="10" spans="1:11" x14ac:dyDescent="0.3">
      <c r="A10" s="64"/>
    </row>
    <row r="11" spans="1:11" x14ac:dyDescent="0.3">
      <c r="A11" s="64"/>
    </row>
    <row r="12" spans="1:11" x14ac:dyDescent="0.3">
      <c r="A12" s="64"/>
    </row>
    <row r="13" spans="1:11" x14ac:dyDescent="0.3">
      <c r="A13" s="64"/>
    </row>
    <row r="14" spans="1:11" x14ac:dyDescent="0.3">
      <c r="A14" s="64"/>
      <c r="B14" s="64" t="s">
        <v>20</v>
      </c>
      <c r="C14" s="1" t="s">
        <v>25</v>
      </c>
      <c r="D14" s="1">
        <v>4</v>
      </c>
      <c r="F14" s="1" t="s">
        <v>28</v>
      </c>
      <c r="G14" s="1" t="s">
        <v>334</v>
      </c>
      <c r="I14" s="1" t="s">
        <v>336</v>
      </c>
    </row>
    <row r="15" spans="1:11" x14ac:dyDescent="0.3">
      <c r="A15" s="64"/>
      <c r="B15" s="64"/>
      <c r="C15" s="1" t="s">
        <v>26</v>
      </c>
      <c r="D15" s="1">
        <v>8</v>
      </c>
      <c r="F15" s="1" t="s">
        <v>29</v>
      </c>
      <c r="G15" s="1" t="s">
        <v>335</v>
      </c>
      <c r="I15" s="1" t="s">
        <v>337</v>
      </c>
    </row>
    <row r="16" spans="1:11" x14ac:dyDescent="0.3">
      <c r="A16" s="64"/>
      <c r="B16" s="64"/>
      <c r="C16" s="1" t="s">
        <v>27</v>
      </c>
      <c r="D16" s="1" t="s">
        <v>338</v>
      </c>
    </row>
    <row r="20" spans="1:7" x14ac:dyDescent="0.3">
      <c r="A20" s="64" t="s">
        <v>22</v>
      </c>
      <c r="C20" s="1" t="s">
        <v>23</v>
      </c>
      <c r="F20" s="48" t="s">
        <v>35</v>
      </c>
    </row>
    <row r="21" spans="1:7" x14ac:dyDescent="0.3">
      <c r="A21" s="64"/>
      <c r="C21" s="1" t="s">
        <v>24</v>
      </c>
      <c r="D21" s="47" t="s">
        <v>33</v>
      </c>
      <c r="F21" s="49" t="s">
        <v>34</v>
      </c>
    </row>
    <row r="22" spans="1:7" x14ac:dyDescent="0.3">
      <c r="A22" s="64"/>
      <c r="C22" s="1" t="s">
        <v>30</v>
      </c>
      <c r="F22" s="50">
        <v>0.63043981481481481</v>
      </c>
    </row>
    <row r="23" spans="1:7" x14ac:dyDescent="0.3">
      <c r="A23" s="64"/>
      <c r="C23" s="1" t="s">
        <v>423</v>
      </c>
      <c r="F23" s="51">
        <v>2023</v>
      </c>
    </row>
    <row r="24" spans="1:7" x14ac:dyDescent="0.3">
      <c r="A24" s="64"/>
      <c r="C24" s="1" t="s">
        <v>31</v>
      </c>
      <c r="F24" s="1" t="s">
        <v>32</v>
      </c>
    </row>
    <row r="26" spans="1:7" x14ac:dyDescent="0.3">
      <c r="A26" s="64" t="s">
        <v>21</v>
      </c>
      <c r="C26" t="s">
        <v>38</v>
      </c>
      <c r="D26" s="61" t="s">
        <v>331</v>
      </c>
      <c r="F26" s="1" t="s">
        <v>332</v>
      </c>
      <c r="G26" t="s">
        <v>339</v>
      </c>
    </row>
    <row r="27" spans="1:7" x14ac:dyDescent="0.3">
      <c r="A27" s="64"/>
      <c r="C27" t="s">
        <v>39</v>
      </c>
      <c r="D27" s="61" t="s">
        <v>37</v>
      </c>
      <c r="F27" s="1" t="s">
        <v>333</v>
      </c>
      <c r="G27" t="s">
        <v>340</v>
      </c>
    </row>
    <row r="28" spans="1:7" x14ac:dyDescent="0.3">
      <c r="A28" s="64"/>
      <c r="C28" s="61"/>
      <c r="D28" s="61"/>
    </row>
  </sheetData>
  <mergeCells count="7">
    <mergeCell ref="A26:A28"/>
    <mergeCell ref="I3:K3"/>
    <mergeCell ref="I4:K4"/>
    <mergeCell ref="A5:A16"/>
    <mergeCell ref="A20:A24"/>
    <mergeCell ref="B5:B9"/>
    <mergeCell ref="B14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1"/>
  <sheetViews>
    <sheetView topLeftCell="A25" workbookViewId="0">
      <selection activeCell="E28" sqref="E28:E33"/>
    </sheetView>
  </sheetViews>
  <sheetFormatPr defaultRowHeight="14.4" x14ac:dyDescent="0.3"/>
  <cols>
    <col min="1" max="1" width="25.88671875" customWidth="1"/>
    <col min="2" max="2" width="5.33203125" customWidth="1"/>
    <col min="3" max="3" width="28.21875" bestFit="1" customWidth="1"/>
    <col min="4" max="4" width="6" bestFit="1" customWidth="1"/>
    <col min="5" max="5" width="20.88671875" bestFit="1" customWidth="1"/>
    <col min="6" max="6" width="6" bestFit="1" customWidth="1"/>
    <col min="7" max="7" width="22.44140625" bestFit="1" customWidth="1"/>
    <col min="8" max="8" width="8.88671875" customWidth="1"/>
    <col min="9" max="9" width="30.88671875" bestFit="1" customWidth="1"/>
    <col min="10" max="10" width="5.33203125" customWidth="1"/>
    <col min="11" max="11" width="31.88671875" hidden="1" customWidth="1"/>
  </cols>
  <sheetData>
    <row r="1" spans="1:11" x14ac:dyDescent="0.3">
      <c r="E1" t="s">
        <v>40</v>
      </c>
    </row>
    <row r="4" spans="1:11" ht="25.8" x14ac:dyDescent="0.5">
      <c r="A4" s="8" t="s">
        <v>41</v>
      </c>
      <c r="B4" s="8"/>
      <c r="C4" s="8" t="s">
        <v>42</v>
      </c>
      <c r="D4" s="8"/>
      <c r="E4" s="8" t="s">
        <v>43</v>
      </c>
      <c r="F4" s="8"/>
      <c r="G4" s="8" t="s">
        <v>44</v>
      </c>
      <c r="H4" s="8"/>
      <c r="I4" s="8" t="s">
        <v>45</v>
      </c>
      <c r="K4" t="s">
        <v>61</v>
      </c>
    </row>
    <row r="5" spans="1:11" x14ac:dyDescent="0.3">
      <c r="A5" s="66"/>
      <c r="B5" s="67"/>
      <c r="C5" s="67"/>
      <c r="D5" s="67"/>
      <c r="E5" s="67"/>
      <c r="F5" s="67"/>
      <c r="G5" s="67"/>
      <c r="H5" s="67"/>
      <c r="I5" s="68"/>
    </row>
    <row r="6" spans="1:11" ht="15.6" x14ac:dyDescent="0.3">
      <c r="A6" s="9" t="s">
        <v>46</v>
      </c>
      <c r="B6" s="9"/>
      <c r="C6" s="9" t="s">
        <v>47</v>
      </c>
      <c r="D6" s="9"/>
      <c r="E6" s="9" t="s">
        <v>48</v>
      </c>
      <c r="F6" s="9"/>
      <c r="G6" s="9" t="s">
        <v>49</v>
      </c>
      <c r="H6" s="9"/>
      <c r="I6" s="9" t="s">
        <v>50</v>
      </c>
      <c r="J6" s="6"/>
      <c r="K6" t="s">
        <v>70</v>
      </c>
    </row>
    <row r="7" spans="1:11" ht="15.6" x14ac:dyDescent="0.3">
      <c r="A7" s="69"/>
      <c r="B7" s="70"/>
      <c r="C7" s="70"/>
      <c r="D7" s="70"/>
      <c r="E7" s="70"/>
      <c r="F7" s="70"/>
      <c r="G7" s="70"/>
      <c r="H7" s="70"/>
      <c r="I7" s="71"/>
      <c r="J7" s="6"/>
      <c r="K7" t="s">
        <v>71</v>
      </c>
    </row>
    <row r="8" spans="1:11" ht="15.6" x14ac:dyDescent="0.3">
      <c r="A8" s="46" t="s">
        <v>56</v>
      </c>
      <c r="B8" s="10"/>
      <c r="C8" s="46" t="s">
        <v>75</v>
      </c>
      <c r="D8" s="10"/>
      <c r="E8" s="13" t="s">
        <v>76</v>
      </c>
      <c r="F8" s="10"/>
      <c r="G8" s="10" t="s">
        <v>77</v>
      </c>
      <c r="H8" s="10"/>
      <c r="I8" s="10" t="s">
        <v>78</v>
      </c>
      <c r="J8" s="5"/>
      <c r="K8" t="s">
        <v>72</v>
      </c>
    </row>
    <row r="9" spans="1:11" s="4" customFormat="1" ht="46.8" x14ac:dyDescent="0.3">
      <c r="A9" s="11" t="s">
        <v>51</v>
      </c>
      <c r="B9" s="11"/>
      <c r="C9" s="11" t="s">
        <v>52</v>
      </c>
      <c r="D9" s="11"/>
      <c r="E9" s="11" t="s">
        <v>53</v>
      </c>
      <c r="F9" s="11"/>
      <c r="G9" s="11" t="s">
        <v>54</v>
      </c>
      <c r="H9" s="11"/>
      <c r="I9" s="11" t="s">
        <v>55</v>
      </c>
      <c r="J9" s="7"/>
      <c r="K9" t="s">
        <v>73</v>
      </c>
    </row>
    <row r="10" spans="1:11" ht="15.6" x14ac:dyDescent="0.3">
      <c r="A10" s="72"/>
      <c r="B10" s="73"/>
      <c r="C10" s="73"/>
      <c r="D10" s="73"/>
      <c r="E10" s="73"/>
      <c r="F10" s="73"/>
      <c r="G10" s="73"/>
      <c r="H10" s="73"/>
      <c r="I10" s="74"/>
      <c r="J10" s="6"/>
      <c r="K10" t="s">
        <v>74</v>
      </c>
    </row>
    <row r="11" spans="1:11" ht="15.6" x14ac:dyDescent="0.3">
      <c r="A11" s="75"/>
      <c r="B11" s="76"/>
      <c r="C11" s="76"/>
      <c r="D11" s="76"/>
      <c r="E11" s="76"/>
      <c r="F11" s="76"/>
      <c r="G11" s="76"/>
      <c r="H11" s="76"/>
      <c r="I11" s="77"/>
      <c r="J11" s="6"/>
    </row>
    <row r="12" spans="1:11" ht="15.6" x14ac:dyDescent="0.3">
      <c r="A12" s="12" t="s">
        <v>56</v>
      </c>
      <c r="B12" s="9"/>
      <c r="C12" s="12" t="s">
        <v>57</v>
      </c>
      <c r="D12" s="9"/>
      <c r="E12" s="12" t="s">
        <v>58</v>
      </c>
      <c r="F12" s="9"/>
      <c r="G12" s="9" t="s">
        <v>59</v>
      </c>
      <c r="H12" s="9"/>
      <c r="I12" s="9" t="s">
        <v>60</v>
      </c>
      <c r="J12" s="6"/>
    </row>
    <row r="13" spans="1:11" ht="15.6" x14ac:dyDescent="0.3">
      <c r="A13" s="12" t="s">
        <v>61</v>
      </c>
      <c r="B13" s="9"/>
      <c r="C13" s="12" t="s">
        <v>62</v>
      </c>
      <c r="D13" s="9"/>
      <c r="E13" s="9"/>
      <c r="F13" s="9"/>
      <c r="G13" s="9" t="s">
        <v>63</v>
      </c>
      <c r="H13" s="9"/>
      <c r="I13" s="14" t="s">
        <v>64</v>
      </c>
      <c r="J13" s="6"/>
    </row>
    <row r="14" spans="1:11" ht="15.6" x14ac:dyDescent="0.3">
      <c r="A14" s="12" t="s">
        <v>65</v>
      </c>
      <c r="B14" s="9"/>
      <c r="C14" s="12" t="s">
        <v>66</v>
      </c>
      <c r="D14" s="9"/>
      <c r="E14" s="9"/>
      <c r="F14" s="9"/>
      <c r="G14" s="9"/>
      <c r="H14" s="9"/>
      <c r="I14" s="9" t="s">
        <v>67</v>
      </c>
      <c r="J14" s="6"/>
    </row>
    <row r="15" spans="1:11" ht="15.6" x14ac:dyDescent="0.3">
      <c r="A15" s="12" t="s">
        <v>68</v>
      </c>
      <c r="B15" s="9"/>
      <c r="C15" s="9"/>
      <c r="D15" s="9"/>
      <c r="E15" s="9"/>
      <c r="F15" s="9"/>
      <c r="G15" s="9"/>
      <c r="H15" s="9"/>
      <c r="I15" s="9"/>
      <c r="J15" s="6"/>
    </row>
    <row r="16" spans="1:11" ht="15.6" x14ac:dyDescent="0.3">
      <c r="A16" s="12" t="s">
        <v>69</v>
      </c>
      <c r="B16" s="9"/>
      <c r="C16" s="9"/>
      <c r="D16" s="9"/>
      <c r="E16" s="9"/>
      <c r="F16" s="9"/>
      <c r="G16" s="9"/>
      <c r="H16" s="9"/>
      <c r="I16" s="9"/>
      <c r="J16" s="6"/>
    </row>
    <row r="17" spans="1:10" ht="15.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.6" x14ac:dyDescent="0.3">
      <c r="B18" s="6"/>
      <c r="J18" s="6"/>
    </row>
    <row r="19" spans="1:10" x14ac:dyDescent="0.3">
      <c r="C19" t="s">
        <v>305</v>
      </c>
      <c r="D19" t="s">
        <v>306</v>
      </c>
      <c r="G19" t="s">
        <v>354</v>
      </c>
    </row>
    <row r="20" spans="1:10" x14ac:dyDescent="0.3">
      <c r="A20">
        <v>1</v>
      </c>
      <c r="F20">
        <v>1</v>
      </c>
      <c r="G20" t="s">
        <v>351</v>
      </c>
      <c r="H20" t="s">
        <v>355</v>
      </c>
      <c r="I20" t="s">
        <v>357</v>
      </c>
    </row>
    <row r="21" spans="1:10" x14ac:dyDescent="0.3">
      <c r="A21">
        <v>2</v>
      </c>
      <c r="B21" t="s">
        <v>424</v>
      </c>
      <c r="C21">
        <v>40000</v>
      </c>
      <c r="D21">
        <v>25000</v>
      </c>
      <c r="F21">
        <v>2</v>
      </c>
      <c r="G21" t="s">
        <v>352</v>
      </c>
      <c r="H21" t="s">
        <v>355</v>
      </c>
      <c r="I21" t="s">
        <v>358</v>
      </c>
    </row>
    <row r="22" spans="1:10" x14ac:dyDescent="0.3">
      <c r="A22">
        <v>3</v>
      </c>
      <c r="C22">
        <v>30000</v>
      </c>
      <c r="D22">
        <v>35000</v>
      </c>
      <c r="F22">
        <v>3</v>
      </c>
      <c r="G22" t="s">
        <v>353</v>
      </c>
      <c r="H22" t="s">
        <v>356</v>
      </c>
    </row>
    <row r="23" spans="1:10" x14ac:dyDescent="0.3">
      <c r="A23">
        <v>4</v>
      </c>
      <c r="B23" t="s">
        <v>425</v>
      </c>
      <c r="F23">
        <v>4</v>
      </c>
      <c r="G23" t="s">
        <v>352</v>
      </c>
      <c r="H23" t="s">
        <v>355</v>
      </c>
    </row>
    <row r="24" spans="1:10" x14ac:dyDescent="0.3">
      <c r="A24">
        <v>5</v>
      </c>
    </row>
    <row r="25" spans="1:10" x14ac:dyDescent="0.3">
      <c r="A25">
        <v>6</v>
      </c>
      <c r="B25" t="s">
        <v>426</v>
      </c>
    </row>
    <row r="26" spans="1:10" x14ac:dyDescent="0.3">
      <c r="A26">
        <v>7</v>
      </c>
    </row>
    <row r="28" spans="1:10" x14ac:dyDescent="0.3">
      <c r="A28" s="78" t="s">
        <v>359</v>
      </c>
      <c r="E28" s="78" t="s">
        <v>360</v>
      </c>
      <c r="I28" s="79" t="s">
        <v>361</v>
      </c>
    </row>
    <row r="29" spans="1:10" x14ac:dyDescent="0.3">
      <c r="A29" s="78"/>
      <c r="E29" s="78"/>
      <c r="I29" s="80"/>
    </row>
    <row r="30" spans="1:10" x14ac:dyDescent="0.3">
      <c r="A30" s="78"/>
      <c r="E30" s="78"/>
      <c r="I30" s="80"/>
    </row>
    <row r="31" spans="1:10" x14ac:dyDescent="0.3">
      <c r="A31" s="78"/>
      <c r="E31" s="78"/>
      <c r="I31" s="80"/>
    </row>
    <row r="32" spans="1:10" x14ac:dyDescent="0.3">
      <c r="A32" s="78"/>
      <c r="E32" s="78"/>
      <c r="I32" s="80"/>
    </row>
    <row r="33" spans="1:9" x14ac:dyDescent="0.3">
      <c r="A33" s="78"/>
      <c r="E33" s="78"/>
      <c r="I33" s="81"/>
    </row>
    <row r="34" spans="1:9" x14ac:dyDescent="0.3">
      <c r="G34" t="s">
        <v>60</v>
      </c>
    </row>
    <row r="35" spans="1:9" x14ac:dyDescent="0.3">
      <c r="E35" t="s">
        <v>362</v>
      </c>
    </row>
    <row r="38" spans="1:9" ht="15.6" x14ac:dyDescent="0.3">
      <c r="C38" t="s">
        <v>320</v>
      </c>
      <c r="D38" s="6"/>
      <c r="E38" s="6" t="s">
        <v>321</v>
      </c>
      <c r="F38" s="6"/>
      <c r="G38" s="6"/>
      <c r="H38" s="6"/>
      <c r="I38" s="6"/>
    </row>
    <row r="40" spans="1:9" x14ac:dyDescent="0.3">
      <c r="C40" t="s">
        <v>322</v>
      </c>
      <c r="E40" t="s">
        <v>323</v>
      </c>
      <c r="G40" t="s">
        <v>324</v>
      </c>
      <c r="I40" t="s">
        <v>325</v>
      </c>
    </row>
    <row r="42" spans="1:9" ht="43.2" x14ac:dyDescent="0.3">
      <c r="C42" s="4" t="s">
        <v>326</v>
      </c>
      <c r="E42" s="4" t="s">
        <v>344</v>
      </c>
      <c r="G42" s="4" t="s">
        <v>327</v>
      </c>
      <c r="I42" s="4" t="s">
        <v>328</v>
      </c>
    </row>
    <row r="44" spans="1:9" x14ac:dyDescent="0.3">
      <c r="B44" s="64" t="s">
        <v>345</v>
      </c>
      <c r="C44" s="1">
        <v>1</v>
      </c>
      <c r="G44" s="52">
        <v>1</v>
      </c>
      <c r="I44" t="s">
        <v>348</v>
      </c>
    </row>
    <row r="45" spans="1:9" x14ac:dyDescent="0.3">
      <c r="B45" s="64"/>
      <c r="C45" s="1">
        <v>2</v>
      </c>
      <c r="G45" s="52">
        <v>2</v>
      </c>
      <c r="H45" s="62" t="s">
        <v>345</v>
      </c>
    </row>
    <row r="46" spans="1:9" x14ac:dyDescent="0.3">
      <c r="B46" s="64"/>
      <c r="C46" s="1">
        <v>3</v>
      </c>
      <c r="E46">
        <v>40000</v>
      </c>
      <c r="F46">
        <v>5000</v>
      </c>
      <c r="G46" s="52">
        <v>3</v>
      </c>
      <c r="I46" t="s">
        <v>349</v>
      </c>
    </row>
    <row r="47" spans="1:9" x14ac:dyDescent="0.3">
      <c r="B47" s="64"/>
      <c r="C47" s="1">
        <v>4</v>
      </c>
      <c r="E47">
        <v>30000</v>
      </c>
      <c r="F47">
        <v>15000</v>
      </c>
      <c r="G47" s="53">
        <v>1</v>
      </c>
      <c r="I47" t="s">
        <v>350</v>
      </c>
    </row>
    <row r="48" spans="1:9" x14ac:dyDescent="0.3">
      <c r="G48" s="53">
        <v>2</v>
      </c>
      <c r="H48" s="63" t="s">
        <v>346</v>
      </c>
    </row>
    <row r="49" spans="1:8" x14ac:dyDescent="0.3">
      <c r="G49" s="53">
        <v>3</v>
      </c>
    </row>
    <row r="50" spans="1:8" x14ac:dyDescent="0.3">
      <c r="G50" s="54">
        <v>1</v>
      </c>
    </row>
    <row r="51" spans="1:8" x14ac:dyDescent="0.3">
      <c r="G51" s="54">
        <v>2</v>
      </c>
      <c r="H51" s="62" t="s">
        <v>347</v>
      </c>
    </row>
    <row r="52" spans="1:8" x14ac:dyDescent="0.3">
      <c r="G52" s="54">
        <v>3</v>
      </c>
    </row>
    <row r="60" spans="1:8" x14ac:dyDescent="0.3">
      <c r="G60" t="s">
        <v>378</v>
      </c>
    </row>
    <row r="62" spans="1:8" x14ac:dyDescent="0.3">
      <c r="A62">
        <v>1</v>
      </c>
      <c r="C62" t="s">
        <v>363</v>
      </c>
      <c r="E62" t="s">
        <v>364</v>
      </c>
      <c r="F62">
        <v>1</v>
      </c>
      <c r="G62" s="45" t="s">
        <v>370</v>
      </c>
      <c r="H62" s="45" t="s">
        <v>371</v>
      </c>
    </row>
    <row r="63" spans="1:8" x14ac:dyDescent="0.3">
      <c r="A63">
        <v>2</v>
      </c>
      <c r="C63" t="s">
        <v>365</v>
      </c>
      <c r="E63" t="s">
        <v>366</v>
      </c>
      <c r="F63">
        <v>2</v>
      </c>
      <c r="G63" s="45" t="s">
        <v>365</v>
      </c>
      <c r="H63" s="45" t="s">
        <v>366</v>
      </c>
    </row>
    <row r="64" spans="1:8" x14ac:dyDescent="0.3">
      <c r="A64" t="s">
        <v>367</v>
      </c>
      <c r="G64" s="55"/>
      <c r="H64" s="55"/>
    </row>
    <row r="65" spans="1:9" x14ac:dyDescent="0.3">
      <c r="A65">
        <v>3</v>
      </c>
      <c r="C65">
        <v>3</v>
      </c>
      <c r="G65" s="1" t="s">
        <v>368</v>
      </c>
      <c r="H65" s="55"/>
    </row>
    <row r="66" spans="1:9" x14ac:dyDescent="0.3">
      <c r="A66">
        <v>4</v>
      </c>
      <c r="C66">
        <v>4</v>
      </c>
      <c r="F66">
        <v>3</v>
      </c>
      <c r="G66" s="45" t="s">
        <v>372</v>
      </c>
      <c r="H66" s="45" t="s">
        <v>373</v>
      </c>
    </row>
    <row r="67" spans="1:9" x14ac:dyDescent="0.3">
      <c r="A67" t="s">
        <v>367</v>
      </c>
      <c r="F67">
        <v>4</v>
      </c>
      <c r="G67" s="45" t="s">
        <v>374</v>
      </c>
      <c r="H67" s="45" t="s">
        <v>375</v>
      </c>
    </row>
    <row r="68" spans="1:9" x14ac:dyDescent="0.3">
      <c r="A68">
        <v>5</v>
      </c>
      <c r="C68">
        <v>5</v>
      </c>
      <c r="G68" t="s">
        <v>369</v>
      </c>
      <c r="I68" t="s">
        <v>64</v>
      </c>
    </row>
    <row r="69" spans="1:9" x14ac:dyDescent="0.3">
      <c r="A69">
        <v>6</v>
      </c>
      <c r="F69">
        <v>5</v>
      </c>
      <c r="G69" s="45" t="s">
        <v>376</v>
      </c>
      <c r="H69" s="45" t="s">
        <v>377</v>
      </c>
    </row>
    <row r="70" spans="1:9" x14ac:dyDescent="0.3">
      <c r="C70" t="s">
        <v>362</v>
      </c>
    </row>
    <row r="79" spans="1:9" x14ac:dyDescent="0.3">
      <c r="C79" t="s">
        <v>379</v>
      </c>
      <c r="E79" t="s">
        <v>380</v>
      </c>
      <c r="G79" t="s">
        <v>381</v>
      </c>
    </row>
    <row r="81" spans="1:1" x14ac:dyDescent="0.3">
      <c r="A81">
        <v>1</v>
      </c>
    </row>
    <row r="82" spans="1:1" x14ac:dyDescent="0.3">
      <c r="A82">
        <v>2</v>
      </c>
    </row>
    <row r="83" spans="1:1" x14ac:dyDescent="0.3">
      <c r="A83">
        <v>3</v>
      </c>
    </row>
    <row r="84" spans="1:1" x14ac:dyDescent="0.3">
      <c r="A84">
        <v>4</v>
      </c>
    </row>
    <row r="85" spans="1:1" x14ac:dyDescent="0.3">
      <c r="A85">
        <v>5</v>
      </c>
    </row>
    <row r="86" spans="1:1" x14ac:dyDescent="0.3">
      <c r="A86">
        <v>6</v>
      </c>
    </row>
    <row r="87" spans="1:1" x14ac:dyDescent="0.3">
      <c r="A87">
        <v>7</v>
      </c>
    </row>
    <row r="88" spans="1:1" x14ac:dyDescent="0.3">
      <c r="A88">
        <v>8</v>
      </c>
    </row>
    <row r="89" spans="1:1" x14ac:dyDescent="0.3">
      <c r="A89">
        <v>9</v>
      </c>
    </row>
    <row r="90" spans="1:1" x14ac:dyDescent="0.3">
      <c r="A90">
        <v>10</v>
      </c>
    </row>
    <row r="91" spans="1:1" x14ac:dyDescent="0.3">
      <c r="A91">
        <v>11</v>
      </c>
    </row>
  </sheetData>
  <mergeCells count="7">
    <mergeCell ref="A5:I5"/>
    <mergeCell ref="A7:I7"/>
    <mergeCell ref="A10:I11"/>
    <mergeCell ref="B44:B47"/>
    <mergeCell ref="A28:A33"/>
    <mergeCell ref="E28:E33"/>
    <mergeCell ref="I28:I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D95"/>
  <sheetViews>
    <sheetView zoomScaleNormal="100" workbookViewId="0"/>
  </sheetViews>
  <sheetFormatPr defaultRowHeight="14.4" x14ac:dyDescent="0.3"/>
  <cols>
    <col min="1" max="1" width="35.88671875" bestFit="1" customWidth="1"/>
    <col min="4" max="4" width="25.44140625" bestFit="1" customWidth="1"/>
    <col min="5" max="5" width="39.77734375" customWidth="1"/>
    <col min="10" max="10" width="11.21875" bestFit="1" customWidth="1"/>
    <col min="18" max="18" width="8.88671875" customWidth="1"/>
    <col min="19" max="19" width="16.21875" customWidth="1"/>
    <col min="21" max="22" width="11.21875" bestFit="1" customWidth="1"/>
    <col min="29" max="29" width="13.109375" bestFit="1" customWidth="1"/>
    <col min="30" max="30" width="8.6640625" bestFit="1" customWidth="1"/>
  </cols>
  <sheetData>
    <row r="1" spans="1:17" x14ac:dyDescent="0.3">
      <c r="A1" t="s">
        <v>83</v>
      </c>
    </row>
    <row r="2" spans="1:17" x14ac:dyDescent="0.3">
      <c r="D2" t="s">
        <v>421</v>
      </c>
    </row>
    <row r="3" spans="1:17" ht="18" x14ac:dyDescent="0.35">
      <c r="A3" s="29" t="s">
        <v>79</v>
      </c>
      <c r="B3" s="29"/>
      <c r="C3" s="29"/>
      <c r="D3" s="29" t="s">
        <v>80</v>
      </c>
    </row>
    <row r="5" spans="1:17" x14ac:dyDescent="0.3">
      <c r="A5" t="s">
        <v>81</v>
      </c>
      <c r="D5" t="s">
        <v>82</v>
      </c>
    </row>
    <row r="6" spans="1:17" x14ac:dyDescent="0.3">
      <c r="E6">
        <v>180000</v>
      </c>
      <c r="O6" t="str">
        <f t="shared" ref="O6:O11" si="0">CONCATENATE(F6,G6,H6,I6,J6,K6,L6,M6,N6)</f>
        <v/>
      </c>
      <c r="Q6" t="s">
        <v>300</v>
      </c>
    </row>
    <row r="7" spans="1:17" x14ac:dyDescent="0.3">
      <c r="E7">
        <f>E6*0.25</f>
        <v>45000</v>
      </c>
      <c r="O7" t="str">
        <f t="shared" si="0"/>
        <v/>
      </c>
      <c r="Q7" t="s">
        <v>300</v>
      </c>
    </row>
    <row r="8" spans="1:17" x14ac:dyDescent="0.3">
      <c r="A8" t="s">
        <v>120</v>
      </c>
      <c r="D8" t="s">
        <v>84</v>
      </c>
      <c r="E8">
        <f>E7+E6</f>
        <v>225000</v>
      </c>
      <c r="O8" t="str">
        <f t="shared" si="0"/>
        <v/>
      </c>
      <c r="Q8" t="s">
        <v>300</v>
      </c>
    </row>
    <row r="9" spans="1:17" x14ac:dyDescent="0.3">
      <c r="O9" t="str">
        <f t="shared" si="0"/>
        <v/>
      </c>
      <c r="Q9" t="s">
        <v>300</v>
      </c>
    </row>
    <row r="10" spans="1:17" x14ac:dyDescent="0.3">
      <c r="D10" t="s">
        <v>85</v>
      </c>
      <c r="O10" t="str">
        <f t="shared" si="0"/>
        <v/>
      </c>
      <c r="Q10" t="s">
        <v>300</v>
      </c>
    </row>
    <row r="11" spans="1:17" x14ac:dyDescent="0.3">
      <c r="O11" t="str">
        <f t="shared" si="0"/>
        <v/>
      </c>
      <c r="Q11" t="s">
        <v>300</v>
      </c>
    </row>
    <row r="12" spans="1:17" x14ac:dyDescent="0.3">
      <c r="D12" t="s">
        <v>86</v>
      </c>
    </row>
    <row r="14" spans="1:17" x14ac:dyDescent="0.3">
      <c r="D14" t="s">
        <v>87</v>
      </c>
      <c r="E14" s="2">
        <f ca="1">NOW()</f>
        <v>45174.041781712964</v>
      </c>
    </row>
    <row r="16" spans="1:17" x14ac:dyDescent="0.3">
      <c r="D16" t="s">
        <v>88</v>
      </c>
    </row>
    <row r="18" spans="1:12" x14ac:dyDescent="0.3">
      <c r="D18" t="s">
        <v>89</v>
      </c>
    </row>
    <row r="21" spans="1:12" x14ac:dyDescent="0.3">
      <c r="I21" s="16" t="s">
        <v>117</v>
      </c>
      <c r="J21" s="16" t="s">
        <v>118</v>
      </c>
      <c r="K21" s="16" t="s">
        <v>117</v>
      </c>
      <c r="L21" s="16" t="s">
        <v>119</v>
      </c>
    </row>
    <row r="23" spans="1:12" ht="15" thickBot="1" x14ac:dyDescent="0.35"/>
    <row r="24" spans="1:12" ht="21.6" thickBot="1" x14ac:dyDescent="0.45">
      <c r="D24" s="82" t="s">
        <v>96</v>
      </c>
      <c r="E24" s="83"/>
      <c r="F24" s="83"/>
      <c r="G24" s="84"/>
    </row>
    <row r="25" spans="1:12" x14ac:dyDescent="0.3">
      <c r="F25" t="s">
        <v>172</v>
      </c>
      <c r="G25" t="s">
        <v>101</v>
      </c>
      <c r="H25" t="s">
        <v>173</v>
      </c>
      <c r="I25" t="s">
        <v>174</v>
      </c>
    </row>
    <row r="26" spans="1:12" ht="15" thickBot="1" x14ac:dyDescent="0.35"/>
    <row r="27" spans="1:12" ht="15" thickBot="1" x14ac:dyDescent="0.35">
      <c r="F27" s="31" t="s">
        <v>113</v>
      </c>
      <c r="G27" s="18" t="s">
        <v>114</v>
      </c>
      <c r="H27" s="18" t="s">
        <v>115</v>
      </c>
      <c r="I27" s="18" t="s">
        <v>116</v>
      </c>
      <c r="J27" s="19"/>
    </row>
    <row r="28" spans="1:12" x14ac:dyDescent="0.3">
      <c r="F28" s="32"/>
      <c r="G28" s="17"/>
      <c r="H28" s="17"/>
      <c r="I28" s="17"/>
      <c r="J28" s="17"/>
    </row>
    <row r="29" spans="1:12" x14ac:dyDescent="0.3">
      <c r="F29" s="33">
        <v>1</v>
      </c>
      <c r="G29" t="s">
        <v>168</v>
      </c>
      <c r="H29">
        <v>25</v>
      </c>
      <c r="I29" t="s">
        <v>169</v>
      </c>
      <c r="J29" s="16"/>
    </row>
    <row r="30" spans="1:12" x14ac:dyDescent="0.3">
      <c r="F30" s="34">
        <v>2</v>
      </c>
      <c r="G30" s="16" t="s">
        <v>170</v>
      </c>
      <c r="H30" s="16">
        <v>21</v>
      </c>
      <c r="I30" s="16" t="s">
        <v>169</v>
      </c>
      <c r="J30" s="16"/>
    </row>
    <row r="31" spans="1:12" x14ac:dyDescent="0.3">
      <c r="F31" s="34" t="s">
        <v>171</v>
      </c>
      <c r="G31" s="16" t="s">
        <v>170</v>
      </c>
      <c r="H31" s="16">
        <v>21</v>
      </c>
      <c r="I31" s="16" t="s">
        <v>169</v>
      </c>
      <c r="J31" s="16"/>
    </row>
    <row r="32" spans="1:12" x14ac:dyDescent="0.3">
      <c r="A32" s="64" t="s">
        <v>97</v>
      </c>
      <c r="C32">
        <v>1</v>
      </c>
      <c r="D32" t="s">
        <v>100</v>
      </c>
      <c r="E32" s="15" t="s">
        <v>105</v>
      </c>
      <c r="F32" s="33" t="s">
        <v>171</v>
      </c>
      <c r="G32" s="30" t="s">
        <v>170</v>
      </c>
      <c r="H32" s="30">
        <v>21</v>
      </c>
      <c r="I32" s="16" t="s">
        <v>169</v>
      </c>
    </row>
    <row r="33" spans="1:30" x14ac:dyDescent="0.3">
      <c r="A33" s="64"/>
      <c r="P33" t="s">
        <v>176</v>
      </c>
      <c r="U33" t="s">
        <v>175</v>
      </c>
    </row>
    <row r="34" spans="1:30" x14ac:dyDescent="0.3">
      <c r="A34" s="64"/>
      <c r="C34">
        <v>2</v>
      </c>
      <c r="D34" t="s">
        <v>104</v>
      </c>
      <c r="E34" s="15" t="s">
        <v>106</v>
      </c>
    </row>
    <row r="35" spans="1:30" ht="15" thickBot="1" x14ac:dyDescent="0.35">
      <c r="A35" s="64"/>
      <c r="J35" t="s">
        <v>311</v>
      </c>
    </row>
    <row r="36" spans="1:30" ht="15" thickBot="1" x14ac:dyDescent="0.35">
      <c r="A36" s="64"/>
      <c r="C36">
        <v>3</v>
      </c>
      <c r="D36" t="s">
        <v>102</v>
      </c>
      <c r="E36" s="15" t="s">
        <v>107</v>
      </c>
      <c r="O36" s="85" t="s">
        <v>143</v>
      </c>
      <c r="P36" s="86"/>
      <c r="Q36" s="86"/>
      <c r="R36" s="87"/>
      <c r="T36" s="85" t="s">
        <v>144</v>
      </c>
      <c r="U36" s="86"/>
      <c r="V36" s="86"/>
      <c r="W36" s="87"/>
      <c r="X36" s="35"/>
      <c r="Y36" s="35"/>
      <c r="Z36" s="35"/>
      <c r="AB36" s="85" t="s">
        <v>146</v>
      </c>
      <c r="AC36" s="86"/>
      <c r="AD36" s="87"/>
    </row>
    <row r="37" spans="1:30" ht="15" thickBot="1" x14ac:dyDescent="0.35">
      <c r="A37" s="64"/>
      <c r="H37" t="s">
        <v>422</v>
      </c>
    </row>
    <row r="38" spans="1:30" ht="15" thickBot="1" x14ac:dyDescent="0.35">
      <c r="A38" s="64"/>
      <c r="C38">
        <v>4</v>
      </c>
      <c r="D38" t="s">
        <v>103</v>
      </c>
      <c r="E38" s="15" t="s">
        <v>108</v>
      </c>
      <c r="H38" s="22" t="s">
        <v>121</v>
      </c>
      <c r="I38" s="23" t="s">
        <v>122</v>
      </c>
      <c r="J38" s="23" t="s">
        <v>116</v>
      </c>
      <c r="K38" s="23" t="s">
        <v>123</v>
      </c>
      <c r="L38" s="24" t="s">
        <v>124</v>
      </c>
      <c r="O38" s="38" t="s">
        <v>121</v>
      </c>
      <c r="P38" s="23" t="s">
        <v>132</v>
      </c>
      <c r="Q38" s="41" t="s">
        <v>125</v>
      </c>
      <c r="R38" s="25" t="s">
        <v>147</v>
      </c>
      <c r="T38" s="57" t="s">
        <v>124</v>
      </c>
      <c r="U38" s="58" t="s">
        <v>125</v>
      </c>
      <c r="V38" s="59" t="s">
        <v>116</v>
      </c>
      <c r="W38" s="59" t="s">
        <v>123</v>
      </c>
      <c r="X38" s="36"/>
      <c r="Y38" s="36"/>
      <c r="Z38" s="36"/>
      <c r="AB38" s="26" t="s">
        <v>147</v>
      </c>
      <c r="AC38" s="27" t="s">
        <v>145</v>
      </c>
      <c r="AD38" s="28" t="s">
        <v>149</v>
      </c>
    </row>
    <row r="39" spans="1:30" x14ac:dyDescent="0.3">
      <c r="H39" s="21"/>
      <c r="I39" s="21"/>
      <c r="J39" s="21"/>
      <c r="K39" s="21"/>
      <c r="L39" s="21"/>
      <c r="O39" s="39"/>
      <c r="P39" s="20"/>
      <c r="Q39" s="42"/>
      <c r="R39" s="21"/>
      <c r="T39" s="56"/>
      <c r="U39" s="39"/>
      <c r="V39" s="56"/>
      <c r="W39" s="56"/>
      <c r="X39" s="35"/>
      <c r="Y39" s="35"/>
      <c r="Z39" s="35"/>
      <c r="AB39" s="21"/>
      <c r="AC39" s="21"/>
      <c r="AD39" s="21"/>
    </row>
    <row r="40" spans="1:30" x14ac:dyDescent="0.3">
      <c r="A40" s="64" t="s">
        <v>98</v>
      </c>
      <c r="H40" s="20">
        <v>1</v>
      </c>
      <c r="I40" s="20" t="s">
        <v>133</v>
      </c>
      <c r="J40" s="20" t="s">
        <v>129</v>
      </c>
      <c r="K40" s="20">
        <v>20000</v>
      </c>
      <c r="L40" s="20" t="s">
        <v>126</v>
      </c>
      <c r="O40" s="39">
        <v>1</v>
      </c>
      <c r="P40" s="20" t="s">
        <v>133</v>
      </c>
      <c r="Q40" s="42">
        <v>101</v>
      </c>
      <c r="R40" s="20">
        <v>11</v>
      </c>
      <c r="T40" s="56" t="s">
        <v>126</v>
      </c>
      <c r="U40" s="39">
        <v>101</v>
      </c>
      <c r="V40" s="56" t="s">
        <v>129</v>
      </c>
      <c r="W40" s="56">
        <v>20000</v>
      </c>
      <c r="X40" s="35"/>
      <c r="Y40" s="35"/>
      <c r="Z40" s="35"/>
      <c r="AB40" s="20">
        <v>11</v>
      </c>
      <c r="AC40" s="20" t="s">
        <v>148</v>
      </c>
      <c r="AD40" s="20" t="s">
        <v>150</v>
      </c>
    </row>
    <row r="41" spans="1:30" x14ac:dyDescent="0.3">
      <c r="A41" s="64"/>
      <c r="C41">
        <v>1</v>
      </c>
      <c r="D41" t="s">
        <v>110</v>
      </c>
      <c r="E41" s="15" t="s">
        <v>109</v>
      </c>
      <c r="H41" s="20">
        <v>2</v>
      </c>
      <c r="I41" s="20" t="s">
        <v>134</v>
      </c>
      <c r="J41" s="20" t="s">
        <v>130</v>
      </c>
      <c r="K41" s="20">
        <v>30000</v>
      </c>
      <c r="L41" s="20" t="s">
        <v>127</v>
      </c>
      <c r="O41" s="39">
        <v>2</v>
      </c>
      <c r="P41" s="20" t="s">
        <v>134</v>
      </c>
      <c r="Q41" s="42">
        <v>101</v>
      </c>
      <c r="R41" s="20">
        <v>12</v>
      </c>
      <c r="T41" s="56" t="s">
        <v>127</v>
      </c>
      <c r="U41" s="39">
        <v>102</v>
      </c>
      <c r="V41" s="56" t="s">
        <v>130</v>
      </c>
      <c r="W41" s="56">
        <v>30000</v>
      </c>
      <c r="X41" s="35"/>
      <c r="Y41" s="35"/>
      <c r="Z41" s="35"/>
      <c r="AB41" s="20">
        <v>12</v>
      </c>
      <c r="AC41" s="20" t="s">
        <v>148</v>
      </c>
      <c r="AD41" s="20" t="s">
        <v>151</v>
      </c>
    </row>
    <row r="42" spans="1:30" x14ac:dyDescent="0.3">
      <c r="A42" s="64"/>
      <c r="H42" s="20">
        <v>3</v>
      </c>
      <c r="I42" s="20" t="s">
        <v>135</v>
      </c>
      <c r="J42" s="20" t="s">
        <v>131</v>
      </c>
      <c r="K42" s="20">
        <v>40000</v>
      </c>
      <c r="L42" s="20" t="s">
        <v>128</v>
      </c>
      <c r="O42" s="39">
        <v>3</v>
      </c>
      <c r="P42" s="20" t="s">
        <v>135</v>
      </c>
      <c r="Q42" s="42">
        <v>102</v>
      </c>
      <c r="R42" s="20">
        <v>13</v>
      </c>
      <c r="T42" s="56" t="s">
        <v>128</v>
      </c>
      <c r="U42" s="39">
        <v>103</v>
      </c>
      <c r="V42" s="56" t="s">
        <v>131</v>
      </c>
      <c r="W42" s="56">
        <v>40000</v>
      </c>
      <c r="X42" s="35"/>
      <c r="Y42" s="35"/>
      <c r="Z42" s="35"/>
      <c r="AB42" s="20">
        <v>13</v>
      </c>
      <c r="AC42" s="20" t="s">
        <v>152</v>
      </c>
      <c r="AD42" s="20" t="s">
        <v>150</v>
      </c>
    </row>
    <row r="43" spans="1:30" x14ac:dyDescent="0.3">
      <c r="A43" s="64"/>
      <c r="C43">
        <v>2</v>
      </c>
      <c r="D43" t="s">
        <v>112</v>
      </c>
      <c r="E43" s="15" t="s">
        <v>111</v>
      </c>
      <c r="H43" s="20">
        <v>4</v>
      </c>
      <c r="I43" s="20" t="s">
        <v>136</v>
      </c>
      <c r="J43" s="20" t="s">
        <v>129</v>
      </c>
      <c r="K43" s="20">
        <v>20000</v>
      </c>
      <c r="L43" s="20" t="s">
        <v>126</v>
      </c>
      <c r="O43" s="39">
        <v>4</v>
      </c>
      <c r="P43" s="20" t="s">
        <v>136</v>
      </c>
      <c r="Q43" s="42">
        <v>103</v>
      </c>
      <c r="R43" s="20">
        <v>12</v>
      </c>
      <c r="T43" s="60" t="s">
        <v>309</v>
      </c>
      <c r="U43" s="39">
        <v>104</v>
      </c>
      <c r="V43" s="60" t="s">
        <v>308</v>
      </c>
      <c r="W43" s="60">
        <v>60000</v>
      </c>
      <c r="X43" s="44"/>
      <c r="Y43" s="44"/>
      <c r="AB43" s="20">
        <v>14</v>
      </c>
      <c r="AC43" s="20" t="s">
        <v>152</v>
      </c>
      <c r="AD43" s="20" t="s">
        <v>151</v>
      </c>
    </row>
    <row r="44" spans="1:30" x14ac:dyDescent="0.3">
      <c r="H44" s="20">
        <v>5</v>
      </c>
      <c r="I44" s="20" t="s">
        <v>137</v>
      </c>
      <c r="J44" s="20" t="s">
        <v>130</v>
      </c>
      <c r="K44" s="20">
        <v>30000</v>
      </c>
      <c r="L44" s="20" t="s">
        <v>127</v>
      </c>
      <c r="O44" s="39">
        <v>5</v>
      </c>
      <c r="P44" s="20" t="s">
        <v>137</v>
      </c>
      <c r="Q44" s="42">
        <v>103</v>
      </c>
      <c r="R44" s="20">
        <v>14</v>
      </c>
      <c r="T44" s="60" t="s">
        <v>304</v>
      </c>
      <c r="U44" s="39">
        <v>105</v>
      </c>
      <c r="V44" s="60" t="s">
        <v>303</v>
      </c>
      <c r="W44" s="60">
        <v>50000</v>
      </c>
      <c r="X44" s="44"/>
      <c r="Y44" s="44"/>
    </row>
    <row r="45" spans="1:30" x14ac:dyDescent="0.3">
      <c r="H45" s="20">
        <v>6</v>
      </c>
      <c r="I45" s="20" t="s">
        <v>138</v>
      </c>
      <c r="J45" s="20" t="s">
        <v>131</v>
      </c>
      <c r="K45" s="20">
        <v>40000</v>
      </c>
      <c r="L45" s="20" t="s">
        <v>128</v>
      </c>
      <c r="O45" s="39">
        <v>6</v>
      </c>
      <c r="P45" s="20" t="s">
        <v>138</v>
      </c>
      <c r="Q45" s="42">
        <v>101</v>
      </c>
      <c r="R45" s="20">
        <v>11</v>
      </c>
      <c r="T45" s="60" t="s">
        <v>304</v>
      </c>
      <c r="U45" s="39">
        <v>106</v>
      </c>
      <c r="V45" s="60" t="s">
        <v>310</v>
      </c>
      <c r="W45" s="60">
        <v>50000</v>
      </c>
      <c r="X45" s="44"/>
      <c r="Y45" s="44"/>
    </row>
    <row r="46" spans="1:30" x14ac:dyDescent="0.3">
      <c r="H46" s="20">
        <v>7</v>
      </c>
      <c r="I46" s="20" t="s">
        <v>139</v>
      </c>
      <c r="J46" s="20" t="s">
        <v>129</v>
      </c>
      <c r="K46" s="20">
        <v>20000</v>
      </c>
      <c r="L46" s="20" t="s">
        <v>126</v>
      </c>
      <c r="O46" s="39">
        <v>7</v>
      </c>
      <c r="P46" s="20" t="s">
        <v>139</v>
      </c>
      <c r="Q46" s="42">
        <v>101</v>
      </c>
      <c r="R46" s="20">
        <v>12</v>
      </c>
      <c r="T46" s="37" t="s">
        <v>309</v>
      </c>
      <c r="U46" s="40">
        <v>107</v>
      </c>
      <c r="V46" s="37" t="s">
        <v>427</v>
      </c>
      <c r="W46" s="37">
        <v>40000</v>
      </c>
    </row>
    <row r="47" spans="1:30" x14ac:dyDescent="0.3">
      <c r="H47" s="20">
        <v>8</v>
      </c>
      <c r="I47" s="20" t="s">
        <v>140</v>
      </c>
      <c r="J47" s="20" t="s">
        <v>130</v>
      </c>
      <c r="K47" s="20">
        <v>30000</v>
      </c>
      <c r="L47" s="20" t="s">
        <v>127</v>
      </c>
      <c r="O47" s="39">
        <v>8</v>
      </c>
      <c r="P47" s="20" t="s">
        <v>140</v>
      </c>
      <c r="Q47" s="42">
        <v>102</v>
      </c>
      <c r="R47" s="20">
        <v>13</v>
      </c>
    </row>
    <row r="48" spans="1:30" x14ac:dyDescent="0.3">
      <c r="H48" s="20">
        <v>9</v>
      </c>
      <c r="I48" s="20" t="s">
        <v>141</v>
      </c>
      <c r="J48" s="20" t="s">
        <v>131</v>
      </c>
      <c r="K48" s="20">
        <v>40000</v>
      </c>
      <c r="L48" s="20" t="s">
        <v>128</v>
      </c>
      <c r="O48" s="39">
        <v>9</v>
      </c>
      <c r="P48" s="20" t="s">
        <v>141</v>
      </c>
      <c r="Q48" s="42">
        <v>103</v>
      </c>
      <c r="R48" s="20">
        <v>12</v>
      </c>
    </row>
    <row r="49" spans="1:28" ht="15.6" x14ac:dyDescent="0.3">
      <c r="A49" s="64" t="s">
        <v>99</v>
      </c>
      <c r="E49" s="15" t="s">
        <v>155</v>
      </c>
      <c r="H49" s="20">
        <v>10</v>
      </c>
      <c r="I49" s="20" t="s">
        <v>142</v>
      </c>
      <c r="J49" s="20" t="s">
        <v>129</v>
      </c>
      <c r="K49" s="20">
        <v>20000</v>
      </c>
      <c r="L49" s="20" t="s">
        <v>126</v>
      </c>
      <c r="O49" s="39">
        <v>10</v>
      </c>
      <c r="P49" s="20" t="s">
        <v>142</v>
      </c>
      <c r="Q49" s="42">
        <v>103</v>
      </c>
      <c r="R49" s="20">
        <v>14</v>
      </c>
    </row>
    <row r="50" spans="1:28" x14ac:dyDescent="0.3">
      <c r="A50" s="64"/>
      <c r="E50" t="s">
        <v>156</v>
      </c>
      <c r="H50" s="20">
        <v>11</v>
      </c>
      <c r="I50" s="20" t="s">
        <v>135</v>
      </c>
      <c r="J50" s="20" t="s">
        <v>130</v>
      </c>
      <c r="K50" s="20">
        <v>30000</v>
      </c>
      <c r="L50" s="20" t="s">
        <v>127</v>
      </c>
      <c r="O50" s="39">
        <v>11</v>
      </c>
      <c r="P50" s="20" t="s">
        <v>135</v>
      </c>
      <c r="Q50" s="42">
        <v>101</v>
      </c>
      <c r="R50" s="20">
        <v>11</v>
      </c>
    </row>
    <row r="51" spans="1:28" x14ac:dyDescent="0.3">
      <c r="A51" s="64"/>
      <c r="E51" t="s">
        <v>157</v>
      </c>
      <c r="H51" s="20">
        <v>12</v>
      </c>
      <c r="I51" s="20" t="s">
        <v>136</v>
      </c>
      <c r="J51" s="20" t="s">
        <v>131</v>
      </c>
      <c r="K51" s="20">
        <v>40000</v>
      </c>
      <c r="L51" s="20" t="s">
        <v>128</v>
      </c>
      <c r="O51" s="39">
        <v>12</v>
      </c>
      <c r="P51" s="20" t="s">
        <v>136</v>
      </c>
      <c r="Q51" s="42">
        <v>101</v>
      </c>
      <c r="R51" s="20">
        <v>12</v>
      </c>
    </row>
    <row r="52" spans="1:28" x14ac:dyDescent="0.3">
      <c r="H52" s="20">
        <v>13</v>
      </c>
      <c r="I52" s="20" t="s">
        <v>137</v>
      </c>
      <c r="J52" s="20" t="s">
        <v>129</v>
      </c>
      <c r="K52" s="20">
        <v>20000</v>
      </c>
      <c r="L52" s="20" t="s">
        <v>126</v>
      </c>
      <c r="O52" s="39">
        <v>13</v>
      </c>
      <c r="P52" s="20" t="s">
        <v>137</v>
      </c>
      <c r="Q52" s="42">
        <v>102</v>
      </c>
      <c r="R52" s="20">
        <v>13</v>
      </c>
    </row>
    <row r="53" spans="1:28" x14ac:dyDescent="0.3">
      <c r="H53" s="20">
        <v>14</v>
      </c>
      <c r="I53" s="20" t="s">
        <v>138</v>
      </c>
      <c r="J53" s="20" t="s">
        <v>130</v>
      </c>
      <c r="K53" s="20">
        <v>30000</v>
      </c>
      <c r="L53" s="20" t="s">
        <v>127</v>
      </c>
      <c r="O53" s="39">
        <v>14</v>
      </c>
      <c r="P53" s="20" t="s">
        <v>138</v>
      </c>
      <c r="Q53" s="42">
        <v>103</v>
      </c>
      <c r="R53" s="20">
        <v>12</v>
      </c>
    </row>
    <row r="54" spans="1:28" x14ac:dyDescent="0.3">
      <c r="H54" s="20">
        <v>15</v>
      </c>
      <c r="I54" s="20" t="s">
        <v>139</v>
      </c>
      <c r="J54" s="20" t="s">
        <v>131</v>
      </c>
      <c r="K54" s="20">
        <v>40000</v>
      </c>
      <c r="L54" s="20" t="s">
        <v>128</v>
      </c>
      <c r="O54" s="39">
        <v>15</v>
      </c>
      <c r="P54" s="20" t="s">
        <v>139</v>
      </c>
      <c r="Q54" s="42">
        <v>103</v>
      </c>
      <c r="R54" s="20">
        <v>14</v>
      </c>
    </row>
    <row r="55" spans="1:28" x14ac:dyDescent="0.3">
      <c r="O55" s="40">
        <v>16</v>
      </c>
      <c r="P55" s="37" t="s">
        <v>301</v>
      </c>
      <c r="Q55" s="43"/>
      <c r="R55" s="37">
        <v>14</v>
      </c>
      <c r="T55">
        <f>_xlfn.IFNA(S55,"0")</f>
        <v>0</v>
      </c>
    </row>
    <row r="57" spans="1:28" x14ac:dyDescent="0.3">
      <c r="Q57" t="s">
        <v>153</v>
      </c>
    </row>
    <row r="58" spans="1:28" ht="15" thickBot="1" x14ac:dyDescent="0.35">
      <c r="Q58" t="s">
        <v>154</v>
      </c>
      <c r="AA58" t="s">
        <v>290</v>
      </c>
    </row>
    <row r="59" spans="1:28" ht="15" thickBot="1" x14ac:dyDescent="0.35">
      <c r="M59" t="s">
        <v>302</v>
      </c>
      <c r="S59" s="38" t="s">
        <v>121</v>
      </c>
      <c r="T59" s="23" t="s">
        <v>132</v>
      </c>
      <c r="U59" s="41" t="s">
        <v>125</v>
      </c>
      <c r="V59" s="23" t="s">
        <v>116</v>
      </c>
      <c r="Z59" s="23" t="s">
        <v>132</v>
      </c>
      <c r="AA59" s="41" t="s">
        <v>125</v>
      </c>
      <c r="AB59" s="23" t="s">
        <v>116</v>
      </c>
    </row>
    <row r="60" spans="1:28" x14ac:dyDescent="0.3">
      <c r="S60" s="39"/>
      <c r="T60" s="20"/>
      <c r="U60" s="42"/>
      <c r="Z60" s="20"/>
      <c r="AA60" s="42"/>
    </row>
    <row r="61" spans="1:28" x14ac:dyDescent="0.3">
      <c r="P61" t="s">
        <v>305</v>
      </c>
      <c r="Q61" t="s">
        <v>306</v>
      </c>
      <c r="S61" s="39">
        <v>1</v>
      </c>
      <c r="T61" s="20" t="s">
        <v>133</v>
      </c>
      <c r="U61" s="42">
        <v>101</v>
      </c>
      <c r="V61" t="str">
        <f>VLOOKUP(U61,$U$40:$W$45,2,0)</f>
        <v>My SQL</v>
      </c>
      <c r="Z61" s="20" t="s">
        <v>133</v>
      </c>
      <c r="AA61" s="42">
        <v>101</v>
      </c>
      <c r="AB61" t="str">
        <f>VLOOKUP(AA61,$U$40:$W$45,2,0)</f>
        <v>My SQL</v>
      </c>
    </row>
    <row r="62" spans="1:28" x14ac:dyDescent="0.3">
      <c r="P62" t="s">
        <v>305</v>
      </c>
      <c r="Q62" t="s">
        <v>307</v>
      </c>
      <c r="S62" s="39">
        <v>2</v>
      </c>
      <c r="T62" s="20" t="s">
        <v>134</v>
      </c>
      <c r="U62" s="42">
        <v>101</v>
      </c>
      <c r="V62" t="str">
        <f t="shared" ref="V62:V76" si="1">VLOOKUP(U62,$U$40:$W$45,2,0)</f>
        <v>My SQL</v>
      </c>
      <c r="Z62" s="20" t="s">
        <v>134</v>
      </c>
      <c r="AA62" s="42">
        <v>101</v>
      </c>
      <c r="AB62" t="str">
        <f t="shared" ref="AB62:AB74" si="2">VLOOKUP(AA62,$U$40:$W$45,2,0)</f>
        <v>My SQL</v>
      </c>
    </row>
    <row r="63" spans="1:28" x14ac:dyDescent="0.3">
      <c r="S63" s="39">
        <v>3</v>
      </c>
      <c r="T63" s="20" t="s">
        <v>135</v>
      </c>
      <c r="U63" s="42">
        <v>102</v>
      </c>
      <c r="V63" t="str">
        <f t="shared" si="1"/>
        <v>Data Analyst</v>
      </c>
      <c r="Z63" s="20" t="s">
        <v>135</v>
      </c>
      <c r="AA63" s="42">
        <v>102</v>
      </c>
      <c r="AB63" t="str">
        <f t="shared" si="2"/>
        <v>Data Analyst</v>
      </c>
    </row>
    <row r="64" spans="1:28" x14ac:dyDescent="0.3">
      <c r="S64" s="39">
        <v>4</v>
      </c>
      <c r="T64" s="20" t="s">
        <v>136</v>
      </c>
      <c r="U64" s="42">
        <v>103</v>
      </c>
      <c r="V64" t="str">
        <f t="shared" si="1"/>
        <v>Power BI</v>
      </c>
      <c r="Z64" s="20" t="s">
        <v>136</v>
      </c>
      <c r="AA64" s="42">
        <v>103</v>
      </c>
      <c r="AB64" t="str">
        <f t="shared" si="2"/>
        <v>Power BI</v>
      </c>
    </row>
    <row r="65" spans="19:30" x14ac:dyDescent="0.3">
      <c r="S65" s="39">
        <v>5</v>
      </c>
      <c r="T65" s="20" t="s">
        <v>137</v>
      </c>
      <c r="U65" s="42">
        <v>103</v>
      </c>
      <c r="V65" t="str">
        <f t="shared" si="1"/>
        <v>Power BI</v>
      </c>
      <c r="Z65" s="20" t="s">
        <v>137</v>
      </c>
      <c r="AA65" s="42">
        <v>103</v>
      </c>
      <c r="AB65" t="str">
        <f t="shared" si="2"/>
        <v>Power BI</v>
      </c>
    </row>
    <row r="66" spans="19:30" x14ac:dyDescent="0.3">
      <c r="S66" s="39">
        <v>6</v>
      </c>
      <c r="T66" s="20" t="s">
        <v>138</v>
      </c>
      <c r="U66" s="42">
        <v>101</v>
      </c>
      <c r="V66" t="str">
        <f t="shared" si="1"/>
        <v>My SQL</v>
      </c>
      <c r="Z66" s="20" t="s">
        <v>138</v>
      </c>
      <c r="AA66" s="42">
        <v>101</v>
      </c>
      <c r="AB66" t="str">
        <f t="shared" si="2"/>
        <v>My SQL</v>
      </c>
    </row>
    <row r="67" spans="19:30" x14ac:dyDescent="0.3">
      <c r="S67" s="39">
        <v>7</v>
      </c>
      <c r="T67" s="20" t="s">
        <v>139</v>
      </c>
      <c r="U67" s="42">
        <v>101</v>
      </c>
      <c r="V67" t="str">
        <f t="shared" si="1"/>
        <v>My SQL</v>
      </c>
      <c r="Z67" s="20" t="s">
        <v>139</v>
      </c>
      <c r="AA67" s="42">
        <v>101</v>
      </c>
      <c r="AB67" t="str">
        <f t="shared" si="2"/>
        <v>My SQL</v>
      </c>
    </row>
    <row r="68" spans="19:30" x14ac:dyDescent="0.3">
      <c r="S68" s="39">
        <v>8</v>
      </c>
      <c r="T68" s="20" t="s">
        <v>140</v>
      </c>
      <c r="U68" s="42">
        <v>102</v>
      </c>
      <c r="V68" t="str">
        <f t="shared" si="1"/>
        <v>Data Analyst</v>
      </c>
      <c r="Z68" s="20" t="s">
        <v>140</v>
      </c>
      <c r="AA68" s="42">
        <v>102</v>
      </c>
      <c r="AB68" t="str">
        <f t="shared" si="2"/>
        <v>Data Analyst</v>
      </c>
    </row>
    <row r="69" spans="19:30" x14ac:dyDescent="0.3">
      <c r="S69" s="39">
        <v>9</v>
      </c>
      <c r="T69" s="20" t="s">
        <v>141</v>
      </c>
      <c r="U69" s="42">
        <v>103</v>
      </c>
      <c r="V69" t="str">
        <f t="shared" si="1"/>
        <v>Power BI</v>
      </c>
      <c r="Z69" s="20" t="s">
        <v>141</v>
      </c>
      <c r="AA69" s="42">
        <v>103</v>
      </c>
      <c r="AB69" t="str">
        <f t="shared" si="2"/>
        <v>Power BI</v>
      </c>
    </row>
    <row r="70" spans="19:30" x14ac:dyDescent="0.3">
      <c r="S70" s="39">
        <v>10</v>
      </c>
      <c r="T70" s="20" t="s">
        <v>142</v>
      </c>
      <c r="U70" s="42">
        <v>103</v>
      </c>
      <c r="V70" t="str">
        <f t="shared" si="1"/>
        <v>Power BI</v>
      </c>
      <c r="Z70" s="20" t="s">
        <v>142</v>
      </c>
      <c r="AA70" s="42">
        <v>103</v>
      </c>
      <c r="AB70" t="str">
        <f t="shared" si="2"/>
        <v>Power BI</v>
      </c>
    </row>
    <row r="71" spans="19:30" x14ac:dyDescent="0.3">
      <c r="S71" s="39">
        <v>11</v>
      </c>
      <c r="T71" s="20" t="s">
        <v>135</v>
      </c>
      <c r="U71" s="42">
        <v>101</v>
      </c>
      <c r="V71" t="str">
        <f t="shared" si="1"/>
        <v>My SQL</v>
      </c>
      <c r="Z71" s="20" t="s">
        <v>135</v>
      </c>
      <c r="AA71" s="42">
        <v>101</v>
      </c>
      <c r="AB71" t="str">
        <f t="shared" si="2"/>
        <v>My SQL</v>
      </c>
    </row>
    <row r="72" spans="19:30" x14ac:dyDescent="0.3">
      <c r="S72" s="39">
        <v>12</v>
      </c>
      <c r="T72" s="20" t="s">
        <v>136</v>
      </c>
      <c r="U72" s="42">
        <v>101</v>
      </c>
      <c r="V72" t="str">
        <f t="shared" si="1"/>
        <v>My SQL</v>
      </c>
      <c r="Z72" s="20" t="s">
        <v>136</v>
      </c>
      <c r="AA72" s="42">
        <v>101</v>
      </c>
      <c r="AB72" t="str">
        <f t="shared" si="2"/>
        <v>My SQL</v>
      </c>
    </row>
    <row r="73" spans="19:30" x14ac:dyDescent="0.3">
      <c r="S73" s="39">
        <v>13</v>
      </c>
      <c r="T73" s="20" t="s">
        <v>137</v>
      </c>
      <c r="U73" s="42">
        <v>102</v>
      </c>
      <c r="V73" t="str">
        <f t="shared" si="1"/>
        <v>Data Analyst</v>
      </c>
      <c r="Z73" s="20" t="s">
        <v>137</v>
      </c>
      <c r="AA73" s="42">
        <v>102</v>
      </c>
      <c r="AB73" t="str">
        <f t="shared" si="2"/>
        <v>Data Analyst</v>
      </c>
    </row>
    <row r="74" spans="19:30" x14ac:dyDescent="0.3">
      <c r="S74" s="39">
        <v>14</v>
      </c>
      <c r="T74" s="20" t="s">
        <v>138</v>
      </c>
      <c r="U74" s="42">
        <v>103</v>
      </c>
      <c r="V74" t="str">
        <f t="shared" si="1"/>
        <v>Power BI</v>
      </c>
      <c r="Z74" s="20" t="s">
        <v>138</v>
      </c>
      <c r="AA74" s="42">
        <v>103</v>
      </c>
      <c r="AB74" t="str">
        <f t="shared" si="2"/>
        <v>Power BI</v>
      </c>
    </row>
    <row r="75" spans="19:30" x14ac:dyDescent="0.3">
      <c r="S75" s="39">
        <v>15</v>
      </c>
      <c r="T75" s="20" t="s">
        <v>139</v>
      </c>
      <c r="U75" s="42">
        <v>108</v>
      </c>
      <c r="V75" t="e">
        <f t="shared" si="1"/>
        <v>#N/A</v>
      </c>
      <c r="Z75" s="20" t="s">
        <v>139</v>
      </c>
      <c r="AA75" s="42">
        <v>108</v>
      </c>
      <c r="AB75" t="s">
        <v>313</v>
      </c>
      <c r="AD75" t="str">
        <f>_xlfn.IFNA(V75,"Undecided")</f>
        <v>Undecided</v>
      </c>
    </row>
    <row r="76" spans="19:30" x14ac:dyDescent="0.3">
      <c r="S76" s="40">
        <v>16</v>
      </c>
      <c r="T76" s="37" t="s">
        <v>301</v>
      </c>
      <c r="U76" s="43"/>
      <c r="V76" t="e">
        <f t="shared" si="1"/>
        <v>#N/A</v>
      </c>
      <c r="Z76" s="37" t="s">
        <v>301</v>
      </c>
      <c r="AA76" s="43"/>
      <c r="AB76" t="s">
        <v>313</v>
      </c>
    </row>
    <row r="82" spans="15:20" x14ac:dyDescent="0.3">
      <c r="O82" s="1">
        <v>1</v>
      </c>
      <c r="P82" s="1" t="s">
        <v>314</v>
      </c>
      <c r="S82" s="1">
        <v>4</v>
      </c>
      <c r="T82" s="1" t="s">
        <v>317</v>
      </c>
    </row>
    <row r="83" spans="15:20" x14ac:dyDescent="0.3">
      <c r="O83" s="1">
        <v>2</v>
      </c>
      <c r="P83" s="1" t="s">
        <v>315</v>
      </c>
      <c r="S83" s="1">
        <v>5</v>
      </c>
      <c r="T83" s="1" t="s">
        <v>318</v>
      </c>
    </row>
    <row r="84" spans="15:20" x14ac:dyDescent="0.3">
      <c r="O84" s="1">
        <v>3</v>
      </c>
      <c r="P84" s="1" t="s">
        <v>316</v>
      </c>
      <c r="S84" s="1">
        <v>6</v>
      </c>
      <c r="T84" s="1" t="s">
        <v>319</v>
      </c>
    </row>
    <row r="87" spans="15:20" x14ac:dyDescent="0.3">
      <c r="O87" s="1">
        <v>1</v>
      </c>
      <c r="P87" s="1" t="s">
        <v>314</v>
      </c>
      <c r="Q87" s="1">
        <v>4</v>
      </c>
      <c r="R87" s="1" t="s">
        <v>317</v>
      </c>
    </row>
    <row r="88" spans="15:20" x14ac:dyDescent="0.3">
      <c r="O88" s="1">
        <v>1</v>
      </c>
      <c r="P88" s="1" t="s">
        <v>314</v>
      </c>
      <c r="Q88" s="1">
        <v>5</v>
      </c>
      <c r="R88" s="1" t="s">
        <v>318</v>
      </c>
    </row>
    <row r="89" spans="15:20" x14ac:dyDescent="0.3">
      <c r="O89" s="1">
        <v>1</v>
      </c>
      <c r="P89" s="1" t="s">
        <v>314</v>
      </c>
      <c r="Q89" s="1">
        <v>6</v>
      </c>
      <c r="R89" s="1" t="s">
        <v>319</v>
      </c>
    </row>
    <row r="90" spans="15:20" x14ac:dyDescent="0.3">
      <c r="O90" s="1">
        <v>2</v>
      </c>
      <c r="P90" s="1" t="s">
        <v>315</v>
      </c>
      <c r="Q90" s="1">
        <v>4</v>
      </c>
      <c r="R90" s="1" t="s">
        <v>317</v>
      </c>
    </row>
    <row r="91" spans="15:20" x14ac:dyDescent="0.3">
      <c r="O91" s="1">
        <v>2</v>
      </c>
      <c r="P91" s="1" t="s">
        <v>315</v>
      </c>
      <c r="Q91" s="1">
        <v>5</v>
      </c>
      <c r="R91" s="1" t="s">
        <v>318</v>
      </c>
    </row>
    <row r="92" spans="15:20" x14ac:dyDescent="0.3">
      <c r="O92" s="1">
        <v>2</v>
      </c>
      <c r="P92" s="1" t="s">
        <v>315</v>
      </c>
      <c r="Q92" s="1">
        <v>6</v>
      </c>
      <c r="R92" s="1" t="s">
        <v>319</v>
      </c>
    </row>
    <row r="93" spans="15:20" x14ac:dyDescent="0.3">
      <c r="O93" s="1">
        <v>3</v>
      </c>
      <c r="P93" s="1" t="s">
        <v>316</v>
      </c>
      <c r="Q93" s="1">
        <v>4</v>
      </c>
      <c r="R93" s="1" t="s">
        <v>317</v>
      </c>
    </row>
    <row r="94" spans="15:20" x14ac:dyDescent="0.3">
      <c r="O94" s="1">
        <v>3</v>
      </c>
      <c r="P94" s="1" t="s">
        <v>316</v>
      </c>
      <c r="Q94" s="1">
        <v>5</v>
      </c>
      <c r="R94" s="1" t="s">
        <v>318</v>
      </c>
    </row>
    <row r="95" spans="15:20" x14ac:dyDescent="0.3">
      <c r="O95" s="1">
        <v>3</v>
      </c>
      <c r="P95" s="1" t="s">
        <v>316</v>
      </c>
      <c r="Q95" s="1">
        <v>6</v>
      </c>
      <c r="R95" s="1" t="s">
        <v>319</v>
      </c>
    </row>
  </sheetData>
  <mergeCells count="7">
    <mergeCell ref="A40:A43"/>
    <mergeCell ref="A49:A51"/>
    <mergeCell ref="D24:G24"/>
    <mergeCell ref="A32:A38"/>
    <mergeCell ref="AB36:AD36"/>
    <mergeCell ref="T36:W36"/>
    <mergeCell ref="O36:R3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O108"/>
  <sheetViews>
    <sheetView zoomScale="110" zoomScaleNormal="110" workbookViewId="0">
      <selection activeCell="E12" sqref="E12"/>
    </sheetView>
  </sheetViews>
  <sheetFormatPr defaultRowHeight="14.4" x14ac:dyDescent="0.3"/>
  <cols>
    <col min="1" max="1" width="23.109375" customWidth="1"/>
    <col min="2" max="2" width="38.109375" bestFit="1" customWidth="1"/>
  </cols>
  <sheetData>
    <row r="2" spans="1:11" x14ac:dyDescent="0.3">
      <c r="A2" t="s">
        <v>177</v>
      </c>
      <c r="B2" t="s">
        <v>195</v>
      </c>
      <c r="C2" t="s">
        <v>110</v>
      </c>
    </row>
    <row r="3" spans="1:11" x14ac:dyDescent="0.3">
      <c r="A3" t="s">
        <v>178</v>
      </c>
      <c r="B3" t="s">
        <v>185</v>
      </c>
      <c r="C3" t="s">
        <v>196</v>
      </c>
      <c r="D3" t="s">
        <v>197</v>
      </c>
      <c r="E3" t="s">
        <v>198</v>
      </c>
      <c r="F3" t="s">
        <v>199</v>
      </c>
      <c r="G3" t="s">
        <v>200</v>
      </c>
      <c r="H3" t="s">
        <v>201</v>
      </c>
      <c r="I3" t="s">
        <v>202</v>
      </c>
      <c r="J3" t="s">
        <v>203</v>
      </c>
      <c r="K3" t="s">
        <v>204</v>
      </c>
    </row>
    <row r="4" spans="1:11" x14ac:dyDescent="0.3">
      <c r="A4" t="s">
        <v>179</v>
      </c>
      <c r="B4" t="s">
        <v>186</v>
      </c>
    </row>
    <row r="5" spans="1:11" x14ac:dyDescent="0.3">
      <c r="A5" t="s">
        <v>180</v>
      </c>
      <c r="B5" t="s">
        <v>187</v>
      </c>
    </row>
    <row r="6" spans="1:11" x14ac:dyDescent="0.3">
      <c r="A6" t="s">
        <v>181</v>
      </c>
      <c r="B6" t="s">
        <v>188</v>
      </c>
    </row>
    <row r="7" spans="1:11" x14ac:dyDescent="0.3">
      <c r="A7" t="s">
        <v>182</v>
      </c>
      <c r="B7" t="s">
        <v>189</v>
      </c>
    </row>
    <row r="8" spans="1:11" x14ac:dyDescent="0.3">
      <c r="A8" t="s">
        <v>183</v>
      </c>
      <c r="B8" t="s">
        <v>190</v>
      </c>
    </row>
    <row r="9" spans="1:11" x14ac:dyDescent="0.3">
      <c r="A9" t="s">
        <v>184</v>
      </c>
      <c r="B9" t="s">
        <v>191</v>
      </c>
    </row>
    <row r="10" spans="1:11" x14ac:dyDescent="0.3">
      <c r="B10" t="s">
        <v>192</v>
      </c>
    </row>
    <row r="11" spans="1:11" x14ac:dyDescent="0.3">
      <c r="B11" t="s">
        <v>193</v>
      </c>
    </row>
    <row r="12" spans="1:11" x14ac:dyDescent="0.3">
      <c r="B12" t="s">
        <v>194</v>
      </c>
    </row>
    <row r="13" spans="1:11" x14ac:dyDescent="0.3">
      <c r="B13" t="s">
        <v>205</v>
      </c>
    </row>
    <row r="14" spans="1:11" x14ac:dyDescent="0.3">
      <c r="C14" t="s">
        <v>110</v>
      </c>
    </row>
    <row r="15" spans="1:11" x14ac:dyDescent="0.3">
      <c r="B15" t="s">
        <v>206</v>
      </c>
      <c r="C15" t="s">
        <v>218</v>
      </c>
      <c r="D15" t="s">
        <v>219</v>
      </c>
      <c r="E15" t="s">
        <v>220</v>
      </c>
      <c r="F15" t="s">
        <v>221</v>
      </c>
      <c r="G15" t="s">
        <v>222</v>
      </c>
      <c r="H15" t="s">
        <v>223</v>
      </c>
      <c r="I15" t="s">
        <v>224</v>
      </c>
      <c r="J15" t="s">
        <v>225</v>
      </c>
    </row>
    <row r="16" spans="1:11" x14ac:dyDescent="0.3">
      <c r="B16" t="s">
        <v>207</v>
      </c>
    </row>
    <row r="17" spans="2:15" x14ac:dyDescent="0.3">
      <c r="B17" t="s">
        <v>208</v>
      </c>
    </row>
    <row r="18" spans="2:15" x14ac:dyDescent="0.3">
      <c r="B18" t="s">
        <v>209</v>
      </c>
    </row>
    <row r="19" spans="2:15" x14ac:dyDescent="0.3">
      <c r="B19" t="s">
        <v>210</v>
      </c>
    </row>
    <row r="20" spans="2:15" x14ac:dyDescent="0.3">
      <c r="B20" t="s">
        <v>211</v>
      </c>
    </row>
    <row r="21" spans="2:15" x14ac:dyDescent="0.3">
      <c r="B21" t="s">
        <v>186</v>
      </c>
    </row>
    <row r="22" spans="2:15" x14ac:dyDescent="0.3">
      <c r="B22" t="s">
        <v>212</v>
      </c>
    </row>
    <row r="23" spans="2:15" x14ac:dyDescent="0.3">
      <c r="B23" t="s">
        <v>213</v>
      </c>
    </row>
    <row r="24" spans="2:15" x14ac:dyDescent="0.3">
      <c r="B24" t="s">
        <v>214</v>
      </c>
    </row>
    <row r="25" spans="2:15" x14ac:dyDescent="0.3">
      <c r="B25" t="s">
        <v>215</v>
      </c>
    </row>
    <row r="26" spans="2:15" x14ac:dyDescent="0.3">
      <c r="B26" t="s">
        <v>216</v>
      </c>
    </row>
    <row r="27" spans="2:15" x14ac:dyDescent="0.3">
      <c r="B27" t="s">
        <v>217</v>
      </c>
    </row>
    <row r="28" spans="2:15" x14ac:dyDescent="0.3">
      <c r="B28" t="s">
        <v>237</v>
      </c>
    </row>
    <row r="30" spans="2:15" x14ac:dyDescent="0.3">
      <c r="C30" t="s">
        <v>243</v>
      </c>
    </row>
    <row r="31" spans="2:15" x14ac:dyDescent="0.3">
      <c r="B31" t="s">
        <v>226</v>
      </c>
      <c r="C31" t="s">
        <v>238</v>
      </c>
      <c r="D31" t="s">
        <v>239</v>
      </c>
      <c r="E31" t="s">
        <v>219</v>
      </c>
      <c r="F31" t="s">
        <v>220</v>
      </c>
      <c r="G31" t="s">
        <v>198</v>
      </c>
      <c r="H31" t="s">
        <v>199</v>
      </c>
      <c r="I31" t="s">
        <v>200</v>
      </c>
      <c r="J31" t="s">
        <v>240</v>
      </c>
      <c r="K31" t="s">
        <v>201</v>
      </c>
      <c r="L31" t="s">
        <v>203</v>
      </c>
      <c r="M31" t="s">
        <v>202</v>
      </c>
      <c r="N31" t="s">
        <v>241</v>
      </c>
      <c r="O31" t="s">
        <v>242</v>
      </c>
    </row>
    <row r="32" spans="2:15" x14ac:dyDescent="0.3">
      <c r="B32" t="s">
        <v>227</v>
      </c>
    </row>
    <row r="33" spans="2:2" x14ac:dyDescent="0.3">
      <c r="B33" t="s">
        <v>228</v>
      </c>
    </row>
    <row r="34" spans="2:2" x14ac:dyDescent="0.3">
      <c r="B34" t="s">
        <v>229</v>
      </c>
    </row>
    <row r="35" spans="2:2" x14ac:dyDescent="0.3">
      <c r="B35" t="s">
        <v>230</v>
      </c>
    </row>
    <row r="36" spans="2:2" x14ac:dyDescent="0.3">
      <c r="B36" t="s">
        <v>188</v>
      </c>
    </row>
    <row r="37" spans="2:2" x14ac:dyDescent="0.3">
      <c r="B37" t="s">
        <v>189</v>
      </c>
    </row>
    <row r="38" spans="2:2" x14ac:dyDescent="0.3">
      <c r="B38" t="s">
        <v>190</v>
      </c>
    </row>
    <row r="39" spans="2:2" x14ac:dyDescent="0.3">
      <c r="B39" t="s">
        <v>187</v>
      </c>
    </row>
    <row r="40" spans="2:2" x14ac:dyDescent="0.3">
      <c r="B40" t="s">
        <v>191</v>
      </c>
    </row>
    <row r="41" spans="2:2" x14ac:dyDescent="0.3">
      <c r="B41" t="s">
        <v>231</v>
      </c>
    </row>
    <row r="42" spans="2:2" x14ac:dyDescent="0.3">
      <c r="B42" t="s">
        <v>192</v>
      </c>
    </row>
    <row r="43" spans="2:2" x14ac:dyDescent="0.3">
      <c r="B43" t="s">
        <v>232</v>
      </c>
    </row>
    <row r="44" spans="2:2" x14ac:dyDescent="0.3">
      <c r="B44" t="s">
        <v>233</v>
      </c>
    </row>
    <row r="45" spans="2:2" x14ac:dyDescent="0.3">
      <c r="B45" t="s">
        <v>234</v>
      </c>
    </row>
    <row r="46" spans="2:2" x14ac:dyDescent="0.3">
      <c r="B46" t="s">
        <v>235</v>
      </c>
    </row>
    <row r="47" spans="2:2" x14ac:dyDescent="0.3">
      <c r="B47" t="s">
        <v>236</v>
      </c>
    </row>
    <row r="50" spans="2:2" x14ac:dyDescent="0.3">
      <c r="B50" t="s">
        <v>244</v>
      </c>
    </row>
    <row r="51" spans="2:2" x14ac:dyDescent="0.3">
      <c r="B51" t="s">
        <v>245</v>
      </c>
    </row>
    <row r="52" spans="2:2" x14ac:dyDescent="0.3">
      <c r="B52" t="s">
        <v>246</v>
      </c>
    </row>
    <row r="53" spans="2:2" x14ac:dyDescent="0.3">
      <c r="B53" t="s">
        <v>247</v>
      </c>
    </row>
    <row r="54" spans="2:2" x14ac:dyDescent="0.3">
      <c r="B54" t="s">
        <v>248</v>
      </c>
    </row>
    <row r="55" spans="2:2" x14ac:dyDescent="0.3">
      <c r="B55" t="s">
        <v>249</v>
      </c>
    </row>
    <row r="56" spans="2:2" x14ac:dyDescent="0.3">
      <c r="B56" t="s">
        <v>250</v>
      </c>
    </row>
    <row r="57" spans="2:2" x14ac:dyDescent="0.3">
      <c r="B57" t="s">
        <v>227</v>
      </c>
    </row>
    <row r="58" spans="2:2" x14ac:dyDescent="0.3">
      <c r="B58" t="s">
        <v>251</v>
      </c>
    </row>
    <row r="59" spans="2:2" x14ac:dyDescent="0.3">
      <c r="B59" t="s">
        <v>252</v>
      </c>
    </row>
    <row r="60" spans="2:2" x14ac:dyDescent="0.3">
      <c r="B60" t="s">
        <v>253</v>
      </c>
    </row>
    <row r="61" spans="2:2" x14ac:dyDescent="0.3">
      <c r="B61" t="s">
        <v>254</v>
      </c>
    </row>
    <row r="63" spans="2:2" x14ac:dyDescent="0.3">
      <c r="B63" t="s">
        <v>255</v>
      </c>
    </row>
    <row r="64" spans="2:2" x14ac:dyDescent="0.3">
      <c r="B64" t="s">
        <v>227</v>
      </c>
    </row>
    <row r="65" spans="2:2" x14ac:dyDescent="0.3">
      <c r="B65" t="s">
        <v>256</v>
      </c>
    </row>
    <row r="66" spans="2:2" x14ac:dyDescent="0.3">
      <c r="B66" t="s">
        <v>257</v>
      </c>
    </row>
    <row r="67" spans="2:2" x14ac:dyDescent="0.3">
      <c r="B67" t="s">
        <v>258</v>
      </c>
    </row>
    <row r="68" spans="2:2" x14ac:dyDescent="0.3">
      <c r="B68" t="s">
        <v>259</v>
      </c>
    </row>
    <row r="69" spans="2:2" x14ac:dyDescent="0.3">
      <c r="B69" t="s">
        <v>260</v>
      </c>
    </row>
    <row r="70" spans="2:2" x14ac:dyDescent="0.3">
      <c r="B70" t="s">
        <v>254</v>
      </c>
    </row>
    <row r="73" spans="2:2" x14ac:dyDescent="0.3">
      <c r="B73" t="s">
        <v>261</v>
      </c>
    </row>
    <row r="74" spans="2:2" x14ac:dyDescent="0.3">
      <c r="B74" t="s">
        <v>262</v>
      </c>
    </row>
    <row r="75" spans="2:2" x14ac:dyDescent="0.3">
      <c r="B75" t="s">
        <v>263</v>
      </c>
    </row>
    <row r="76" spans="2:2" x14ac:dyDescent="0.3">
      <c r="B76" t="s">
        <v>264</v>
      </c>
    </row>
    <row r="77" spans="2:2" x14ac:dyDescent="0.3">
      <c r="B77" t="s">
        <v>265</v>
      </c>
    </row>
    <row r="78" spans="2:2" x14ac:dyDescent="0.3">
      <c r="B78" t="s">
        <v>266</v>
      </c>
    </row>
    <row r="79" spans="2:2" x14ac:dyDescent="0.3">
      <c r="B79" t="s">
        <v>254</v>
      </c>
    </row>
    <row r="81" spans="2:2" x14ac:dyDescent="0.3">
      <c r="B81" t="s">
        <v>267</v>
      </c>
    </row>
    <row r="82" spans="2:2" x14ac:dyDescent="0.3">
      <c r="B82" t="s">
        <v>268</v>
      </c>
    </row>
    <row r="83" spans="2:2" x14ac:dyDescent="0.3">
      <c r="B83" t="s">
        <v>269</v>
      </c>
    </row>
    <row r="84" spans="2:2" x14ac:dyDescent="0.3">
      <c r="B84" t="s">
        <v>262</v>
      </c>
    </row>
    <row r="85" spans="2:2" x14ac:dyDescent="0.3">
      <c r="B85" t="s">
        <v>270</v>
      </c>
    </row>
    <row r="86" spans="2:2" x14ac:dyDescent="0.3">
      <c r="B86" t="s">
        <v>271</v>
      </c>
    </row>
    <row r="87" spans="2:2" x14ac:dyDescent="0.3">
      <c r="B87" t="s">
        <v>272</v>
      </c>
    </row>
    <row r="88" spans="2:2" x14ac:dyDescent="0.3">
      <c r="B88" t="s">
        <v>273</v>
      </c>
    </row>
    <row r="89" spans="2:2" x14ac:dyDescent="0.3">
      <c r="B89" t="s">
        <v>274</v>
      </c>
    </row>
    <row r="90" spans="2:2" x14ac:dyDescent="0.3">
      <c r="B90" t="s">
        <v>275</v>
      </c>
    </row>
    <row r="91" spans="2:2" x14ac:dyDescent="0.3">
      <c r="B91" t="s">
        <v>276</v>
      </c>
    </row>
    <row r="92" spans="2:2" x14ac:dyDescent="0.3">
      <c r="B92" t="s">
        <v>277</v>
      </c>
    </row>
    <row r="93" spans="2:2" x14ac:dyDescent="0.3">
      <c r="B93" t="s">
        <v>278</v>
      </c>
    </row>
    <row r="94" spans="2:2" x14ac:dyDescent="0.3">
      <c r="B94" t="s">
        <v>254</v>
      </c>
    </row>
    <row r="98" spans="2:2" x14ac:dyDescent="0.3">
      <c r="B98" t="s">
        <v>279</v>
      </c>
    </row>
    <row r="99" spans="2:2" x14ac:dyDescent="0.3">
      <c r="B99" t="s">
        <v>245</v>
      </c>
    </row>
    <row r="100" spans="2:2" x14ac:dyDescent="0.3">
      <c r="B100" t="s">
        <v>268</v>
      </c>
    </row>
    <row r="101" spans="2:2" x14ac:dyDescent="0.3">
      <c r="B101" t="s">
        <v>280</v>
      </c>
    </row>
    <row r="102" spans="2:2" x14ac:dyDescent="0.3">
      <c r="B102" t="s">
        <v>281</v>
      </c>
    </row>
    <row r="103" spans="2:2" x14ac:dyDescent="0.3">
      <c r="B103" t="s">
        <v>282</v>
      </c>
    </row>
    <row r="104" spans="2:2" x14ac:dyDescent="0.3">
      <c r="B104" t="s">
        <v>283</v>
      </c>
    </row>
    <row r="105" spans="2:2" x14ac:dyDescent="0.3">
      <c r="B105" t="s">
        <v>284</v>
      </c>
    </row>
    <row r="106" spans="2:2" x14ac:dyDescent="0.3">
      <c r="B106" t="s">
        <v>285</v>
      </c>
    </row>
    <row r="107" spans="2:2" x14ac:dyDescent="0.3">
      <c r="B107" t="s">
        <v>286</v>
      </c>
    </row>
    <row r="108" spans="2:2" x14ac:dyDescent="0.3">
      <c r="B108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topLeftCell="A29" workbookViewId="0">
      <selection activeCell="A3" sqref="A3:A9"/>
    </sheetView>
  </sheetViews>
  <sheetFormatPr defaultRowHeight="14.4" x14ac:dyDescent="0.3"/>
  <sheetData>
    <row r="1" spans="1:13" x14ac:dyDescent="0.3">
      <c r="A1" t="s">
        <v>287</v>
      </c>
    </row>
    <row r="2" spans="1:13" x14ac:dyDescent="0.3">
      <c r="G2" t="s">
        <v>311</v>
      </c>
      <c r="J2" t="s">
        <v>312</v>
      </c>
    </row>
    <row r="3" spans="1:13" x14ac:dyDescent="0.3">
      <c r="A3" t="s">
        <v>288</v>
      </c>
      <c r="B3" s="3"/>
    </row>
    <row r="4" spans="1:13" x14ac:dyDescent="0.3">
      <c r="B4" s="3"/>
    </row>
    <row r="5" spans="1:13" x14ac:dyDescent="0.3">
      <c r="A5" t="s">
        <v>289</v>
      </c>
    </row>
    <row r="7" spans="1:13" x14ac:dyDescent="0.3">
      <c r="A7" t="s">
        <v>290</v>
      </c>
    </row>
    <row r="9" spans="1:13" x14ac:dyDescent="0.3">
      <c r="A9" t="s">
        <v>291</v>
      </c>
    </row>
    <row r="11" spans="1:13" x14ac:dyDescent="0.3">
      <c r="A11" t="s">
        <v>292</v>
      </c>
    </row>
    <row r="14" spans="1:13" x14ac:dyDescent="0.3">
      <c r="M14" t="s">
        <v>290</v>
      </c>
    </row>
    <row r="23" spans="13:13" x14ac:dyDescent="0.3">
      <c r="M23" t="s">
        <v>289</v>
      </c>
    </row>
    <row r="24" spans="13:13" ht="12.6" customHeight="1" x14ac:dyDescent="0.3"/>
    <row r="25" spans="13:13" hidden="1" x14ac:dyDescent="0.3"/>
    <row r="34" spans="13:13" x14ac:dyDescent="0.3">
      <c r="M34" t="s">
        <v>288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0"/>
  <sheetViews>
    <sheetView topLeftCell="A10" workbookViewId="0">
      <selection activeCell="L37" sqref="L37"/>
    </sheetView>
  </sheetViews>
  <sheetFormatPr defaultRowHeight="14.4" x14ac:dyDescent="0.3"/>
  <cols>
    <col min="3" max="3" width="25.5546875" customWidth="1"/>
  </cols>
  <sheetData>
    <row r="1" spans="1:14" x14ac:dyDescent="0.3">
      <c r="A1" t="s">
        <v>341</v>
      </c>
      <c r="M1" t="s">
        <v>418</v>
      </c>
    </row>
    <row r="2" spans="1:14" x14ac:dyDescent="0.3">
      <c r="L2" t="s">
        <v>415</v>
      </c>
      <c r="M2" t="s">
        <v>416</v>
      </c>
      <c r="N2" t="s">
        <v>417</v>
      </c>
    </row>
    <row r="3" spans="1:14" x14ac:dyDescent="0.3">
      <c r="A3" t="s">
        <v>342</v>
      </c>
      <c r="C3" t="s">
        <v>343</v>
      </c>
      <c r="L3" t="s">
        <v>412</v>
      </c>
      <c r="M3">
        <v>2016</v>
      </c>
      <c r="N3">
        <v>150</v>
      </c>
    </row>
    <row r="4" spans="1:14" x14ac:dyDescent="0.3">
      <c r="L4" t="s">
        <v>412</v>
      </c>
      <c r="M4">
        <v>2017</v>
      </c>
      <c r="N4">
        <v>100</v>
      </c>
    </row>
    <row r="5" spans="1:14" x14ac:dyDescent="0.3">
      <c r="B5" t="s">
        <v>382</v>
      </c>
      <c r="F5" t="s">
        <v>384</v>
      </c>
      <c r="L5" t="s">
        <v>412</v>
      </c>
      <c r="M5">
        <v>2018</v>
      </c>
      <c r="N5">
        <v>200</v>
      </c>
    </row>
    <row r="6" spans="1:14" x14ac:dyDescent="0.3">
      <c r="L6" t="s">
        <v>413</v>
      </c>
      <c r="M6">
        <v>2016</v>
      </c>
      <c r="N6">
        <v>100</v>
      </c>
    </row>
    <row r="7" spans="1:14" x14ac:dyDescent="0.3">
      <c r="B7" t="s">
        <v>383</v>
      </c>
      <c r="F7" t="s">
        <v>385</v>
      </c>
      <c r="L7" t="s">
        <v>413</v>
      </c>
      <c r="M7">
        <v>2017</v>
      </c>
      <c r="N7">
        <v>150</v>
      </c>
    </row>
    <row r="8" spans="1:14" x14ac:dyDescent="0.3">
      <c r="L8" t="s">
        <v>413</v>
      </c>
      <c r="M8">
        <v>2018</v>
      </c>
      <c r="N8">
        <v>200</v>
      </c>
    </row>
    <row r="9" spans="1:14" x14ac:dyDescent="0.3">
      <c r="B9" t="s">
        <v>386</v>
      </c>
      <c r="F9" t="s">
        <v>387</v>
      </c>
      <c r="L9" t="s">
        <v>414</v>
      </c>
      <c r="M9">
        <v>2016</v>
      </c>
      <c r="N9">
        <v>200</v>
      </c>
    </row>
    <row r="10" spans="1:14" x14ac:dyDescent="0.3">
      <c r="L10" t="s">
        <v>414</v>
      </c>
      <c r="M10">
        <v>2017</v>
      </c>
      <c r="N10">
        <v>150</v>
      </c>
    </row>
    <row r="11" spans="1:14" x14ac:dyDescent="0.3">
      <c r="B11" t="s">
        <v>388</v>
      </c>
      <c r="F11" t="s">
        <v>389</v>
      </c>
      <c r="L11" t="s">
        <v>414</v>
      </c>
      <c r="M11">
        <v>2018</v>
      </c>
      <c r="N11">
        <v>250</v>
      </c>
    </row>
    <row r="14" spans="1:14" x14ac:dyDescent="0.3">
      <c r="L14" t="s">
        <v>419</v>
      </c>
    </row>
    <row r="16" spans="1:14" x14ac:dyDescent="0.3">
      <c r="A16" t="s">
        <v>400</v>
      </c>
      <c r="B16" t="s">
        <v>401</v>
      </c>
      <c r="L16" t="s">
        <v>420</v>
      </c>
    </row>
    <row r="18" spans="1:6" x14ac:dyDescent="0.3">
      <c r="A18" t="s">
        <v>402</v>
      </c>
    </row>
    <row r="20" spans="1:6" x14ac:dyDescent="0.3">
      <c r="A20" t="s">
        <v>8</v>
      </c>
      <c r="B20">
        <v>1</v>
      </c>
      <c r="C20" t="s">
        <v>403</v>
      </c>
      <c r="F20" t="s">
        <v>404</v>
      </c>
    </row>
    <row r="22" spans="1:6" x14ac:dyDescent="0.3">
      <c r="B22">
        <v>2</v>
      </c>
      <c r="C22" t="s">
        <v>405</v>
      </c>
      <c r="F22" t="s">
        <v>406</v>
      </c>
    </row>
    <row r="24" spans="1:6" ht="43.2" x14ac:dyDescent="0.3">
      <c r="B24">
        <v>3</v>
      </c>
      <c r="C24" s="4" t="s">
        <v>407</v>
      </c>
      <c r="F24" t="s">
        <v>408</v>
      </c>
    </row>
    <row r="25" spans="1:6" x14ac:dyDescent="0.3">
      <c r="F25" t="s">
        <v>409</v>
      </c>
    </row>
    <row r="26" spans="1:6" x14ac:dyDescent="0.3">
      <c r="F26" t="s">
        <v>410</v>
      </c>
    </row>
    <row r="27" spans="1:6" x14ac:dyDescent="0.3">
      <c r="F27" t="s">
        <v>411</v>
      </c>
    </row>
    <row r="38" spans="2:3" x14ac:dyDescent="0.3">
      <c r="C38" t="s">
        <v>391</v>
      </c>
    </row>
    <row r="40" spans="2:3" x14ac:dyDescent="0.3">
      <c r="B40" t="s">
        <v>390</v>
      </c>
    </row>
    <row r="43" spans="2:3" x14ac:dyDescent="0.3">
      <c r="B43" t="s">
        <v>392</v>
      </c>
    </row>
    <row r="44" spans="2:3" x14ac:dyDescent="0.3">
      <c r="B44" t="s">
        <v>393</v>
      </c>
    </row>
    <row r="45" spans="2:3" x14ac:dyDescent="0.3">
      <c r="B45" t="s">
        <v>394</v>
      </c>
    </row>
    <row r="46" spans="2:3" x14ac:dyDescent="0.3">
      <c r="B46" t="s">
        <v>395</v>
      </c>
    </row>
    <row r="47" spans="2:3" x14ac:dyDescent="0.3">
      <c r="B47" t="s">
        <v>399</v>
      </c>
    </row>
    <row r="48" spans="2:3" x14ac:dyDescent="0.3">
      <c r="B48" t="s">
        <v>396</v>
      </c>
    </row>
    <row r="49" spans="2:2" x14ac:dyDescent="0.3">
      <c r="B49" t="s">
        <v>397</v>
      </c>
    </row>
    <row r="50" spans="2:2" x14ac:dyDescent="0.3">
      <c r="B50" t="s">
        <v>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3"/>
  <sheetViews>
    <sheetView tabSelected="1" workbookViewId="0"/>
  </sheetViews>
  <sheetFormatPr defaultRowHeight="14.4" x14ac:dyDescent="0.3"/>
  <cols>
    <col min="1" max="1" width="68.44140625" bestFit="1" customWidth="1"/>
  </cols>
  <sheetData>
    <row r="1" spans="1:1" x14ac:dyDescent="0.3">
      <c r="A1" t="s">
        <v>298</v>
      </c>
    </row>
    <row r="2" spans="1:1" x14ac:dyDescent="0.3">
      <c r="A2" t="s">
        <v>299</v>
      </c>
    </row>
    <row r="3" spans="1:1" x14ac:dyDescent="0.3">
      <c r="A3" t="s">
        <v>158</v>
      </c>
    </row>
    <row r="5" spans="1:1" x14ac:dyDescent="0.3">
      <c r="A5" t="s">
        <v>159</v>
      </c>
    </row>
    <row r="7" spans="1:1" x14ac:dyDescent="0.3">
      <c r="A7" t="s">
        <v>162</v>
      </c>
    </row>
    <row r="9" spans="1:1" x14ac:dyDescent="0.3">
      <c r="A9" t="s">
        <v>160</v>
      </c>
    </row>
    <row r="11" spans="1:1" x14ac:dyDescent="0.3">
      <c r="A11" t="s">
        <v>161</v>
      </c>
    </row>
    <row r="13" spans="1:1" x14ac:dyDescent="0.3">
      <c r="A13" t="s">
        <v>163</v>
      </c>
    </row>
    <row r="15" spans="1:1" x14ac:dyDescent="0.3">
      <c r="A15" t="s">
        <v>164</v>
      </c>
    </row>
    <row r="17" spans="1:1" x14ac:dyDescent="0.3">
      <c r="A17" t="s">
        <v>90</v>
      </c>
    </row>
    <row r="19" spans="1:1" x14ac:dyDescent="0.3">
      <c r="A19" t="s">
        <v>91</v>
      </c>
    </row>
    <row r="21" spans="1:1" x14ac:dyDescent="0.3">
      <c r="A21" t="s">
        <v>165</v>
      </c>
    </row>
    <row r="23" spans="1:1" x14ac:dyDescent="0.3">
      <c r="A23" t="s">
        <v>92</v>
      </c>
    </row>
    <row r="25" spans="1:1" x14ac:dyDescent="0.3">
      <c r="A25" t="s">
        <v>93</v>
      </c>
    </row>
    <row r="27" spans="1:1" x14ac:dyDescent="0.3">
      <c r="A27" t="s">
        <v>94</v>
      </c>
    </row>
    <row r="29" spans="1:1" x14ac:dyDescent="0.3">
      <c r="A29" t="s">
        <v>95</v>
      </c>
    </row>
    <row r="31" spans="1:1" x14ac:dyDescent="0.3">
      <c r="A31" t="s">
        <v>166</v>
      </c>
    </row>
    <row r="33" spans="1:1" x14ac:dyDescent="0.3">
      <c r="A33" t="s">
        <v>167</v>
      </c>
    </row>
    <row r="35" spans="1:1" x14ac:dyDescent="0.3">
      <c r="A35" t="s">
        <v>293</v>
      </c>
    </row>
    <row r="37" spans="1:1" x14ac:dyDescent="0.3">
      <c r="A37" t="s">
        <v>294</v>
      </c>
    </row>
    <row r="39" spans="1:1" x14ac:dyDescent="0.3">
      <c r="A39" t="s">
        <v>295</v>
      </c>
    </row>
    <row r="41" spans="1:1" x14ac:dyDescent="0.3">
      <c r="A41" t="s">
        <v>296</v>
      </c>
    </row>
    <row r="43" spans="1:1" x14ac:dyDescent="0.3">
      <c r="A43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Datatypes</vt:lpstr>
      <vt:lpstr>Commands</vt:lpstr>
      <vt:lpstr>Functions</vt:lpstr>
      <vt:lpstr>Sheet3</vt:lpstr>
      <vt:lpstr>Joins</vt:lpstr>
      <vt:lpstr>Sheet4</vt:lpstr>
      <vt:lpstr>Syllabus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2023-07-30T12:20:56Z</dcterms:created>
  <dcterms:modified xsi:type="dcterms:W3CDTF">2023-09-04T19:30:10Z</dcterms:modified>
</cp:coreProperties>
</file>