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 By Codebasics\2\"/>
    </mc:Choice>
  </mc:AlternateContent>
  <xr:revisionPtr revIDLastSave="0" documentId="13_ncr:1_{62827E38-9801-4828-8ACD-826DFFBD32E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com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8" i="2" l="1"/>
  <c r="N29" i="2"/>
  <c r="N23" i="2"/>
  <c r="N24" i="2"/>
  <c r="N25" i="2"/>
  <c r="N19" i="2"/>
  <c r="N20" i="2"/>
  <c r="N15" i="2"/>
  <c r="N16" i="2"/>
  <c r="N14" i="2"/>
  <c r="N7" i="2"/>
  <c r="N8" i="2"/>
  <c r="N6" i="2"/>
  <c r="B33" i="2" l="1"/>
  <c r="N31" i="2"/>
  <c r="G31" i="2"/>
  <c r="F31" i="2"/>
  <c r="E31" i="2"/>
  <c r="D31" i="2"/>
  <c r="D33" i="2" s="1"/>
  <c r="C31" i="2"/>
  <c r="B31" i="2"/>
  <c r="G9" i="2"/>
  <c r="G33" i="2" s="1"/>
  <c r="F9" i="2"/>
  <c r="F33" i="2" s="1"/>
  <c r="E9" i="2"/>
  <c r="E33" i="2" s="1"/>
  <c r="D9" i="2"/>
  <c r="C9" i="2"/>
  <c r="C33" i="2" s="1"/>
  <c r="B9" i="2"/>
  <c r="N9" i="2" l="1"/>
  <c r="N33" i="2" s="1"/>
</calcChain>
</file>

<file path=xl/sharedStrings.xml><?xml version="1.0" encoding="utf-8"?>
<sst xmlns="http://schemas.openxmlformats.org/spreadsheetml/2006/main" count="52" uniqueCount="38">
  <si>
    <t>Expenses</t>
  </si>
  <si>
    <t>Rent</t>
  </si>
  <si>
    <t>Groceries</t>
  </si>
  <si>
    <t>Lunch</t>
  </si>
  <si>
    <t>Item</t>
  </si>
  <si>
    <t>Housing</t>
  </si>
  <si>
    <t>Food</t>
  </si>
  <si>
    <t>Transportation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</si>
  <si>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</si>
  <si>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</si>
  <si>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</si>
  <si>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</si>
  <si>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</si>
  <si>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</si>
  <si>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</si>
  <si>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</si>
  <si>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</si>
  <si>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</si>
  <si>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</si>
  <si>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</si>
  <si>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To Date</t>
  </si>
  <si>
    <t>Phone Recharge</t>
  </si>
  <si>
    <t>Shopping</t>
  </si>
  <si>
    <t>Cab</t>
  </si>
  <si>
    <t>Auto/Bus</t>
  </si>
  <si>
    <t>Train</t>
  </si>
  <si>
    <t>Others</t>
  </si>
  <si>
    <t>Total Expenses</t>
  </si>
  <si>
    <t>Medical/Emergencies</t>
  </si>
  <si>
    <t>Investment</t>
  </si>
  <si>
    <t>Total</t>
  </si>
  <si>
    <t>Monthly Expense Tracker</t>
  </si>
  <si>
    <t>Savings/Deficit</t>
  </si>
  <si>
    <t>Monthly income</t>
  </si>
  <si>
    <t>Rental Income</t>
  </si>
  <si>
    <t>Miscellaneous</t>
  </si>
  <si>
    <t>Monthly Savings Target</t>
  </si>
  <si>
    <t>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</si>
</sst>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&lt;=9999999]###\-####;\(###\)\ ###\-####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 tint="0.24994659260841701"/>
      <name val="Calibri"/>
      <family val="2"/>
      <scheme val="minor"/>
    </font>
    <font>
      <sz val="10"/>
      <color theme="1" tint="0.24994659260841701"/>
      <name val="Cambria"/>
      <family val="2"/>
      <scheme val="major"/>
    </font>
    <font>
      <b/>
      <sz val="10"/>
      <color theme="1" tint="0.24994659260841701"/>
      <name val="Cambria"/>
      <family val="2"/>
      <scheme val="major"/>
    </font>
    <font>
      <sz val="22"/>
      <color theme="3" tint="0.24994659260841701"/>
      <name val="Cambria"/>
      <family val="2"/>
      <scheme val="major"/>
    </font>
    <font>
      <sz val="11"/>
      <color theme="4" tint="-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b/>
      <i/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theme="4" tint="-0.2499465926084170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7">
    <xf numFmtId="0" fontId="0" fillId="0" borderId="0"/>
    <xf numFmtId="0" fontId="3" fillId="0" borderId="0"/>
    <xf numFmtId="0" fontId="6" fillId="0" borderId="3" applyNumberFormat="0" applyFill="0" applyAlignment="0" applyProtection="0"/>
    <xf numFmtId="0" fontId="4" fillId="0" borderId="1" applyNumberFormat="0" applyFill="0" applyBorder="0" applyAlignment="0" applyProtection="0"/>
    <xf numFmtId="0" fontId="5" fillId="0" borderId="2" applyNumberFormat="0" applyFill="0" applyBorder="0" applyAlignment="0" applyProtection="0"/>
    <xf numFmtId="164" fontId="7" fillId="0" borderId="0" applyFont="0" applyFill="0" applyBorder="0" applyAlignment="0" applyProtection="0"/>
    <xf numFmtId="14" fontId="7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16" fontId="0" fillId="0" borderId="0" xfId="0" applyNumberFormat="1" applyAlignment="1">
      <alignment vertical="center"/>
    </xf>
    <xf numFmtId="0" fontId="0" fillId="3" borderId="0" xfId="0" applyFill="1" applyAlignment="1">
      <alignment horizontal="center"/>
    </xf>
    <xf numFmtId="0" fontId="9" fillId="3" borderId="0" xfId="0" applyFont="1" applyFill="1" applyAlignment="1">
      <alignment horizontal="center"/>
    </xf>
    <xf numFmtId="16" fontId="0" fillId="0" borderId="0" xfId="0" applyNumberFormat="1" applyAlignment="1"/>
    <xf numFmtId="0" fontId="0" fillId="0" borderId="5" xfId="0" applyFont="1" applyBorder="1"/>
    <xf numFmtId="3" fontId="0" fillId="0" borderId="5" xfId="0" applyNumberFormat="1" applyFont="1" applyBorder="1"/>
    <xf numFmtId="0" fontId="1" fillId="3" borderId="5" xfId="0" applyFont="1" applyFill="1" applyBorder="1"/>
    <xf numFmtId="0" fontId="1" fillId="0" borderId="5" xfId="0" applyFont="1" applyBorder="1"/>
    <xf numFmtId="0" fontId="8" fillId="5" borderId="0" xfId="1" applyFont="1" applyFill="1"/>
    <xf numFmtId="0" fontId="0" fillId="5" borderId="0" xfId="0" applyFill="1" applyAlignment="1">
      <alignment vertical="center"/>
    </xf>
    <xf numFmtId="16" fontId="0" fillId="3" borderId="0" xfId="0" applyNumberFormat="1" applyFill="1" applyAlignment="1">
      <alignment vertical="center"/>
    </xf>
    <xf numFmtId="0" fontId="9" fillId="2" borderId="6" xfId="0" applyFont="1" applyFill="1" applyBorder="1" applyAlignment="1">
      <alignment horizontal="center"/>
    </xf>
    <xf numFmtId="0" fontId="0" fillId="2" borderId="0" xfId="0" applyFill="1"/>
    <xf numFmtId="0" fontId="2" fillId="4" borderId="0" xfId="1" applyFont="1" applyFill="1" applyAlignment="1">
      <alignment horizontal="center"/>
    </xf>
    <xf numFmtId="0" fontId="11" fillId="3" borderId="8" xfId="0" applyFont="1" applyFill="1" applyBorder="1"/>
    <xf numFmtId="3" fontId="12" fillId="0" borderId="8" xfId="0" applyNumberFormat="1" applyFont="1" applyBorder="1"/>
    <xf numFmtId="0" fontId="12" fillId="0" borderId="8" xfId="0" applyFont="1" applyBorder="1"/>
    <xf numFmtId="0" fontId="11" fillId="0" borderId="8" xfId="0" applyFont="1" applyBorder="1"/>
    <xf numFmtId="0" fontId="13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</cellXfs>
  <cellStyles count="7">
    <cellStyle name="Date" xfId="6" xr:uid="{00000000-0005-0000-0000-000000000000}"/>
    <cellStyle name="Heading 1 2" xfId="2" xr:uid="{00000000-0005-0000-0000-000001000000}"/>
    <cellStyle name="Heading 2 2" xfId="3" xr:uid="{00000000-0005-0000-0000-000002000000}"/>
    <cellStyle name="Heading 3 2" xfId="4" xr:uid="{00000000-0005-0000-0000-000003000000}"/>
    <cellStyle name="Normal" xfId="0" builtinId="0"/>
    <cellStyle name="Normal 2" xfId="1" xr:uid="{00000000-0005-0000-0000-000005000000}"/>
    <cellStyle name="Phone" xfId="5" xr:uid="{00000000-0005-0000-0000-000006000000}"/>
  </cellStyles>
  <dxfs count="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249977111117893"/>
        </patternFill>
      </fill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24997711111789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i val="0"/>
      </font>
      <fill>
        <patternFill>
          <bgColor theme="0" tint="-4.9989318521683403E-2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/>
        <horizontal/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3" defaultTableStyle="TableStyleMedium2" defaultPivotStyle="PivotStyleLight16">
    <tableStyle name="Address Book" pivot="0" count="3" xr9:uid="{00000000-0011-0000-FFFF-FFFF00000000}">
      <tableStyleElement type="wholeTable" dxfId="74"/>
      <tableStyleElement type="headerRow" dxfId="73"/>
      <tableStyleElement type="totalRow" dxfId="72"/>
    </tableStyle>
    <tableStyle name="Invisible" pivot="0" table="0" count="0" xr9:uid="{00000000-0011-0000-FFFF-FFFF01000000}"/>
    <tableStyle name="Personal monthly budget" pivot="0" count="7" xr9:uid="{00000000-0011-0000-FFFF-FFFF02000000}">
      <tableStyleElement type="wholeTable" dxfId="71"/>
      <tableStyleElement type="headerRow" dxfId="70"/>
      <tableStyleElement type="totalRow" dxfId="69"/>
      <tableStyleElement type="firstColumn" dxfId="68"/>
      <tableStyleElement type="lastColumn" dxfId="67"/>
      <tableStyleElement type="firstRowStripe" dxfId="66"/>
      <tableStyleElement type="firstColumnStripe" dxfId="6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Income" displayName="Income" ref="A6:N9" headerRowCount="0" totalsRowCount="1" headerRowDxfId="62" dataDxfId="60" headerRowBorderDxfId="61" tableBorderDxfId="59" totalsRowBorderDxfId="58" headerRowCellStyle="Normal 2">
  <tableColumns count="14">
    <tableColumn id="1" xr3:uid="{00000000-0010-0000-0000-000001000000}" name="Item" totalsRowLabel="Total" headerRowDxfId="57" dataDxfId="56" totalsRowDxfId="55" headerRowCellStyle="Normal 2"/>
    <tableColumn id="2" xr3:uid="{00000000-0010-0000-0000-000002000000}" name="Jan" totalsRowFunction="sum" headerRowDxfId="54" dataDxfId="53" totalsRowDxfId="52" headerRowCellStyle="Normal 2"/>
    <tableColumn id="3" xr3:uid="{00000000-0010-0000-0000-000003000000}" name="Feb" totalsRowFunction="sum" headerRowDxfId="51" dataDxfId="50" totalsRowDxfId="49" headerRowCellStyle="Normal 2"/>
    <tableColumn id="4" xr3:uid="{00000000-0010-0000-0000-000004000000}" name="Mar" totalsRowFunction="sum" headerRowDxfId="48" dataDxfId="47" totalsRowDxfId="46" headerRowCellStyle="Normal 2"/>
    <tableColumn id="5" xr3:uid="{00000000-0010-0000-0000-000005000000}" name="Apr" totalsRowFunction="sum" headerRowDxfId="45" dataDxfId="44" totalsRowDxfId="43" headerRowCellStyle="Normal 2"/>
    <tableColumn id="6" xr3:uid="{00000000-0010-0000-0000-000006000000}" name="May" totalsRowFunction="sum" headerRowDxfId="42" dataDxfId="41" totalsRowDxfId="40" headerRowCellStyle="Normal 2"/>
    <tableColumn id="7" xr3:uid="{00000000-0010-0000-0000-000007000000}" name="Jun" totalsRowFunction="sum" headerRowDxfId="39" dataDxfId="38" totalsRowDxfId="37" headerRowCellStyle="Normal 2"/>
    <tableColumn id="8" xr3:uid="{00000000-0010-0000-0000-000008000000}" name="Jul" headerRowDxfId="36" dataDxfId="35" totalsRowDxfId="34" headerRowCellStyle="Normal 2"/>
    <tableColumn id="9" xr3:uid="{00000000-0010-0000-0000-000009000000}" name="Aug" headerRowDxfId="33" dataDxfId="32" totalsRowDxfId="31" headerRowCellStyle="Normal 2"/>
    <tableColumn id="10" xr3:uid="{00000000-0010-0000-0000-00000A000000}" name="Sep" headerRowDxfId="30" dataDxfId="29" totalsRowDxfId="28" headerRowCellStyle="Normal 2"/>
    <tableColumn id="11" xr3:uid="{00000000-0010-0000-0000-00000B000000}" name="Oct" headerRowDxfId="27" dataDxfId="26" totalsRowDxfId="25" headerRowCellStyle="Normal 2"/>
    <tableColumn id="12" xr3:uid="{00000000-0010-0000-0000-00000C000000}" name="Nov" headerRowDxfId="24" dataDxfId="23" totalsRowDxfId="22" headerRowCellStyle="Normal 2"/>
    <tableColumn id="13" xr3:uid="{00000000-0010-0000-0000-00000D000000}" name="Dec" headerRowDxfId="21" dataDxfId="20" totalsRowDxfId="19" headerRowCellStyle="Normal 2"/>
    <tableColumn id="14" xr3:uid="{00000000-0010-0000-0000-00000E000000}" name="Year To Date" totalsRowFunction="sum" headerRowDxfId="18" dataDxfId="17" totalsRowDxfId="16" headerRowCellStyle="Normal 2">
      <calculatedColumnFormula>SUM(Income[[#This Row],[Jan]:[Dec]])</calculatedColumnFormula>
    </tableColumn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Expense" displayName="Expense" ref="A13:N31" headerRowCount="0" totalsRowCount="1" headerRowDxfId="15" headerRowCellStyle="Normal 2">
  <tableColumns count="14">
    <tableColumn id="1" xr3:uid="{00000000-0010-0000-0100-000001000000}" name="Item" totalsRowLabel="Total Expenses" headerRowDxfId="14" totalsRowDxfId="13" headerRowCellStyle="Normal 2"/>
    <tableColumn id="2" xr3:uid="{00000000-0010-0000-0100-000002000000}" name="Jan" totalsRowFunction="sum" headerRowDxfId="12" headerRowCellStyle="Normal 2"/>
    <tableColumn id="3" xr3:uid="{00000000-0010-0000-0100-000003000000}" name="Feb" totalsRowFunction="sum" headerRowDxfId="11" headerRowCellStyle="Normal 2"/>
    <tableColumn id="4" xr3:uid="{00000000-0010-0000-0100-000004000000}" name="Mar" totalsRowFunction="sum" headerRowDxfId="10" headerRowCellStyle="Normal 2"/>
    <tableColumn id="5" xr3:uid="{00000000-0010-0000-0100-000005000000}" name="Apr" totalsRowFunction="sum" headerRowDxfId="9" headerRowCellStyle="Normal 2"/>
    <tableColumn id="6" xr3:uid="{00000000-0010-0000-0100-000006000000}" name="May" totalsRowFunction="sum" headerRowDxfId="8" headerRowCellStyle="Normal 2"/>
    <tableColumn id="7" xr3:uid="{00000000-0010-0000-0100-000007000000}" name="Jun" totalsRowFunction="sum" headerRowDxfId="7" headerRowCellStyle="Normal 2"/>
    <tableColumn id="8" xr3:uid="{00000000-0010-0000-0100-000008000000}" name="Jul" headerRowDxfId="6" headerRowCellStyle="Normal 2"/>
    <tableColumn id="9" xr3:uid="{00000000-0010-0000-0100-000009000000}" name="Aug" headerRowDxfId="5" headerRowCellStyle="Normal 2"/>
    <tableColumn id="10" xr3:uid="{00000000-0010-0000-0100-00000A000000}" name="Sep" headerRowDxfId="4" headerRowCellStyle="Normal 2"/>
    <tableColumn id="11" xr3:uid="{00000000-0010-0000-0100-00000B000000}" name="Oct" headerRowDxfId="3" headerRowCellStyle="Normal 2"/>
    <tableColumn id="12" xr3:uid="{00000000-0010-0000-0100-00000C000000}" name="Nov" headerRowDxfId="2" headerRowCellStyle="Normal 2"/>
    <tableColumn id="13" xr3:uid="{00000000-0010-0000-0100-00000D000000}" name="Dec" headerRowDxfId="1" headerRowCellStyle="Normal 2"/>
    <tableColumn id="14" xr3:uid="{00000000-0010-0000-0100-00000E000000}" name="Year To Date" totalsRowFunction="sum" headerRowDxfId="0" headerRowCellStyle="Normal 2">
      <calculatedColumnFormula>SUM(Expense[[#This Row],[Jan]:[Jun]])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showGridLines="0" tabSelected="1" workbookViewId="0">
      <selection activeCell="B7" sqref="B7"/>
    </sheetView>
  </sheetViews>
  <sheetFormatPr defaultRowHeight="15" x14ac:dyDescent="0.25"/>
  <cols>
    <col min="1" max="1" width="22" bestFit="1" customWidth="1"/>
    <col min="2" max="7" width="6.5703125" bestFit="1" customWidth="1"/>
    <col min="8" max="8" width="3.42578125" bestFit="1" customWidth="1"/>
    <col min="9" max="9" width="4.42578125" bestFit="1" customWidth="1"/>
    <col min="10" max="10" width="4.28515625" bestFit="1" customWidth="1"/>
    <col min="11" max="11" width="4" bestFit="1" customWidth="1"/>
    <col min="12" max="12" width="4.5703125" bestFit="1" customWidth="1"/>
    <col min="13" max="13" width="4.28515625" bestFit="1" customWidth="1"/>
    <col min="14" max="14" width="12" bestFit="1" customWidth="1"/>
  </cols>
  <sheetData>
    <row r="1" spans="1:14" x14ac:dyDescent="0.25">
      <c r="A1" s="22" t="s">
        <v>31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</row>
    <row r="2" spans="1:14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</row>
    <row r="3" spans="1:14" x14ac:dyDescent="0.25">
      <c r="A3" s="11" t="s">
        <v>36</v>
      </c>
      <c r="B3" s="12">
        <v>10000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ht="18.75" x14ac:dyDescent="0.25">
      <c r="A4" s="23" t="s">
        <v>37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5"/>
    </row>
    <row r="5" spans="1:14" x14ac:dyDescent="0.25">
      <c r="A5" s="16" t="s">
        <v>4</v>
      </c>
      <c r="B5" s="16" t="s">
        <v>8</v>
      </c>
      <c r="C5" s="16" t="s">
        <v>9</v>
      </c>
      <c r="D5" s="16" t="s">
        <v>10</v>
      </c>
      <c r="E5" s="16" t="s">
        <v>11</v>
      </c>
      <c r="F5" s="16" t="s">
        <v>12</v>
      </c>
      <c r="G5" s="16" t="s">
        <v>13</v>
      </c>
      <c r="H5" s="16" t="s">
        <v>14</v>
      </c>
      <c r="I5" s="16" t="s">
        <v>15</v>
      </c>
      <c r="J5" s="16" t="s">
        <v>16</v>
      </c>
      <c r="K5" s="16" t="s">
        <v>17</v>
      </c>
      <c r="L5" s="16" t="s">
        <v>18</v>
      </c>
      <c r="M5" s="16" t="s">
        <v>19</v>
      </c>
      <c r="N5" s="16" t="s">
        <v>20</v>
      </c>
    </row>
    <row r="6" spans="1:14" x14ac:dyDescent="0.25">
      <c r="A6" s="9" t="s">
        <v>33</v>
      </c>
      <c r="B6" s="8">
        <v>15000</v>
      </c>
      <c r="C6" s="8">
        <v>15000</v>
      </c>
      <c r="D6" s="8">
        <v>15000</v>
      </c>
      <c r="E6" s="8">
        <v>15000</v>
      </c>
      <c r="F6" s="8">
        <v>15000</v>
      </c>
      <c r="G6" s="8">
        <v>15000</v>
      </c>
      <c r="H6" s="7"/>
      <c r="I6" s="7"/>
      <c r="J6" s="7"/>
      <c r="K6" s="7"/>
      <c r="L6" s="7"/>
      <c r="M6" s="7"/>
      <c r="N6" s="10">
        <f>SUM(Income[[#This Row],[Jan]:[Dec]])</f>
        <v>90000</v>
      </c>
    </row>
    <row r="7" spans="1:14" x14ac:dyDescent="0.25">
      <c r="A7" s="9" t="s">
        <v>34</v>
      </c>
      <c r="B7" s="8">
        <v>8000</v>
      </c>
      <c r="C7" s="8">
        <v>8000</v>
      </c>
      <c r="D7" s="8">
        <v>8000</v>
      </c>
      <c r="E7" s="8">
        <v>8000</v>
      </c>
      <c r="F7" s="8">
        <v>8000</v>
      </c>
      <c r="G7" s="8">
        <v>8000</v>
      </c>
      <c r="H7" s="7"/>
      <c r="I7" s="7"/>
      <c r="J7" s="7"/>
      <c r="K7" s="7"/>
      <c r="L7" s="7"/>
      <c r="M7" s="7"/>
      <c r="N7" s="10">
        <f>SUM(Income[[#This Row],[Jan]:[Dec]])</f>
        <v>48000</v>
      </c>
    </row>
    <row r="8" spans="1:14" x14ac:dyDescent="0.25">
      <c r="A8" s="9" t="s">
        <v>35</v>
      </c>
      <c r="B8" s="8">
        <v>5000</v>
      </c>
      <c r="C8" s="8">
        <v>5000</v>
      </c>
      <c r="D8" s="8">
        <v>5000</v>
      </c>
      <c r="E8" s="8">
        <v>5000</v>
      </c>
      <c r="F8" s="8">
        <v>12000</v>
      </c>
      <c r="G8" s="8">
        <v>7000</v>
      </c>
      <c r="H8" s="7"/>
      <c r="I8" s="7"/>
      <c r="J8" s="7"/>
      <c r="K8" s="7"/>
      <c r="L8" s="7"/>
      <c r="M8" s="7"/>
      <c r="N8" s="10">
        <f>SUM(Income[[#This Row],[Jan]:[Dec]])</f>
        <v>39000</v>
      </c>
    </row>
    <row r="9" spans="1:14" x14ac:dyDescent="0.25">
      <c r="A9" s="17" t="s">
        <v>30</v>
      </c>
      <c r="B9" s="18">
        <f>SUBTOTAL(109,Income[Jan])</f>
        <v>28000</v>
      </c>
      <c r="C9" s="18">
        <f>SUBTOTAL(109,Income[Feb])</f>
        <v>28000</v>
      </c>
      <c r="D9" s="18">
        <f>SUBTOTAL(109,Income[Mar])</f>
        <v>28000</v>
      </c>
      <c r="E9" s="18">
        <f>SUBTOTAL(109,Income[Apr])</f>
        <v>28000</v>
      </c>
      <c r="F9" s="18">
        <f>SUBTOTAL(109,Income[May])</f>
        <v>35000</v>
      </c>
      <c r="G9" s="18">
        <f>SUBTOTAL(109,Income[Jun])</f>
        <v>30000</v>
      </c>
      <c r="H9" s="19"/>
      <c r="I9" s="19"/>
      <c r="J9" s="19"/>
      <c r="K9" s="19"/>
      <c r="L9" s="19"/>
      <c r="M9" s="19"/>
      <c r="N9" s="20">
        <f>SUBTOTAL(109,Income[Year To Date])</f>
        <v>177000</v>
      </c>
    </row>
    <row r="11" spans="1:14" ht="18.75" x14ac:dyDescent="0.25">
      <c r="A11" s="23" t="s">
        <v>0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5"/>
    </row>
    <row r="12" spans="1:14" x14ac:dyDescent="0.25">
      <c r="A12" s="16" t="s">
        <v>4</v>
      </c>
      <c r="B12" s="16" t="s">
        <v>8</v>
      </c>
      <c r="C12" s="16" t="s">
        <v>9</v>
      </c>
      <c r="D12" s="16" t="s">
        <v>10</v>
      </c>
      <c r="E12" s="16" t="s">
        <v>11</v>
      </c>
      <c r="F12" s="16" t="s">
        <v>12</v>
      </c>
      <c r="G12" s="16" t="s">
        <v>13</v>
      </c>
      <c r="H12" s="16" t="s">
        <v>14</v>
      </c>
      <c r="I12" s="16" t="s">
        <v>15</v>
      </c>
      <c r="J12" s="16" t="s">
        <v>16</v>
      </c>
      <c r="K12" s="16" t="s">
        <v>17</v>
      </c>
      <c r="L12" s="16" t="s">
        <v>18</v>
      </c>
      <c r="M12" s="16" t="s">
        <v>19</v>
      </c>
      <c r="N12" s="16" t="s">
        <v>20</v>
      </c>
    </row>
    <row r="13" spans="1:14" x14ac:dyDescent="0.25">
      <c r="A13" s="5" t="s">
        <v>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1" t="s">
        <v>1</v>
      </c>
      <c r="B14" s="1">
        <v>7500</v>
      </c>
      <c r="C14" s="1">
        <v>7500</v>
      </c>
      <c r="D14" s="1">
        <v>7500</v>
      </c>
      <c r="E14" s="1">
        <v>7500</v>
      </c>
      <c r="F14" s="1">
        <v>7500</v>
      </c>
      <c r="G14" s="1">
        <v>7500</v>
      </c>
      <c r="N14">
        <f>SUM(Expense[[#This Row],[Jan]:[Dec]])</f>
        <v>45000</v>
      </c>
    </row>
    <row r="15" spans="1:14" x14ac:dyDescent="0.25">
      <c r="A15" s="1" t="s">
        <v>21</v>
      </c>
      <c r="B15" s="1">
        <v>250</v>
      </c>
      <c r="C15" s="1">
        <v>250</v>
      </c>
      <c r="D15" s="1">
        <v>250</v>
      </c>
      <c r="E15" s="1">
        <v>250</v>
      </c>
      <c r="F15" s="1">
        <v>250</v>
      </c>
      <c r="G15" s="1">
        <v>250</v>
      </c>
      <c r="N15">
        <f>SUM(Expense[[#This Row],[Jan]:[Dec]])</f>
        <v>1500</v>
      </c>
    </row>
    <row r="16" spans="1:14" x14ac:dyDescent="0.25">
      <c r="A16" s="1" t="s">
        <v>22</v>
      </c>
      <c r="B16" s="1">
        <v>5000</v>
      </c>
      <c r="C16" s="1">
        <v>5000</v>
      </c>
      <c r="D16" s="1">
        <v>5000</v>
      </c>
      <c r="E16" s="1">
        <v>5000</v>
      </c>
      <c r="F16" s="1">
        <v>5000</v>
      </c>
      <c r="G16" s="1">
        <v>5000</v>
      </c>
      <c r="N16">
        <f>SUM(Expense[[#This Row],[Jan]:[Dec]])</f>
        <v>30000</v>
      </c>
    </row>
    <row r="17" spans="1:14" x14ac:dyDescent="0.25">
      <c r="A17" s="1"/>
      <c r="B17" s="1"/>
      <c r="C17" s="3"/>
    </row>
    <row r="18" spans="1:14" x14ac:dyDescent="0.25">
      <c r="A18" s="5" t="s">
        <v>6</v>
      </c>
      <c r="B18" s="4"/>
      <c r="C18" s="13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4" x14ac:dyDescent="0.25">
      <c r="A19" s="1" t="s">
        <v>2</v>
      </c>
      <c r="B19" s="1">
        <v>2000</v>
      </c>
      <c r="C19" s="1">
        <v>2000</v>
      </c>
      <c r="D19" s="1">
        <v>2000</v>
      </c>
      <c r="E19" s="1">
        <v>2000</v>
      </c>
      <c r="F19" s="1">
        <v>2000</v>
      </c>
      <c r="G19" s="1">
        <v>2000</v>
      </c>
      <c r="N19">
        <f>SUM(Expense[[#This Row],[Jan]:[Dec]])</f>
        <v>12000</v>
      </c>
    </row>
    <row r="20" spans="1:14" x14ac:dyDescent="0.25">
      <c r="A20" s="1" t="s">
        <v>3</v>
      </c>
      <c r="B20" s="1">
        <v>2000</v>
      </c>
      <c r="C20" s="1">
        <v>2000</v>
      </c>
      <c r="D20" s="1">
        <v>2000</v>
      </c>
      <c r="E20" s="1">
        <v>2000</v>
      </c>
      <c r="F20" s="1">
        <v>2000</v>
      </c>
      <c r="G20" s="1">
        <v>2000</v>
      </c>
      <c r="N20">
        <f>SUM(Expense[[#This Row],[Jan]:[Dec]])</f>
        <v>12000</v>
      </c>
    </row>
    <row r="21" spans="1:14" x14ac:dyDescent="0.25">
      <c r="A21" s="1"/>
      <c r="B21" s="1"/>
      <c r="C21" s="6"/>
    </row>
    <row r="22" spans="1:14" x14ac:dyDescent="0.25">
      <c r="A22" s="5" t="s">
        <v>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4" x14ac:dyDescent="0.25">
      <c r="A23" s="1" t="s">
        <v>23</v>
      </c>
      <c r="B23">
        <v>0</v>
      </c>
      <c r="C23">
        <v>0</v>
      </c>
      <c r="D23">
        <v>300</v>
      </c>
      <c r="E23">
        <v>0</v>
      </c>
      <c r="F23">
        <v>300</v>
      </c>
      <c r="G23">
        <v>100</v>
      </c>
      <c r="N23">
        <f>SUM(Expense[[#This Row],[Jan]:[Dec]])</f>
        <v>700</v>
      </c>
    </row>
    <row r="24" spans="1:14" x14ac:dyDescent="0.25">
      <c r="A24" s="1" t="s">
        <v>24</v>
      </c>
      <c r="B24">
        <v>240</v>
      </c>
      <c r="C24">
        <v>240</v>
      </c>
      <c r="D24">
        <v>240</v>
      </c>
      <c r="E24">
        <v>240</v>
      </c>
      <c r="F24">
        <v>240</v>
      </c>
      <c r="G24">
        <v>240</v>
      </c>
      <c r="N24">
        <f>SUM(Expense[[#This Row],[Jan]:[Dec]])</f>
        <v>1440</v>
      </c>
    </row>
    <row r="25" spans="1:14" x14ac:dyDescent="0.25">
      <c r="A25" s="1" t="s">
        <v>25</v>
      </c>
      <c r="B25">
        <v>0</v>
      </c>
      <c r="C25">
        <v>0</v>
      </c>
      <c r="D25">
        <v>2500</v>
      </c>
      <c r="E25">
        <v>0</v>
      </c>
      <c r="F25">
        <v>3000</v>
      </c>
      <c r="G25">
        <v>1500</v>
      </c>
      <c r="N25">
        <f>SUM(Expense[[#This Row],[Jan]:[Dec]])</f>
        <v>7000</v>
      </c>
    </row>
    <row r="27" spans="1:14" x14ac:dyDescent="0.25">
      <c r="A27" s="5" t="s">
        <v>26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4" x14ac:dyDescent="0.25">
      <c r="A28" s="1" t="s">
        <v>29</v>
      </c>
      <c r="B28">
        <v>1000</v>
      </c>
      <c r="C28">
        <v>1000</v>
      </c>
      <c r="D28">
        <v>1000</v>
      </c>
      <c r="E28">
        <v>1000</v>
      </c>
      <c r="F28">
        <v>1000</v>
      </c>
      <c r="G28">
        <v>1000</v>
      </c>
      <c r="N28">
        <f>SUM(Expense[[#This Row],[Jan]:[Dec]])</f>
        <v>6000</v>
      </c>
    </row>
    <row r="29" spans="1:14" x14ac:dyDescent="0.25">
      <c r="A29" s="1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N29">
        <f>SUM(Expense[[#This Row],[Jan]:[Dec]])</f>
        <v>0</v>
      </c>
    </row>
    <row r="30" spans="1:14" x14ac:dyDescent="0.25">
      <c r="A30" s="1"/>
    </row>
    <row r="31" spans="1:14" x14ac:dyDescent="0.25">
      <c r="A31" s="21" t="s">
        <v>27</v>
      </c>
      <c r="B31">
        <f>SUBTOTAL(109,Expense[Jan])</f>
        <v>17990</v>
      </c>
      <c r="C31">
        <f>SUBTOTAL(109,Expense[Feb])</f>
        <v>17990</v>
      </c>
      <c r="D31">
        <f>SUBTOTAL(109,Expense[Mar])</f>
        <v>20790</v>
      </c>
      <c r="E31">
        <f>SUBTOTAL(109,Expense[Apr])</f>
        <v>17990</v>
      </c>
      <c r="F31">
        <f>SUBTOTAL(109,Expense[May])</f>
        <v>21290</v>
      </c>
      <c r="G31">
        <f>SUBTOTAL(109,Expense[Jun])</f>
        <v>19590</v>
      </c>
      <c r="N31">
        <f>SUBTOTAL(109,Expense[Year To Date])</f>
        <v>115640</v>
      </c>
    </row>
    <row r="32" spans="1:14" ht="15.75" thickBot="1" x14ac:dyDescent="0.3"/>
    <row r="33" spans="1:14" ht="15.75" thickTop="1" x14ac:dyDescent="0.25">
      <c r="A33" s="14" t="s">
        <v>32</v>
      </c>
      <c r="B33" s="15">
        <f>Income[[#Totals],[Jan]]-Expense[[#Totals],[Jan]]</f>
        <v>10010</v>
      </c>
      <c r="C33" s="15">
        <f>Income[[#Totals],[Feb]]-Expense[[#Totals],[Feb]]</f>
        <v>10010</v>
      </c>
      <c r="D33" s="15">
        <f>Income[[#Totals],[Mar]]-Expense[[#Totals],[Mar]]</f>
        <v>7210</v>
      </c>
      <c r="E33" s="15">
        <f>Income[[#Totals],[Apr]]-Expense[[#Totals],[Apr]]</f>
        <v>10010</v>
      </c>
      <c r="F33" s="15">
        <f>Income[[#Totals],[May]]-Expense[[#Totals],[May]]</f>
        <v>13710</v>
      </c>
      <c r="G33" s="15">
        <f>Income[[#Totals],[Jun]]-Expense[[#Totals],[Jun]]</f>
        <v>10410</v>
      </c>
      <c r="H33" s="15"/>
      <c r="I33" s="15"/>
      <c r="J33" s="15"/>
      <c r="K33" s="15"/>
      <c r="L33" s="15"/>
      <c r="M33" s="15"/>
      <c r="N33" s="15">
        <f>Income[[#Totals],[Year To Date]]-Expense[[#Totals],[Year To Date]]</f>
        <v>61360</v>
      </c>
    </row>
  </sheetData>
  <mergeCells count="3">
    <mergeCell ref="A1:N2"/>
    <mergeCell ref="A11:N11"/>
    <mergeCell ref="A4:N4"/>
  </mergeCells>
  <conditionalFormatting sqref="B33:G33">
    <cfRule type="cellIs" dxfId="64" priority="2" operator="lessThan">
      <formula>10000</formula>
    </cfRule>
  </conditionalFormatting>
  <conditionalFormatting sqref="B33:N33">
    <cfRule type="cellIs" dxfId="63" priority="1" operator="lessThan">
      <formula>10000</formula>
    </cfRule>
  </conditionalFormatting>
  <pageMargins left="0.7" right="0.7" top="0.75" bottom="0.75" header="0.3" footer="0.3"/>
  <ignoredErrors>
    <ignoredError sqref="N14:N16 N28:N29 N23:N25 N19:N20" calculatedColumn="1"/>
  </ignoredErrors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H E T S V t 5 b P 8 i l A A A A 9 Q A A A B I A H A B D b 2 5 m a W c v U G F j a 2 F n Z S 5 4 b W w g o h g A K K A U A A A A A A A A A A A A A A A A A A A A A A A A A A A A h Y 8 x D o I w G I W v Q r r T 1 m o M k p 8 y O J m I M T E x r k 2 p 0 A j F 0 G K 5 m 4 N H 8 g p i F H V z f N / 7 h v f u 1 x u k f V 0 F F 9 V a 3 Z g E T T B F g T K y y b U p E t S 5 Y x i h l M N W y J M o V D D I x s a 9 z R N U O n e O C f H e Y z / F T V s Q R u m E H L L 1 T p a q F u g j 6 / 9 y q I 1 1 w k i F O O x f Y z j D i z m O Z g x T I C O D T J t v z 4 a 5 z / Y H w r K r X N c q r k y 4 2 g A Z I 5 D 3 B f 4 A U E s D B B Q A A g A I A B x E 0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R N J W K I p H u A 4 A A A A R A A A A E w A c A E Z v c m 1 1 b G F z L 1 N l Y 3 R p b 2 4 x L m 0 g o h g A K K A U A A A A A A A A A A A A A A A A A A A A A A A A A A A A K 0 5 N L s n M z 1 M I h t C G 1 g B Q S w E C L Q A U A A I A C A A c R N J W 3 l s / y K U A A A D 1 A A A A E g A A A A A A A A A A A A A A A A A A A A A A Q 2 9 u Z m l n L 1 B h Y 2 t h Z 2 U u e G 1 s U E s B A i 0 A F A A C A A g A H E T S V g / K 6 a u k A A A A 6 Q A A A B M A A A A A A A A A A A A A A A A A 8 Q A A A F t D b 2 5 0 Z W 5 0 X 1 R 5 c G V z X S 5 4 b W x Q S w E C L Q A U A A I A C A A c R N J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3 g 3 I l N R Y G U q T i U 2 K n t E y 9 Q A A A A A C A A A A A A A Q Z g A A A A E A A C A A A A D C l L V z J E U 2 S 3 B 9 0 X j y M a T h 2 6 g h T V x X Y c y g w X 3 R 4 n 7 E 9 g A A A A A O g A A A A A I A A C A A A A A S 4 F x M 5 y p y C J Z U M r Q M P 8 g L W u L I V C g 9 4 q 8 1 Q G + q U V I W h l A A A A B T V w i y e i G 1 G e w i 9 k g L d P H e J u o 3 M F E 3 Z D u x v N A V h L 3 b O m i j C t 8 v K o l N K D + d E s O b k O J b k + Z Z B k W x 9 X b 3 8 Y 3 N D v K b Z p L F n h i j w + F / 5 7 u + R O z k h 0 A A A A C 0 z f 4 N a P 9 s U 3 W g 4 i z J 4 i N 2 E M 0 l p E l Z E F z x n 2 Y S F G K e o L 1 M Y k Z H t 3 d w n 2 U V R P i H E O S r Z D 1 B H R k h r x b y L O B + k x 5 P < / D a t a M a s h u p > 
</file>

<file path=customXml/itemProps1.xml><?xml version="1.0" encoding="utf-8"?>
<ds:datastoreItem xmlns:ds="http://schemas.openxmlformats.org/officeDocument/2006/customXml" ds:itemID="{EF538D69-F2BD-4B38-8F12-C3F8902656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pallavipriya4300@outlook.com</dc:creator>
  <cp:lastModifiedBy>pallavipriya4300@outlook.com</cp:lastModifiedBy>
  <dcterms:created xsi:type="dcterms:W3CDTF">2023-06-04T14:44:18Z</dcterms:created>
  <dcterms:modified xsi:type="dcterms:W3CDTF">2023-06-18T03:03:21Z</dcterms:modified>
</cp:coreProperties>
</file>