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bullshitBundle\kossuth\10b\9_2024_02_23\"/>
    </mc:Choice>
  </mc:AlternateContent>
  <xr:revisionPtr revIDLastSave="0" documentId="13_ncr:1_{0FB65E2B-EC40-46E5-B912-E1B24B4124B6}" xr6:coauthVersionLast="47" xr6:coauthVersionMax="47" xr10:uidLastSave="{00000000-0000-0000-0000-000000000000}"/>
  <bookViews>
    <workbookView xWindow="-120" yWindow="-120" windowWidth="29040" windowHeight="15720" xr2:uid="{8677DF74-03CC-4973-9561-755FBF61B3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6" i="1"/>
  <c r="I17" i="1"/>
  <c r="I13" i="1"/>
  <c r="I12" i="1"/>
  <c r="I10" i="1"/>
  <c r="I8" i="1"/>
  <c r="I7" i="1"/>
  <c r="D21" i="1"/>
  <c r="F21" i="1"/>
  <c r="C21" i="1"/>
  <c r="C20" i="1"/>
  <c r="D20" i="1"/>
  <c r="E20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<sst xmlns="http://schemas.openxmlformats.org/spreadsheetml/2006/main" count="55" uniqueCount="52">
  <si>
    <t>Közös költség</t>
  </si>
  <si>
    <t>lakás</t>
  </si>
  <si>
    <t>tulajdonos</t>
  </si>
  <si>
    <t>alapterület</t>
  </si>
  <si>
    <t>lakók</t>
  </si>
  <si>
    <t>garázs</t>
  </si>
  <si>
    <t>Lakás:</t>
  </si>
  <si>
    <t>A1</t>
  </si>
  <si>
    <t>Jakubács Erdő</t>
  </si>
  <si>
    <t>Vízdíj:</t>
  </si>
  <si>
    <t>A2</t>
  </si>
  <si>
    <t>Vámosi Titusz</t>
  </si>
  <si>
    <t>Garázs:</t>
  </si>
  <si>
    <t>A3</t>
  </si>
  <si>
    <t>Esztergályos Jonatán</t>
  </si>
  <si>
    <t>A4</t>
  </si>
  <si>
    <t>Zitkovszky Detre</t>
  </si>
  <si>
    <t>Legnagyob lakás:</t>
  </si>
  <si>
    <t>B1</t>
  </si>
  <si>
    <t>mérete:</t>
  </si>
  <si>
    <t>B2</t>
  </si>
  <si>
    <t>Sebő Bonifác</t>
  </si>
  <si>
    <t>helye:</t>
  </si>
  <si>
    <t>B3</t>
  </si>
  <si>
    <t>Dr. Pozsgai Emil</t>
  </si>
  <si>
    <t>tulajdonos:</t>
  </si>
  <si>
    <t>B4</t>
  </si>
  <si>
    <t>Dálnoki Illés</t>
  </si>
  <si>
    <t>C1</t>
  </si>
  <si>
    <t>Brückler Lóránt</t>
  </si>
  <si>
    <t>Második legnagyobb lakás</t>
  </si>
  <si>
    <t>C2</t>
  </si>
  <si>
    <t>Dr. Uray Helmut</t>
  </si>
  <si>
    <t>C3</t>
  </si>
  <si>
    <t>Berhidai Ernő</t>
  </si>
  <si>
    <t>C4</t>
  </si>
  <si>
    <t>Dömény Lajos</t>
  </si>
  <si>
    <t>D1</t>
  </si>
  <si>
    <t>Garázsok száma:</t>
  </si>
  <si>
    <t>D2</t>
  </si>
  <si>
    <t>Eigenbauer Ubul</t>
  </si>
  <si>
    <t>Dupla garázsok száma:</t>
  </si>
  <si>
    <t>D3</t>
  </si>
  <si>
    <t>Geiszler Manuel</t>
  </si>
  <si>
    <t>D4</t>
  </si>
  <si>
    <t>Prágai Mihály</t>
  </si>
  <si>
    <t>100 m2-nél nagyobb lakás:</t>
  </si>
  <si>
    <t>…ezek aránya</t>
  </si>
  <si>
    <t>Csetneki Csanád</t>
  </si>
  <si>
    <t>Lórántfi Lajos</t>
  </si>
  <si>
    <t>Összesen</t>
  </si>
  <si>
    <t>Átlagosan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</si>
</sst>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\ &quot;Ft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7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620A-3757-410D-9A12-45649C15A9C3}">
  <dimension ref="A1:I21"/>
  <sheetViews>
    <sheetView tabSelected="1" workbookViewId="0">
      <selection activeCell="F4" sqref="F4:F21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0.5703125" bestFit="1" customWidth="1"/>
    <col min="6" max="6" width="13.140625" bestFit="1" customWidth="1"/>
    <col min="8" max="8" width="24.85546875" bestFit="1" customWidth="1"/>
    <col min="9" max="9" width="13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0</v>
      </c>
      <c r="H3" t="s">
        <v>6</v>
      </c>
      <c r="I3">
        <v>80</v>
      </c>
    </row>
    <row r="4" spans="1:9" x14ac:dyDescent="0.25">
      <c r="A4" t="s">
        <v>7</v>
      </c>
      <c r="B4" t="s">
        <v>8</v>
      </c>
      <c r="C4">
        <v>84</v>
      </c>
      <c r="D4">
        <v>2</v>
      </c>
      <c r="E4">
        <v>20</v>
      </c>
      <c r="F4" s="3">
        <f>C4*$I$3+D4*$I$4+E4*$I$5</f>
        <v>11120</v>
      </c>
      <c r="H4" t="s">
        <v>9</v>
      </c>
      <c r="I4">
        <v>2000</v>
      </c>
    </row>
    <row r="5" spans="1:9" x14ac:dyDescent="0.25">
      <c r="A5" t="s">
        <v>10</v>
      </c>
      <c r="B5" t="s">
        <v>11</v>
      </c>
      <c r="C5">
        <v>62</v>
      </c>
      <c r="D5">
        <v>2</v>
      </c>
      <c r="F5" s="3">
        <f t="shared" ref="F5:F20" si="0">C5*$I$3+D5*$I$4+E5*$I$5</f>
        <v>8960</v>
      </c>
      <c r="H5" t="s">
        <v>12</v>
      </c>
      <c r="I5">
        <v>20</v>
      </c>
    </row>
    <row r="6" spans="1:9" x14ac:dyDescent="0.25">
      <c r="A6" t="s">
        <v>13</v>
      </c>
      <c r="B6" t="s">
        <v>14</v>
      </c>
      <c r="C6">
        <v>114</v>
      </c>
      <c r="D6">
        <v>4</v>
      </c>
      <c r="E6">
        <v>40</v>
      </c>
      <c r="F6" s="3">
        <f t="shared" si="0"/>
        <v>17920</v>
      </c>
    </row>
    <row r="7" spans="1:9" x14ac:dyDescent="0.25">
      <c r="A7" t="s">
        <v>15</v>
      </c>
      <c r="B7" t="s">
        <v>16</v>
      </c>
      <c r="C7">
        <v>90</v>
      </c>
      <c r="D7">
        <v>3</v>
      </c>
      <c r="F7" s="3">
        <f t="shared" si="0"/>
        <v>13200</v>
      </c>
      <c r="H7" t="s">
        <v>17</v>
      </c>
      <c r="I7" t="str">
        <f>INDEX(A4:A19,MATCH(MAX(C4:C19),C4:C19,0))</f>
        <v>C3</v>
      </c>
    </row>
    <row r="8" spans="1:9" x14ac:dyDescent="0.25">
      <c r="A8" t="s">
        <v>18</v>
      </c>
      <c r="B8" t="s">
        <v>48</v>
      </c>
      <c r="C8">
        <v>72</v>
      </c>
      <c r="D8">
        <v>3</v>
      </c>
      <c r="E8">
        <v>20</v>
      </c>
      <c r="F8" s="3">
        <f t="shared" si="0"/>
        <v>12160</v>
      </c>
      <c r="H8" t="s">
        <v>19</v>
      </c>
      <c r="I8">
        <f>INDEX(C4:C19,MATCH(I7,A4:A19,0))</f>
        <v>144</v>
      </c>
    </row>
    <row r="9" spans="1:9" x14ac:dyDescent="0.25">
      <c r="A9" t="s">
        <v>20</v>
      </c>
      <c r="B9" t="s">
        <v>21</v>
      </c>
      <c r="C9">
        <v>88</v>
      </c>
      <c r="D9">
        <v>4</v>
      </c>
      <c r="E9">
        <v>20</v>
      </c>
      <c r="F9" s="3">
        <f t="shared" si="0"/>
        <v>15440</v>
      </c>
      <c r="H9" t="s">
        <v>22</v>
      </c>
    </row>
    <row r="10" spans="1:9" x14ac:dyDescent="0.25">
      <c r="A10" t="s">
        <v>23</v>
      </c>
      <c r="B10" t="s">
        <v>24</v>
      </c>
      <c r="C10">
        <v>132</v>
      </c>
      <c r="D10">
        <v>4</v>
      </c>
      <c r="E10">
        <v>20</v>
      </c>
      <c r="F10" s="3">
        <f t="shared" si="0"/>
        <v>18960</v>
      </c>
      <c r="H10" t="s">
        <v>25</v>
      </c>
      <c r="I10" t="str">
        <f>INDEX(B4:B19,MATCH(I7,A4:A19,0))</f>
        <v>Berhidai Ernő</v>
      </c>
    </row>
    <row r="11" spans="1:9" x14ac:dyDescent="0.25">
      <c r="A11" t="s">
        <v>26</v>
      </c>
      <c r="B11" t="s">
        <v>27</v>
      </c>
      <c r="C11">
        <v>58</v>
      </c>
      <c r="D11">
        <v>2</v>
      </c>
      <c r="F11" s="3">
        <f t="shared" si="0"/>
        <v>8640</v>
      </c>
    </row>
    <row r="12" spans="1:9" x14ac:dyDescent="0.25">
      <c r="A12" t="s">
        <v>28</v>
      </c>
      <c r="B12" t="s">
        <v>29</v>
      </c>
      <c r="C12">
        <v>92</v>
      </c>
      <c r="D12">
        <v>5</v>
      </c>
      <c r="E12">
        <v>20</v>
      </c>
      <c r="F12" s="3">
        <f t="shared" si="0"/>
        <v>17760</v>
      </c>
      <c r="H12" t="s">
        <v>30</v>
      </c>
      <c r="I12" t="str">
        <f>INDEX(A4:A19,MATCH(LARGE(C4:C19,2),C4:C19,0))</f>
        <v>B3</v>
      </c>
    </row>
    <row r="13" spans="1:9" x14ac:dyDescent="0.25">
      <c r="A13" t="s">
        <v>31</v>
      </c>
      <c r="B13" t="s">
        <v>32</v>
      </c>
      <c r="C13">
        <v>36</v>
      </c>
      <c r="D13">
        <v>1</v>
      </c>
      <c r="F13" s="3">
        <f t="shared" si="0"/>
        <v>4880</v>
      </c>
      <c r="H13" t="s">
        <v>19</v>
      </c>
      <c r="I13">
        <f>INDEX(C4:C19,MATCH(I12,A4:A19,0))</f>
        <v>132</v>
      </c>
    </row>
    <row r="14" spans="1:9" x14ac:dyDescent="0.25">
      <c r="A14" t="s">
        <v>33</v>
      </c>
      <c r="B14" t="s">
        <v>34</v>
      </c>
      <c r="C14">
        <v>144</v>
      </c>
      <c r="D14">
        <v>6</v>
      </c>
      <c r="E14">
        <v>40</v>
      </c>
      <c r="F14" s="3">
        <f t="shared" si="0"/>
        <v>24320</v>
      </c>
      <c r="H14" t="s">
        <v>22</v>
      </c>
    </row>
    <row r="15" spans="1:9" x14ac:dyDescent="0.25">
      <c r="A15" t="s">
        <v>35</v>
      </c>
      <c r="B15" t="s">
        <v>36</v>
      </c>
      <c r="C15">
        <v>78</v>
      </c>
      <c r="D15">
        <v>2</v>
      </c>
      <c r="F15" s="3">
        <f t="shared" si="0"/>
        <v>10240</v>
      </c>
    </row>
    <row r="16" spans="1:9" x14ac:dyDescent="0.25">
      <c r="A16" t="s">
        <v>37</v>
      </c>
      <c r="B16" t="s">
        <v>49</v>
      </c>
      <c r="C16">
        <v>82</v>
      </c>
      <c r="D16">
        <v>2</v>
      </c>
      <c r="E16">
        <v>20</v>
      </c>
      <c r="F16" s="3">
        <f t="shared" si="0"/>
        <v>10960</v>
      </c>
      <c r="H16" t="s">
        <v>38</v>
      </c>
      <c r="I16">
        <f>COUNTIF(E4:E19,20) + COUNTIF(E4:E19,40)</f>
        <v>10</v>
      </c>
    </row>
    <row r="17" spans="1:9" x14ac:dyDescent="0.25">
      <c r="A17" t="s">
        <v>39</v>
      </c>
      <c r="B17" t="s">
        <v>40</v>
      </c>
      <c r="C17">
        <v>88</v>
      </c>
      <c r="D17">
        <v>4</v>
      </c>
      <c r="E17">
        <v>20</v>
      </c>
      <c r="F17" s="3">
        <f t="shared" si="0"/>
        <v>15440</v>
      </c>
      <c r="H17" t="s">
        <v>41</v>
      </c>
      <c r="I17">
        <f>COUNTIF(E4:E19,40)</f>
        <v>2</v>
      </c>
    </row>
    <row r="18" spans="1:9" x14ac:dyDescent="0.25">
      <c r="A18" t="s">
        <v>42</v>
      </c>
      <c r="B18" t="s">
        <v>43</v>
      </c>
      <c r="C18">
        <v>72</v>
      </c>
      <c r="D18">
        <v>3</v>
      </c>
      <c r="F18" s="3">
        <f t="shared" si="0"/>
        <v>11760</v>
      </c>
    </row>
    <row r="19" spans="1:9" x14ac:dyDescent="0.25">
      <c r="A19" t="s">
        <v>44</v>
      </c>
      <c r="B19" t="s">
        <v>45</v>
      </c>
      <c r="C19">
        <v>108</v>
      </c>
      <c r="D19">
        <v>4</v>
      </c>
      <c r="E19">
        <v>20</v>
      </c>
      <c r="F19" s="3">
        <f t="shared" si="0"/>
        <v>17040</v>
      </c>
      <c r="H19" t="s">
        <v>46</v>
      </c>
      <c r="I19">
        <f>COUNTIF(C4:C19,"&gt;100")</f>
        <v>4</v>
      </c>
    </row>
    <row r="20" spans="1:9" x14ac:dyDescent="0.25">
      <c r="B20" t="s">
        <v>50</v>
      </c>
      <c r="C20">
        <f t="shared" ref="C20:E20" si="1">SUM(C4:C19)</f>
        <v>1400</v>
      </c>
      <c r="D20">
        <f t="shared" si="1"/>
        <v>51</v>
      </c>
      <c r="E20">
        <f t="shared" si="1"/>
        <v>240</v>
      </c>
      <c r="F20" s="3">
        <f>SUM(F4:F19)</f>
        <v>218800</v>
      </c>
      <c r="H20" t="s">
        <v>47</v>
      </c>
      <c r="I20" s="2">
        <f>I19/COUNTA(A4:A19)</f>
        <v>0.25</v>
      </c>
    </row>
    <row r="21" spans="1:9" x14ac:dyDescent="0.25">
      <c r="B21" t="s">
        <v>51</v>
      </c>
      <c r="C21" s="1">
        <f>AVERAGE(C4:C19)</f>
        <v>87.5</v>
      </c>
      <c r="D21" s="1">
        <f t="shared" ref="D21:F21" si="2">AVERAGE(D4:D19)</f>
        <v>3.1875</v>
      </c>
      <c r="F21" s="3">
        <f t="shared" si="2"/>
        <v>13675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Pályi Kristóf Ferenc</cp:lastModifiedBy>
  <dcterms:created xsi:type="dcterms:W3CDTF">2024-02-22T18:36:35Z</dcterms:created>
  <dcterms:modified xsi:type="dcterms:W3CDTF">2024-02-22T18:55:44Z</dcterms:modified>
</cp:coreProperties>
</file>