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lyi\OneDrive\Desktop\bullshitBundle\kossuthrepo\10b\9_2024_02_23\"/>
    </mc:Choice>
  </mc:AlternateContent>
  <xr:revisionPtr revIDLastSave="0" documentId="13_ncr:1_{45FA08B6-B180-401F-8DEE-9F7BF62BE3A9}" xr6:coauthVersionLast="47" xr6:coauthVersionMax="47" xr10:uidLastSave="{00000000-0000-0000-0000-000000000000}"/>
  <bookViews>
    <workbookView xWindow="-98" yWindow="-98" windowWidth="19396" windowHeight="11475" xr2:uid="{8677DF74-03CC-4973-9561-755FBF61B3B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1" l="1"/>
  <c r="I17" i="1"/>
  <c r="I16" i="1"/>
  <c r="I13" i="1"/>
  <c r="I12" i="1"/>
  <c r="I19" i="1"/>
  <c r="I10" i="1"/>
  <c r="I8" i="1"/>
  <c r="I7" i="1"/>
  <c r="D21" i="1"/>
  <c r="F21" i="1"/>
  <c r="C21" i="1"/>
  <c r="C20" i="1"/>
  <c r="D20" i="1"/>
  <c r="E20" i="1"/>
  <c r="F20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" i="1"/>
</calcChain>
</file>

<file path=xl/sharedStrings.xml><?xml version="1.0" encoding="utf-8"?>
<sst xmlns="http://schemas.openxmlformats.org/spreadsheetml/2006/main" count="55" uniqueCount="52">
  <si>
    <t>Közös költség</t>
  </si>
  <si>
    <t>lakás</t>
  </si>
  <si>
    <t>tulajdonos</t>
  </si>
  <si>
    <t>alapterület</t>
  </si>
  <si>
    <t>lakók</t>
  </si>
  <si>
    <t>garázs</t>
  </si>
  <si>
    <t>Lakás:</t>
  </si>
  <si>
    <t>A1</t>
  </si>
  <si>
    <t>Jakubács Erdő</t>
  </si>
  <si>
    <t>Vízdíj:</t>
  </si>
  <si>
    <t>A2</t>
  </si>
  <si>
    <t>Vámosi Titusz</t>
  </si>
  <si>
    <t>Garázs:</t>
  </si>
  <si>
    <t>A3</t>
  </si>
  <si>
    <t>Esztergályos Jonatán</t>
  </si>
  <si>
    <t>A4</t>
  </si>
  <si>
    <t>Zitkovszky Detre</t>
  </si>
  <si>
    <t>Legnagyob lakás:</t>
  </si>
  <si>
    <t>B1</t>
  </si>
  <si>
    <t>mérete:</t>
  </si>
  <si>
    <t>B2</t>
  </si>
  <si>
    <t>Sebő Bonifác</t>
  </si>
  <si>
    <t>helye:</t>
  </si>
  <si>
    <t>B3</t>
  </si>
  <si>
    <t>Dr. Pozsgai Emil</t>
  </si>
  <si>
    <t>tulajdonos:</t>
  </si>
  <si>
    <t>B4</t>
  </si>
  <si>
    <t>Dálnoki Illés</t>
  </si>
  <si>
    <t>C1</t>
  </si>
  <si>
    <t>Brückler Lóránt</t>
  </si>
  <si>
    <t>Második legnagyobb lakás</t>
  </si>
  <si>
    <t>C2</t>
  </si>
  <si>
    <t>Dr. Uray Helmut</t>
  </si>
  <si>
    <t>C3</t>
  </si>
  <si>
    <t>Berhidai Ernő</t>
  </si>
  <si>
    <t>C4</t>
  </si>
  <si>
    <t>Dömény Lajos</t>
  </si>
  <si>
    <t>D1</t>
  </si>
  <si>
    <t>Garázsok száma:</t>
  </si>
  <si>
    <t>D2</t>
  </si>
  <si>
    <t>Eigenbauer Ubul</t>
  </si>
  <si>
    <t>Dupla garázsok száma:</t>
  </si>
  <si>
    <t>D3</t>
  </si>
  <si>
    <t>Geiszler Manuel</t>
  </si>
  <si>
    <t>D4</t>
  </si>
  <si>
    <t>Prágai Mihály</t>
  </si>
  <si>
    <t>100 m2-nél nagyobb lakás:</t>
  </si>
  <si>
    <t>…ezek aránya</t>
  </si>
  <si>
    <t>Csetneki Csanád</t>
  </si>
  <si>
    <t>Lórántfi Lajos</t>
  </si>
  <si>
    <t>Összesen</t>
  </si>
  <si>
    <t>Átlagosan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</si>
</sst>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Ft&quot;"/>
  </numFmts>
  <fonts count="4" x14ac:knownFonts="1">
    <font>
      <sz val="11"/>
      <color theme="1"/>
      <name val="Aptos Narrow"/>
      <family val="2"/>
      <charset val="238"/>
      <scheme val="minor"/>
    </font>
    <font>
      <b/>
      <i/>
      <sz val="22"/>
      <color theme="1"/>
      <name val="Aptos Narrow"/>
      <family val="2"/>
      <scheme val="minor"/>
    </font>
    <font>
      <b/>
      <i/>
      <sz val="13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000" b="1" i="1"/>
              <a:t>Közös</a:t>
            </a:r>
            <a:r>
              <a:rPr lang="en-GB" sz="2000" b="1" i="1" baseline="0"/>
              <a:t> költség</a:t>
            </a:r>
            <a:endParaRPr lang="hu-HU" sz="2000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Munka1!$A$4:$A$19</c:f>
              <c:strCache>
                <c:ptCount val="16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  <c:pt idx="4">
                  <c:v>B1</c:v>
                </c:pt>
                <c:pt idx="5">
                  <c:v>B2</c:v>
                </c:pt>
                <c:pt idx="6">
                  <c:v>B3</c:v>
                </c:pt>
                <c:pt idx="7">
                  <c:v>B4</c:v>
                </c:pt>
                <c:pt idx="8">
                  <c:v>C1</c:v>
                </c:pt>
                <c:pt idx="9">
                  <c:v>C2</c:v>
                </c:pt>
                <c:pt idx="10">
                  <c:v>C3</c:v>
                </c:pt>
                <c:pt idx="11">
                  <c:v>C4</c:v>
                </c:pt>
                <c:pt idx="12">
                  <c:v>D1</c:v>
                </c:pt>
                <c:pt idx="13">
                  <c:v>D2</c:v>
                </c:pt>
                <c:pt idx="14">
                  <c:v>D3</c:v>
                </c:pt>
                <c:pt idx="15">
                  <c:v>D4</c:v>
                </c:pt>
              </c:strCache>
            </c:strRef>
          </c:cat>
          <c:val>
            <c:numRef>
              <c:f>Munka1!$F$4:$F$19</c:f>
              <c:numCache>
                <c:formatCode>#\ ##0\ "Ft"</c:formatCode>
                <c:ptCount val="16"/>
                <c:pt idx="0">
                  <c:v>11120</c:v>
                </c:pt>
                <c:pt idx="1">
                  <c:v>8960</c:v>
                </c:pt>
                <c:pt idx="2">
                  <c:v>17920</c:v>
                </c:pt>
                <c:pt idx="3">
                  <c:v>13200</c:v>
                </c:pt>
                <c:pt idx="4">
                  <c:v>12160</c:v>
                </c:pt>
                <c:pt idx="5">
                  <c:v>15440</c:v>
                </c:pt>
                <c:pt idx="6">
                  <c:v>18960</c:v>
                </c:pt>
                <c:pt idx="7">
                  <c:v>8640</c:v>
                </c:pt>
                <c:pt idx="8">
                  <c:v>17760</c:v>
                </c:pt>
                <c:pt idx="9">
                  <c:v>4880</c:v>
                </c:pt>
                <c:pt idx="10">
                  <c:v>24320</c:v>
                </c:pt>
                <c:pt idx="11">
                  <c:v>10240</c:v>
                </c:pt>
                <c:pt idx="12">
                  <c:v>10960</c:v>
                </c:pt>
                <c:pt idx="13">
                  <c:v>15440</c:v>
                </c:pt>
                <c:pt idx="14">
                  <c:v>11760</c:v>
                </c:pt>
                <c:pt idx="15">
                  <c:v>17040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C-48A8-9496-C4DFB3851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axId val="233472191"/>
        <c:axId val="228524719"/>
      </c:barChart>
      <c:catAx>
        <c:axId val="233472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28524719"/>
        <c:crosses val="autoZero"/>
        <c:auto val="1"/>
        <c:lblAlgn val="ctr"/>
        <c:lblOffset val="100"/>
        <c:noMultiLvlLbl val="0"/>
      </c:catAx>
      <c:valAx>
        <c:axId val="228524719"/>
        <c:scaling>
          <c:orientation val="minMax"/>
          <c:max val="2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\ &quot;Ft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3347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603017</xdr:colOff>
      <xdr:row>22</xdr:row>
      <xdr:rowOff>44542</xdr:rowOff>
    </xdr:from>
    <xdr:to>
      <xdr:col>8</xdr:col>
      <xdr:colOff>934640</xdr:colOff>
      <xdr:row>49</xdr:row>
      <xdr:rowOff>71437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EEA93403-2B9B-E093-74E7-9109A739F3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620A-3757-410D-9A12-45649C15A9C3}">
  <dimension ref="A1:I21"/>
  <sheetViews>
    <sheetView tabSelected="1" topLeftCell="A18" zoomScale="80" zoomScaleNormal="85" workbookViewId="0">
      <selection activeCell="O26" sqref="O26"/>
    </sheetView>
  </sheetViews>
  <sheetFormatPr defaultRowHeight="14.25" x14ac:dyDescent="0.45"/>
  <cols>
    <col min="1" max="1" width="13.1328125" bestFit="1" customWidth="1"/>
    <col min="2" max="2" width="19.73046875" bestFit="1" customWidth="1"/>
    <col min="3" max="3" width="12.33203125" bestFit="1" customWidth="1"/>
    <col min="6" max="6" width="15" bestFit="1" customWidth="1"/>
    <col min="8" max="8" width="24.86328125" bestFit="1" customWidth="1"/>
    <col min="9" max="9" width="13.1328125" bestFit="1" customWidth="1"/>
  </cols>
  <sheetData>
    <row r="1" spans="1:9" ht="29.25" x14ac:dyDescent="0.4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x14ac:dyDescent="0.45">
      <c r="A2" s="4"/>
      <c r="B2" s="4"/>
      <c r="C2" s="4"/>
      <c r="D2" s="4"/>
      <c r="E2" s="4"/>
      <c r="F2" s="4"/>
      <c r="G2" s="4"/>
      <c r="H2" s="4"/>
      <c r="I2" s="4"/>
    </row>
    <row r="3" spans="1:9" ht="17.25" x14ac:dyDescent="0.45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0</v>
      </c>
      <c r="G3" s="4"/>
      <c r="H3" s="4" t="s">
        <v>6</v>
      </c>
      <c r="I3" s="4">
        <v>80</v>
      </c>
    </row>
    <row r="4" spans="1:9" x14ac:dyDescent="0.45">
      <c r="A4" s="8" t="s">
        <v>7</v>
      </c>
      <c r="B4" s="9" t="s">
        <v>8</v>
      </c>
      <c r="C4" s="9">
        <v>84</v>
      </c>
      <c r="D4" s="9">
        <v>2</v>
      </c>
      <c r="E4" s="9">
        <v>20</v>
      </c>
      <c r="F4" s="10">
        <f>C4*$I$3+D4*$I$4+E4*$I$5</f>
        <v>11120</v>
      </c>
      <c r="G4" s="20"/>
      <c r="H4" s="20" t="s">
        <v>9</v>
      </c>
      <c r="I4" s="20">
        <v>2000</v>
      </c>
    </row>
    <row r="5" spans="1:9" x14ac:dyDescent="0.45">
      <c r="A5" s="8" t="s">
        <v>10</v>
      </c>
      <c r="B5" s="9" t="s">
        <v>11</v>
      </c>
      <c r="C5" s="9">
        <v>62</v>
      </c>
      <c r="D5" s="9">
        <v>2</v>
      </c>
      <c r="E5" s="9"/>
      <c r="F5" s="10">
        <f t="shared" ref="F5:F19" si="0">C5*$I$3+D5*$I$4+E5*$I$5</f>
        <v>8960</v>
      </c>
      <c r="G5" s="20"/>
      <c r="H5" s="20" t="s">
        <v>12</v>
      </c>
      <c r="I5" s="20">
        <v>20</v>
      </c>
    </row>
    <row r="6" spans="1:9" x14ac:dyDescent="0.45">
      <c r="A6" s="8" t="s">
        <v>13</v>
      </c>
      <c r="B6" s="9" t="s">
        <v>14</v>
      </c>
      <c r="C6" s="9">
        <v>114</v>
      </c>
      <c r="D6" s="9">
        <v>4</v>
      </c>
      <c r="E6" s="9">
        <v>40</v>
      </c>
      <c r="F6" s="10">
        <f t="shared" si="0"/>
        <v>17920</v>
      </c>
      <c r="G6" s="20"/>
      <c r="H6" s="20"/>
      <c r="I6" s="20"/>
    </row>
    <row r="7" spans="1:9" x14ac:dyDescent="0.45">
      <c r="A7" s="8" t="s">
        <v>15</v>
      </c>
      <c r="B7" s="9" t="s">
        <v>16</v>
      </c>
      <c r="C7" s="9">
        <v>90</v>
      </c>
      <c r="D7" s="9">
        <v>3</v>
      </c>
      <c r="E7" s="9"/>
      <c r="F7" s="10">
        <f t="shared" si="0"/>
        <v>13200</v>
      </c>
      <c r="G7" s="20"/>
      <c r="H7" s="20" t="s">
        <v>17</v>
      </c>
      <c r="I7" s="20" t="str">
        <f>INDEX(A4:A19,MATCH(MAX(C4:C19),C4:C19,0))</f>
        <v>C3</v>
      </c>
    </row>
    <row r="8" spans="1:9" x14ac:dyDescent="0.45">
      <c r="A8" s="11" t="s">
        <v>18</v>
      </c>
      <c r="B8" s="12" t="s">
        <v>48</v>
      </c>
      <c r="C8" s="12">
        <v>72</v>
      </c>
      <c r="D8" s="12">
        <v>3</v>
      </c>
      <c r="E8" s="12">
        <v>20</v>
      </c>
      <c r="F8" s="13">
        <f t="shared" si="0"/>
        <v>12160</v>
      </c>
      <c r="G8" s="20"/>
      <c r="H8" s="20" t="s">
        <v>19</v>
      </c>
      <c r="I8" s="20">
        <f>INDEX(C4:C19,MATCH(I7,A4:A19,0))</f>
        <v>144</v>
      </c>
    </row>
    <row r="9" spans="1:9" x14ac:dyDescent="0.45">
      <c r="A9" s="11" t="s">
        <v>20</v>
      </c>
      <c r="B9" s="12" t="s">
        <v>21</v>
      </c>
      <c r="C9" s="12">
        <v>88</v>
      </c>
      <c r="D9" s="12">
        <v>4</v>
      </c>
      <c r="E9" s="12">
        <v>20</v>
      </c>
      <c r="F9" s="13">
        <f t="shared" si="0"/>
        <v>15440</v>
      </c>
      <c r="G9" s="20"/>
      <c r="H9" s="20" t="s">
        <v>22</v>
      </c>
      <c r="I9" s="20"/>
    </row>
    <row r="10" spans="1:9" x14ac:dyDescent="0.45">
      <c r="A10" s="11" t="s">
        <v>23</v>
      </c>
      <c r="B10" s="12" t="s">
        <v>24</v>
      </c>
      <c r="C10" s="12">
        <v>132</v>
      </c>
      <c r="D10" s="12">
        <v>4</v>
      </c>
      <c r="E10" s="12">
        <v>20</v>
      </c>
      <c r="F10" s="13">
        <f t="shared" si="0"/>
        <v>18960</v>
      </c>
      <c r="G10" s="20"/>
      <c r="H10" s="20" t="s">
        <v>25</v>
      </c>
      <c r="I10" s="20" t="str">
        <f>INDEX(B4:B19,MATCH(I7,A4:A19,0))</f>
        <v>Berhidai Ernő</v>
      </c>
    </row>
    <row r="11" spans="1:9" x14ac:dyDescent="0.45">
      <c r="A11" s="11" t="s">
        <v>26</v>
      </c>
      <c r="B11" s="12" t="s">
        <v>27</v>
      </c>
      <c r="C11" s="12">
        <v>58</v>
      </c>
      <c r="D11" s="12">
        <v>2</v>
      </c>
      <c r="E11" s="12"/>
      <c r="F11" s="13">
        <f t="shared" si="0"/>
        <v>8640</v>
      </c>
      <c r="G11" s="20"/>
      <c r="H11" s="20"/>
      <c r="I11" s="20"/>
    </row>
    <row r="12" spans="1:9" x14ac:dyDescent="0.45">
      <c r="A12" s="14" t="s">
        <v>28</v>
      </c>
      <c r="B12" s="15" t="s">
        <v>29</v>
      </c>
      <c r="C12" s="15">
        <v>92</v>
      </c>
      <c r="D12" s="15">
        <v>5</v>
      </c>
      <c r="E12" s="15">
        <v>20</v>
      </c>
      <c r="F12" s="16">
        <f t="shared" si="0"/>
        <v>17760</v>
      </c>
      <c r="G12" s="20"/>
      <c r="H12" s="20" t="s">
        <v>30</v>
      </c>
      <c r="I12" s="20" t="str">
        <f>INDEX(A4:A19,MATCH(LARGE(C4:C19,2),C4:C19,0))</f>
        <v>B3</v>
      </c>
    </row>
    <row r="13" spans="1:9" x14ac:dyDescent="0.45">
      <c r="A13" s="14" t="s">
        <v>31</v>
      </c>
      <c r="B13" s="15" t="s">
        <v>32</v>
      </c>
      <c r="C13" s="15">
        <v>36</v>
      </c>
      <c r="D13" s="15">
        <v>1</v>
      </c>
      <c r="E13" s="15"/>
      <c r="F13" s="16">
        <f t="shared" si="0"/>
        <v>4880</v>
      </c>
      <c r="G13" s="20"/>
      <c r="H13" s="20" t="s">
        <v>19</v>
      </c>
      <c r="I13" s="20">
        <f>INDEX(C4:C19,MATCH(I12,A4:A19,0))</f>
        <v>132</v>
      </c>
    </row>
    <row r="14" spans="1:9" x14ac:dyDescent="0.45">
      <c r="A14" s="14" t="s">
        <v>33</v>
      </c>
      <c r="B14" s="15" t="s">
        <v>34</v>
      </c>
      <c r="C14" s="15">
        <v>144</v>
      </c>
      <c r="D14" s="15">
        <v>6</v>
      </c>
      <c r="E14" s="15">
        <v>40</v>
      </c>
      <c r="F14" s="16">
        <f t="shared" si="0"/>
        <v>24320</v>
      </c>
      <c r="G14" s="20"/>
      <c r="H14" s="20" t="s">
        <v>22</v>
      </c>
      <c r="I14" s="20"/>
    </row>
    <row r="15" spans="1:9" x14ac:dyDescent="0.45">
      <c r="A15" s="14" t="s">
        <v>35</v>
      </c>
      <c r="B15" s="15" t="s">
        <v>36</v>
      </c>
      <c r="C15" s="15">
        <v>78</v>
      </c>
      <c r="D15" s="15">
        <v>2</v>
      </c>
      <c r="E15" s="15"/>
      <c r="F15" s="16">
        <f t="shared" si="0"/>
        <v>10240</v>
      </c>
      <c r="G15" s="20"/>
      <c r="H15" s="20"/>
      <c r="I15" s="20"/>
    </row>
    <row r="16" spans="1:9" x14ac:dyDescent="0.45">
      <c r="A16" s="17" t="s">
        <v>37</v>
      </c>
      <c r="B16" s="18" t="s">
        <v>49</v>
      </c>
      <c r="C16" s="18">
        <v>82</v>
      </c>
      <c r="D16" s="18">
        <v>2</v>
      </c>
      <c r="E16" s="18">
        <v>20</v>
      </c>
      <c r="F16" s="19">
        <f t="shared" si="0"/>
        <v>10960</v>
      </c>
      <c r="G16" s="20"/>
      <c r="H16" s="20" t="s">
        <v>38</v>
      </c>
      <c r="I16" s="20">
        <f>E20/I5</f>
        <v>12</v>
      </c>
    </row>
    <row r="17" spans="1:9" x14ac:dyDescent="0.45">
      <c r="A17" s="17" t="s">
        <v>39</v>
      </c>
      <c r="B17" s="18" t="s">
        <v>40</v>
      </c>
      <c r="C17" s="18">
        <v>88</v>
      </c>
      <c r="D17" s="18">
        <v>4</v>
      </c>
      <c r="E17" s="18">
        <v>20</v>
      </c>
      <c r="F17" s="19">
        <f t="shared" si="0"/>
        <v>15440</v>
      </c>
      <c r="G17" s="20"/>
      <c r="H17" s="20" t="s">
        <v>41</v>
      </c>
      <c r="I17" s="20">
        <f>COUNTIF(E4:E19,40)</f>
        <v>2</v>
      </c>
    </row>
    <row r="18" spans="1:9" x14ac:dyDescent="0.45">
      <c r="A18" s="17" t="s">
        <v>42</v>
      </c>
      <c r="B18" s="18" t="s">
        <v>43</v>
      </c>
      <c r="C18" s="18">
        <v>72</v>
      </c>
      <c r="D18" s="18">
        <v>3</v>
      </c>
      <c r="E18" s="18"/>
      <c r="F18" s="19">
        <f t="shared" si="0"/>
        <v>11760</v>
      </c>
      <c r="G18" s="20"/>
      <c r="H18" s="20"/>
      <c r="I18" s="20"/>
    </row>
    <row r="19" spans="1:9" x14ac:dyDescent="0.45">
      <c r="A19" s="17" t="s">
        <v>44</v>
      </c>
      <c r="B19" s="18" t="s">
        <v>45</v>
      </c>
      <c r="C19" s="18">
        <v>108</v>
      </c>
      <c r="D19" s="18">
        <v>4</v>
      </c>
      <c r="E19" s="18">
        <v>20</v>
      </c>
      <c r="F19" s="19">
        <f t="shared" si="0"/>
        <v>17040</v>
      </c>
      <c r="G19" s="20"/>
      <c r="H19" s="20" t="s">
        <v>46</v>
      </c>
      <c r="I19" s="20">
        <f>COUNTIF(C4:C19,"&gt;100")</f>
        <v>4</v>
      </c>
    </row>
    <row r="20" spans="1:9" x14ac:dyDescent="0.45">
      <c r="A20" s="4"/>
      <c r="B20" s="4" t="s">
        <v>50</v>
      </c>
      <c r="C20" s="4">
        <f t="shared" ref="C20:E20" si="1">SUM(C4:C19)</f>
        <v>1400</v>
      </c>
      <c r="D20" s="4">
        <f t="shared" si="1"/>
        <v>51</v>
      </c>
      <c r="E20" s="4">
        <f t="shared" si="1"/>
        <v>240</v>
      </c>
      <c r="F20" s="5">
        <f>SUM(F4:F19)</f>
        <v>218800</v>
      </c>
      <c r="G20" s="4"/>
      <c r="H20" s="4" t="s">
        <v>47</v>
      </c>
      <c r="I20" s="6">
        <f>I19/COUNTA(A4:A19)</f>
        <v>0.25</v>
      </c>
    </row>
    <row r="21" spans="1:9" x14ac:dyDescent="0.45">
      <c r="A21" s="4"/>
      <c r="B21" s="4" t="s">
        <v>51</v>
      </c>
      <c r="C21" s="7">
        <f>AVERAGE(C4:C19)</f>
        <v>87.5</v>
      </c>
      <c r="D21" s="7">
        <f t="shared" ref="D21:F21" si="2">AVERAGE(D4:D19)</f>
        <v>3.1875</v>
      </c>
      <c r="E21" s="4"/>
      <c r="F21" s="5">
        <f t="shared" si="2"/>
        <v>13675</v>
      </c>
      <c r="G21" s="4"/>
      <c r="H21" s="4"/>
      <c r="I21" s="4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Pályi Kristóf Ferenc</dc:creator>
  <cp:lastModifiedBy>Kristóf Pályi</cp:lastModifiedBy>
  <dcterms:created xsi:type="dcterms:W3CDTF">2024-02-22T18:36:35Z</dcterms:created>
  <dcterms:modified xsi:type="dcterms:W3CDTF">2024-03-01T09:56:46Z</dcterms:modified>
</cp:coreProperties>
</file>