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85F8D11F-4A92-422B-9990-ED6EA9AEEC60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3" i="1"/>
  <c r="H27" i="1"/>
  <c r="H26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3" i="1"/>
  <c r="G24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3" i="1"/>
  <c r="E28" i="1"/>
  <c r="E27" i="1"/>
  <c r="E26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3" i="1"/>
</calcChain>
</file>

<file path=xl/sharedStrings.xml><?xml version="1.0" encoding="utf-8"?>
<sst xmlns="http://schemas.openxmlformats.org/spreadsheetml/2006/main" count="46" uniqueCount="46">
  <si>
    <t>Név</t>
  </si>
  <si>
    <t>Érkezés</t>
  </si>
  <si>
    <t>Távozás</t>
  </si>
  <si>
    <t>Éjszakák száma</t>
  </si>
  <si>
    <t>Kiss Péter</t>
  </si>
  <si>
    <t>Kerekes Dalma</t>
  </si>
  <si>
    <t>Cserepes György</t>
  </si>
  <si>
    <t>Fazekas Ferenc</t>
  </si>
  <si>
    <t>Derekas Edmond</t>
  </si>
  <si>
    <t>Kaiser Lajos Róbert</t>
  </si>
  <si>
    <t>Juhász József Döme</t>
  </si>
  <si>
    <t>Mészáros Martin</t>
  </si>
  <si>
    <t>Pásztor-Piros Kitti</t>
  </si>
  <si>
    <t>Telekessy Albert Ágoston</t>
  </si>
  <si>
    <t>Szász Anett</t>
  </si>
  <si>
    <t>Pompás Krisztián</t>
  </si>
  <si>
    <t>Varga Viktor Vendel</t>
  </si>
  <si>
    <t>Sánta Tihamér Ödön</t>
  </si>
  <si>
    <t>Fodor -Weisz Eleonóra</t>
  </si>
  <si>
    <t>Barna Gizella Fruzsina</t>
  </si>
  <si>
    <t>Tábor Imre Géza</t>
  </si>
  <si>
    <t>Lajosházy Gréta</t>
  </si>
  <si>
    <t>Pákozdi Ottóné</t>
  </si>
  <si>
    <t>Román Mária Anikó</t>
  </si>
  <si>
    <t>Kiss-Forgách Gyula</t>
  </si>
  <si>
    <t>Dózsa Kristóf</t>
  </si>
  <si>
    <t>Téves foglalás</t>
  </si>
  <si>
    <t>Távozás nanpja</t>
  </si>
  <si>
    <t>Akciós kupon kódja</t>
  </si>
  <si>
    <t>Akciós kupon</t>
  </si>
  <si>
    <t>Statisztika</t>
  </si>
  <si>
    <t>Legtöbb éjszaka:</t>
  </si>
  <si>
    <t>Legkevesebb éjszaka:</t>
  </si>
  <si>
    <t>Fizetendő</t>
  </si>
  <si>
    <t xml:space="preserve">Ár éjszakánként (Ft/fő): </t>
  </si>
  <si>
    <t>Téves foglalások száma:</t>
  </si>
  <si>
    <t>Átlag:</t>
  </si>
  <si>
    <t>Átlag kerekítve ezresekre:</t>
  </si>
  <si>
    <t>Fő</t>
  </si>
  <si>
    <t>Hétfő</t>
  </si>
  <si>
    <t>Kedd</t>
  </si>
  <si>
    <t>Szerda</t>
  </si>
  <si>
    <t>Csütörtök</t>
  </si>
  <si>
    <t>Péntek</t>
  </si>
  <si>
    <t>Szombat</t>
  </si>
  <si>
    <t>Vasárnap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</si>
</sst>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éjszaka&quot;"/>
    <numFmt numFmtId="165" formatCode="#,##0\ &quot;Ft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5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0" borderId="0" xfId="0" applyFont="1"/>
    <xf numFmtId="164" fontId="1" fillId="0" borderId="1" xfId="0" applyNumberFormat="1" applyFont="1" applyBorder="1"/>
    <xf numFmtId="0" fontId="1" fillId="0" borderId="1" xfId="0" applyFont="1" applyBorder="1"/>
    <xf numFmtId="0" fontId="1" fillId="2" borderId="0" xfId="0" applyFont="1" applyFill="1"/>
    <xf numFmtId="1" fontId="1" fillId="2" borderId="0" xfId="0" applyNumberFormat="1" applyFont="1" applyFill="1"/>
    <xf numFmtId="0" fontId="1" fillId="2" borderId="1" xfId="0" applyFont="1" applyFill="1" applyBorder="1" applyAlignment="1">
      <alignment horizontal="center" vertical="center"/>
    </xf>
    <xf numFmtId="165" fontId="0" fillId="0" borderId="1" xfId="0" applyNumberFormat="1" applyBorder="1"/>
    <xf numFmtId="165" fontId="1" fillId="0" borderId="1" xfId="0" applyNumberFormat="1" applyFont="1" applyBorder="1"/>
    <xf numFmtId="14" fontId="0" fillId="0" borderId="1" xfId="0" applyNumberFormat="1" applyBorder="1"/>
    <xf numFmtId="0" fontId="1" fillId="0" borderId="1" xfId="0" applyFont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selection activeCell="G13" sqref="G13"/>
    </sheetView>
  </sheetViews>
  <sheetFormatPr defaultRowHeight="14.25" x14ac:dyDescent="0.45"/>
  <cols>
    <col min="1" max="1" width="23.86328125" bestFit="1" customWidth="1"/>
    <col min="2" max="2" width="9.3984375" customWidth="1"/>
    <col min="3" max="4" width="13.73046875" customWidth="1"/>
    <col min="5" max="5" width="12.53125" bestFit="1" customWidth="1"/>
    <col min="6" max="6" width="11.6640625" bestFit="1" customWidth="1"/>
    <col min="7" max="7" width="14.3984375" bestFit="1" customWidth="1"/>
    <col min="8" max="8" width="11.1328125" bestFit="1" customWidth="1"/>
    <col min="9" max="9" width="11.06640625" bestFit="1" customWidth="1"/>
    <col min="10" max="10" width="15.86328125" bestFit="1" customWidth="1"/>
  </cols>
  <sheetData>
    <row r="1" spans="1:13" x14ac:dyDescent="0.45">
      <c r="A1" s="7" t="s">
        <v>34</v>
      </c>
      <c r="B1" s="8">
        <v>6700</v>
      </c>
      <c r="C1" s="4"/>
      <c r="D1" s="4"/>
      <c r="E1" s="4"/>
      <c r="F1" s="4"/>
      <c r="G1" s="4"/>
      <c r="H1" s="4"/>
      <c r="I1" s="4"/>
      <c r="J1" s="4"/>
    </row>
    <row r="2" spans="1:13" ht="30" customHeight="1" x14ac:dyDescent="0.45">
      <c r="A2" s="9" t="s">
        <v>0</v>
      </c>
      <c r="B2" s="9" t="s">
        <v>38</v>
      </c>
      <c r="C2" s="9" t="s">
        <v>1</v>
      </c>
      <c r="D2" s="9" t="s">
        <v>2</v>
      </c>
      <c r="E2" s="9" t="s">
        <v>3</v>
      </c>
      <c r="F2" s="9" t="s">
        <v>26</v>
      </c>
      <c r="G2" s="9" t="s">
        <v>27</v>
      </c>
      <c r="H2" s="9" t="s">
        <v>33</v>
      </c>
      <c r="I2" s="9" t="s">
        <v>29</v>
      </c>
      <c r="J2" s="9" t="s">
        <v>28</v>
      </c>
    </row>
    <row r="3" spans="1:13" x14ac:dyDescent="0.45">
      <c r="A3" s="2" t="s">
        <v>4</v>
      </c>
      <c r="B3" s="2">
        <v>2</v>
      </c>
      <c r="C3" s="12">
        <v>44169</v>
      </c>
      <c r="D3" s="12">
        <v>44170</v>
      </c>
      <c r="E3" s="3">
        <f>D3-C3</f>
        <v>1</v>
      </c>
      <c r="F3" s="2" t="str">
        <f>IF(E3=0,1,"")</f>
        <v/>
      </c>
      <c r="G3" s="2" t="str">
        <f>INDEX($M$3:$M$9, MATCH(WEEKDAY(D3, 2),$L$3:$L$9,0))</f>
        <v>Szombat</v>
      </c>
      <c r="H3" s="10">
        <f>IF(E3=0,"",(D3-C3)*B3*6700)</f>
        <v>13400</v>
      </c>
      <c r="I3" s="2" t="str">
        <f>IF(AND(E3&gt;0,G3="Szombat"),"jár","")</f>
        <v>jár</v>
      </c>
      <c r="J3" s="2"/>
      <c r="K3" s="1"/>
      <c r="L3" s="15">
        <v>1</v>
      </c>
      <c r="M3" t="s">
        <v>39</v>
      </c>
    </row>
    <row r="4" spans="1:13" x14ac:dyDescent="0.45">
      <c r="A4" s="2" t="s">
        <v>5</v>
      </c>
      <c r="B4" s="2">
        <v>1</v>
      </c>
      <c r="C4" s="12">
        <v>44135</v>
      </c>
      <c r="D4" s="12">
        <v>44142</v>
      </c>
      <c r="E4" s="3">
        <f t="shared" ref="E4:E24" si="0">D4-C4</f>
        <v>7</v>
      </c>
      <c r="F4" s="2" t="str">
        <f t="shared" ref="F4:F24" si="1">IF(E4=0,1,"")</f>
        <v/>
      </c>
      <c r="G4" s="2" t="str">
        <f t="shared" ref="G4:G24" si="2">INDEX($M$3:$M$9, MATCH(WEEKDAY(D4, 2),$L$3:$L$9,0))</f>
        <v>Szombat</v>
      </c>
      <c r="H4" s="10">
        <f t="shared" ref="H4:H24" si="3">IF(E4=0,"",(D4-C4)*B4*6700)</f>
        <v>46900</v>
      </c>
      <c r="I4" s="2" t="str">
        <f t="shared" ref="I4:I28" si="4">IF(AND(E4&gt;0,G4="Szombat"),"jár","")</f>
        <v>jár</v>
      </c>
      <c r="J4" s="2"/>
      <c r="K4" s="1"/>
      <c r="L4" s="15">
        <v>2</v>
      </c>
      <c r="M4" t="s">
        <v>40</v>
      </c>
    </row>
    <row r="5" spans="1:13" x14ac:dyDescent="0.45">
      <c r="A5" s="2" t="s">
        <v>6</v>
      </c>
      <c r="B5" s="2">
        <v>2</v>
      </c>
      <c r="C5" s="12">
        <v>44187</v>
      </c>
      <c r="D5" s="12">
        <v>44192</v>
      </c>
      <c r="E5" s="3">
        <f t="shared" si="0"/>
        <v>5</v>
      </c>
      <c r="F5" s="2" t="str">
        <f t="shared" si="1"/>
        <v/>
      </c>
      <c r="G5" s="2" t="str">
        <f t="shared" si="2"/>
        <v>Vasárnap</v>
      </c>
      <c r="H5" s="10">
        <f t="shared" si="3"/>
        <v>67000</v>
      </c>
      <c r="I5" s="2" t="str">
        <f t="shared" si="4"/>
        <v/>
      </c>
      <c r="J5" s="2"/>
      <c r="K5" s="1"/>
      <c r="L5" s="15">
        <v>3</v>
      </c>
      <c r="M5" t="s">
        <v>41</v>
      </c>
    </row>
    <row r="6" spans="1:13" x14ac:dyDescent="0.45">
      <c r="A6" s="2" t="s">
        <v>7</v>
      </c>
      <c r="B6" s="2">
        <v>1</v>
      </c>
      <c r="C6" s="12">
        <v>44182</v>
      </c>
      <c r="D6" s="12">
        <v>44182</v>
      </c>
      <c r="E6" s="3">
        <f t="shared" si="0"/>
        <v>0</v>
      </c>
      <c r="F6" s="2">
        <f t="shared" si="1"/>
        <v>1</v>
      </c>
      <c r="G6" s="2" t="str">
        <f t="shared" si="2"/>
        <v>Csütörtök</v>
      </c>
      <c r="H6" s="10" t="str">
        <f t="shared" si="3"/>
        <v/>
      </c>
      <c r="I6" s="2" t="str">
        <f t="shared" si="4"/>
        <v/>
      </c>
      <c r="J6" s="2"/>
      <c r="K6" s="1"/>
      <c r="L6" s="15">
        <v>4</v>
      </c>
      <c r="M6" t="s">
        <v>42</v>
      </c>
    </row>
    <row r="7" spans="1:13" x14ac:dyDescent="0.45">
      <c r="A7" s="2" t="s">
        <v>8</v>
      </c>
      <c r="B7" s="2">
        <v>1</v>
      </c>
      <c r="C7" s="12">
        <v>44171</v>
      </c>
      <c r="D7" s="12">
        <v>44172</v>
      </c>
      <c r="E7" s="3">
        <f t="shared" si="0"/>
        <v>1</v>
      </c>
      <c r="F7" s="2" t="str">
        <f t="shared" si="1"/>
        <v/>
      </c>
      <c r="G7" s="2" t="str">
        <f t="shared" si="2"/>
        <v>Hétfő</v>
      </c>
      <c r="H7" s="10">
        <f t="shared" si="3"/>
        <v>6700</v>
      </c>
      <c r="I7" s="2" t="str">
        <f t="shared" si="4"/>
        <v/>
      </c>
      <c r="J7" s="2"/>
      <c r="K7" s="1"/>
      <c r="L7" s="15">
        <v>5</v>
      </c>
      <c r="M7" t="s">
        <v>43</v>
      </c>
    </row>
    <row r="8" spans="1:13" x14ac:dyDescent="0.45">
      <c r="A8" s="2" t="s">
        <v>9</v>
      </c>
      <c r="B8" s="2">
        <v>1</v>
      </c>
      <c r="C8" s="12">
        <v>44171</v>
      </c>
      <c r="D8" s="12">
        <v>44175</v>
      </c>
      <c r="E8" s="3">
        <f t="shared" si="0"/>
        <v>4</v>
      </c>
      <c r="F8" s="2" t="str">
        <f t="shared" si="1"/>
        <v/>
      </c>
      <c r="G8" s="2" t="str">
        <f t="shared" si="2"/>
        <v>Csütörtök</v>
      </c>
      <c r="H8" s="10">
        <f t="shared" si="3"/>
        <v>26800</v>
      </c>
      <c r="I8" s="2" t="str">
        <f t="shared" si="4"/>
        <v/>
      </c>
      <c r="J8" s="2"/>
      <c r="K8" s="1"/>
      <c r="L8" s="15">
        <v>6</v>
      </c>
      <c r="M8" t="s">
        <v>44</v>
      </c>
    </row>
    <row r="9" spans="1:13" x14ac:dyDescent="0.45">
      <c r="A9" s="2" t="s">
        <v>10</v>
      </c>
      <c r="B9" s="2">
        <v>2</v>
      </c>
      <c r="C9" s="12">
        <v>44141</v>
      </c>
      <c r="D9" s="12">
        <v>44143</v>
      </c>
      <c r="E9" s="3">
        <f t="shared" si="0"/>
        <v>2</v>
      </c>
      <c r="F9" s="2" t="str">
        <f t="shared" si="1"/>
        <v/>
      </c>
      <c r="G9" s="2" t="str">
        <f t="shared" si="2"/>
        <v>Vasárnap</v>
      </c>
      <c r="H9" s="10">
        <f t="shared" si="3"/>
        <v>26800</v>
      </c>
      <c r="I9" s="2" t="str">
        <f t="shared" si="4"/>
        <v/>
      </c>
      <c r="J9" s="2"/>
      <c r="K9" s="1"/>
      <c r="L9" s="15">
        <v>7</v>
      </c>
      <c r="M9" t="s">
        <v>45</v>
      </c>
    </row>
    <row r="10" spans="1:13" x14ac:dyDescent="0.45">
      <c r="A10" s="2" t="s">
        <v>11</v>
      </c>
      <c r="B10" s="2">
        <v>2</v>
      </c>
      <c r="C10" s="12">
        <v>44155</v>
      </c>
      <c r="D10" s="12">
        <v>44160</v>
      </c>
      <c r="E10" s="3">
        <f t="shared" si="0"/>
        <v>5</v>
      </c>
      <c r="F10" s="2" t="str">
        <f t="shared" si="1"/>
        <v/>
      </c>
      <c r="G10" s="2" t="str">
        <f t="shared" si="2"/>
        <v>Szerda</v>
      </c>
      <c r="H10" s="10">
        <f t="shared" si="3"/>
        <v>67000</v>
      </c>
      <c r="I10" s="2" t="str">
        <f t="shared" si="4"/>
        <v/>
      </c>
      <c r="J10" s="2"/>
      <c r="K10" s="1"/>
      <c r="L10" s="1"/>
    </row>
    <row r="11" spans="1:13" x14ac:dyDescent="0.45">
      <c r="A11" s="2" t="s">
        <v>12</v>
      </c>
      <c r="B11" s="2">
        <v>2</v>
      </c>
      <c r="C11" s="12">
        <v>44156</v>
      </c>
      <c r="D11" s="12">
        <v>44163</v>
      </c>
      <c r="E11" s="3">
        <f t="shared" si="0"/>
        <v>7</v>
      </c>
      <c r="F11" s="2" t="str">
        <f t="shared" si="1"/>
        <v/>
      </c>
      <c r="G11" s="2" t="str">
        <f t="shared" si="2"/>
        <v>Szombat</v>
      </c>
      <c r="H11" s="10">
        <f t="shared" si="3"/>
        <v>93800</v>
      </c>
      <c r="I11" s="2" t="str">
        <f t="shared" si="4"/>
        <v>jár</v>
      </c>
      <c r="J11" s="2"/>
      <c r="K11" s="1"/>
      <c r="L11" s="1"/>
    </row>
    <row r="12" spans="1:13" x14ac:dyDescent="0.45">
      <c r="A12" s="2" t="s">
        <v>13</v>
      </c>
      <c r="B12" s="2">
        <v>2</v>
      </c>
      <c r="C12" s="12">
        <v>44171</v>
      </c>
      <c r="D12" s="12">
        <v>44171</v>
      </c>
      <c r="E12" s="3">
        <f t="shared" si="0"/>
        <v>0</v>
      </c>
      <c r="F12" s="2">
        <f t="shared" si="1"/>
        <v>1</v>
      </c>
      <c r="G12" s="2" t="str">
        <f t="shared" si="2"/>
        <v>Vasárnap</v>
      </c>
      <c r="H12" s="10" t="str">
        <f t="shared" si="3"/>
        <v/>
      </c>
      <c r="I12" s="2" t="str">
        <f t="shared" si="4"/>
        <v/>
      </c>
      <c r="J12" s="2"/>
      <c r="K12" s="1"/>
      <c r="L12" s="1"/>
    </row>
    <row r="13" spans="1:13" x14ac:dyDescent="0.45">
      <c r="A13" s="2" t="s">
        <v>14</v>
      </c>
      <c r="B13" s="2">
        <v>3</v>
      </c>
      <c r="C13" s="12">
        <v>44153</v>
      </c>
      <c r="D13" s="12">
        <v>44156</v>
      </c>
      <c r="E13" s="3">
        <f t="shared" si="0"/>
        <v>3</v>
      </c>
      <c r="F13" s="2" t="str">
        <f t="shared" si="1"/>
        <v/>
      </c>
      <c r="G13" s="2" t="str">
        <f t="shared" si="2"/>
        <v>Szombat</v>
      </c>
      <c r="H13" s="10">
        <f t="shared" si="3"/>
        <v>60300</v>
      </c>
      <c r="I13" s="2" t="str">
        <f t="shared" si="4"/>
        <v>jár</v>
      </c>
      <c r="J13" s="2"/>
      <c r="K13" s="1"/>
      <c r="L13" s="1"/>
    </row>
    <row r="14" spans="1:13" x14ac:dyDescent="0.45">
      <c r="A14" s="2" t="s">
        <v>15</v>
      </c>
      <c r="B14" s="2">
        <v>2</v>
      </c>
      <c r="C14" s="12">
        <v>44142</v>
      </c>
      <c r="D14" s="12">
        <v>44142</v>
      </c>
      <c r="E14" s="3">
        <f t="shared" si="0"/>
        <v>0</v>
      </c>
      <c r="F14" s="2">
        <f t="shared" si="1"/>
        <v>1</v>
      </c>
      <c r="G14" s="2" t="str">
        <f t="shared" si="2"/>
        <v>Szombat</v>
      </c>
      <c r="H14" s="10" t="str">
        <f t="shared" si="3"/>
        <v/>
      </c>
      <c r="I14" s="2" t="str">
        <f t="shared" si="4"/>
        <v/>
      </c>
      <c r="J14" s="2"/>
      <c r="K14" s="1"/>
      <c r="L14" s="1"/>
    </row>
    <row r="15" spans="1:13" x14ac:dyDescent="0.45">
      <c r="A15" s="2" t="s">
        <v>16</v>
      </c>
      <c r="B15" s="2">
        <v>1</v>
      </c>
      <c r="C15" s="12">
        <v>44178</v>
      </c>
      <c r="D15" s="12">
        <v>44181</v>
      </c>
      <c r="E15" s="3">
        <f t="shared" si="0"/>
        <v>3</v>
      </c>
      <c r="F15" s="2" t="str">
        <f t="shared" si="1"/>
        <v/>
      </c>
      <c r="G15" s="2" t="str">
        <f t="shared" si="2"/>
        <v>Szerda</v>
      </c>
      <c r="H15" s="10">
        <f t="shared" si="3"/>
        <v>20100</v>
      </c>
      <c r="I15" s="2" t="str">
        <f t="shared" si="4"/>
        <v/>
      </c>
      <c r="J15" s="2"/>
      <c r="K15" s="1"/>
      <c r="L15" s="1"/>
    </row>
    <row r="16" spans="1:13" x14ac:dyDescent="0.45">
      <c r="A16" s="2" t="s">
        <v>17</v>
      </c>
      <c r="B16" s="2">
        <v>2</v>
      </c>
      <c r="C16" s="12">
        <v>44179</v>
      </c>
      <c r="D16" s="12">
        <v>44179</v>
      </c>
      <c r="E16" s="3">
        <f t="shared" si="0"/>
        <v>0</v>
      </c>
      <c r="F16" s="2">
        <f t="shared" si="1"/>
        <v>1</v>
      </c>
      <c r="G16" s="2" t="str">
        <f t="shared" si="2"/>
        <v>Hétfő</v>
      </c>
      <c r="H16" s="10" t="str">
        <f t="shared" si="3"/>
        <v/>
      </c>
      <c r="I16" s="2" t="str">
        <f t="shared" si="4"/>
        <v/>
      </c>
      <c r="J16" s="2"/>
      <c r="K16" s="1"/>
      <c r="L16" s="1"/>
    </row>
    <row r="17" spans="1:12" x14ac:dyDescent="0.45">
      <c r="A17" s="2" t="s">
        <v>18</v>
      </c>
      <c r="B17" s="2">
        <v>1</v>
      </c>
      <c r="C17" s="12">
        <v>44147</v>
      </c>
      <c r="D17" s="12">
        <v>44152</v>
      </c>
      <c r="E17" s="3">
        <f t="shared" si="0"/>
        <v>5</v>
      </c>
      <c r="F17" s="2" t="str">
        <f t="shared" si="1"/>
        <v/>
      </c>
      <c r="G17" s="2" t="str">
        <f t="shared" si="2"/>
        <v>Kedd</v>
      </c>
      <c r="H17" s="10">
        <f t="shared" si="3"/>
        <v>33500</v>
      </c>
      <c r="I17" s="2" t="str">
        <f t="shared" si="4"/>
        <v/>
      </c>
      <c r="J17" s="2"/>
      <c r="K17" s="1"/>
      <c r="L17" s="1"/>
    </row>
    <row r="18" spans="1:12" x14ac:dyDescent="0.45">
      <c r="A18" s="2" t="s">
        <v>19</v>
      </c>
      <c r="B18" s="2">
        <v>2</v>
      </c>
      <c r="C18" s="12">
        <v>44128</v>
      </c>
      <c r="D18" s="12">
        <v>44129</v>
      </c>
      <c r="E18" s="3">
        <f t="shared" si="0"/>
        <v>1</v>
      </c>
      <c r="F18" s="2" t="str">
        <f t="shared" si="1"/>
        <v/>
      </c>
      <c r="G18" s="2" t="str">
        <f t="shared" si="2"/>
        <v>Vasárnap</v>
      </c>
      <c r="H18" s="10">
        <f t="shared" si="3"/>
        <v>13400</v>
      </c>
      <c r="I18" s="2" t="str">
        <f t="shared" si="4"/>
        <v/>
      </c>
      <c r="J18" s="2"/>
      <c r="K18" s="1"/>
      <c r="L18" s="1"/>
    </row>
    <row r="19" spans="1:12" x14ac:dyDescent="0.45">
      <c r="A19" s="2" t="s">
        <v>20</v>
      </c>
      <c r="B19" s="2">
        <v>1</v>
      </c>
      <c r="C19" s="12">
        <v>44175</v>
      </c>
      <c r="D19" s="12">
        <v>44177</v>
      </c>
      <c r="E19" s="3">
        <f t="shared" si="0"/>
        <v>2</v>
      </c>
      <c r="F19" s="2" t="str">
        <f t="shared" si="1"/>
        <v/>
      </c>
      <c r="G19" s="2" t="str">
        <f t="shared" si="2"/>
        <v>Szombat</v>
      </c>
      <c r="H19" s="10">
        <f t="shared" si="3"/>
        <v>13400</v>
      </c>
      <c r="I19" s="2" t="str">
        <f t="shared" si="4"/>
        <v>jár</v>
      </c>
      <c r="J19" s="2"/>
      <c r="K19" s="1"/>
      <c r="L19" s="1"/>
    </row>
    <row r="20" spans="1:12" x14ac:dyDescent="0.45">
      <c r="A20" s="2" t="s">
        <v>21</v>
      </c>
      <c r="B20" s="2">
        <v>2</v>
      </c>
      <c r="C20" s="12">
        <v>44139</v>
      </c>
      <c r="D20" s="12">
        <v>44146</v>
      </c>
      <c r="E20" s="3">
        <f t="shared" si="0"/>
        <v>7</v>
      </c>
      <c r="F20" s="2" t="str">
        <f t="shared" si="1"/>
        <v/>
      </c>
      <c r="G20" s="2" t="str">
        <f t="shared" si="2"/>
        <v>Szerda</v>
      </c>
      <c r="H20" s="10">
        <f t="shared" si="3"/>
        <v>93800</v>
      </c>
      <c r="I20" s="2" t="str">
        <f t="shared" si="4"/>
        <v/>
      </c>
      <c r="J20" s="2"/>
      <c r="K20" s="1"/>
      <c r="L20" s="1"/>
    </row>
    <row r="21" spans="1:12" x14ac:dyDescent="0.45">
      <c r="A21" s="2" t="s">
        <v>22</v>
      </c>
      <c r="B21" s="2">
        <v>1</v>
      </c>
      <c r="C21" s="12">
        <v>44156</v>
      </c>
      <c r="D21" s="12">
        <v>44161</v>
      </c>
      <c r="E21" s="3">
        <f t="shared" si="0"/>
        <v>5</v>
      </c>
      <c r="F21" s="2" t="str">
        <f t="shared" si="1"/>
        <v/>
      </c>
      <c r="G21" s="2" t="str">
        <f t="shared" si="2"/>
        <v>Csütörtök</v>
      </c>
      <c r="H21" s="10">
        <f t="shared" si="3"/>
        <v>33500</v>
      </c>
      <c r="I21" s="2" t="str">
        <f t="shared" si="4"/>
        <v/>
      </c>
      <c r="J21" s="2"/>
      <c r="K21" s="1"/>
      <c r="L21" s="1"/>
    </row>
    <row r="22" spans="1:12" x14ac:dyDescent="0.45">
      <c r="A22" s="2" t="s">
        <v>23</v>
      </c>
      <c r="B22" s="2">
        <v>2</v>
      </c>
      <c r="C22" s="12">
        <v>44163</v>
      </c>
      <c r="D22" s="12">
        <v>44165</v>
      </c>
      <c r="E22" s="3">
        <f t="shared" si="0"/>
        <v>2</v>
      </c>
      <c r="F22" s="2" t="str">
        <f t="shared" si="1"/>
        <v/>
      </c>
      <c r="G22" s="2" t="str">
        <f t="shared" si="2"/>
        <v>Hétfő</v>
      </c>
      <c r="H22" s="10">
        <f t="shared" si="3"/>
        <v>26800</v>
      </c>
      <c r="I22" s="2" t="str">
        <f t="shared" si="4"/>
        <v/>
      </c>
      <c r="J22" s="2"/>
      <c r="K22" s="1"/>
      <c r="L22" s="1"/>
    </row>
    <row r="23" spans="1:12" x14ac:dyDescent="0.45">
      <c r="A23" s="2" t="s">
        <v>24</v>
      </c>
      <c r="B23" s="2">
        <v>1</v>
      </c>
      <c r="C23" s="12">
        <v>44158</v>
      </c>
      <c r="D23" s="12">
        <v>44163</v>
      </c>
      <c r="E23" s="3">
        <f t="shared" si="0"/>
        <v>5</v>
      </c>
      <c r="F23" s="2" t="str">
        <f t="shared" si="1"/>
        <v/>
      </c>
      <c r="G23" s="2" t="str">
        <f t="shared" si="2"/>
        <v>Szombat</v>
      </c>
      <c r="H23" s="10">
        <f t="shared" si="3"/>
        <v>33500</v>
      </c>
      <c r="I23" s="2" t="str">
        <f t="shared" si="4"/>
        <v>jár</v>
      </c>
      <c r="J23" s="2"/>
      <c r="K23" s="1"/>
      <c r="L23" s="1"/>
    </row>
    <row r="24" spans="1:12" x14ac:dyDescent="0.45">
      <c r="A24" s="2" t="s">
        <v>25</v>
      </c>
      <c r="B24" s="2">
        <v>1</v>
      </c>
      <c r="C24" s="12">
        <v>44177</v>
      </c>
      <c r="D24" s="12">
        <v>44180</v>
      </c>
      <c r="E24" s="3">
        <f t="shared" si="0"/>
        <v>3</v>
      </c>
      <c r="F24" s="2" t="str">
        <f t="shared" si="1"/>
        <v/>
      </c>
      <c r="G24" s="2" t="str">
        <f t="shared" si="2"/>
        <v>Kedd</v>
      </c>
      <c r="H24" s="10">
        <f t="shared" si="3"/>
        <v>20100</v>
      </c>
      <c r="I24" s="2" t="str">
        <f t="shared" si="4"/>
        <v/>
      </c>
      <c r="J24" s="2"/>
      <c r="K24" s="1"/>
      <c r="L24" s="1"/>
    </row>
    <row r="25" spans="1:12" x14ac:dyDescent="0.45">
      <c r="C25" s="14" t="s">
        <v>30</v>
      </c>
      <c r="D25" s="14"/>
      <c r="E25" s="14"/>
      <c r="F25" s="14"/>
      <c r="G25" s="14"/>
      <c r="H25" s="14"/>
      <c r="I25" s="2" t="str">
        <f t="shared" si="4"/>
        <v/>
      </c>
      <c r="L25" s="1"/>
    </row>
    <row r="26" spans="1:12" x14ac:dyDescent="0.45">
      <c r="C26" s="13" t="s">
        <v>35</v>
      </c>
      <c r="D26" s="13"/>
      <c r="E26" s="6">
        <f>COUNT(F3:F24)</f>
        <v>4</v>
      </c>
      <c r="F26" s="6" t="s">
        <v>36</v>
      </c>
      <c r="G26" s="6"/>
      <c r="H26" s="11">
        <f>AVERAGE(H3:H24)</f>
        <v>38711.111111111109</v>
      </c>
      <c r="I26" s="2" t="str">
        <f t="shared" si="4"/>
        <v/>
      </c>
      <c r="L26" s="1"/>
    </row>
    <row r="27" spans="1:12" x14ac:dyDescent="0.45">
      <c r="C27" s="13" t="s">
        <v>31</v>
      </c>
      <c r="D27" s="13"/>
      <c r="E27" s="5">
        <f>MAX(E3:E24)</f>
        <v>7</v>
      </c>
      <c r="F27" s="13" t="s">
        <v>37</v>
      </c>
      <c r="G27" s="13"/>
      <c r="H27" s="11">
        <f>ROUND(H26,-3)</f>
        <v>39000</v>
      </c>
      <c r="I27" s="2" t="str">
        <f t="shared" si="4"/>
        <v/>
      </c>
      <c r="L27" s="1"/>
    </row>
    <row r="28" spans="1:12" x14ac:dyDescent="0.45">
      <c r="C28" s="13" t="s">
        <v>32</v>
      </c>
      <c r="D28" s="13"/>
      <c r="E28" s="5">
        <f>_xlfn.MINIFS(E4:E24, E4:E24, "&gt;0")</f>
        <v>1</v>
      </c>
      <c r="F28" s="13"/>
      <c r="G28" s="13"/>
      <c r="H28" s="11"/>
      <c r="I28" s="2" t="str">
        <f t="shared" si="4"/>
        <v/>
      </c>
    </row>
  </sheetData>
  <mergeCells count="6">
    <mergeCell ref="F28:G28"/>
    <mergeCell ref="F27:G27"/>
    <mergeCell ref="C25:H25"/>
    <mergeCell ref="C26:D26"/>
    <mergeCell ref="C27:D27"/>
    <mergeCell ref="C28:D2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2024-01-15T23:20:23Z</dcterms:modified>
</cp:coreProperties>
</file>