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DieseArbeitsmappe" defaultThemeVersion="124226"/>
  <mc:AlternateContent xmlns:mc="http://schemas.openxmlformats.org/markup-compatibility/2006">
    <mc:Choice Requires="x15">
      <x15ac:absPath xmlns:x15ac="http://schemas.microsoft.com/office/spreadsheetml/2010/11/ac" url="D:\GenAI\git\AdmitAssist\data\course_requirements\"/>
    </mc:Choice>
  </mc:AlternateContent>
  <xr:revisionPtr revIDLastSave="0" documentId="13_ncr:1_{FD89D79B-F4D3-43DD-A586-233FA3A33688}" xr6:coauthVersionLast="47" xr6:coauthVersionMax="47" xr10:uidLastSave="{00000000-0000-0000-0000-000000000000}"/>
  <bookViews>
    <workbookView xWindow="-28920" yWindow="1080" windowWidth="29040" windowHeight="15720" xr2:uid="{88DB9B44-DCD0-49C3-AD09-56CEFF7E8A11}"/>
  </bookViews>
  <sheets>
    <sheet name="Tabelle1" sheetId="1" r:id="rId1"/>
  </sheets>
  <definedNames>
    <definedName name="_xlnm.Print_Area" localSheetId="0">Tabelle1!$A$1:$H$319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11" i="1"/>
  <c r="F182" i="1"/>
  <c r="F222" i="1"/>
  <c r="H310" i="1"/>
  <c r="C311" i="1"/>
  <c r="F310" i="1"/>
  <c r="B242" i="1"/>
  <c r="A242" i="1"/>
  <c r="G242" i="1"/>
  <c r="H242" i="1"/>
  <c r="B305" i="1"/>
  <c r="A305" i="1"/>
  <c r="G305" i="1"/>
  <c r="H305" i="1"/>
  <c r="B304" i="1"/>
  <c r="A304" i="1"/>
  <c r="G304" i="1"/>
  <c r="H304" i="1"/>
  <c r="B303" i="1"/>
  <c r="A303" i="1"/>
  <c r="G303" i="1"/>
  <c r="H303" i="1"/>
  <c r="B302" i="1"/>
  <c r="A302" i="1"/>
  <c r="G302" i="1"/>
  <c r="H302" i="1"/>
  <c r="B301" i="1"/>
  <c r="A301" i="1"/>
  <c r="G301" i="1"/>
  <c r="H301" i="1"/>
  <c r="B300" i="1"/>
  <c r="A300" i="1"/>
  <c r="G300" i="1"/>
  <c r="H300" i="1"/>
  <c r="B299" i="1"/>
  <c r="A299" i="1"/>
  <c r="G299" i="1"/>
  <c r="H299" i="1"/>
  <c r="B298" i="1"/>
  <c r="A298" i="1"/>
  <c r="G298" i="1"/>
  <c r="H298" i="1"/>
  <c r="B297" i="1"/>
  <c r="A297" i="1"/>
  <c r="G297" i="1"/>
  <c r="H297" i="1"/>
  <c r="B296" i="1"/>
  <c r="A296" i="1"/>
  <c r="G296" i="1"/>
  <c r="H296" i="1"/>
  <c r="B295" i="1"/>
  <c r="A295" i="1"/>
  <c r="G295" i="1"/>
  <c r="H295" i="1"/>
  <c r="B294" i="1"/>
  <c r="A294" i="1"/>
  <c r="G294" i="1"/>
  <c r="H294" i="1"/>
  <c r="B293" i="1"/>
  <c r="A293" i="1"/>
  <c r="G293" i="1"/>
  <c r="H293" i="1"/>
  <c r="B292" i="1"/>
  <c r="A292" i="1"/>
  <c r="G292" i="1"/>
  <c r="H292" i="1"/>
  <c r="B291" i="1"/>
  <c r="A291" i="1"/>
  <c r="G291" i="1"/>
  <c r="H291" i="1"/>
  <c r="B290" i="1"/>
  <c r="A290" i="1"/>
  <c r="G290" i="1"/>
  <c r="H290" i="1"/>
  <c r="B289" i="1"/>
  <c r="A289" i="1"/>
  <c r="G289" i="1"/>
  <c r="H289" i="1"/>
  <c r="B288" i="1"/>
  <c r="A288" i="1"/>
  <c r="G288" i="1"/>
  <c r="H288" i="1"/>
  <c r="B287" i="1"/>
  <c r="A287" i="1"/>
  <c r="G287" i="1"/>
  <c r="H287" i="1"/>
  <c r="B286" i="1"/>
  <c r="A286" i="1"/>
  <c r="G286" i="1"/>
  <c r="H286" i="1"/>
  <c r="B285" i="1"/>
  <c r="A285" i="1"/>
  <c r="G285" i="1"/>
  <c r="H285" i="1"/>
  <c r="B284" i="1"/>
  <c r="A284" i="1"/>
  <c r="G284" i="1"/>
  <c r="H284" i="1"/>
  <c r="B283" i="1"/>
  <c r="A283" i="1"/>
  <c r="G283" i="1"/>
  <c r="H283" i="1"/>
  <c r="B282" i="1"/>
  <c r="A282" i="1"/>
  <c r="G282" i="1"/>
  <c r="H282" i="1"/>
  <c r="B281" i="1"/>
  <c r="A281" i="1"/>
  <c r="G281" i="1"/>
  <c r="H281" i="1"/>
  <c r="B280" i="1"/>
  <c r="A280" i="1"/>
  <c r="G280" i="1"/>
  <c r="H280" i="1"/>
  <c r="B279" i="1"/>
  <c r="A279" i="1"/>
  <c r="G279" i="1"/>
  <c r="H279" i="1"/>
  <c r="B278" i="1"/>
  <c r="A278" i="1"/>
  <c r="G278" i="1"/>
  <c r="H278" i="1"/>
  <c r="B277" i="1"/>
  <c r="A277" i="1"/>
  <c r="G277" i="1"/>
  <c r="H277" i="1"/>
  <c r="B276" i="1"/>
  <c r="A276" i="1"/>
  <c r="G276" i="1"/>
  <c r="H276" i="1"/>
  <c r="B275" i="1"/>
  <c r="A275" i="1"/>
  <c r="G275" i="1"/>
  <c r="H275" i="1"/>
  <c r="B274" i="1"/>
  <c r="A274" i="1"/>
  <c r="G274" i="1"/>
  <c r="H274" i="1"/>
  <c r="B273" i="1"/>
  <c r="A273" i="1"/>
  <c r="G273" i="1"/>
  <c r="H273" i="1"/>
  <c r="B272" i="1"/>
  <c r="A272" i="1"/>
  <c r="G272" i="1"/>
  <c r="H272" i="1"/>
  <c r="B271" i="1"/>
  <c r="A271" i="1"/>
  <c r="G271" i="1"/>
  <c r="H271" i="1"/>
  <c r="B270" i="1"/>
  <c r="A270" i="1"/>
  <c r="G270" i="1"/>
  <c r="H270" i="1"/>
  <c r="B269" i="1"/>
  <c r="A269" i="1"/>
  <c r="G269" i="1"/>
  <c r="H269" i="1"/>
  <c r="B268" i="1"/>
  <c r="A268" i="1"/>
  <c r="G268" i="1"/>
  <c r="H268" i="1"/>
  <c r="B267" i="1"/>
  <c r="A267" i="1"/>
  <c r="G267" i="1"/>
  <c r="H267" i="1"/>
  <c r="B266" i="1"/>
  <c r="A266" i="1"/>
  <c r="G266" i="1"/>
  <c r="H266" i="1"/>
  <c r="B265" i="1"/>
  <c r="A265" i="1"/>
  <c r="G265" i="1"/>
  <c r="H265" i="1"/>
  <c r="B264" i="1"/>
  <c r="A264" i="1"/>
  <c r="G264" i="1"/>
  <c r="H264" i="1"/>
  <c r="B263" i="1"/>
  <c r="A263" i="1"/>
  <c r="G263" i="1"/>
  <c r="H263" i="1"/>
  <c r="B262" i="1"/>
  <c r="A262" i="1"/>
  <c r="G262" i="1"/>
  <c r="H262" i="1"/>
  <c r="B261" i="1"/>
  <c r="A261" i="1"/>
  <c r="G261" i="1"/>
  <c r="H261" i="1"/>
  <c r="B260" i="1"/>
  <c r="A260" i="1"/>
  <c r="G260" i="1"/>
  <c r="H260" i="1"/>
  <c r="B259" i="1"/>
  <c r="A259" i="1"/>
  <c r="G259" i="1"/>
  <c r="H259" i="1"/>
  <c r="B258" i="1"/>
  <c r="A258" i="1"/>
  <c r="G258" i="1"/>
  <c r="H258" i="1"/>
  <c r="B257" i="1"/>
  <c r="A257" i="1"/>
  <c r="G257" i="1"/>
  <c r="H257" i="1"/>
  <c r="B256" i="1"/>
  <c r="A256" i="1"/>
  <c r="G256" i="1"/>
  <c r="H256" i="1"/>
  <c r="B255" i="1"/>
  <c r="A255" i="1"/>
  <c r="G255" i="1"/>
  <c r="H255" i="1"/>
  <c r="B254" i="1"/>
  <c r="A254" i="1"/>
  <c r="G254" i="1"/>
  <c r="H254" i="1"/>
  <c r="B253" i="1"/>
  <c r="A253" i="1"/>
  <c r="G253" i="1"/>
  <c r="H253" i="1"/>
  <c r="B252" i="1"/>
  <c r="A252" i="1"/>
  <c r="G252" i="1"/>
  <c r="H252" i="1"/>
  <c r="B251" i="1"/>
  <c r="A251" i="1"/>
  <c r="G251" i="1"/>
  <c r="H251" i="1"/>
  <c r="B250" i="1"/>
  <c r="A250" i="1"/>
  <c r="G250" i="1"/>
  <c r="H250" i="1"/>
  <c r="B249" i="1"/>
  <c r="A249" i="1"/>
  <c r="G249" i="1"/>
  <c r="H249" i="1"/>
  <c r="B248" i="1"/>
  <c r="A248" i="1"/>
  <c r="G248" i="1"/>
  <c r="H248" i="1"/>
  <c r="B247" i="1"/>
  <c r="A247" i="1"/>
  <c r="G247" i="1"/>
  <c r="H247" i="1"/>
  <c r="B246" i="1"/>
  <c r="A246" i="1"/>
  <c r="G246" i="1"/>
  <c r="H246" i="1"/>
  <c r="B245" i="1"/>
  <c r="A245" i="1"/>
  <c r="G245" i="1"/>
  <c r="H245" i="1"/>
  <c r="B244" i="1"/>
  <c r="A244" i="1"/>
  <c r="G244" i="1"/>
  <c r="H244" i="1"/>
  <c r="B243" i="1"/>
  <c r="A243" i="1"/>
  <c r="G243" i="1"/>
  <c r="H243" i="1"/>
  <c r="B241" i="1"/>
  <c r="A241" i="1"/>
  <c r="G241" i="1"/>
  <c r="H241" i="1"/>
  <c r="C21" i="1"/>
  <c r="E222" i="1"/>
  <c r="C22" i="1"/>
  <c r="F41" i="1"/>
  <c r="F183" i="1"/>
  <c r="F184" i="1"/>
  <c r="F185" i="1"/>
  <c r="F186" i="1"/>
  <c r="F187" i="1"/>
  <c r="F188" i="1"/>
  <c r="F189" i="1"/>
  <c r="F190" i="1"/>
  <c r="F191" i="1"/>
  <c r="G182" i="1"/>
  <c r="F192" i="1"/>
  <c r="F193" i="1"/>
  <c r="F194" i="1"/>
  <c r="F195" i="1"/>
  <c r="F196" i="1"/>
  <c r="F197" i="1"/>
  <c r="F198" i="1"/>
  <c r="F199" i="1"/>
  <c r="F200" i="1"/>
  <c r="F201" i="1"/>
  <c r="G192" i="1"/>
  <c r="F202" i="1"/>
  <c r="F203" i="1"/>
  <c r="F204" i="1"/>
  <c r="F205" i="1"/>
  <c r="F206" i="1"/>
  <c r="F207" i="1"/>
  <c r="F208" i="1"/>
  <c r="F209" i="1"/>
  <c r="F210" i="1"/>
  <c r="F211" i="1"/>
  <c r="G202" i="1"/>
  <c r="F212" i="1"/>
  <c r="F213" i="1"/>
  <c r="F214" i="1"/>
  <c r="F215" i="1"/>
  <c r="F216" i="1"/>
  <c r="F217" i="1"/>
  <c r="F218" i="1"/>
  <c r="F219" i="1"/>
  <c r="F220" i="1"/>
  <c r="F221" i="1"/>
  <c r="G212" i="1"/>
  <c r="G222" i="1"/>
  <c r="F157" i="1"/>
  <c r="F158" i="1"/>
  <c r="F159" i="1"/>
  <c r="F160" i="1"/>
  <c r="F161" i="1"/>
  <c r="F162" i="1"/>
  <c r="F163" i="1"/>
  <c r="F164" i="1"/>
  <c r="F165" i="1"/>
  <c r="F166" i="1"/>
  <c r="G157" i="1"/>
  <c r="F167" i="1"/>
  <c r="F168" i="1"/>
  <c r="F169" i="1"/>
  <c r="F170" i="1"/>
  <c r="F171" i="1"/>
  <c r="F172" i="1"/>
  <c r="F173" i="1"/>
  <c r="F174" i="1"/>
  <c r="F175" i="1"/>
  <c r="F176" i="1"/>
  <c r="G167" i="1"/>
  <c r="G177" i="1"/>
  <c r="F132" i="1"/>
  <c r="F133" i="1"/>
  <c r="F134" i="1"/>
  <c r="F135" i="1"/>
  <c r="F136" i="1"/>
  <c r="F137" i="1"/>
  <c r="F138" i="1"/>
  <c r="F139" i="1"/>
  <c r="F140" i="1"/>
  <c r="F141" i="1"/>
  <c r="G132" i="1"/>
  <c r="F142" i="1"/>
  <c r="F143" i="1"/>
  <c r="F144" i="1"/>
  <c r="F145" i="1"/>
  <c r="F146" i="1"/>
  <c r="F147" i="1"/>
  <c r="F148" i="1"/>
  <c r="F149" i="1"/>
  <c r="F150" i="1"/>
  <c r="F151" i="1"/>
  <c r="G142" i="1"/>
  <c r="G152" i="1"/>
  <c r="E177" i="1"/>
  <c r="F177" i="1"/>
  <c r="F117" i="1"/>
  <c r="F118" i="1"/>
  <c r="F119" i="1"/>
  <c r="F120" i="1"/>
  <c r="F121" i="1"/>
  <c r="F122" i="1"/>
  <c r="F123" i="1"/>
  <c r="F124" i="1"/>
  <c r="F125" i="1"/>
  <c r="F126" i="1"/>
  <c r="G117" i="1"/>
  <c r="G127" i="1"/>
  <c r="F127" i="1"/>
  <c r="F152" i="1"/>
  <c r="E152" i="1"/>
  <c r="E127" i="1"/>
  <c r="F33" i="1"/>
  <c r="F34"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G32" i="1"/>
  <c r="G42" i="1"/>
  <c r="G52" i="1"/>
  <c r="G62" i="1"/>
  <c r="G72" i="1"/>
  <c r="G82" i="1"/>
  <c r="G92" i="1"/>
  <c r="G102" i="1"/>
  <c r="G112" i="1"/>
  <c r="E112" i="1"/>
  <c r="E308" i="1"/>
  <c r="E306" i="1"/>
  <c r="C310" i="1"/>
  <c r="G308" i="1"/>
  <c r="G306" i="1"/>
  <c r="H306" i="1"/>
  <c r="C308" i="1"/>
  <c r="F308" i="1"/>
  <c r="H308" i="1"/>
  <c r="A308" i="1"/>
</calcChain>
</file>

<file path=xl/sharedStrings.xml><?xml version="1.0" encoding="utf-8"?>
<sst xmlns="http://schemas.openxmlformats.org/spreadsheetml/2006/main" count="270" uniqueCount="79">
  <si>
    <t>Credits</t>
  </si>
  <si>
    <t>ECTS</t>
  </si>
  <si>
    <t>Credits * Note</t>
  </si>
  <si>
    <t xml:space="preserve">Bitte füllen Sie nur die grauen, umrahmten Zellen aus. Zellen ohne Rahmen werden automatisch berechnet!                                                                                        </t>
  </si>
  <si>
    <t>Please, just fill the grey, framed cells. Cells without a frame will be calculated automatically!</t>
  </si>
  <si>
    <t xml:space="preserve">Mir ist bekannt, dass fahrlässig oder vorsätzlich falsche Angaben ordnungswidrig sind und zum Ausschluss vom Eignungs- bzw. Immatrikulationsverfahren oder – wenn sie später festgestellt werden – zum Widerruf der Eignung bzw. Immatrikulation führen.
</t>
  </si>
  <si>
    <t>I am aware that intentionally false statements and omissions constitute an administrative offense and may lead to my exclusion from or, if determined at a later date, the revocation of my aptitude testing and enrollment.</t>
  </si>
  <si>
    <t>Please enter here the following values, if they are equal in all courses. Otherwise, keep it empty!</t>
  </si>
  <si>
    <r>
      <t xml:space="preserve">Gesamt / </t>
    </r>
    <r>
      <rPr>
        <b/>
        <i/>
        <sz val="9"/>
        <rFont val="Arial"/>
        <family val="2"/>
      </rPr>
      <t>Total:</t>
    </r>
  </si>
  <si>
    <r>
      <t xml:space="preserve">schlechteste Note zum Bestehen des Moduls             </t>
    </r>
    <r>
      <rPr>
        <b/>
        <i/>
        <sz val="9"/>
        <rFont val="Arial"/>
        <family val="2"/>
      </rPr>
      <t>lowest grade to pass the course</t>
    </r>
  </si>
  <si>
    <r>
      <t xml:space="preserve">Note  </t>
    </r>
    <r>
      <rPr>
        <b/>
        <i/>
        <sz val="9"/>
        <rFont val="Arial"/>
        <family val="2"/>
      </rPr>
      <t>Grade</t>
    </r>
  </si>
  <si>
    <r>
      <t xml:space="preserve">Umrechnung       </t>
    </r>
    <r>
      <rPr>
        <b/>
        <i/>
        <sz val="9"/>
        <rFont val="Arial"/>
        <family val="2"/>
      </rPr>
      <t xml:space="preserve"> Calculated Value</t>
    </r>
  </si>
  <si>
    <r>
      <t xml:space="preserve">schlechteste Note zum Bestehen                                                   </t>
    </r>
    <r>
      <rPr>
        <b/>
        <i/>
        <sz val="9"/>
        <rFont val="Arial"/>
        <family val="2"/>
      </rPr>
      <t>lowest possible grade to still pass:</t>
    </r>
  </si>
  <si>
    <r>
      <t xml:space="preserve">Bereich / </t>
    </r>
    <r>
      <rPr>
        <b/>
        <i/>
        <sz val="9"/>
        <rFont val="Arial"/>
        <family val="2"/>
      </rPr>
      <t>section</t>
    </r>
  </si>
  <si>
    <r>
      <t xml:space="preserve">Modul / </t>
    </r>
    <r>
      <rPr>
        <b/>
        <i/>
        <sz val="9"/>
        <rFont val="Arial"/>
        <family val="2"/>
      </rPr>
      <t>Module or Course</t>
    </r>
  </si>
  <si>
    <r>
      <t xml:space="preserve">Ihr Bachelorstudium / </t>
    </r>
    <r>
      <rPr>
        <b/>
        <i/>
        <sz val="9"/>
        <rFont val="Arial"/>
        <family val="2"/>
      </rPr>
      <t>Your Bachelor course of study:</t>
    </r>
  </si>
  <si>
    <r>
      <t xml:space="preserve">Jahre / </t>
    </r>
    <r>
      <rPr>
        <i/>
        <sz val="9"/>
        <rFont val="Arial"/>
        <family val="2"/>
      </rPr>
      <t>years</t>
    </r>
  </si>
  <si>
    <r>
      <t xml:space="preserve">Name / </t>
    </r>
    <r>
      <rPr>
        <i/>
        <sz val="9"/>
        <rFont val="Arial"/>
        <family val="2"/>
      </rPr>
      <t>Name:</t>
    </r>
  </si>
  <si>
    <r>
      <t xml:space="preserve">Vorname / </t>
    </r>
    <r>
      <rPr>
        <i/>
        <sz val="9"/>
        <rFont val="Arial"/>
        <family val="2"/>
      </rPr>
      <t>First name:</t>
    </r>
  </si>
  <si>
    <r>
      <t xml:space="preserve">Geburtsdatum / </t>
    </r>
    <r>
      <rPr>
        <i/>
        <sz val="9"/>
        <rFont val="Arial"/>
        <family val="2"/>
      </rPr>
      <t>Date of birth:</t>
    </r>
  </si>
  <si>
    <r>
      <t xml:space="preserve">Staatsangehörigkeit / </t>
    </r>
    <r>
      <rPr>
        <i/>
        <sz val="9"/>
        <rFont val="Arial"/>
        <family val="2"/>
      </rPr>
      <t>Nationality:</t>
    </r>
  </si>
  <si>
    <r>
      <t xml:space="preserve">Regelstudienzeit / </t>
    </r>
    <r>
      <rPr>
        <i/>
        <sz val="9"/>
        <rFont val="Arial"/>
        <family val="2"/>
      </rPr>
      <t>Regular duration:</t>
    </r>
  </si>
  <si>
    <r>
      <t xml:space="preserve">2/3 der Credits                                                                     </t>
    </r>
    <r>
      <rPr>
        <i/>
        <sz val="9"/>
        <rFont val="Arial"/>
        <family val="2"/>
      </rPr>
      <t>2/3 of the credits:</t>
    </r>
  </si>
  <si>
    <r>
      <t>Studienfach /</t>
    </r>
    <r>
      <rPr>
        <i/>
        <sz val="9"/>
        <rFont val="Arial"/>
        <family val="2"/>
      </rPr>
      <t xml:space="preserve"> Subject:</t>
    </r>
  </si>
  <si>
    <r>
      <t xml:space="preserve">Modul                                                                  </t>
    </r>
    <r>
      <rPr>
        <b/>
        <i/>
        <sz val="9"/>
        <rFont val="Arial"/>
        <family val="2"/>
      </rPr>
      <t>Module or Course</t>
    </r>
  </si>
  <si>
    <t>Tragen Sie die folgenden Notenwerte ein, sofern sie für alle Fächer einheitlich sind. Lassen Sie das Feld ansonsten frei!</t>
  </si>
  <si>
    <r>
      <t xml:space="preserve">Bestmögliche Note für diesen Kurs                    </t>
    </r>
    <r>
      <rPr>
        <b/>
        <i/>
        <sz val="9"/>
        <rFont val="Arial"/>
        <family val="2"/>
      </rPr>
      <t>highest possible grade of the course</t>
    </r>
  </si>
  <si>
    <t>Curricularanalyse / Analysis of the Curriculum</t>
  </si>
  <si>
    <t>Tragen Sie, wenn diese Notengrenzen nicht einheitlich sind, bitte zusätzlich die individuellen Notengrenzen ein. Überschreiben Sie dazu einfach den Zelleninhalt der Spalten A und B in der Tabelle unten und tragen Sie dann Modul, Credits und Note ein.</t>
  </si>
  <si>
    <t>Now, if they aren't equal in all courses, enter also the individual grade limits. For this, please fill in the columns A and B of the table shown below, then enter the Module Name, Credits and Grade.</t>
  </si>
  <si>
    <t>3) Noten / Grades</t>
  </si>
  <si>
    <r>
      <t xml:space="preserve">4) Einverständniserklärung </t>
    </r>
    <r>
      <rPr>
        <b/>
        <i/>
        <u/>
        <sz val="10"/>
        <rFont val="Arial"/>
        <family val="2"/>
      </rPr>
      <t>/ Statement of agreement</t>
    </r>
  </si>
  <si>
    <r>
      <t xml:space="preserve">2) Curricularanalyse </t>
    </r>
    <r>
      <rPr>
        <b/>
        <i/>
        <u/>
        <sz val="10"/>
        <rFont val="Arial"/>
        <family val="2"/>
      </rPr>
      <t>/ Analysis of the Curriculum</t>
    </r>
  </si>
  <si>
    <r>
      <t xml:space="preserve">1) Persönliche Daten / </t>
    </r>
    <r>
      <rPr>
        <b/>
        <i/>
        <u/>
        <sz val="10"/>
        <rFont val="Arial"/>
        <family val="2"/>
      </rPr>
      <t>Personal Data</t>
    </r>
  </si>
  <si>
    <r>
      <t xml:space="preserve">Umrechnungsfaktor                                    </t>
    </r>
    <r>
      <rPr>
        <i/>
        <sz val="9"/>
        <rFont val="Arial"/>
        <family val="2"/>
      </rPr>
      <t>Translation factor:</t>
    </r>
  </si>
  <si>
    <r>
      <t>ECTS pro Bereich</t>
    </r>
    <r>
      <rPr>
        <b/>
        <i/>
        <sz val="9"/>
        <rFont val="Arial"/>
        <family val="2"/>
      </rPr>
      <t xml:space="preserve"> / ECTS by section</t>
    </r>
  </si>
  <si>
    <r>
      <t xml:space="preserve">Bestmögliche Note                                                            </t>
    </r>
    <r>
      <rPr>
        <b/>
        <i/>
        <sz val="9"/>
        <rFont val="Arial"/>
        <family val="2"/>
      </rPr>
      <t>highest possible grade:</t>
    </r>
  </si>
  <si>
    <r>
      <t xml:space="preserve">Gewichtete Durchschnittsnote    </t>
    </r>
    <r>
      <rPr>
        <b/>
        <i/>
        <sz val="9"/>
        <rFont val="Arial"/>
        <family val="2"/>
      </rPr>
      <t>Weighted average grade:</t>
    </r>
  </si>
  <si>
    <r>
      <t xml:space="preserve">Note gemäß dem Notensystem der TUM              </t>
    </r>
    <r>
      <rPr>
        <b/>
        <i/>
        <sz val="9"/>
        <rFont val="Arial"/>
        <family val="2"/>
      </rPr>
      <t xml:space="preserve">                               Grade according to the system of TUM:</t>
    </r>
  </si>
  <si>
    <r>
      <t xml:space="preserve">Gewichtete Credits * Note                          </t>
    </r>
    <r>
      <rPr>
        <b/>
        <i/>
        <sz val="9"/>
        <rFont val="Arial"/>
        <family val="2"/>
      </rPr>
      <t>Weighted Credits * Grade</t>
    </r>
  </si>
  <si>
    <r>
      <t xml:space="preserve">Gewichtete Credits                                               </t>
    </r>
    <r>
      <rPr>
        <b/>
        <i/>
        <sz val="9"/>
        <rFont val="Arial"/>
        <family val="2"/>
      </rPr>
      <t>Weighted Credits</t>
    </r>
  </si>
  <si>
    <t>(e.g. "3" or "3,5"...)</t>
  </si>
  <si>
    <r>
      <t xml:space="preserve">b) Mathematische und theoretische Grndlagen / </t>
    </r>
    <r>
      <rPr>
        <b/>
        <i/>
        <u/>
        <sz val="10"/>
        <rFont val="Arial"/>
        <family val="2"/>
      </rPr>
      <t>Mathematical and theoretical basics:</t>
    </r>
  </si>
  <si>
    <t>Geben Sie zunächst die Bestnote und die schlechtest mögliche Note zum Bestehen an, wenn diese für alle Kurse gleich sind. Danach tragen Sie Ihre besten Prüfungsleistungen bis 120 ECTS bzw. 2/3 der für das Erststudium erforderlichen Leistungen ein (Kurse mit Beurteilung "bestanden" dürfen nur eingetragen werden, wenn keine regulär benoteten Kurse mehr zur Verfügung stehen)! Falls nicht einheitlich, geben Sie bitte auch die individuellen best- und schlechtestmöglichen Noten für jeden Kurs an. Kurse, die Sie unter Nr. 2) angegeben haben, können Sie auch hier eintragen, wenn nötig.</t>
  </si>
  <si>
    <t>Please first enter the highest possible and the lowest possible grade to pass, if they are the same for all courses. If they were not the same for each course, please enter the individual highest and minimum grades for each course.Then, list your best examination results up to 120 ECTS or 2/3 of the examinations necessary for your study program (courses evaluated with "passed" can only be entered when there are no regularly graded courses left)!  You can list courses that you have already listed under no. 2 if needed.</t>
  </si>
  <si>
    <r>
      <t xml:space="preserve">Name der Hochschule                                        </t>
    </r>
    <r>
      <rPr>
        <i/>
        <sz val="9"/>
        <rFont val="Arial"/>
        <family val="2"/>
      </rPr>
      <t>Name of university:</t>
    </r>
  </si>
  <si>
    <r>
      <t xml:space="preserve">Insgesamt vergebene Credits  </t>
    </r>
    <r>
      <rPr>
        <i/>
        <sz val="9"/>
        <rFont val="Arial"/>
        <family val="2"/>
      </rPr>
      <t xml:space="preserve">                             Total number of credits:</t>
    </r>
  </si>
  <si>
    <t>M. Sc. Information Engineering</t>
  </si>
  <si>
    <t>Introduction to Informatics
TUM: 6 ECTS
INHN0001</t>
  </si>
  <si>
    <t>Fundamentals of
Programming (Exercises &amp; Laboratory)
TUM: 6 ECTS
INHN0002</t>
  </si>
  <si>
    <t>Introduction to
Computer Organization and Technology - Computer Architecture
TUM: 8 ECTS
INHN0003</t>
  </si>
  <si>
    <t>Operating Systems and
System Software
TUM: 6 ECTS
INHN0007</t>
  </si>
  <si>
    <t>Introduction to Software Engineering
TUM: 6 ECTS
INHN0006</t>
  </si>
  <si>
    <t>Fundamentals of Algorithms and Data Structures
TUM: 6 ECTS
INHN0008</t>
  </si>
  <si>
    <t>Fundamentals of Databases
TUM: 6 ECTS
INHN0011</t>
  </si>
  <si>
    <t>Computer Networking and IT Security
TUM: 6 ECTS
INHN0012</t>
  </si>
  <si>
    <r>
      <t>a) Fachliche Grundlagen im Bereich Informatik / B</t>
    </r>
    <r>
      <rPr>
        <b/>
        <i/>
        <u/>
        <sz val="10"/>
        <rFont val="Arial"/>
        <family val="2"/>
      </rPr>
      <t>asics in the field of computer science:</t>
    </r>
  </si>
  <si>
    <t>Information Theory and Theoretical Informatics
TUM: 6 ECTS
INHN0013</t>
  </si>
  <si>
    <t>Introduction to Signal Processing
TUM: 6 ECTS
INHN0016</t>
  </si>
  <si>
    <t>Foundations of
Cyber-Physical Systems
TUM: 8 ECTS
INHN0018</t>
  </si>
  <si>
    <r>
      <t xml:space="preserve">b) Fachliche Grundlagen im Bereich Theoretische Informatik / </t>
    </r>
    <r>
      <rPr>
        <b/>
        <i/>
        <u/>
        <sz val="10"/>
        <rFont val="Arial"/>
        <family val="2"/>
      </rPr>
      <t>Basics in the field of theoretical informatics:</t>
    </r>
  </si>
  <si>
    <r>
      <t xml:space="preserve">b) Fachliche Grundlagen im Bereich Cyberphysical Systems / </t>
    </r>
    <r>
      <rPr>
        <b/>
        <i/>
        <u/>
        <sz val="10"/>
        <rFont val="Arial"/>
        <family val="2"/>
      </rPr>
      <t>Basics in the field of Cyberphysical Systems:</t>
    </r>
  </si>
  <si>
    <r>
      <t xml:space="preserve">b) Fachliche Grundlagen im Bereich Information Systems / </t>
    </r>
    <r>
      <rPr>
        <b/>
        <i/>
        <u/>
        <sz val="10"/>
        <rFont val="Arial"/>
        <family val="2"/>
      </rPr>
      <t>Basics in the field of information systems:</t>
    </r>
  </si>
  <si>
    <t>Enterprise
Architecture Management and Reference Models
TUM: 6 ECTS
INHN0017</t>
  </si>
  <si>
    <t>Business Process Management
TUM: 5 ECTS
INHN0019</t>
  </si>
  <si>
    <t>Discrete Structures
TUM: 8 ECTS
INHN0004</t>
  </si>
  <si>
    <t>Linear Algebra
TUM: 8 ECTS
INHN0009</t>
  </si>
  <si>
    <t>Calculus
TUM: 8 ECTS
INHN0014</t>
  </si>
  <si>
    <t>Discrete Probability Theory
TUM: 6 ECTS
INHN0020</t>
  </si>
  <si>
    <t>Die Curricularanalyse ist kein rechtlich bindendes Dokument. Es dient den Kommissionen zur Feststellung der Eignung.
The curricular analysis is not a legally binding document. It is used by the commissions to determine suitability.</t>
  </si>
  <si>
    <t>Version vom 24.07.2024</t>
  </si>
  <si>
    <t xml:space="preserve">Tragen Sie auf den nächsten zwei Seiten die Grundlagenmodule Ihres Studiengangs ein, welche den genannten Themen entsprechen (s. Links zur Modulbeschreibung, keine Kurse mit weiterführenden oder spezialisierten Themen einfügen), sowie die erhaltenen Credits. Diese werden ggf. in ECTS umgewandelt!
</t>
  </si>
  <si>
    <t>On the next to pages, please enter the basic modules or fundamental courses of your study program, that cover the given topics (see links to module description; all other courses will not be counted here)! Then enter your credits. They will automatically be transferred to the European Credit Transfer System (ECTS)!</t>
  </si>
  <si>
    <r>
      <t xml:space="preserve">Bei Fragen zum Ausfüllen des Dokuments wenden Sie sich bitte an:
programs-heilbronn@cit.tum.de
</t>
    </r>
    <r>
      <rPr>
        <i/>
        <sz val="9"/>
        <rFont val="Arial"/>
        <family val="2"/>
      </rPr>
      <t xml:space="preserve">Please direct questions concerning this document to: 
programs-heilbronn@cit.tum.de </t>
    </r>
  </si>
  <si>
    <t>b) Fachliche Grundlagen im Bereich Theoretische Informatik / Basics in the field of theoretical informatics:</t>
  </si>
  <si>
    <t>a) Fachliche Grundlagen im Bereich Informatik / Basics in the field of computer science:</t>
  </si>
  <si>
    <t>b) Fachliche Grundlagen im Bereich Cyberphysical Systems / Basics in the field of Cyberphysical Systems:</t>
  </si>
  <si>
    <t>b) Fachliche Grundlagen im Bereich Information Systems / Basics in the field of information systems:</t>
  </si>
  <si>
    <t>b) Mathematische und theoretische Grndlagen / Mathematical and theoretical basics: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</si>
</sst>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0"/>
      <name val="Arial"/>
    </font>
    <font>
      <sz val="10"/>
      <name val="Arial"/>
    </font>
    <font>
      <b/>
      <sz val="12"/>
      <name val="Arial"/>
      <family val="2"/>
    </font>
    <font>
      <sz val="8"/>
      <name val="Arial"/>
      <family val="2"/>
    </font>
    <font>
      <sz val="10"/>
      <name val="Arial"/>
      <family val="2"/>
    </font>
    <font>
      <b/>
      <sz val="10"/>
      <name val="Arial"/>
      <family val="2"/>
    </font>
    <font>
      <b/>
      <sz val="11"/>
      <name val="Arial"/>
      <family val="2"/>
    </font>
    <font>
      <b/>
      <i/>
      <sz val="11"/>
      <name val="Arial"/>
      <family val="2"/>
    </font>
    <font>
      <b/>
      <sz val="18"/>
      <name val="Arial"/>
      <family val="2"/>
    </font>
    <font>
      <sz val="18"/>
      <name val="Arial"/>
      <family val="2"/>
    </font>
    <font>
      <sz val="9"/>
      <name val="Arial"/>
      <family val="2"/>
    </font>
    <font>
      <b/>
      <sz val="9"/>
      <name val="Arial"/>
      <family val="2"/>
    </font>
    <font>
      <b/>
      <i/>
      <sz val="9"/>
      <name val="Arial"/>
      <family val="2"/>
    </font>
    <font>
      <i/>
      <sz val="9"/>
      <name val="Arial"/>
      <family val="2"/>
    </font>
    <font>
      <b/>
      <sz val="10"/>
      <color indexed="10"/>
      <name val="Arial"/>
      <family val="2"/>
    </font>
    <font>
      <b/>
      <u/>
      <sz val="10"/>
      <name val="Arial"/>
      <family val="2"/>
    </font>
    <font>
      <b/>
      <i/>
      <u/>
      <sz val="10"/>
      <name val="Arial"/>
      <family val="2"/>
    </font>
    <font>
      <u/>
      <sz val="10"/>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35">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6" fillId="0" borderId="0" xfId="0" applyFont="1" applyAlignment="1">
      <alignment vertical="top" wrapText="1"/>
    </xf>
    <xf numFmtId="0" fontId="0" fillId="0" borderId="0" xfId="0" applyAlignment="1">
      <alignment wrapText="1"/>
    </xf>
    <xf numFmtId="0" fontId="2" fillId="0" borderId="0" xfId="0" applyFont="1" applyAlignment="1">
      <alignment vertical="top" wrapText="1"/>
    </xf>
    <xf numFmtId="0" fontId="0" fillId="0" borderId="0" xfId="0" applyAlignment="1">
      <alignment horizontal="center"/>
    </xf>
    <xf numFmtId="0" fontId="6" fillId="0" borderId="0" xfId="0" applyFont="1" applyAlignment="1">
      <alignment horizontal="left" vertical="justify" wrapText="1"/>
    </xf>
    <xf numFmtId="0" fontId="0" fillId="0" borderId="0" xfId="0" applyAlignment="1">
      <alignment horizontal="left" vertical="justify"/>
    </xf>
    <xf numFmtId="0" fontId="7" fillId="0" borderId="0" xfId="0" applyFont="1" applyAlignment="1">
      <alignment horizontal="left" vertical="justify" wrapText="1"/>
    </xf>
    <xf numFmtId="0" fontId="0" fillId="0" borderId="0" xfId="0" applyAlignment="1">
      <alignment horizontal="left" vertical="justify"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vertical="center"/>
    </xf>
    <xf numFmtId="0" fontId="10" fillId="0" borderId="0" xfId="0" applyFont="1"/>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Alignment="1">
      <alignment horizontal="center" vertical="center"/>
    </xf>
    <xf numFmtId="0" fontId="4" fillId="0" borderId="0" xfId="0" applyFont="1"/>
    <xf numFmtId="0" fontId="10" fillId="0" borderId="3" xfId="0" applyFont="1" applyBorder="1"/>
    <xf numFmtId="0" fontId="10" fillId="0" borderId="4" xfId="0" applyFont="1" applyBorder="1" applyAlignment="1">
      <alignment vertical="center"/>
    </xf>
    <xf numFmtId="0" fontId="11" fillId="0" borderId="2" xfId="0" applyFont="1" applyBorder="1" applyAlignment="1">
      <alignment horizontal="center" vertical="center"/>
    </xf>
    <xf numFmtId="0" fontId="3" fillId="0" borderId="2" xfId="0" applyFont="1" applyBorder="1"/>
    <xf numFmtId="0" fontId="10" fillId="0" borderId="0" xfId="0" applyFont="1" applyAlignment="1">
      <alignment horizontal="right"/>
    </xf>
    <xf numFmtId="0" fontId="14" fillId="0" borderId="5" xfId="0" applyFont="1" applyBorder="1" applyAlignment="1">
      <alignment horizontal="right" vertical="center" wrapText="1"/>
    </xf>
    <xf numFmtId="165" fontId="10" fillId="0" borderId="2" xfId="0" applyNumberFormat="1" applyFont="1" applyBorder="1" applyAlignment="1">
      <alignment horizontal="center" vertical="center" wrapText="1"/>
    </xf>
    <xf numFmtId="0" fontId="14" fillId="0" borderId="0" xfId="0" applyFont="1" applyAlignment="1">
      <alignment horizontal="left" vertical="center"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1" fillId="0" borderId="0" xfId="0" applyFont="1"/>
    <xf numFmtId="165" fontId="10" fillId="0" borderId="0" xfId="0" applyNumberFormat="1" applyFont="1"/>
    <xf numFmtId="0" fontId="15" fillId="0" borderId="0" xfId="0" applyFont="1" applyAlignment="1">
      <alignment vertical="center"/>
    </xf>
    <xf numFmtId="0" fontId="3" fillId="0" borderId="0" xfId="0" applyFont="1"/>
    <xf numFmtId="0" fontId="11" fillId="0" borderId="0" xfId="0" applyFont="1" applyAlignment="1">
      <alignment horizontal="center"/>
    </xf>
    <xf numFmtId="0" fontId="4" fillId="0" borderId="0" xfId="0" applyFont="1" applyAlignment="1">
      <alignment vertical="center"/>
    </xf>
    <xf numFmtId="0" fontId="10" fillId="0" borderId="2" xfId="0" applyFont="1" applyBorder="1" applyAlignment="1">
      <alignment horizontal="center"/>
    </xf>
    <xf numFmtId="0" fontId="3" fillId="0" borderId="2" xfId="0" applyFont="1" applyBorder="1" applyAlignment="1">
      <alignment horizontal="left"/>
    </xf>
    <xf numFmtId="0" fontId="1" fillId="0" borderId="2" xfId="0" applyFont="1" applyBorder="1" applyAlignment="1">
      <alignment horizontal="left"/>
    </xf>
    <xf numFmtId="165" fontId="10" fillId="0" borderId="2" xfId="0" applyNumberFormat="1" applyFont="1" applyBorder="1" applyAlignment="1">
      <alignment horizontal="center"/>
    </xf>
    <xf numFmtId="165" fontId="10" fillId="0" borderId="3" xfId="0" applyNumberFormat="1" applyFont="1" applyBorder="1" applyAlignment="1">
      <alignment horizontal="center"/>
    </xf>
    <xf numFmtId="165" fontId="10" fillId="2" borderId="2" xfId="0" applyNumberFormat="1" applyFont="1" applyFill="1" applyBorder="1" applyAlignment="1">
      <alignment horizontal="center"/>
    </xf>
    <xf numFmtId="165" fontId="0" fillId="0" borderId="2" xfId="0" applyNumberFormat="1" applyBorder="1" applyAlignment="1">
      <alignment horizontal="center"/>
    </xf>
    <xf numFmtId="165" fontId="0" fillId="0" borderId="2" xfId="0" applyNumberFormat="1" applyBorder="1"/>
    <xf numFmtId="0" fontId="10" fillId="3" borderId="2" xfId="0" applyFont="1" applyFill="1" applyBorder="1" applyAlignment="1" applyProtection="1">
      <alignment horizontal="center"/>
      <protection locked="0"/>
    </xf>
    <xf numFmtId="0" fontId="10" fillId="3" borderId="3" xfId="0" applyFont="1" applyFill="1" applyBorder="1" applyAlignment="1" applyProtection="1">
      <alignment horizontal="center"/>
      <protection locked="0"/>
    </xf>
    <xf numFmtId="0" fontId="10" fillId="3" borderId="2" xfId="0" applyFont="1" applyFill="1" applyBorder="1" applyAlignment="1" applyProtection="1">
      <alignment horizontal="center" vertical="center"/>
      <protection locked="0"/>
    </xf>
    <xf numFmtId="0" fontId="4" fillId="0" borderId="0" xfId="0" applyFont="1" applyAlignment="1">
      <alignment horizontal="center" wrapText="1"/>
    </xf>
    <xf numFmtId="0" fontId="0" fillId="0" borderId="0" xfId="0" applyAlignment="1">
      <alignment horizontal="center"/>
    </xf>
    <xf numFmtId="0" fontId="14" fillId="0" borderId="0" xfId="0" applyFont="1" applyAlignment="1">
      <alignment horizontal="right" vertical="center" wrapText="1"/>
    </xf>
    <xf numFmtId="0" fontId="0" fillId="0" borderId="0" xfId="0" applyAlignment="1">
      <alignment wrapText="1"/>
    </xf>
    <xf numFmtId="0" fontId="15" fillId="0" borderId="0" xfId="0" applyFont="1" applyAlignment="1">
      <alignment vertical="center"/>
    </xf>
    <xf numFmtId="0" fontId="10" fillId="3" borderId="4" xfId="0" applyFont="1" applyFill="1" applyBorder="1" applyAlignment="1" applyProtection="1">
      <alignment horizontal="left"/>
      <protection locked="0"/>
    </xf>
    <xf numFmtId="0" fontId="10" fillId="0" borderId="3" xfId="0" applyFont="1" applyBorder="1" applyAlignment="1" applyProtection="1">
      <alignment horizontal="left"/>
      <protection locked="0"/>
    </xf>
    <xf numFmtId="0" fontId="11" fillId="0" borderId="2" xfId="0" applyFont="1" applyBorder="1" applyAlignment="1">
      <alignment horizontal="left"/>
    </xf>
    <xf numFmtId="0" fontId="10" fillId="0" borderId="2" xfId="0" applyFont="1" applyBorder="1" applyAlignment="1">
      <alignment horizontal="left"/>
    </xf>
    <xf numFmtId="0" fontId="10" fillId="3" borderId="4" xfId="0" applyFont="1" applyFill="1" applyBorder="1" applyAlignment="1" applyProtection="1">
      <alignment horizontal="left" vertical="center" wrapText="1"/>
      <protection locked="0"/>
    </xf>
    <xf numFmtId="0" fontId="10" fillId="0" borderId="10" xfId="0" applyFont="1" applyBorder="1" applyAlignment="1" applyProtection="1">
      <alignment horizontal="left"/>
      <protection locked="0"/>
    </xf>
    <xf numFmtId="0" fontId="11"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4" xfId="0" applyFont="1" applyBorder="1" applyAlignment="1">
      <alignment vertical="center" wrapText="1"/>
    </xf>
    <xf numFmtId="0" fontId="11" fillId="0" borderId="3" xfId="0" applyFont="1" applyBorder="1" applyAlignment="1">
      <alignment vertical="center" wrapText="1"/>
    </xf>
    <xf numFmtId="0" fontId="15" fillId="0" borderId="0" xfId="0" applyFont="1" applyAlignment="1">
      <alignment vertical="top" wrapText="1"/>
    </xf>
    <xf numFmtId="0" fontId="17" fillId="0" borderId="0" xfId="0" applyFont="1" applyAlignment="1">
      <alignment wrapText="1"/>
    </xf>
    <xf numFmtId="0" fontId="17" fillId="0" borderId="0" xfId="0" applyFont="1"/>
    <xf numFmtId="165" fontId="1" fillId="0" borderId="7" xfId="0" applyNumberFormat="1" applyFont="1" applyBorder="1"/>
    <xf numFmtId="165" fontId="0" fillId="0" borderId="8" xfId="0" applyNumberFormat="1" applyBorder="1"/>
    <xf numFmtId="165" fontId="0" fillId="0" borderId="9" xfId="0" applyNumberFormat="1" applyBorder="1"/>
    <xf numFmtId="165" fontId="1" fillId="0" borderId="7" xfId="0" applyNumberFormat="1" applyFon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5" fontId="10" fillId="0" borderId="4" xfId="0" applyNumberFormat="1" applyFont="1" applyBorder="1" applyAlignment="1">
      <alignment horizontal="right" vertical="center"/>
    </xf>
    <xf numFmtId="165" fontId="10" fillId="0" borderId="10" xfId="0" applyNumberFormat="1" applyFont="1" applyBorder="1" applyAlignment="1">
      <alignment horizontal="right" vertical="center"/>
    </xf>
    <xf numFmtId="165" fontId="10" fillId="0" borderId="3" xfId="0" applyNumberFormat="1" applyFont="1" applyBorder="1" applyAlignment="1">
      <alignment horizontal="right" vertical="center"/>
    </xf>
    <xf numFmtId="0" fontId="11" fillId="0" borderId="4"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wrapText="1"/>
    </xf>
    <xf numFmtId="0" fontId="11" fillId="0" borderId="0" xfId="0" applyFont="1" applyAlignment="1">
      <alignment vertical="top" wrapText="1"/>
    </xf>
    <xf numFmtId="0" fontId="10" fillId="0" borderId="0" xfId="0" applyFont="1" applyAlignment="1">
      <alignment wrapText="1"/>
    </xf>
    <xf numFmtId="0" fontId="10" fillId="0" borderId="0" xfId="0" applyFont="1"/>
    <xf numFmtId="165" fontId="10" fillId="0" borderId="10" xfId="0" applyNumberFormat="1" applyFont="1" applyBorder="1" applyAlignment="1">
      <alignment horizontal="right"/>
    </xf>
    <xf numFmtId="165" fontId="10" fillId="0" borderId="3" xfId="0" applyNumberFormat="1" applyFont="1" applyBorder="1" applyAlignment="1">
      <alignment horizontal="right"/>
    </xf>
    <xf numFmtId="0" fontId="12" fillId="0" borderId="0" xfId="0" applyFont="1" applyAlignment="1">
      <alignment vertical="top" wrapText="1"/>
    </xf>
    <xf numFmtId="0" fontId="10" fillId="3" borderId="2" xfId="0" applyFont="1" applyFill="1" applyBorder="1" applyAlignment="1" applyProtection="1">
      <alignment horizontal="left" vertical="center" wrapText="1"/>
      <protection locked="0"/>
    </xf>
    <xf numFmtId="0" fontId="10" fillId="0" borderId="2" xfId="0" applyFont="1" applyBorder="1" applyAlignment="1" applyProtection="1">
      <alignment horizontal="left"/>
      <protection locked="0"/>
    </xf>
    <xf numFmtId="0" fontId="10" fillId="3" borderId="4" xfId="0" applyFont="1" applyFill="1" applyBorder="1" applyAlignment="1" applyProtection="1">
      <alignment horizontal="right" vertical="center" wrapText="1"/>
      <protection locked="0"/>
    </xf>
    <xf numFmtId="0" fontId="10" fillId="3" borderId="10" xfId="0" applyFont="1" applyFill="1" applyBorder="1" applyAlignment="1" applyProtection="1">
      <alignment horizontal="right" vertical="center" wrapText="1"/>
      <protection locked="0"/>
    </xf>
    <xf numFmtId="0" fontId="10" fillId="3" borderId="3" xfId="0" applyFont="1" applyFill="1" applyBorder="1" applyAlignment="1" applyProtection="1">
      <alignment horizontal="right" vertical="center" wrapText="1"/>
      <protection locked="0"/>
    </xf>
    <xf numFmtId="0" fontId="10" fillId="0" borderId="4" xfId="0" applyFont="1" applyBorder="1" applyAlignment="1">
      <alignment horizontal="left" vertical="center" wrapText="1"/>
    </xf>
    <xf numFmtId="0" fontId="10" fillId="0" borderId="3" xfId="0" applyFont="1" applyBorder="1" applyAlignment="1">
      <alignment horizontal="left" vertical="center"/>
    </xf>
    <xf numFmtId="0" fontId="10" fillId="3" borderId="4" xfId="0" applyFont="1" applyFill="1" applyBorder="1" applyProtection="1">
      <protection locked="0"/>
    </xf>
    <xf numFmtId="0" fontId="0" fillId="3" borderId="10" xfId="0" applyFill="1" applyBorder="1" applyProtection="1">
      <protection locked="0"/>
    </xf>
    <xf numFmtId="0" fontId="0" fillId="3" borderId="3" xfId="0" applyFill="1" applyBorder="1" applyProtection="1">
      <protection locked="0"/>
    </xf>
    <xf numFmtId="0" fontId="11" fillId="0" borderId="0" xfId="0" applyFont="1" applyAlignment="1">
      <alignment vertical="center"/>
    </xf>
    <xf numFmtId="0" fontId="10" fillId="3" borderId="4" xfId="0" applyFont="1" applyFill="1" applyBorder="1" applyAlignment="1" applyProtection="1">
      <alignment horizontal="right" vertical="center"/>
      <protection locked="0"/>
    </xf>
    <xf numFmtId="0" fontId="10" fillId="3" borderId="10" xfId="0" applyFont="1" applyFill="1" applyBorder="1" applyAlignment="1" applyProtection="1">
      <alignment horizontal="right" vertical="center"/>
      <protection locked="0"/>
    </xf>
    <xf numFmtId="0" fontId="4" fillId="0" borderId="1" xfId="0" applyFont="1" applyBorder="1" applyAlignment="1">
      <alignment horizontal="center"/>
    </xf>
    <xf numFmtId="0" fontId="10" fillId="3" borderId="3" xfId="0" applyFont="1" applyFill="1" applyBorder="1" applyAlignment="1" applyProtection="1">
      <alignment horizontal="right" vertical="center"/>
      <protection locked="0"/>
    </xf>
    <xf numFmtId="0" fontId="11" fillId="0" borderId="4" xfId="0" applyFont="1" applyBorder="1" applyAlignment="1">
      <alignment horizontal="left"/>
    </xf>
    <xf numFmtId="0" fontId="11" fillId="0" borderId="10" xfId="0" applyFont="1" applyBorder="1" applyAlignment="1">
      <alignment horizontal="left"/>
    </xf>
    <xf numFmtId="0" fontId="10" fillId="0" borderId="3" xfId="0" applyFont="1" applyBorder="1" applyAlignment="1">
      <alignment horizontal="left"/>
    </xf>
    <xf numFmtId="0" fontId="12" fillId="0" borderId="0" xfId="0" applyFont="1" applyAlignment="1">
      <alignment horizontal="left" vertical="justify" wrapText="1"/>
    </xf>
    <xf numFmtId="0" fontId="10" fillId="0" borderId="0" xfId="0" applyFont="1" applyAlignment="1">
      <alignment horizontal="left" vertical="justify" wrapText="1"/>
    </xf>
    <xf numFmtId="0" fontId="10" fillId="0" borderId="0" xfId="0" applyFont="1" applyAlignment="1">
      <alignment horizontal="left" vertical="justify"/>
    </xf>
    <xf numFmtId="0" fontId="11" fillId="0" borderId="0" xfId="0" applyFont="1" applyAlignment="1">
      <alignment horizontal="left" vertical="justify" wrapText="1"/>
    </xf>
    <xf numFmtId="0" fontId="19" fillId="0" borderId="7" xfId="1" applyFont="1" applyBorder="1" applyAlignment="1" applyProtection="1">
      <alignment horizontal="left" vertical="top" wrapText="1"/>
    </xf>
    <xf numFmtId="0" fontId="19" fillId="0" borderId="8" xfId="1" applyFont="1" applyBorder="1" applyAlignment="1" applyProtection="1">
      <alignment horizontal="left" vertical="top" wrapText="1"/>
    </xf>
    <xf numFmtId="0" fontId="19" fillId="0" borderId="9" xfId="1" applyFont="1" applyBorder="1" applyAlignment="1" applyProtection="1">
      <alignment horizontal="lef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0" fillId="0" borderId="3" xfId="0" applyFont="1" applyBorder="1" applyAlignment="1">
      <alignment horizontal="left" vertical="center" wrapText="1"/>
    </xf>
    <xf numFmtId="165" fontId="10" fillId="0" borderId="4" xfId="0" applyNumberFormat="1" applyFont="1" applyBorder="1" applyAlignment="1">
      <alignment horizontal="center" vertical="center" wrapText="1"/>
    </xf>
    <xf numFmtId="165" fontId="10" fillId="0" borderId="3" xfId="0" applyNumberFormat="1" applyFont="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vertical="center"/>
    </xf>
    <xf numFmtId="165" fontId="1" fillId="0" borderId="8" xfId="0" applyNumberFormat="1" applyFont="1" applyBorder="1"/>
    <xf numFmtId="0" fontId="10" fillId="0" borderId="10"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19" fillId="0" borderId="2" xfId="1" applyFont="1" applyBorder="1" applyAlignment="1" applyProtection="1">
      <alignment horizontal="left" vertical="top" wrapText="1"/>
    </xf>
    <xf numFmtId="0" fontId="19" fillId="0" borderId="12" xfId="1" applyFont="1" applyBorder="1" applyAlignment="1" applyProtection="1">
      <alignment horizontal="left" vertical="top" wrapText="1"/>
    </xf>
    <xf numFmtId="0" fontId="19" fillId="0" borderId="13" xfId="1" applyFont="1" applyBorder="1" applyAlignment="1" applyProtection="1">
      <alignment horizontal="left" vertical="top"/>
    </xf>
    <xf numFmtId="0" fontId="19" fillId="0" borderId="6" xfId="1" applyFont="1" applyBorder="1" applyAlignment="1" applyProtection="1">
      <alignment horizontal="left" vertical="top"/>
    </xf>
    <xf numFmtId="165" fontId="1" fillId="0" borderId="8" xfId="0" applyNumberFormat="1" applyFont="1" applyBorder="1" applyAlignment="1">
      <alignment horizontal="center"/>
    </xf>
    <xf numFmtId="0" fontId="11"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mpus.tum.de/tumonline/pl/ui/$ctx;design=pl;header=max;lang=EN/WBMODHB.wbShowMHBReadOnly?pKnotenNr=3038805&amp;pOrgNr=53643" TargetMode="External"/><Relationship Id="rId13" Type="http://schemas.openxmlformats.org/officeDocument/2006/relationships/hyperlink" Target="https://campus.tum.de/tumonline/pl/ui/$ctx;design=pl;header=max;lang=EN/WBMODHB.wbShowMHBReadOnly?pKnotenNr=3038809&amp;pOrgNr=53643" TargetMode="External"/><Relationship Id="rId3" Type="http://schemas.openxmlformats.org/officeDocument/2006/relationships/hyperlink" Target="https://campus.tum.de/tumonline/pl/ui/$ctx;design=pl;header=max;lang=EN/WBMODHB.wbShowMHBReadOnly?pKnotenNr=2917398&amp;pOrgNr=53643" TargetMode="External"/><Relationship Id="rId7" Type="http://schemas.openxmlformats.org/officeDocument/2006/relationships/hyperlink" Target="https://campus.tum.de/tumonline/pl/ui/$ctx;design=pl;header=max;lang=EN/WBMODHB.wbShowMHBReadOnly?pKnotenNr=3038689&amp;pOrgNr=53643" TargetMode="External"/><Relationship Id="rId12" Type="http://schemas.openxmlformats.org/officeDocument/2006/relationships/hyperlink" Target="https://campus.tum.de/tumonline/pl/ui/$ctx;design=pl;header=max;lang=EN/WBMODHB.wbShowMHBReadOnly?pKnotenNr=3038797&amp;pOrgNr=53643" TargetMode="External"/><Relationship Id="rId17" Type="http://schemas.openxmlformats.org/officeDocument/2006/relationships/hyperlink" Target="https://campus.tum.de/tumonline/pl/ui/$ctx;design=pl;header=max;lang=EN/WBMODHB.wbShowMHBReadOnly?pKnotenNr=3038190&amp;pOrgNr=53643" TargetMode="External"/><Relationship Id="rId2" Type="http://schemas.openxmlformats.org/officeDocument/2006/relationships/hyperlink" Target="https://campus.tum.de/tumonline/pl/ui/$ctx;design=pl;header=max;lang=EN/WBMODHB.wbShowMHBReadOnly?pKnotenNr=2917382&amp;pOrgNr=53643" TargetMode="External"/><Relationship Id="rId16" Type="http://schemas.openxmlformats.org/officeDocument/2006/relationships/hyperlink" Target="https://campus.tum.de/tumonline/pl/ui/$ctx;design=pl;header=max;lang=EN/WBMODHB.wbShowMHBReadOnly?pKnotenNr=3038212&amp;pOrgNr=53643" TargetMode="External"/><Relationship Id="rId1" Type="http://schemas.openxmlformats.org/officeDocument/2006/relationships/hyperlink" Target="https://campus.tum.de/tumonline/pl/ui/$ctx;design=pl;header=max;lang=EN/WBMODHB.wbShowMHBReadOnly?pKnotenNr=2917377&amp;pOrgNr=53643" TargetMode="External"/><Relationship Id="rId6" Type="http://schemas.openxmlformats.org/officeDocument/2006/relationships/hyperlink" Target="https://campus.tum.de/tumonline/pl/ui/$ctx;design=pl;header=max;lang=EN/WBMODHB.wbShowMHBReadOnly?pKnotenNr=3038693&amp;pOrgNr=53643" TargetMode="External"/><Relationship Id="rId11" Type="http://schemas.openxmlformats.org/officeDocument/2006/relationships/hyperlink" Target="https://campus.tum.de/tumonline/pl/ui/$ctx;design=pl;header=max;lang=EN/WBMODHB.wbShowMHBReadOnly?pKnotenNr=3038801&amp;pOrgNr=53643" TargetMode="External"/><Relationship Id="rId5" Type="http://schemas.openxmlformats.org/officeDocument/2006/relationships/hyperlink" Target="https://campus.tum.de/tumonline/pl/ui/$ctx;design=pl;header=max;lang=EN/WBMODHB.wbShowMHBReadOnly?pKnotenNr=3038527&amp;pOrgNr=53643" TargetMode="External"/><Relationship Id="rId15" Type="http://schemas.openxmlformats.org/officeDocument/2006/relationships/hyperlink" Target="https://campus.tum.de/tumonline/pl/ui/$ctx;design=pl;header=max;lang=EN/WBMODHB.wbShowMHBReadOnly?pKnotenNr=3038227&amp;pOrgNr=53643" TargetMode="External"/><Relationship Id="rId10" Type="http://schemas.openxmlformats.org/officeDocument/2006/relationships/hyperlink" Target="https://campus.tum.de/tumonline/pl/ui/$ctx;design=pl;header=max;lang=EN/WBMODHB.wbShowMHBReadOnly?pKnotenNr=3038572&amp;pOrgNr=53643" TargetMode="External"/><Relationship Id="rId4" Type="http://schemas.openxmlformats.org/officeDocument/2006/relationships/hyperlink" Target="https://campus.tum.de/tumonline/pl/ui/$ctx;design=pl;header=max;lang=EN/WBMODHB.wbShowMHBReadOnly?pKnotenNr=3038558&amp;pOrgNr=53643" TargetMode="External"/><Relationship Id="rId9" Type="http://schemas.openxmlformats.org/officeDocument/2006/relationships/hyperlink" Target="https://campus.tum.de/tumonline/pl/ui/$ctx;design=pl;header=max;lang=EN/WBMODHB.wbShowMHBReadOnly?pKnotenNr=3038216&amp;pOrgNr=53643" TargetMode="External"/><Relationship Id="rId14" Type="http://schemas.openxmlformats.org/officeDocument/2006/relationships/hyperlink" Target="https://campus.tum.de/tumonline/pl/ui/$ctx;design=pl;header=max;lang=EN/WBMODHB.wbShowMHBReadOnly?pKnotenNr=2917471&amp;pOrgNr=53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2E85-067A-474B-A872-127EA65EBF9A}">
  <sheetPr codeName="Tabelle1"/>
  <dimension ref="A1:M322"/>
  <sheetViews>
    <sheetView tabSelected="1" showWhiteSpace="0" topLeftCell="A50" zoomScale="160" zoomScaleNormal="160" workbookViewId="0">
      <selection activeCell="H34" sqref="H34"/>
    </sheetView>
  </sheetViews>
  <sheetFormatPr defaultColWidth="11.42578125" defaultRowHeight="12.75" x14ac:dyDescent="0.2"/>
  <cols>
    <col min="1" max="1" width="18" customWidth="1"/>
    <col min="2" max="2" width="19.140625" customWidth="1"/>
    <col min="3" max="3" width="16.42578125" customWidth="1"/>
    <col min="4" max="4" width="15.140625" customWidth="1"/>
    <col min="5" max="5" width="7.42578125" bestFit="1" customWidth="1"/>
    <col min="6" max="6" width="8" bestFit="1" customWidth="1"/>
    <col min="7" max="7" width="11.42578125" customWidth="1"/>
    <col min="8" max="8" width="8.85546875" customWidth="1"/>
    <col min="10" max="10" width="9.140625" customWidth="1"/>
    <col min="11" max="11" width="11.42578125" hidden="1" customWidth="1"/>
    <col min="12" max="12" width="2.85546875" bestFit="1" customWidth="1"/>
  </cols>
  <sheetData>
    <row r="1" spans="1:8" ht="30" customHeight="1" x14ac:dyDescent="0.2">
      <c r="A1" s="3"/>
      <c r="B1" s="3"/>
      <c r="C1" s="3"/>
      <c r="D1" s="4"/>
      <c r="E1" s="4"/>
      <c r="F1" s="4"/>
      <c r="G1" s="4"/>
    </row>
    <row r="2" spans="1:8" ht="31.5" customHeight="1" x14ac:dyDescent="0.2">
      <c r="A2" s="120" t="s">
        <v>27</v>
      </c>
      <c r="B2" s="120"/>
      <c r="C2" s="120"/>
      <c r="D2" s="120"/>
      <c r="E2" s="120"/>
      <c r="F2" s="120"/>
      <c r="G2" s="121"/>
      <c r="H2" s="52"/>
    </row>
    <row r="3" spans="1:8" ht="31.5" customHeight="1" x14ac:dyDescent="0.2">
      <c r="A3" s="120" t="s">
        <v>47</v>
      </c>
      <c r="B3" s="52"/>
      <c r="C3" s="52"/>
      <c r="D3" s="52"/>
      <c r="E3" s="52"/>
      <c r="F3" s="52"/>
      <c r="G3" s="52"/>
      <c r="H3" s="52"/>
    </row>
    <row r="4" spans="1:8" ht="90" customHeight="1" x14ac:dyDescent="0.2">
      <c r="A4" s="39"/>
      <c r="B4" s="5"/>
      <c r="C4" s="5"/>
      <c r="D4" s="5"/>
      <c r="E4" s="5"/>
      <c r="F4" s="5"/>
      <c r="G4" s="5"/>
      <c r="H4" s="5"/>
    </row>
    <row r="5" spans="1:8" ht="30" customHeight="1" x14ac:dyDescent="0.2">
      <c r="A5" s="122" t="s">
        <v>3</v>
      </c>
      <c r="B5" s="121"/>
      <c r="C5" s="121"/>
      <c r="D5" s="121"/>
      <c r="E5" s="121"/>
      <c r="F5" s="121"/>
      <c r="G5" s="121"/>
      <c r="H5" s="52"/>
    </row>
    <row r="6" spans="1:8" ht="5.0999999999999996" customHeight="1" x14ac:dyDescent="0.2">
      <c r="A6" s="6"/>
      <c r="B6" s="6"/>
      <c r="C6" s="6"/>
      <c r="D6" s="5"/>
      <c r="E6" s="5"/>
      <c r="F6" s="5"/>
      <c r="G6" s="5"/>
    </row>
    <row r="7" spans="1:8" ht="30" customHeight="1" x14ac:dyDescent="0.2">
      <c r="A7" s="123" t="s">
        <v>4</v>
      </c>
      <c r="B7" s="124"/>
      <c r="C7" s="124"/>
      <c r="D7" s="124"/>
      <c r="E7" s="124"/>
      <c r="F7" s="124"/>
      <c r="G7" s="124"/>
      <c r="H7" s="52"/>
    </row>
    <row r="8" spans="1:8" ht="39.950000000000003" customHeight="1" x14ac:dyDescent="0.2">
      <c r="A8" s="5"/>
      <c r="B8" s="5"/>
      <c r="C8" s="5"/>
      <c r="D8" s="5"/>
      <c r="E8" s="5"/>
      <c r="F8" s="125" t="s">
        <v>70</v>
      </c>
      <c r="G8" s="114"/>
      <c r="H8" s="114"/>
    </row>
    <row r="9" spans="1:8" ht="22.5" customHeight="1" x14ac:dyDescent="0.2">
      <c r="A9" s="55" t="s">
        <v>33</v>
      </c>
      <c r="B9" s="55"/>
      <c r="C9" s="55"/>
      <c r="D9" s="55"/>
      <c r="E9" s="55"/>
      <c r="F9" s="55"/>
      <c r="G9" s="55"/>
      <c r="H9" s="55"/>
    </row>
    <row r="10" spans="1:8" ht="9.1999999999999993" customHeight="1" x14ac:dyDescent="0.2">
      <c r="A10" s="36"/>
      <c r="B10" s="36"/>
      <c r="C10" s="36"/>
      <c r="D10" s="36"/>
      <c r="E10" s="36"/>
      <c r="F10" s="36"/>
      <c r="G10" s="36"/>
      <c r="H10" s="36"/>
    </row>
    <row r="11" spans="1:8" ht="11.25" customHeight="1" x14ac:dyDescent="0.2">
      <c r="A11" s="92" t="s">
        <v>17</v>
      </c>
      <c r="B11" s="93"/>
      <c r="C11" s="89"/>
      <c r="D11" s="90"/>
      <c r="E11" s="90"/>
      <c r="F11" s="91"/>
    </row>
    <row r="12" spans="1:8" ht="11.25" customHeight="1" x14ac:dyDescent="0.2">
      <c r="A12" s="92" t="s">
        <v>18</v>
      </c>
      <c r="B12" s="93"/>
      <c r="C12" s="89"/>
      <c r="D12" s="90"/>
      <c r="E12" s="90"/>
      <c r="F12" s="91"/>
    </row>
    <row r="13" spans="1:8" ht="11.25" customHeight="1" x14ac:dyDescent="0.2">
      <c r="A13" s="92" t="s">
        <v>19</v>
      </c>
      <c r="B13" s="93"/>
      <c r="C13" s="89"/>
      <c r="D13" s="90"/>
      <c r="E13" s="90"/>
      <c r="F13" s="91"/>
    </row>
    <row r="14" spans="1:8" ht="11.25" customHeight="1" x14ac:dyDescent="0.2">
      <c r="A14" s="92" t="s">
        <v>20</v>
      </c>
      <c r="B14" s="93"/>
      <c r="C14" s="89"/>
      <c r="D14" s="90"/>
      <c r="E14" s="90"/>
      <c r="F14" s="91"/>
    </row>
    <row r="15" spans="1:8" ht="21" customHeight="1" x14ac:dyDescent="0.2">
      <c r="A15" s="5"/>
    </row>
    <row r="16" spans="1:8" ht="11.25" customHeight="1" x14ac:dyDescent="0.2">
      <c r="A16" s="97" t="s">
        <v>15</v>
      </c>
      <c r="B16" s="83"/>
      <c r="C16" s="83"/>
      <c r="D16" s="83"/>
      <c r="E16" s="83"/>
      <c r="F16" s="83"/>
      <c r="G16" s="83"/>
    </row>
    <row r="17" spans="1:8" ht="22.5" customHeight="1" x14ac:dyDescent="0.2">
      <c r="A17" s="92" t="s">
        <v>45</v>
      </c>
      <c r="B17" s="93"/>
      <c r="C17" s="89"/>
      <c r="D17" s="90"/>
      <c r="E17" s="90"/>
      <c r="F17" s="91"/>
    </row>
    <row r="18" spans="1:8" ht="11.25" customHeight="1" x14ac:dyDescent="0.2">
      <c r="A18" s="25" t="s">
        <v>23</v>
      </c>
      <c r="B18" s="24"/>
      <c r="C18" s="94"/>
      <c r="D18" s="95"/>
      <c r="E18" s="95"/>
      <c r="F18" s="96"/>
      <c r="G18" s="19"/>
    </row>
    <row r="19" spans="1:8" ht="11.25" customHeight="1" x14ac:dyDescent="0.2">
      <c r="A19" s="92" t="s">
        <v>21</v>
      </c>
      <c r="B19" s="93"/>
      <c r="C19" s="98"/>
      <c r="D19" s="99"/>
      <c r="E19" s="127" t="s">
        <v>16</v>
      </c>
      <c r="F19" s="128"/>
      <c r="G19" s="100" t="s">
        <v>41</v>
      </c>
      <c r="H19" s="52"/>
    </row>
    <row r="20" spans="1:8" ht="22.5" customHeight="1" x14ac:dyDescent="0.2">
      <c r="A20" s="92" t="s">
        <v>46</v>
      </c>
      <c r="B20" s="93"/>
      <c r="C20" s="98"/>
      <c r="D20" s="99"/>
      <c r="E20" s="99"/>
      <c r="F20" s="101"/>
    </row>
    <row r="21" spans="1:8" ht="22.5" customHeight="1" x14ac:dyDescent="0.2">
      <c r="A21" s="92" t="s">
        <v>22</v>
      </c>
      <c r="B21" s="93"/>
      <c r="C21" s="75" t="str">
        <f>IF(C20="","",C20*2/3)</f>
        <v/>
      </c>
      <c r="D21" s="76"/>
      <c r="E21" s="76"/>
      <c r="F21" s="77"/>
    </row>
    <row r="22" spans="1:8" ht="22.5" customHeight="1" x14ac:dyDescent="0.2">
      <c r="A22" s="92" t="s">
        <v>34</v>
      </c>
      <c r="B22" s="93"/>
      <c r="C22" s="75" t="str">
        <f>IF(OR(C20=0,C20=""),"",ROUNDUP(60*C19/C20,2))</f>
        <v/>
      </c>
      <c r="D22" s="84"/>
      <c r="E22" s="84"/>
      <c r="F22" s="85"/>
    </row>
    <row r="23" spans="1:8" ht="267.60000000000002" customHeight="1" x14ac:dyDescent="0.2">
      <c r="A23" s="80" t="s">
        <v>73</v>
      </c>
      <c r="B23" s="80"/>
      <c r="C23" s="80"/>
      <c r="D23" s="28"/>
      <c r="E23" s="28"/>
      <c r="F23" s="28"/>
    </row>
    <row r="24" spans="1:8" ht="21.75" customHeight="1" x14ac:dyDescent="0.2">
      <c r="A24" s="55" t="s">
        <v>32</v>
      </c>
      <c r="B24" s="68"/>
      <c r="C24" s="68"/>
      <c r="D24" s="68"/>
      <c r="E24" s="68"/>
      <c r="F24" s="68"/>
      <c r="G24" s="68"/>
      <c r="H24" s="68"/>
    </row>
    <row r="25" spans="1:8" ht="39" customHeight="1" x14ac:dyDescent="0.2">
      <c r="A25" s="81" t="s">
        <v>71</v>
      </c>
      <c r="B25" s="82"/>
      <c r="C25" s="82"/>
      <c r="D25" s="82"/>
      <c r="E25" s="82"/>
      <c r="F25" s="82"/>
      <c r="G25" s="82"/>
      <c r="H25" s="83"/>
    </row>
    <row r="26" spans="1:8" ht="8.25" customHeight="1" x14ac:dyDescent="0.2">
      <c r="A26" s="7"/>
      <c r="B26" s="7"/>
      <c r="C26" s="7"/>
      <c r="D26" s="8"/>
      <c r="E26" s="8"/>
      <c r="F26" s="8"/>
      <c r="G26" s="8"/>
    </row>
    <row r="27" spans="1:8" ht="37.5" customHeight="1" x14ac:dyDescent="0.2">
      <c r="A27" s="86" t="s">
        <v>72</v>
      </c>
      <c r="B27" s="83"/>
      <c r="C27" s="83"/>
      <c r="D27" s="83"/>
      <c r="E27" s="83"/>
      <c r="F27" s="83"/>
      <c r="G27" s="83"/>
      <c r="H27" s="83"/>
    </row>
    <row r="28" spans="1:8" ht="15" customHeight="1" x14ac:dyDescent="0.2">
      <c r="A28" s="9"/>
      <c r="B28" s="9"/>
      <c r="C28" s="9"/>
      <c r="D28" s="8"/>
      <c r="E28" s="8"/>
      <c r="F28" s="8"/>
      <c r="G28" s="8"/>
    </row>
    <row r="29" spans="1:8" ht="15" customHeight="1" x14ac:dyDescent="0.2">
      <c r="A29" s="66" t="s">
        <v>56</v>
      </c>
      <c r="B29" s="66"/>
      <c r="C29" s="66"/>
      <c r="D29" s="67"/>
      <c r="E29" s="67"/>
      <c r="F29" s="67"/>
      <c r="G29" s="67"/>
      <c r="H29" s="68"/>
    </row>
    <row r="30" spans="1:8" ht="9.9499999999999993" customHeight="1" x14ac:dyDescent="0.2">
      <c r="A30" s="10"/>
      <c r="B30" s="10"/>
      <c r="C30" s="10"/>
      <c r="D30" s="10"/>
      <c r="E30" s="10"/>
      <c r="F30" s="10"/>
      <c r="G30" s="10"/>
    </row>
    <row r="31" spans="1:8" ht="48" x14ac:dyDescent="0.2">
      <c r="A31" s="26" t="s">
        <v>13</v>
      </c>
      <c r="B31" s="78" t="s">
        <v>14</v>
      </c>
      <c r="C31" s="79"/>
      <c r="D31" s="79"/>
      <c r="E31" s="26" t="s">
        <v>0</v>
      </c>
      <c r="F31" s="26" t="s">
        <v>1</v>
      </c>
      <c r="G31" s="20" t="s">
        <v>35</v>
      </c>
    </row>
    <row r="32" spans="1:8" ht="11.25" customHeight="1" x14ac:dyDescent="0.2">
      <c r="A32" s="129" t="s">
        <v>48</v>
      </c>
      <c r="B32" s="87" t="s">
        <v>75</v>
      </c>
      <c r="C32" s="88"/>
      <c r="D32" s="88"/>
      <c r="E32" s="48">
        <v>1</v>
      </c>
      <c r="F32" s="45" t="e">
        <f>E32*$C$22</f>
        <v>#VALUE!</v>
      </c>
      <c r="G32" s="69" t="e">
        <f>SUM(F32:F41)</f>
        <v>#VALUE!</v>
      </c>
    </row>
    <row r="33" spans="1:7" ht="11.25" customHeight="1" x14ac:dyDescent="0.2">
      <c r="A33" s="129"/>
      <c r="B33" s="87" t="s">
        <v>75</v>
      </c>
      <c r="C33" s="88"/>
      <c r="D33" s="88"/>
      <c r="E33" s="48">
        <v>1</v>
      </c>
      <c r="F33" s="45" t="e">
        <f t="shared" ref="F33:F71" si="0">E33*$C$22</f>
        <v>#VALUE!</v>
      </c>
      <c r="G33" s="126"/>
    </row>
    <row r="34" spans="1:7" ht="11.25" customHeight="1" x14ac:dyDescent="0.2">
      <c r="A34" s="129"/>
      <c r="B34" s="87" t="s">
        <v>75</v>
      </c>
      <c r="C34" s="88"/>
      <c r="D34" s="88"/>
      <c r="E34" s="48">
        <v>1</v>
      </c>
      <c r="F34" s="45" t="e">
        <f>#REF!*$C$22</f>
        <v>#REF!</v>
      </c>
      <c r="G34" s="126"/>
    </row>
    <row r="35" spans="1:7" ht="11.25" customHeight="1" x14ac:dyDescent="0.2">
      <c r="A35" s="129"/>
      <c r="B35" s="87" t="s">
        <v>75</v>
      </c>
      <c r="C35" s="88"/>
      <c r="D35" s="88"/>
      <c r="E35" s="48">
        <v>1</v>
      </c>
      <c r="F35" s="45" t="e">
        <f>E34*$C$22</f>
        <v>#VALUE!</v>
      </c>
      <c r="G35" s="126"/>
    </row>
    <row r="36" spans="1:7" ht="11.25" customHeight="1" x14ac:dyDescent="0.2">
      <c r="A36" s="129"/>
      <c r="B36" s="87" t="s">
        <v>75</v>
      </c>
      <c r="C36" s="88"/>
      <c r="D36" s="88"/>
      <c r="E36" s="48">
        <v>1</v>
      </c>
      <c r="F36" s="45" t="e">
        <f t="shared" si="0"/>
        <v>#VALUE!</v>
      </c>
      <c r="G36" s="126"/>
    </row>
    <row r="37" spans="1:7" ht="11.25" customHeight="1" x14ac:dyDescent="0.2">
      <c r="A37" s="129"/>
      <c r="B37" s="87" t="s">
        <v>75</v>
      </c>
      <c r="C37" s="88"/>
      <c r="D37" s="88"/>
      <c r="E37" s="48">
        <v>1</v>
      </c>
      <c r="F37" s="45" t="e">
        <f t="shared" si="0"/>
        <v>#VALUE!</v>
      </c>
      <c r="G37" s="126"/>
    </row>
    <row r="38" spans="1:7" ht="11.25" customHeight="1" x14ac:dyDescent="0.2">
      <c r="A38" s="129"/>
      <c r="B38" s="87" t="s">
        <v>75</v>
      </c>
      <c r="C38" s="88"/>
      <c r="D38" s="88"/>
      <c r="E38" s="48">
        <v>1</v>
      </c>
      <c r="F38" s="45" t="e">
        <f t="shared" si="0"/>
        <v>#VALUE!</v>
      </c>
      <c r="G38" s="126"/>
    </row>
    <row r="39" spans="1:7" ht="11.25" customHeight="1" x14ac:dyDescent="0.2">
      <c r="A39" s="129"/>
      <c r="B39" s="87" t="s">
        <v>75</v>
      </c>
      <c r="C39" s="88"/>
      <c r="D39" s="88"/>
      <c r="E39" s="48">
        <v>1</v>
      </c>
      <c r="F39" s="45" t="e">
        <f t="shared" si="0"/>
        <v>#VALUE!</v>
      </c>
      <c r="G39" s="126"/>
    </row>
    <row r="40" spans="1:7" ht="11.25" customHeight="1" x14ac:dyDescent="0.2">
      <c r="A40" s="129"/>
      <c r="B40" s="87" t="s">
        <v>75</v>
      </c>
      <c r="C40" s="88"/>
      <c r="D40" s="88"/>
      <c r="E40" s="48">
        <v>1</v>
      </c>
      <c r="F40" s="45" t="e">
        <f t="shared" si="0"/>
        <v>#VALUE!</v>
      </c>
      <c r="G40" s="126"/>
    </row>
    <row r="41" spans="1:7" ht="11.25" customHeight="1" x14ac:dyDescent="0.2">
      <c r="A41" s="129"/>
      <c r="B41" s="87" t="s">
        <v>75</v>
      </c>
      <c r="C41" s="88"/>
      <c r="D41" s="88"/>
      <c r="E41" s="48">
        <v>1</v>
      </c>
      <c r="F41" s="45" t="e">
        <f>E41*$C$22</f>
        <v>#VALUE!</v>
      </c>
      <c r="G41" s="126"/>
    </row>
    <row r="42" spans="1:7" ht="11.25" customHeight="1" x14ac:dyDescent="0.2">
      <c r="A42" s="109" t="s">
        <v>49</v>
      </c>
      <c r="B42" s="87" t="s">
        <v>75</v>
      </c>
      <c r="C42" s="88"/>
      <c r="D42" s="88"/>
      <c r="E42" s="48">
        <v>1</v>
      </c>
      <c r="F42" s="45" t="e">
        <f t="shared" si="0"/>
        <v>#VALUE!</v>
      </c>
      <c r="G42" s="69" t="e">
        <f>SUM(F42:F51)</f>
        <v>#VALUE!</v>
      </c>
    </row>
    <row r="43" spans="1:7" ht="11.25" customHeight="1" x14ac:dyDescent="0.2">
      <c r="A43" s="110"/>
      <c r="B43" s="87" t="s">
        <v>75</v>
      </c>
      <c r="C43" s="88"/>
      <c r="D43" s="88"/>
      <c r="E43" s="48">
        <v>1</v>
      </c>
      <c r="F43" s="45" t="e">
        <f t="shared" si="0"/>
        <v>#VALUE!</v>
      </c>
      <c r="G43" s="126"/>
    </row>
    <row r="44" spans="1:7" ht="11.25" customHeight="1" x14ac:dyDescent="0.2">
      <c r="A44" s="110"/>
      <c r="B44" s="87" t="s">
        <v>75</v>
      </c>
      <c r="C44" s="88"/>
      <c r="D44" s="88"/>
      <c r="E44" s="48">
        <v>1</v>
      </c>
      <c r="F44" s="45" t="e">
        <f t="shared" si="0"/>
        <v>#VALUE!</v>
      </c>
      <c r="G44" s="126"/>
    </row>
    <row r="45" spans="1:7" ht="11.25" customHeight="1" x14ac:dyDescent="0.2">
      <c r="A45" s="110"/>
      <c r="B45" s="87" t="s">
        <v>75</v>
      </c>
      <c r="C45" s="88"/>
      <c r="D45" s="88"/>
      <c r="E45" s="48">
        <v>1</v>
      </c>
      <c r="F45" s="45" t="e">
        <f t="shared" si="0"/>
        <v>#VALUE!</v>
      </c>
      <c r="G45" s="126"/>
    </row>
    <row r="46" spans="1:7" ht="11.25" customHeight="1" x14ac:dyDescent="0.2">
      <c r="A46" s="110"/>
      <c r="B46" s="87" t="s">
        <v>75</v>
      </c>
      <c r="C46" s="88"/>
      <c r="D46" s="88"/>
      <c r="E46" s="48">
        <v>1</v>
      </c>
      <c r="F46" s="45" t="e">
        <f t="shared" si="0"/>
        <v>#VALUE!</v>
      </c>
      <c r="G46" s="126"/>
    </row>
    <row r="47" spans="1:7" ht="12" customHeight="1" x14ac:dyDescent="0.2">
      <c r="A47" s="110"/>
      <c r="B47" s="87" t="s">
        <v>75</v>
      </c>
      <c r="C47" s="88"/>
      <c r="D47" s="88"/>
      <c r="E47" s="48">
        <v>1</v>
      </c>
      <c r="F47" s="45" t="e">
        <f t="shared" si="0"/>
        <v>#VALUE!</v>
      </c>
      <c r="G47" s="126"/>
    </row>
    <row r="48" spans="1:7" ht="11.25" customHeight="1" x14ac:dyDescent="0.2">
      <c r="A48" s="110"/>
      <c r="B48" s="87" t="s">
        <v>75</v>
      </c>
      <c r="C48" s="88"/>
      <c r="D48" s="88"/>
      <c r="E48" s="48">
        <v>1</v>
      </c>
      <c r="F48" s="45" t="e">
        <f t="shared" si="0"/>
        <v>#VALUE!</v>
      </c>
      <c r="G48" s="126"/>
    </row>
    <row r="49" spans="1:7" ht="11.25" customHeight="1" x14ac:dyDescent="0.2">
      <c r="A49" s="110"/>
      <c r="B49" s="87" t="s">
        <v>75</v>
      </c>
      <c r="C49" s="88"/>
      <c r="D49" s="88"/>
      <c r="E49" s="48">
        <v>1</v>
      </c>
      <c r="F49" s="45" t="e">
        <f t="shared" si="0"/>
        <v>#VALUE!</v>
      </c>
      <c r="G49" s="126"/>
    </row>
    <row r="50" spans="1:7" ht="11.25" customHeight="1" x14ac:dyDescent="0.2">
      <c r="A50" s="110"/>
      <c r="B50" s="87" t="s">
        <v>75</v>
      </c>
      <c r="C50" s="88"/>
      <c r="D50" s="88"/>
      <c r="E50" s="48">
        <v>1</v>
      </c>
      <c r="F50" s="45" t="e">
        <f t="shared" si="0"/>
        <v>#VALUE!</v>
      </c>
      <c r="G50" s="126"/>
    </row>
    <row r="51" spans="1:7" ht="11.25" customHeight="1" x14ac:dyDescent="0.2">
      <c r="A51" s="111"/>
      <c r="B51" s="87" t="s">
        <v>75</v>
      </c>
      <c r="C51" s="88"/>
      <c r="D51" s="88"/>
      <c r="E51" s="48">
        <v>1</v>
      </c>
      <c r="F51" s="45" t="e">
        <f t="shared" si="0"/>
        <v>#VALUE!</v>
      </c>
      <c r="G51" s="126"/>
    </row>
    <row r="52" spans="1:7" ht="11.25" customHeight="1" x14ac:dyDescent="0.2">
      <c r="A52" s="109" t="s">
        <v>50</v>
      </c>
      <c r="B52" s="87" t="s">
        <v>75</v>
      </c>
      <c r="C52" s="88"/>
      <c r="D52" s="88"/>
      <c r="E52" s="48">
        <v>1</v>
      </c>
      <c r="F52" s="45" t="e">
        <f t="shared" si="0"/>
        <v>#VALUE!</v>
      </c>
      <c r="G52" s="69" t="e">
        <f>SUM(F52:F61)</f>
        <v>#VALUE!</v>
      </c>
    </row>
    <row r="53" spans="1:7" ht="11.25" customHeight="1" x14ac:dyDescent="0.2">
      <c r="A53" s="110"/>
      <c r="B53" s="87" t="s">
        <v>75</v>
      </c>
      <c r="C53" s="88"/>
      <c r="D53" s="88"/>
      <c r="E53" s="48">
        <v>1</v>
      </c>
      <c r="F53" s="45" t="e">
        <f t="shared" si="0"/>
        <v>#VALUE!</v>
      </c>
      <c r="G53" s="126"/>
    </row>
    <row r="54" spans="1:7" ht="11.25" customHeight="1" x14ac:dyDescent="0.2">
      <c r="A54" s="110"/>
      <c r="B54" s="87" t="s">
        <v>75</v>
      </c>
      <c r="C54" s="88"/>
      <c r="D54" s="88"/>
      <c r="E54" s="48">
        <v>1</v>
      </c>
      <c r="F54" s="45" t="e">
        <f t="shared" si="0"/>
        <v>#VALUE!</v>
      </c>
      <c r="G54" s="126"/>
    </row>
    <row r="55" spans="1:7" ht="11.25" customHeight="1" x14ac:dyDescent="0.2">
      <c r="A55" s="110"/>
      <c r="B55" s="87" t="s">
        <v>75</v>
      </c>
      <c r="C55" s="88"/>
      <c r="D55" s="88"/>
      <c r="E55" s="48">
        <v>1</v>
      </c>
      <c r="F55" s="45" t="e">
        <f t="shared" si="0"/>
        <v>#VALUE!</v>
      </c>
      <c r="G55" s="126"/>
    </row>
    <row r="56" spans="1:7" ht="11.25" customHeight="1" x14ac:dyDescent="0.2">
      <c r="A56" s="110"/>
      <c r="B56" s="87" t="s">
        <v>75</v>
      </c>
      <c r="C56" s="88"/>
      <c r="D56" s="88"/>
      <c r="E56" s="48">
        <v>1</v>
      </c>
      <c r="F56" s="45" t="e">
        <f t="shared" si="0"/>
        <v>#VALUE!</v>
      </c>
      <c r="G56" s="126"/>
    </row>
    <row r="57" spans="1:7" ht="11.25" customHeight="1" x14ac:dyDescent="0.2">
      <c r="A57" s="110"/>
      <c r="B57" s="87" t="s">
        <v>75</v>
      </c>
      <c r="C57" s="88"/>
      <c r="D57" s="88"/>
      <c r="E57" s="48">
        <v>1</v>
      </c>
      <c r="F57" s="45" t="e">
        <f t="shared" si="0"/>
        <v>#VALUE!</v>
      </c>
      <c r="G57" s="126"/>
    </row>
    <row r="58" spans="1:7" ht="11.25" customHeight="1" x14ac:dyDescent="0.2">
      <c r="A58" s="110"/>
      <c r="B58" s="87" t="s">
        <v>75</v>
      </c>
      <c r="C58" s="88"/>
      <c r="D58" s="88"/>
      <c r="E58" s="48">
        <v>1</v>
      </c>
      <c r="F58" s="45" t="e">
        <f t="shared" si="0"/>
        <v>#VALUE!</v>
      </c>
      <c r="G58" s="126"/>
    </row>
    <row r="59" spans="1:7" ht="11.25" customHeight="1" x14ac:dyDescent="0.2">
      <c r="A59" s="110"/>
      <c r="B59" s="87" t="s">
        <v>75</v>
      </c>
      <c r="C59" s="88"/>
      <c r="D59" s="88"/>
      <c r="E59" s="48">
        <v>1</v>
      </c>
      <c r="F59" s="45" t="e">
        <f t="shared" si="0"/>
        <v>#VALUE!</v>
      </c>
      <c r="G59" s="126"/>
    </row>
    <row r="60" spans="1:7" ht="11.25" customHeight="1" x14ac:dyDescent="0.2">
      <c r="A60" s="110"/>
      <c r="B60" s="87" t="s">
        <v>75</v>
      </c>
      <c r="C60" s="88"/>
      <c r="D60" s="88"/>
      <c r="E60" s="48">
        <v>1</v>
      </c>
      <c r="F60" s="45" t="e">
        <f t="shared" si="0"/>
        <v>#VALUE!</v>
      </c>
      <c r="G60" s="126"/>
    </row>
    <row r="61" spans="1:7" ht="11.25" customHeight="1" x14ac:dyDescent="0.2">
      <c r="A61" s="111"/>
      <c r="B61" s="87" t="s">
        <v>75</v>
      </c>
      <c r="C61" s="88"/>
      <c r="D61" s="88"/>
      <c r="E61" s="48">
        <v>1</v>
      </c>
      <c r="F61" s="45" t="e">
        <f t="shared" si="0"/>
        <v>#VALUE!</v>
      </c>
      <c r="G61" s="126"/>
    </row>
    <row r="62" spans="1:7" ht="11.25" customHeight="1" x14ac:dyDescent="0.2">
      <c r="A62" s="109" t="s">
        <v>52</v>
      </c>
      <c r="B62" s="87" t="s">
        <v>75</v>
      </c>
      <c r="C62" s="88"/>
      <c r="D62" s="88"/>
      <c r="E62" s="48">
        <v>1</v>
      </c>
      <c r="F62" s="45" t="e">
        <f t="shared" si="0"/>
        <v>#VALUE!</v>
      </c>
      <c r="G62" s="69" t="e">
        <f>SUM(F62:F71)</f>
        <v>#VALUE!</v>
      </c>
    </row>
    <row r="63" spans="1:7" ht="11.25" customHeight="1" x14ac:dyDescent="0.2">
      <c r="A63" s="110"/>
      <c r="B63" s="87" t="s">
        <v>75</v>
      </c>
      <c r="C63" s="88"/>
      <c r="D63" s="88"/>
      <c r="E63" s="48">
        <v>1</v>
      </c>
      <c r="F63" s="45" t="e">
        <f t="shared" si="0"/>
        <v>#VALUE!</v>
      </c>
      <c r="G63" s="70"/>
    </row>
    <row r="64" spans="1:7" ht="11.25" customHeight="1" x14ac:dyDescent="0.2">
      <c r="A64" s="110"/>
      <c r="B64" s="87" t="s">
        <v>75</v>
      </c>
      <c r="C64" s="88"/>
      <c r="D64" s="88"/>
      <c r="E64" s="48">
        <v>1</v>
      </c>
      <c r="F64" s="45" t="e">
        <f t="shared" si="0"/>
        <v>#VALUE!</v>
      </c>
      <c r="G64" s="70"/>
    </row>
    <row r="65" spans="1:7" ht="11.25" customHeight="1" x14ac:dyDescent="0.2">
      <c r="A65" s="110"/>
      <c r="B65" s="87" t="s">
        <v>75</v>
      </c>
      <c r="C65" s="88"/>
      <c r="D65" s="88"/>
      <c r="E65" s="48">
        <v>1</v>
      </c>
      <c r="F65" s="45" t="e">
        <f t="shared" si="0"/>
        <v>#VALUE!</v>
      </c>
      <c r="G65" s="70"/>
    </row>
    <row r="66" spans="1:7" ht="11.25" customHeight="1" x14ac:dyDescent="0.2">
      <c r="A66" s="110"/>
      <c r="B66" s="87" t="s">
        <v>75</v>
      </c>
      <c r="C66" s="88"/>
      <c r="D66" s="88"/>
      <c r="E66" s="48">
        <v>1</v>
      </c>
      <c r="F66" s="45" t="e">
        <f t="shared" si="0"/>
        <v>#VALUE!</v>
      </c>
      <c r="G66" s="70"/>
    </row>
    <row r="67" spans="1:7" ht="11.25" customHeight="1" x14ac:dyDescent="0.2">
      <c r="A67" s="110"/>
      <c r="B67" s="87" t="s">
        <v>75</v>
      </c>
      <c r="C67" s="88"/>
      <c r="D67" s="88"/>
      <c r="E67" s="48">
        <v>1</v>
      </c>
      <c r="F67" s="45" t="e">
        <f t="shared" si="0"/>
        <v>#VALUE!</v>
      </c>
      <c r="G67" s="70"/>
    </row>
    <row r="68" spans="1:7" ht="11.25" customHeight="1" x14ac:dyDescent="0.2">
      <c r="A68" s="110"/>
      <c r="B68" s="87" t="s">
        <v>75</v>
      </c>
      <c r="C68" s="88"/>
      <c r="D68" s="88"/>
      <c r="E68" s="48">
        <v>1</v>
      </c>
      <c r="F68" s="45" t="e">
        <f t="shared" si="0"/>
        <v>#VALUE!</v>
      </c>
      <c r="G68" s="70"/>
    </row>
    <row r="69" spans="1:7" ht="11.25" customHeight="1" x14ac:dyDescent="0.2">
      <c r="A69" s="110"/>
      <c r="B69" s="87" t="s">
        <v>75</v>
      </c>
      <c r="C69" s="88"/>
      <c r="D69" s="88"/>
      <c r="E69" s="48">
        <v>1</v>
      </c>
      <c r="F69" s="45" t="e">
        <f t="shared" si="0"/>
        <v>#VALUE!</v>
      </c>
      <c r="G69" s="70"/>
    </row>
    <row r="70" spans="1:7" ht="11.25" customHeight="1" x14ac:dyDescent="0.2">
      <c r="A70" s="110"/>
      <c r="B70" s="87" t="s">
        <v>75</v>
      </c>
      <c r="C70" s="88"/>
      <c r="D70" s="88"/>
      <c r="E70" s="48">
        <v>1</v>
      </c>
      <c r="F70" s="45" t="e">
        <f t="shared" si="0"/>
        <v>#VALUE!</v>
      </c>
      <c r="G70" s="70"/>
    </row>
    <row r="71" spans="1:7" ht="11.25" customHeight="1" x14ac:dyDescent="0.2">
      <c r="A71" s="111"/>
      <c r="B71" s="87" t="s">
        <v>75</v>
      </c>
      <c r="C71" s="88"/>
      <c r="D71" s="88"/>
      <c r="E71" s="48">
        <v>1</v>
      </c>
      <c r="F71" s="45" t="e">
        <f t="shared" si="0"/>
        <v>#VALUE!</v>
      </c>
      <c r="G71" s="71"/>
    </row>
    <row r="72" spans="1:7" ht="11.25" customHeight="1" x14ac:dyDescent="0.2">
      <c r="A72" s="130" t="s">
        <v>51</v>
      </c>
      <c r="B72" s="87" t="s">
        <v>75</v>
      </c>
      <c r="C72" s="88"/>
      <c r="D72" s="88"/>
      <c r="E72" s="48">
        <v>1</v>
      </c>
      <c r="F72" s="45" t="e">
        <f t="shared" ref="F72:F81" si="1">E72*$C$22</f>
        <v>#VALUE!</v>
      </c>
      <c r="G72" s="69" t="e">
        <f>SUM(F72:F81)</f>
        <v>#VALUE!</v>
      </c>
    </row>
    <row r="73" spans="1:7" ht="11.25" customHeight="1" x14ac:dyDescent="0.2">
      <c r="A73" s="131"/>
      <c r="B73" s="87" t="s">
        <v>75</v>
      </c>
      <c r="C73" s="88"/>
      <c r="D73" s="88"/>
      <c r="E73" s="48">
        <v>1</v>
      </c>
      <c r="F73" s="45" t="e">
        <f t="shared" si="1"/>
        <v>#VALUE!</v>
      </c>
      <c r="G73" s="70"/>
    </row>
    <row r="74" spans="1:7" ht="11.25" customHeight="1" x14ac:dyDescent="0.2">
      <c r="A74" s="131"/>
      <c r="B74" s="87" t="s">
        <v>75</v>
      </c>
      <c r="C74" s="88"/>
      <c r="D74" s="88"/>
      <c r="E74" s="48">
        <v>1</v>
      </c>
      <c r="F74" s="45" t="e">
        <f t="shared" si="1"/>
        <v>#VALUE!</v>
      </c>
      <c r="G74" s="70"/>
    </row>
    <row r="75" spans="1:7" ht="11.25" customHeight="1" x14ac:dyDescent="0.2">
      <c r="A75" s="131"/>
      <c r="B75" s="87" t="s">
        <v>75</v>
      </c>
      <c r="C75" s="88"/>
      <c r="D75" s="88"/>
      <c r="E75" s="48">
        <v>1</v>
      </c>
      <c r="F75" s="45" t="e">
        <f t="shared" si="1"/>
        <v>#VALUE!</v>
      </c>
      <c r="G75" s="70"/>
    </row>
    <row r="76" spans="1:7" ht="11.25" customHeight="1" x14ac:dyDescent="0.2">
      <c r="A76" s="131"/>
      <c r="B76" s="87" t="s">
        <v>75</v>
      </c>
      <c r="C76" s="88"/>
      <c r="D76" s="88"/>
      <c r="E76" s="48">
        <v>1</v>
      </c>
      <c r="F76" s="45" t="e">
        <f t="shared" si="1"/>
        <v>#VALUE!</v>
      </c>
      <c r="G76" s="70"/>
    </row>
    <row r="77" spans="1:7" ht="11.25" customHeight="1" x14ac:dyDescent="0.2">
      <c r="A77" s="131"/>
      <c r="B77" s="87" t="s">
        <v>75</v>
      </c>
      <c r="C77" s="88"/>
      <c r="D77" s="88"/>
      <c r="E77" s="48">
        <v>1</v>
      </c>
      <c r="F77" s="45" t="e">
        <f t="shared" si="1"/>
        <v>#VALUE!</v>
      </c>
      <c r="G77" s="70"/>
    </row>
    <row r="78" spans="1:7" ht="11.25" customHeight="1" x14ac:dyDescent="0.2">
      <c r="A78" s="131"/>
      <c r="B78" s="87" t="s">
        <v>75</v>
      </c>
      <c r="C78" s="88"/>
      <c r="D78" s="88"/>
      <c r="E78" s="48">
        <v>1</v>
      </c>
      <c r="F78" s="45" t="e">
        <f t="shared" si="1"/>
        <v>#VALUE!</v>
      </c>
      <c r="G78" s="70"/>
    </row>
    <row r="79" spans="1:7" ht="11.25" customHeight="1" x14ac:dyDescent="0.2">
      <c r="A79" s="131"/>
      <c r="B79" s="87" t="s">
        <v>75</v>
      </c>
      <c r="C79" s="88"/>
      <c r="D79" s="88"/>
      <c r="E79" s="48">
        <v>1</v>
      </c>
      <c r="F79" s="45" t="e">
        <f t="shared" si="1"/>
        <v>#VALUE!</v>
      </c>
      <c r="G79" s="70"/>
    </row>
    <row r="80" spans="1:7" ht="11.25" customHeight="1" x14ac:dyDescent="0.2">
      <c r="A80" s="131"/>
      <c r="B80" s="87" t="s">
        <v>75</v>
      </c>
      <c r="C80" s="88"/>
      <c r="D80" s="88"/>
      <c r="E80" s="48">
        <v>1</v>
      </c>
      <c r="F80" s="45" t="e">
        <f t="shared" si="1"/>
        <v>#VALUE!</v>
      </c>
      <c r="G80" s="70"/>
    </row>
    <row r="81" spans="1:7" ht="11.25" customHeight="1" x14ac:dyDescent="0.2">
      <c r="A81" s="132"/>
      <c r="B81" s="87" t="s">
        <v>75</v>
      </c>
      <c r="C81" s="88"/>
      <c r="D81" s="88"/>
      <c r="E81" s="48">
        <v>1</v>
      </c>
      <c r="F81" s="45" t="e">
        <f t="shared" si="1"/>
        <v>#VALUE!</v>
      </c>
      <c r="G81" s="71"/>
    </row>
    <row r="82" spans="1:7" ht="11.25" customHeight="1" x14ac:dyDescent="0.2">
      <c r="A82" s="109" t="s">
        <v>53</v>
      </c>
      <c r="B82" s="87" t="s">
        <v>75</v>
      </c>
      <c r="C82" s="88"/>
      <c r="D82" s="88"/>
      <c r="E82" s="48">
        <v>1</v>
      </c>
      <c r="F82" s="45" t="e">
        <f t="shared" ref="F82:F91" si="2">E82*$C$22</f>
        <v>#VALUE!</v>
      </c>
      <c r="G82" s="69" t="e">
        <f>SUM(F82:F91)</f>
        <v>#VALUE!</v>
      </c>
    </row>
    <row r="83" spans="1:7" ht="11.25" customHeight="1" x14ac:dyDescent="0.2">
      <c r="A83" s="110"/>
      <c r="B83" s="87" t="s">
        <v>75</v>
      </c>
      <c r="C83" s="88"/>
      <c r="D83" s="88"/>
      <c r="E83" s="48">
        <v>1</v>
      </c>
      <c r="F83" s="45" t="e">
        <f t="shared" si="2"/>
        <v>#VALUE!</v>
      </c>
      <c r="G83" s="70"/>
    </row>
    <row r="84" spans="1:7" ht="11.25" customHeight="1" x14ac:dyDescent="0.2">
      <c r="A84" s="110"/>
      <c r="B84" s="87" t="s">
        <v>75</v>
      </c>
      <c r="C84" s="88"/>
      <c r="D84" s="88"/>
      <c r="E84" s="48">
        <v>1</v>
      </c>
      <c r="F84" s="45" t="e">
        <f t="shared" si="2"/>
        <v>#VALUE!</v>
      </c>
      <c r="G84" s="70"/>
    </row>
    <row r="85" spans="1:7" ht="11.25" customHeight="1" x14ac:dyDescent="0.2">
      <c r="A85" s="110"/>
      <c r="B85" s="87" t="s">
        <v>75</v>
      </c>
      <c r="C85" s="88"/>
      <c r="D85" s="88"/>
      <c r="E85" s="48">
        <v>1</v>
      </c>
      <c r="F85" s="45" t="e">
        <f t="shared" si="2"/>
        <v>#VALUE!</v>
      </c>
      <c r="G85" s="70"/>
    </row>
    <row r="86" spans="1:7" ht="11.25" customHeight="1" x14ac:dyDescent="0.2">
      <c r="A86" s="110"/>
      <c r="B86" s="87" t="s">
        <v>75</v>
      </c>
      <c r="C86" s="88"/>
      <c r="D86" s="88"/>
      <c r="E86" s="48">
        <v>1</v>
      </c>
      <c r="F86" s="45" t="e">
        <f t="shared" si="2"/>
        <v>#VALUE!</v>
      </c>
      <c r="G86" s="70"/>
    </row>
    <row r="87" spans="1:7" ht="11.25" customHeight="1" x14ac:dyDescent="0.2">
      <c r="A87" s="110"/>
      <c r="B87" s="87" t="s">
        <v>75</v>
      </c>
      <c r="C87" s="88"/>
      <c r="D87" s="88"/>
      <c r="E87" s="48">
        <v>1</v>
      </c>
      <c r="F87" s="45" t="e">
        <f t="shared" si="2"/>
        <v>#VALUE!</v>
      </c>
      <c r="G87" s="70"/>
    </row>
    <row r="88" spans="1:7" ht="11.25" customHeight="1" x14ac:dyDescent="0.2">
      <c r="A88" s="110"/>
      <c r="B88" s="87" t="s">
        <v>75</v>
      </c>
      <c r="C88" s="88"/>
      <c r="D88" s="88"/>
      <c r="E88" s="48">
        <v>1</v>
      </c>
      <c r="F88" s="45" t="e">
        <f t="shared" si="2"/>
        <v>#VALUE!</v>
      </c>
      <c r="G88" s="70"/>
    </row>
    <row r="89" spans="1:7" ht="11.25" customHeight="1" x14ac:dyDescent="0.2">
      <c r="A89" s="110"/>
      <c r="B89" s="87" t="s">
        <v>75</v>
      </c>
      <c r="C89" s="88"/>
      <c r="D89" s="88"/>
      <c r="E89" s="48">
        <v>1</v>
      </c>
      <c r="F89" s="45" t="e">
        <f t="shared" si="2"/>
        <v>#VALUE!</v>
      </c>
      <c r="G89" s="70"/>
    </row>
    <row r="90" spans="1:7" ht="11.25" customHeight="1" x14ac:dyDescent="0.2">
      <c r="A90" s="110"/>
      <c r="B90" s="87" t="s">
        <v>75</v>
      </c>
      <c r="C90" s="88"/>
      <c r="D90" s="88"/>
      <c r="E90" s="48">
        <v>1</v>
      </c>
      <c r="F90" s="45" t="e">
        <f t="shared" si="2"/>
        <v>#VALUE!</v>
      </c>
      <c r="G90" s="70"/>
    </row>
    <row r="91" spans="1:7" ht="11.25" customHeight="1" x14ac:dyDescent="0.2">
      <c r="A91" s="111"/>
      <c r="B91" s="87" t="s">
        <v>75</v>
      </c>
      <c r="C91" s="88"/>
      <c r="D91" s="88"/>
      <c r="E91" s="48">
        <v>1</v>
      </c>
      <c r="F91" s="45" t="e">
        <f t="shared" si="2"/>
        <v>#VALUE!</v>
      </c>
      <c r="G91" s="71"/>
    </row>
    <row r="92" spans="1:7" ht="11.25" customHeight="1" x14ac:dyDescent="0.2">
      <c r="A92" s="109" t="s">
        <v>54</v>
      </c>
      <c r="B92" s="87" t="s">
        <v>75</v>
      </c>
      <c r="C92" s="88"/>
      <c r="D92" s="88"/>
      <c r="E92" s="48">
        <v>1</v>
      </c>
      <c r="F92" s="45" t="e">
        <f t="shared" ref="F92:F101" si="3">E92*$C$22</f>
        <v>#VALUE!</v>
      </c>
      <c r="G92" s="69" t="e">
        <f>SUM(F92:F101)</f>
        <v>#VALUE!</v>
      </c>
    </row>
    <row r="93" spans="1:7" ht="11.25" customHeight="1" x14ac:dyDescent="0.2">
      <c r="A93" s="110"/>
      <c r="B93" s="87" t="s">
        <v>75</v>
      </c>
      <c r="C93" s="88"/>
      <c r="D93" s="88"/>
      <c r="E93" s="48">
        <v>1</v>
      </c>
      <c r="F93" s="45" t="e">
        <f t="shared" si="3"/>
        <v>#VALUE!</v>
      </c>
      <c r="G93" s="70"/>
    </row>
    <row r="94" spans="1:7" ht="11.25" customHeight="1" x14ac:dyDescent="0.2">
      <c r="A94" s="110"/>
      <c r="B94" s="87" t="s">
        <v>75</v>
      </c>
      <c r="C94" s="88"/>
      <c r="D94" s="88"/>
      <c r="E94" s="48">
        <v>1</v>
      </c>
      <c r="F94" s="45" t="e">
        <f t="shared" si="3"/>
        <v>#VALUE!</v>
      </c>
      <c r="G94" s="70"/>
    </row>
    <row r="95" spans="1:7" ht="11.25" customHeight="1" x14ac:dyDescent="0.2">
      <c r="A95" s="110"/>
      <c r="B95" s="87" t="s">
        <v>75</v>
      </c>
      <c r="C95" s="88"/>
      <c r="D95" s="88"/>
      <c r="E95" s="48">
        <v>1</v>
      </c>
      <c r="F95" s="45" t="e">
        <f t="shared" si="3"/>
        <v>#VALUE!</v>
      </c>
      <c r="G95" s="70"/>
    </row>
    <row r="96" spans="1:7" ht="11.25" customHeight="1" x14ac:dyDescent="0.2">
      <c r="A96" s="110"/>
      <c r="B96" s="87" t="s">
        <v>75</v>
      </c>
      <c r="C96" s="88"/>
      <c r="D96" s="88"/>
      <c r="E96" s="48">
        <v>1</v>
      </c>
      <c r="F96" s="45" t="e">
        <f t="shared" si="3"/>
        <v>#VALUE!</v>
      </c>
      <c r="G96" s="70"/>
    </row>
    <row r="97" spans="1:7" ht="11.25" customHeight="1" x14ac:dyDescent="0.2">
      <c r="A97" s="110"/>
      <c r="B97" s="87" t="s">
        <v>75</v>
      </c>
      <c r="C97" s="88"/>
      <c r="D97" s="88"/>
      <c r="E97" s="48">
        <v>1</v>
      </c>
      <c r="F97" s="45" t="e">
        <f t="shared" si="3"/>
        <v>#VALUE!</v>
      </c>
      <c r="G97" s="70"/>
    </row>
    <row r="98" spans="1:7" ht="11.25" customHeight="1" x14ac:dyDescent="0.2">
      <c r="A98" s="110"/>
      <c r="B98" s="87" t="s">
        <v>75</v>
      </c>
      <c r="C98" s="88"/>
      <c r="D98" s="88"/>
      <c r="E98" s="48">
        <v>1</v>
      </c>
      <c r="F98" s="45" t="e">
        <f t="shared" si="3"/>
        <v>#VALUE!</v>
      </c>
      <c r="G98" s="70"/>
    </row>
    <row r="99" spans="1:7" ht="11.25" customHeight="1" x14ac:dyDescent="0.2">
      <c r="A99" s="110"/>
      <c r="B99" s="87" t="s">
        <v>75</v>
      </c>
      <c r="C99" s="88"/>
      <c r="D99" s="88"/>
      <c r="E99" s="48">
        <v>1</v>
      </c>
      <c r="F99" s="45" t="e">
        <f t="shared" si="3"/>
        <v>#VALUE!</v>
      </c>
      <c r="G99" s="70"/>
    </row>
    <row r="100" spans="1:7" ht="11.25" customHeight="1" x14ac:dyDescent="0.2">
      <c r="A100" s="110"/>
      <c r="B100" s="87" t="s">
        <v>75</v>
      </c>
      <c r="C100" s="88"/>
      <c r="D100" s="88"/>
      <c r="E100" s="48">
        <v>1</v>
      </c>
      <c r="F100" s="45" t="e">
        <f t="shared" si="3"/>
        <v>#VALUE!</v>
      </c>
      <c r="G100" s="70"/>
    </row>
    <row r="101" spans="1:7" ht="11.25" customHeight="1" x14ac:dyDescent="0.2">
      <c r="A101" s="111"/>
      <c r="B101" s="87" t="s">
        <v>75</v>
      </c>
      <c r="C101" s="88"/>
      <c r="D101" s="88"/>
      <c r="E101" s="48">
        <v>1</v>
      </c>
      <c r="F101" s="45" t="e">
        <f t="shared" si="3"/>
        <v>#VALUE!</v>
      </c>
      <c r="G101" s="71"/>
    </row>
    <row r="102" spans="1:7" ht="11.25" customHeight="1" x14ac:dyDescent="0.2">
      <c r="A102" s="109" t="s">
        <v>55</v>
      </c>
      <c r="B102" s="87" t="s">
        <v>75</v>
      </c>
      <c r="C102" s="88"/>
      <c r="D102" s="88"/>
      <c r="E102" s="48">
        <v>1</v>
      </c>
      <c r="F102" s="45" t="e">
        <f t="shared" ref="F102:F111" si="4">E102*$C$22</f>
        <v>#VALUE!</v>
      </c>
      <c r="G102" s="69" t="e">
        <f>SUM(F102:F111)</f>
        <v>#VALUE!</v>
      </c>
    </row>
    <row r="103" spans="1:7" ht="11.25" customHeight="1" x14ac:dyDescent="0.2">
      <c r="A103" s="110"/>
      <c r="B103" s="87" t="s">
        <v>75</v>
      </c>
      <c r="C103" s="88"/>
      <c r="D103" s="88"/>
      <c r="E103" s="48">
        <v>1</v>
      </c>
      <c r="F103" s="45" t="e">
        <f t="shared" si="4"/>
        <v>#VALUE!</v>
      </c>
      <c r="G103" s="70"/>
    </row>
    <row r="104" spans="1:7" ht="11.25" customHeight="1" x14ac:dyDescent="0.2">
      <c r="A104" s="110"/>
      <c r="B104" s="87" t="s">
        <v>75</v>
      </c>
      <c r="C104" s="88"/>
      <c r="D104" s="88"/>
      <c r="E104" s="48">
        <v>1</v>
      </c>
      <c r="F104" s="45" t="e">
        <f t="shared" si="4"/>
        <v>#VALUE!</v>
      </c>
      <c r="G104" s="70"/>
    </row>
    <row r="105" spans="1:7" ht="11.25" customHeight="1" x14ac:dyDescent="0.2">
      <c r="A105" s="110"/>
      <c r="B105" s="87" t="s">
        <v>75</v>
      </c>
      <c r="C105" s="88"/>
      <c r="D105" s="88"/>
      <c r="E105" s="48">
        <v>1</v>
      </c>
      <c r="F105" s="45" t="e">
        <f t="shared" si="4"/>
        <v>#VALUE!</v>
      </c>
      <c r="G105" s="70"/>
    </row>
    <row r="106" spans="1:7" ht="11.25" customHeight="1" x14ac:dyDescent="0.2">
      <c r="A106" s="110"/>
      <c r="B106" s="87" t="s">
        <v>75</v>
      </c>
      <c r="C106" s="88"/>
      <c r="D106" s="88"/>
      <c r="E106" s="48">
        <v>1</v>
      </c>
      <c r="F106" s="45" t="e">
        <f t="shared" si="4"/>
        <v>#VALUE!</v>
      </c>
      <c r="G106" s="70"/>
    </row>
    <row r="107" spans="1:7" ht="11.25" customHeight="1" x14ac:dyDescent="0.2">
      <c r="A107" s="110"/>
      <c r="B107" s="87" t="s">
        <v>75</v>
      </c>
      <c r="C107" s="88"/>
      <c r="D107" s="88"/>
      <c r="E107" s="48">
        <v>1</v>
      </c>
      <c r="F107" s="45" t="e">
        <f t="shared" si="4"/>
        <v>#VALUE!</v>
      </c>
      <c r="G107" s="70"/>
    </row>
    <row r="108" spans="1:7" ht="11.25" customHeight="1" x14ac:dyDescent="0.2">
      <c r="A108" s="110"/>
      <c r="B108" s="87" t="s">
        <v>75</v>
      </c>
      <c r="C108" s="88"/>
      <c r="D108" s="88"/>
      <c r="E108" s="48">
        <v>1</v>
      </c>
      <c r="F108" s="45" t="e">
        <f t="shared" si="4"/>
        <v>#VALUE!</v>
      </c>
      <c r="G108" s="70"/>
    </row>
    <row r="109" spans="1:7" ht="11.25" customHeight="1" x14ac:dyDescent="0.2">
      <c r="A109" s="110"/>
      <c r="B109" s="87" t="s">
        <v>75</v>
      </c>
      <c r="C109" s="88"/>
      <c r="D109" s="88"/>
      <c r="E109" s="48">
        <v>1</v>
      </c>
      <c r="F109" s="45" t="e">
        <f t="shared" si="4"/>
        <v>#VALUE!</v>
      </c>
      <c r="G109" s="70"/>
    </row>
    <row r="110" spans="1:7" ht="11.25" customHeight="1" x14ac:dyDescent="0.2">
      <c r="A110" s="110"/>
      <c r="B110" s="87" t="s">
        <v>75</v>
      </c>
      <c r="C110" s="88"/>
      <c r="D110" s="88"/>
      <c r="E110" s="48">
        <v>1</v>
      </c>
      <c r="F110" s="45" t="e">
        <f t="shared" si="4"/>
        <v>#VALUE!</v>
      </c>
      <c r="G110" s="70"/>
    </row>
    <row r="111" spans="1:7" ht="11.25" customHeight="1" x14ac:dyDescent="0.2">
      <c r="A111" s="111"/>
      <c r="B111" s="87" t="s">
        <v>75</v>
      </c>
      <c r="C111" s="88"/>
      <c r="D111" s="88"/>
      <c r="E111" s="48">
        <v>1</v>
      </c>
      <c r="F111" s="45" t="e">
        <f t="shared" si="4"/>
        <v>#VALUE!</v>
      </c>
      <c r="G111" s="71"/>
    </row>
    <row r="112" spans="1:7" ht="11.25" customHeight="1" x14ac:dyDescent="0.2">
      <c r="A112" s="27"/>
      <c r="B112" s="102" t="s">
        <v>8</v>
      </c>
      <c r="C112" s="103"/>
      <c r="D112" s="104"/>
      <c r="E112" s="43">
        <f>SUM(E32:E111)</f>
        <v>80</v>
      </c>
      <c r="F112" s="43" t="e">
        <f>SUM(F32:F111)</f>
        <v>#VALUE!</v>
      </c>
      <c r="G112" s="47" t="e">
        <f>SUM(G32:G111)</f>
        <v>#VALUE!</v>
      </c>
    </row>
    <row r="113" spans="1:8" ht="150.6" customHeight="1" x14ac:dyDescent="0.2">
      <c r="A113" s="37"/>
      <c r="B113" s="38"/>
      <c r="C113" s="38"/>
      <c r="D113" s="19"/>
      <c r="E113" s="19"/>
      <c r="F113" s="19"/>
    </row>
    <row r="114" spans="1:8" x14ac:dyDescent="0.2">
      <c r="A114" s="66" t="s">
        <v>60</v>
      </c>
      <c r="B114" s="67"/>
      <c r="C114" s="67"/>
      <c r="D114" s="67"/>
      <c r="E114" s="67"/>
      <c r="F114" s="67"/>
      <c r="G114" s="67"/>
      <c r="H114" s="68"/>
    </row>
    <row r="115" spans="1:8" x14ac:dyDescent="0.2">
      <c r="A115" s="37"/>
      <c r="B115" s="38"/>
      <c r="C115" s="38"/>
      <c r="D115" s="19"/>
      <c r="E115" s="19"/>
      <c r="F115" s="19"/>
    </row>
    <row r="116" spans="1:8" ht="48" x14ac:dyDescent="0.2">
      <c r="A116" s="26" t="s">
        <v>13</v>
      </c>
      <c r="B116" s="78" t="s">
        <v>14</v>
      </c>
      <c r="C116" s="79"/>
      <c r="D116" s="79"/>
      <c r="E116" s="26" t="s">
        <v>0</v>
      </c>
      <c r="F116" s="26" t="s">
        <v>1</v>
      </c>
      <c r="G116" s="20" t="s">
        <v>35</v>
      </c>
    </row>
    <row r="117" spans="1:8" x14ac:dyDescent="0.2">
      <c r="A117" s="129" t="s">
        <v>57</v>
      </c>
      <c r="B117" s="87" t="s">
        <v>74</v>
      </c>
      <c r="C117" s="88"/>
      <c r="D117" s="88"/>
      <c r="E117" s="48">
        <v>2</v>
      </c>
      <c r="F117" s="45" t="e">
        <f>E117*$C$22</f>
        <v>#VALUE!</v>
      </c>
      <c r="G117" s="72" t="e">
        <f>SUM(F117:F126)</f>
        <v>#VALUE!</v>
      </c>
    </row>
    <row r="118" spans="1:8" x14ac:dyDescent="0.2">
      <c r="A118" s="129"/>
      <c r="B118" s="87" t="s">
        <v>74</v>
      </c>
      <c r="C118" s="88"/>
      <c r="D118" s="88"/>
      <c r="E118" s="48">
        <v>2</v>
      </c>
      <c r="F118" s="45" t="e">
        <f t="shared" ref="F118:F126" si="5">E118*$C$22</f>
        <v>#VALUE!</v>
      </c>
      <c r="G118" s="133"/>
    </row>
    <row r="119" spans="1:8" x14ac:dyDescent="0.2">
      <c r="A119" s="129"/>
      <c r="B119" s="87" t="s">
        <v>74</v>
      </c>
      <c r="C119" s="88"/>
      <c r="D119" s="88"/>
      <c r="E119" s="48">
        <v>2</v>
      </c>
      <c r="F119" s="45" t="e">
        <f t="shared" si="5"/>
        <v>#VALUE!</v>
      </c>
      <c r="G119" s="133"/>
    </row>
    <row r="120" spans="1:8" x14ac:dyDescent="0.2">
      <c r="A120" s="129"/>
      <c r="B120" s="87" t="s">
        <v>74</v>
      </c>
      <c r="C120" s="88"/>
      <c r="D120" s="88"/>
      <c r="E120" s="48">
        <v>2</v>
      </c>
      <c r="F120" s="45" t="e">
        <f t="shared" si="5"/>
        <v>#VALUE!</v>
      </c>
      <c r="G120" s="133"/>
    </row>
    <row r="121" spans="1:8" x14ac:dyDescent="0.2">
      <c r="A121" s="129"/>
      <c r="B121" s="87" t="s">
        <v>74</v>
      </c>
      <c r="C121" s="88"/>
      <c r="D121" s="88"/>
      <c r="E121" s="48">
        <v>2</v>
      </c>
      <c r="F121" s="45" t="e">
        <f t="shared" si="5"/>
        <v>#VALUE!</v>
      </c>
      <c r="G121" s="133"/>
    </row>
    <row r="122" spans="1:8" x14ac:dyDescent="0.2">
      <c r="A122" s="129"/>
      <c r="B122" s="87" t="s">
        <v>74</v>
      </c>
      <c r="C122" s="88"/>
      <c r="D122" s="88"/>
      <c r="E122" s="48">
        <v>2</v>
      </c>
      <c r="F122" s="45" t="e">
        <f t="shared" si="5"/>
        <v>#VALUE!</v>
      </c>
      <c r="G122" s="133"/>
    </row>
    <row r="123" spans="1:8" x14ac:dyDescent="0.2">
      <c r="A123" s="129"/>
      <c r="B123" s="87" t="s">
        <v>74</v>
      </c>
      <c r="C123" s="88"/>
      <c r="D123" s="88"/>
      <c r="E123" s="48">
        <v>2</v>
      </c>
      <c r="F123" s="45" t="e">
        <f t="shared" si="5"/>
        <v>#VALUE!</v>
      </c>
      <c r="G123" s="133"/>
    </row>
    <row r="124" spans="1:8" x14ac:dyDescent="0.2">
      <c r="A124" s="129"/>
      <c r="B124" s="87" t="s">
        <v>74</v>
      </c>
      <c r="C124" s="88"/>
      <c r="D124" s="88"/>
      <c r="E124" s="48">
        <v>2</v>
      </c>
      <c r="F124" s="45" t="e">
        <f t="shared" si="5"/>
        <v>#VALUE!</v>
      </c>
      <c r="G124" s="133"/>
    </row>
    <row r="125" spans="1:8" x14ac:dyDescent="0.2">
      <c r="A125" s="129"/>
      <c r="B125" s="87" t="s">
        <v>74</v>
      </c>
      <c r="C125" s="88"/>
      <c r="D125" s="88"/>
      <c r="E125" s="48">
        <v>2</v>
      </c>
      <c r="F125" s="45" t="e">
        <f t="shared" si="5"/>
        <v>#VALUE!</v>
      </c>
      <c r="G125" s="133"/>
    </row>
    <row r="126" spans="1:8" x14ac:dyDescent="0.2">
      <c r="A126" s="129"/>
      <c r="B126" s="87" t="s">
        <v>74</v>
      </c>
      <c r="C126" s="88"/>
      <c r="D126" s="88"/>
      <c r="E126" s="48">
        <v>2</v>
      </c>
      <c r="F126" s="45" t="e">
        <f t="shared" si="5"/>
        <v>#VALUE!</v>
      </c>
      <c r="G126" s="133"/>
    </row>
    <row r="127" spans="1:8" x14ac:dyDescent="0.2">
      <c r="A127" s="41"/>
      <c r="B127" s="102" t="s">
        <v>8</v>
      </c>
      <c r="C127" s="103"/>
      <c r="D127" s="104"/>
      <c r="E127" s="43">
        <f>SUM(E117:E126)</f>
        <v>20</v>
      </c>
      <c r="F127" s="43" t="e">
        <f>SUM(F117:F126)</f>
        <v>#VALUE!</v>
      </c>
      <c r="G127" s="46" t="e">
        <f>SUM(G117:G126)</f>
        <v>#VALUE!</v>
      </c>
    </row>
    <row r="128" spans="1:8" ht="150.6" customHeight="1" x14ac:dyDescent="0.2">
      <c r="A128" s="37"/>
      <c r="B128" s="38"/>
      <c r="C128" s="38"/>
      <c r="D128" s="19"/>
      <c r="E128" s="19"/>
      <c r="F128" s="19"/>
    </row>
    <row r="129" spans="1:8" x14ac:dyDescent="0.2">
      <c r="A129" s="66" t="s">
        <v>61</v>
      </c>
      <c r="B129" s="67"/>
      <c r="C129" s="67"/>
      <c r="D129" s="67"/>
      <c r="E129" s="67"/>
      <c r="F129" s="67"/>
      <c r="G129" s="67"/>
      <c r="H129" s="68"/>
    </row>
    <row r="130" spans="1:8" x14ac:dyDescent="0.2">
      <c r="A130" s="37"/>
      <c r="B130" s="38"/>
      <c r="C130" s="38"/>
      <c r="D130" s="19"/>
      <c r="E130" s="19"/>
      <c r="F130" s="19"/>
    </row>
    <row r="131" spans="1:8" ht="51.95" customHeight="1" x14ac:dyDescent="0.2">
      <c r="A131" s="26" t="s">
        <v>13</v>
      </c>
      <c r="B131" s="78" t="s">
        <v>14</v>
      </c>
      <c r="C131" s="79"/>
      <c r="D131" s="79"/>
      <c r="E131" s="26" t="s">
        <v>0</v>
      </c>
      <c r="F131" s="26" t="s">
        <v>1</v>
      </c>
      <c r="G131" s="20" t="s">
        <v>35</v>
      </c>
    </row>
    <row r="132" spans="1:8" x14ac:dyDescent="0.2">
      <c r="A132" s="129" t="s">
        <v>58</v>
      </c>
      <c r="B132" s="87" t="s">
        <v>76</v>
      </c>
      <c r="C132" s="88"/>
      <c r="D132" s="88"/>
      <c r="E132" s="48">
        <v>3</v>
      </c>
      <c r="F132" s="45" t="e">
        <f>E132*$C$22</f>
        <v>#VALUE!</v>
      </c>
      <c r="G132" s="72" t="e">
        <f>SUM(F132:F141)</f>
        <v>#VALUE!</v>
      </c>
    </row>
    <row r="133" spans="1:8" x14ac:dyDescent="0.2">
      <c r="A133" s="129"/>
      <c r="B133" s="87" t="s">
        <v>76</v>
      </c>
      <c r="C133" s="88"/>
      <c r="D133" s="88"/>
      <c r="E133" s="48">
        <v>3</v>
      </c>
      <c r="F133" s="45" t="e">
        <f t="shared" ref="F133:F141" si="6">E133*$C$22</f>
        <v>#VALUE!</v>
      </c>
      <c r="G133" s="133"/>
    </row>
    <row r="134" spans="1:8" x14ac:dyDescent="0.2">
      <c r="A134" s="129"/>
      <c r="B134" s="87" t="s">
        <v>76</v>
      </c>
      <c r="C134" s="88"/>
      <c r="D134" s="88"/>
      <c r="E134" s="48">
        <v>3</v>
      </c>
      <c r="F134" s="45" t="e">
        <f t="shared" si="6"/>
        <v>#VALUE!</v>
      </c>
      <c r="G134" s="133"/>
    </row>
    <row r="135" spans="1:8" x14ac:dyDescent="0.2">
      <c r="A135" s="129"/>
      <c r="B135" s="87" t="s">
        <v>76</v>
      </c>
      <c r="C135" s="88"/>
      <c r="D135" s="88"/>
      <c r="E135" s="48">
        <v>3</v>
      </c>
      <c r="F135" s="45" t="e">
        <f t="shared" si="6"/>
        <v>#VALUE!</v>
      </c>
      <c r="G135" s="133"/>
    </row>
    <row r="136" spans="1:8" x14ac:dyDescent="0.2">
      <c r="A136" s="129"/>
      <c r="B136" s="87" t="s">
        <v>76</v>
      </c>
      <c r="C136" s="88"/>
      <c r="D136" s="88"/>
      <c r="E136" s="48">
        <v>3</v>
      </c>
      <c r="F136" s="45" t="e">
        <f t="shared" si="6"/>
        <v>#VALUE!</v>
      </c>
      <c r="G136" s="133"/>
    </row>
    <row r="137" spans="1:8" x14ac:dyDescent="0.2">
      <c r="A137" s="129"/>
      <c r="B137" s="87" t="s">
        <v>76</v>
      </c>
      <c r="C137" s="88"/>
      <c r="D137" s="88"/>
      <c r="E137" s="48">
        <v>3</v>
      </c>
      <c r="F137" s="45" t="e">
        <f t="shared" si="6"/>
        <v>#VALUE!</v>
      </c>
      <c r="G137" s="133"/>
    </row>
    <row r="138" spans="1:8" x14ac:dyDescent="0.2">
      <c r="A138" s="129"/>
      <c r="B138" s="87" t="s">
        <v>76</v>
      </c>
      <c r="C138" s="88"/>
      <c r="D138" s="88"/>
      <c r="E138" s="48">
        <v>3</v>
      </c>
      <c r="F138" s="45" t="e">
        <f t="shared" si="6"/>
        <v>#VALUE!</v>
      </c>
      <c r="G138" s="133"/>
    </row>
    <row r="139" spans="1:8" x14ac:dyDescent="0.2">
      <c r="A139" s="129"/>
      <c r="B139" s="87" t="s">
        <v>76</v>
      </c>
      <c r="C139" s="88"/>
      <c r="D139" s="88"/>
      <c r="E139" s="48">
        <v>3</v>
      </c>
      <c r="F139" s="45" t="e">
        <f t="shared" si="6"/>
        <v>#VALUE!</v>
      </c>
      <c r="G139" s="133"/>
    </row>
    <row r="140" spans="1:8" x14ac:dyDescent="0.2">
      <c r="A140" s="129"/>
      <c r="B140" s="87" t="s">
        <v>76</v>
      </c>
      <c r="C140" s="88"/>
      <c r="D140" s="88"/>
      <c r="E140" s="48">
        <v>3</v>
      </c>
      <c r="F140" s="45" t="e">
        <f t="shared" si="6"/>
        <v>#VALUE!</v>
      </c>
      <c r="G140" s="133"/>
    </row>
    <row r="141" spans="1:8" x14ac:dyDescent="0.2">
      <c r="A141" s="129"/>
      <c r="B141" s="87" t="s">
        <v>76</v>
      </c>
      <c r="C141" s="88"/>
      <c r="D141" s="88"/>
      <c r="E141" s="48">
        <v>3</v>
      </c>
      <c r="F141" s="45" t="e">
        <f t="shared" si="6"/>
        <v>#VALUE!</v>
      </c>
      <c r="G141" s="133"/>
    </row>
    <row r="142" spans="1:8" x14ac:dyDescent="0.2">
      <c r="A142" s="129" t="s">
        <v>59</v>
      </c>
      <c r="B142" s="87" t="s">
        <v>76</v>
      </c>
      <c r="C142" s="88"/>
      <c r="D142" s="88"/>
      <c r="E142" s="48">
        <v>3</v>
      </c>
      <c r="F142" s="45" t="e">
        <f>E142*$C$22</f>
        <v>#VALUE!</v>
      </c>
      <c r="G142" s="72" t="e">
        <f>SUM(F142:F151)</f>
        <v>#VALUE!</v>
      </c>
    </row>
    <row r="143" spans="1:8" x14ac:dyDescent="0.2">
      <c r="A143" s="129"/>
      <c r="B143" s="87" t="s">
        <v>76</v>
      </c>
      <c r="C143" s="88"/>
      <c r="D143" s="88"/>
      <c r="E143" s="48">
        <v>3</v>
      </c>
      <c r="F143" s="45" t="e">
        <f t="shared" ref="F143:F151" si="7">E143*$C$22</f>
        <v>#VALUE!</v>
      </c>
      <c r="G143" s="133"/>
    </row>
    <row r="144" spans="1:8" x14ac:dyDescent="0.2">
      <c r="A144" s="129"/>
      <c r="B144" s="87" t="s">
        <v>76</v>
      </c>
      <c r="C144" s="88"/>
      <c r="D144" s="88"/>
      <c r="E144" s="48">
        <v>3</v>
      </c>
      <c r="F144" s="45" t="e">
        <f t="shared" si="7"/>
        <v>#VALUE!</v>
      </c>
      <c r="G144" s="133"/>
    </row>
    <row r="145" spans="1:8" x14ac:dyDescent="0.2">
      <c r="A145" s="129"/>
      <c r="B145" s="87" t="s">
        <v>76</v>
      </c>
      <c r="C145" s="88"/>
      <c r="D145" s="88"/>
      <c r="E145" s="48">
        <v>3</v>
      </c>
      <c r="F145" s="45" t="e">
        <f t="shared" si="7"/>
        <v>#VALUE!</v>
      </c>
      <c r="G145" s="133"/>
    </row>
    <row r="146" spans="1:8" x14ac:dyDescent="0.2">
      <c r="A146" s="129"/>
      <c r="B146" s="87" t="s">
        <v>76</v>
      </c>
      <c r="C146" s="88"/>
      <c r="D146" s="88"/>
      <c r="E146" s="48">
        <v>3</v>
      </c>
      <c r="F146" s="45" t="e">
        <f t="shared" si="7"/>
        <v>#VALUE!</v>
      </c>
      <c r="G146" s="133"/>
    </row>
    <row r="147" spans="1:8" x14ac:dyDescent="0.2">
      <c r="A147" s="129"/>
      <c r="B147" s="87" t="s">
        <v>76</v>
      </c>
      <c r="C147" s="88"/>
      <c r="D147" s="88"/>
      <c r="E147" s="48">
        <v>3</v>
      </c>
      <c r="F147" s="45" t="e">
        <f t="shared" si="7"/>
        <v>#VALUE!</v>
      </c>
      <c r="G147" s="133"/>
    </row>
    <row r="148" spans="1:8" x14ac:dyDescent="0.2">
      <c r="A148" s="129"/>
      <c r="B148" s="87" t="s">
        <v>76</v>
      </c>
      <c r="C148" s="88"/>
      <c r="D148" s="88"/>
      <c r="E148" s="48">
        <v>3</v>
      </c>
      <c r="F148" s="45" t="e">
        <f t="shared" si="7"/>
        <v>#VALUE!</v>
      </c>
      <c r="G148" s="133"/>
    </row>
    <row r="149" spans="1:8" x14ac:dyDescent="0.2">
      <c r="A149" s="129"/>
      <c r="B149" s="87" t="s">
        <v>76</v>
      </c>
      <c r="C149" s="88"/>
      <c r="D149" s="88"/>
      <c r="E149" s="48">
        <v>3</v>
      </c>
      <c r="F149" s="45" t="e">
        <f t="shared" si="7"/>
        <v>#VALUE!</v>
      </c>
      <c r="G149" s="133"/>
    </row>
    <row r="150" spans="1:8" x14ac:dyDescent="0.2">
      <c r="A150" s="129"/>
      <c r="B150" s="87" t="s">
        <v>76</v>
      </c>
      <c r="C150" s="88"/>
      <c r="D150" s="88"/>
      <c r="E150" s="48">
        <v>3</v>
      </c>
      <c r="F150" s="45" t="e">
        <f t="shared" si="7"/>
        <v>#VALUE!</v>
      </c>
      <c r="G150" s="133"/>
    </row>
    <row r="151" spans="1:8" x14ac:dyDescent="0.2">
      <c r="A151" s="129"/>
      <c r="B151" s="87" t="s">
        <v>76</v>
      </c>
      <c r="C151" s="88"/>
      <c r="D151" s="88"/>
      <c r="E151" s="48">
        <v>3</v>
      </c>
      <c r="F151" s="45" t="e">
        <f t="shared" si="7"/>
        <v>#VALUE!</v>
      </c>
      <c r="G151" s="133"/>
    </row>
    <row r="152" spans="1:8" x14ac:dyDescent="0.2">
      <c r="A152" s="41"/>
      <c r="B152" s="102" t="s">
        <v>8</v>
      </c>
      <c r="C152" s="103"/>
      <c r="D152" s="104"/>
      <c r="E152" s="43">
        <f>SUM(E132:E151)</f>
        <v>60</v>
      </c>
      <c r="F152" s="43" t="e">
        <f>SUM(F132:F151)</f>
        <v>#VALUE!</v>
      </c>
      <c r="G152" s="46" t="e">
        <f>SUM(G132:G151)</f>
        <v>#VALUE!</v>
      </c>
    </row>
    <row r="153" spans="1:8" ht="150.6" customHeight="1" x14ac:dyDescent="0.2">
      <c r="A153" s="37"/>
      <c r="B153" s="38"/>
      <c r="C153" s="38"/>
      <c r="D153" s="19"/>
      <c r="E153" s="19"/>
      <c r="F153" s="19"/>
    </row>
    <row r="154" spans="1:8" x14ac:dyDescent="0.2">
      <c r="A154" s="66" t="s">
        <v>62</v>
      </c>
      <c r="B154" s="67"/>
      <c r="C154" s="67"/>
      <c r="D154" s="67"/>
      <c r="E154" s="67"/>
      <c r="F154" s="67"/>
      <c r="G154" s="67"/>
      <c r="H154" s="68"/>
    </row>
    <row r="155" spans="1:8" x14ac:dyDescent="0.2">
      <c r="A155" s="37"/>
      <c r="B155" s="38"/>
      <c r="C155" s="38"/>
      <c r="D155" s="19"/>
      <c r="E155" s="19"/>
      <c r="F155" s="19"/>
    </row>
    <row r="156" spans="1:8" ht="48" x14ac:dyDescent="0.2">
      <c r="A156" s="26" t="s">
        <v>13</v>
      </c>
      <c r="B156" s="78" t="s">
        <v>14</v>
      </c>
      <c r="C156" s="79"/>
      <c r="D156" s="79"/>
      <c r="E156" s="26" t="s">
        <v>0</v>
      </c>
      <c r="F156" s="26" t="s">
        <v>1</v>
      </c>
      <c r="G156" s="20" t="s">
        <v>35</v>
      </c>
    </row>
    <row r="157" spans="1:8" x14ac:dyDescent="0.2">
      <c r="A157" s="129" t="s">
        <v>63</v>
      </c>
      <c r="B157" s="87" t="s">
        <v>77</v>
      </c>
      <c r="C157" s="88"/>
      <c r="D157" s="88"/>
      <c r="E157" s="48">
        <v>4</v>
      </c>
      <c r="F157" s="45" t="e">
        <f>E157*$C$22</f>
        <v>#VALUE!</v>
      </c>
      <c r="G157" s="72" t="e">
        <f>SUM(F157:F166)</f>
        <v>#VALUE!</v>
      </c>
    </row>
    <row r="158" spans="1:8" x14ac:dyDescent="0.2">
      <c r="A158" s="129"/>
      <c r="B158" s="87" t="s">
        <v>77</v>
      </c>
      <c r="C158" s="88"/>
      <c r="D158" s="88"/>
      <c r="E158" s="48">
        <v>4</v>
      </c>
      <c r="F158" s="45" t="e">
        <f t="shared" ref="F158:F166" si="8">E158*$C$22</f>
        <v>#VALUE!</v>
      </c>
      <c r="G158" s="133"/>
    </row>
    <row r="159" spans="1:8" x14ac:dyDescent="0.2">
      <c r="A159" s="129"/>
      <c r="B159" s="87" t="s">
        <v>77</v>
      </c>
      <c r="C159" s="88"/>
      <c r="D159" s="88"/>
      <c r="E159" s="48">
        <v>4</v>
      </c>
      <c r="F159" s="45" t="e">
        <f t="shared" si="8"/>
        <v>#VALUE!</v>
      </c>
      <c r="G159" s="133"/>
    </row>
    <row r="160" spans="1:8" x14ac:dyDescent="0.2">
      <c r="A160" s="129"/>
      <c r="B160" s="87" t="s">
        <v>77</v>
      </c>
      <c r="C160" s="88"/>
      <c r="D160" s="88"/>
      <c r="E160" s="48">
        <v>4</v>
      </c>
      <c r="F160" s="45" t="e">
        <f t="shared" si="8"/>
        <v>#VALUE!</v>
      </c>
      <c r="G160" s="133"/>
    </row>
    <row r="161" spans="1:7" x14ac:dyDescent="0.2">
      <c r="A161" s="129"/>
      <c r="B161" s="87" t="s">
        <v>77</v>
      </c>
      <c r="C161" s="88"/>
      <c r="D161" s="88"/>
      <c r="E161" s="48">
        <v>4</v>
      </c>
      <c r="F161" s="45" t="e">
        <f t="shared" si="8"/>
        <v>#VALUE!</v>
      </c>
      <c r="G161" s="133"/>
    </row>
    <row r="162" spans="1:7" x14ac:dyDescent="0.2">
      <c r="A162" s="129"/>
      <c r="B162" s="87" t="s">
        <v>77</v>
      </c>
      <c r="C162" s="88"/>
      <c r="D162" s="88"/>
      <c r="E162" s="48">
        <v>4</v>
      </c>
      <c r="F162" s="45" t="e">
        <f t="shared" si="8"/>
        <v>#VALUE!</v>
      </c>
      <c r="G162" s="133"/>
    </row>
    <row r="163" spans="1:7" x14ac:dyDescent="0.2">
      <c r="A163" s="129"/>
      <c r="B163" s="87" t="s">
        <v>77</v>
      </c>
      <c r="C163" s="88"/>
      <c r="D163" s="88"/>
      <c r="E163" s="48">
        <v>4</v>
      </c>
      <c r="F163" s="45" t="e">
        <f t="shared" si="8"/>
        <v>#VALUE!</v>
      </c>
      <c r="G163" s="133"/>
    </row>
    <row r="164" spans="1:7" x14ac:dyDescent="0.2">
      <c r="A164" s="129"/>
      <c r="B164" s="87" t="s">
        <v>77</v>
      </c>
      <c r="C164" s="88"/>
      <c r="D164" s="88"/>
      <c r="E164" s="48">
        <v>4</v>
      </c>
      <c r="F164" s="45" t="e">
        <f t="shared" si="8"/>
        <v>#VALUE!</v>
      </c>
      <c r="G164" s="133"/>
    </row>
    <row r="165" spans="1:7" x14ac:dyDescent="0.2">
      <c r="A165" s="129"/>
      <c r="B165" s="87" t="s">
        <v>77</v>
      </c>
      <c r="C165" s="88"/>
      <c r="D165" s="88"/>
      <c r="E165" s="48">
        <v>4</v>
      </c>
      <c r="F165" s="45" t="e">
        <f t="shared" si="8"/>
        <v>#VALUE!</v>
      </c>
      <c r="G165" s="133"/>
    </row>
    <row r="166" spans="1:7" x14ac:dyDescent="0.2">
      <c r="A166" s="129"/>
      <c r="B166" s="87" t="s">
        <v>77</v>
      </c>
      <c r="C166" s="88"/>
      <c r="D166" s="88"/>
      <c r="E166" s="48">
        <v>4</v>
      </c>
      <c r="F166" s="45" t="e">
        <f t="shared" si="8"/>
        <v>#VALUE!</v>
      </c>
      <c r="G166" s="133"/>
    </row>
    <row r="167" spans="1:7" x14ac:dyDescent="0.2">
      <c r="A167" s="129" t="s">
        <v>64</v>
      </c>
      <c r="B167" s="87" t="s">
        <v>77</v>
      </c>
      <c r="C167" s="88"/>
      <c r="D167" s="88"/>
      <c r="E167" s="48">
        <v>4</v>
      </c>
      <c r="F167" s="45" t="e">
        <f>E167*$C$22</f>
        <v>#VALUE!</v>
      </c>
      <c r="G167" s="72" t="e">
        <f>SUM(F167:F176)</f>
        <v>#VALUE!</v>
      </c>
    </row>
    <row r="168" spans="1:7" x14ac:dyDescent="0.2">
      <c r="A168" s="129"/>
      <c r="B168" s="87" t="s">
        <v>77</v>
      </c>
      <c r="C168" s="88"/>
      <c r="D168" s="88"/>
      <c r="E168" s="48">
        <v>4</v>
      </c>
      <c r="F168" s="45" t="e">
        <f t="shared" ref="F168:F176" si="9">E168*$C$22</f>
        <v>#VALUE!</v>
      </c>
      <c r="G168" s="133"/>
    </row>
    <row r="169" spans="1:7" x14ac:dyDescent="0.2">
      <c r="A169" s="129"/>
      <c r="B169" s="87" t="s">
        <v>77</v>
      </c>
      <c r="C169" s="88"/>
      <c r="D169" s="88"/>
      <c r="E169" s="48">
        <v>4</v>
      </c>
      <c r="F169" s="45" t="e">
        <f t="shared" si="9"/>
        <v>#VALUE!</v>
      </c>
      <c r="G169" s="133"/>
    </row>
    <row r="170" spans="1:7" x14ac:dyDescent="0.2">
      <c r="A170" s="129"/>
      <c r="B170" s="87" t="s">
        <v>77</v>
      </c>
      <c r="C170" s="88"/>
      <c r="D170" s="88"/>
      <c r="E170" s="48">
        <v>4</v>
      </c>
      <c r="F170" s="45" t="e">
        <f t="shared" si="9"/>
        <v>#VALUE!</v>
      </c>
      <c r="G170" s="133"/>
    </row>
    <row r="171" spans="1:7" x14ac:dyDescent="0.2">
      <c r="A171" s="129"/>
      <c r="B171" s="87" t="s">
        <v>77</v>
      </c>
      <c r="C171" s="88"/>
      <c r="D171" s="88"/>
      <c r="E171" s="48">
        <v>4</v>
      </c>
      <c r="F171" s="45" t="e">
        <f t="shared" si="9"/>
        <v>#VALUE!</v>
      </c>
      <c r="G171" s="133"/>
    </row>
    <row r="172" spans="1:7" x14ac:dyDescent="0.2">
      <c r="A172" s="129"/>
      <c r="B172" s="87" t="s">
        <v>77</v>
      </c>
      <c r="C172" s="88"/>
      <c r="D172" s="88"/>
      <c r="E172" s="48">
        <v>4</v>
      </c>
      <c r="F172" s="45" t="e">
        <f t="shared" si="9"/>
        <v>#VALUE!</v>
      </c>
      <c r="G172" s="133"/>
    </row>
    <row r="173" spans="1:7" x14ac:dyDescent="0.2">
      <c r="A173" s="129"/>
      <c r="B173" s="87" t="s">
        <v>77</v>
      </c>
      <c r="C173" s="88"/>
      <c r="D173" s="88"/>
      <c r="E173" s="48">
        <v>4</v>
      </c>
      <c r="F173" s="45" t="e">
        <f t="shared" si="9"/>
        <v>#VALUE!</v>
      </c>
      <c r="G173" s="133"/>
    </row>
    <row r="174" spans="1:7" x14ac:dyDescent="0.2">
      <c r="A174" s="129"/>
      <c r="B174" s="87" t="s">
        <v>77</v>
      </c>
      <c r="C174" s="88"/>
      <c r="D174" s="88"/>
      <c r="E174" s="48">
        <v>4</v>
      </c>
      <c r="F174" s="45" t="e">
        <f t="shared" si="9"/>
        <v>#VALUE!</v>
      </c>
      <c r="G174" s="133"/>
    </row>
    <row r="175" spans="1:7" x14ac:dyDescent="0.2">
      <c r="A175" s="129"/>
      <c r="B175" s="87" t="s">
        <v>77</v>
      </c>
      <c r="C175" s="88"/>
      <c r="D175" s="88"/>
      <c r="E175" s="48">
        <v>4</v>
      </c>
      <c r="F175" s="45" t="e">
        <f t="shared" si="9"/>
        <v>#VALUE!</v>
      </c>
      <c r="G175" s="133"/>
    </row>
    <row r="176" spans="1:7" x14ac:dyDescent="0.2">
      <c r="A176" s="129"/>
      <c r="B176" s="87" t="s">
        <v>77</v>
      </c>
      <c r="C176" s="88"/>
      <c r="D176" s="88"/>
      <c r="E176" s="48">
        <v>4</v>
      </c>
      <c r="F176" s="45" t="e">
        <f t="shared" si="9"/>
        <v>#VALUE!</v>
      </c>
      <c r="G176" s="133"/>
    </row>
    <row r="177" spans="1:8" x14ac:dyDescent="0.2">
      <c r="A177" s="41"/>
      <c r="B177" s="102" t="s">
        <v>8</v>
      </c>
      <c r="C177" s="103"/>
      <c r="D177" s="104"/>
      <c r="E177" s="43">
        <f>SUM(E157:E176)</f>
        <v>80</v>
      </c>
      <c r="F177" s="43" t="e">
        <f>SUM(F157:F176)</f>
        <v>#VALUE!</v>
      </c>
      <c r="G177" s="46" t="e">
        <f>SUM(G157:G176)</f>
        <v>#VALUE!</v>
      </c>
    </row>
    <row r="178" spans="1:8" ht="150.6" customHeight="1" x14ac:dyDescent="0.2">
      <c r="A178" s="37"/>
      <c r="B178" s="38"/>
      <c r="C178" s="38"/>
      <c r="D178" s="19"/>
      <c r="E178" s="19"/>
      <c r="F178" s="19"/>
    </row>
    <row r="179" spans="1:8" ht="15" customHeight="1" x14ac:dyDescent="0.2">
      <c r="A179" s="66" t="s">
        <v>42</v>
      </c>
      <c r="B179" s="67"/>
      <c r="C179" s="67"/>
      <c r="D179" s="67"/>
      <c r="E179" s="67"/>
      <c r="F179" s="67"/>
      <c r="G179" s="67"/>
      <c r="H179" s="68"/>
    </row>
    <row r="180" spans="1:8" ht="9.1999999999999993" customHeight="1" x14ac:dyDescent="0.2">
      <c r="A180" s="10"/>
      <c r="B180" s="10"/>
      <c r="C180" s="10"/>
      <c r="D180" s="10"/>
      <c r="E180" s="10"/>
      <c r="F180" s="10"/>
      <c r="G180" s="10"/>
    </row>
    <row r="181" spans="1:8" ht="48" x14ac:dyDescent="0.2">
      <c r="A181" s="20" t="s">
        <v>13</v>
      </c>
      <c r="B181" s="134" t="s">
        <v>14</v>
      </c>
      <c r="C181" s="134"/>
      <c r="D181" s="134"/>
      <c r="E181" s="20" t="s">
        <v>0</v>
      </c>
      <c r="F181" s="20" t="s">
        <v>1</v>
      </c>
      <c r="G181" s="20" t="s">
        <v>35</v>
      </c>
    </row>
    <row r="182" spans="1:8" x14ac:dyDescent="0.2">
      <c r="A182" s="109" t="s">
        <v>65</v>
      </c>
      <c r="B182" s="60" t="s">
        <v>78</v>
      </c>
      <c r="C182" s="61"/>
      <c r="D182" s="57"/>
      <c r="E182" s="49">
        <v>5</v>
      </c>
      <c r="F182" s="45" t="e">
        <f>E182*$C$22</f>
        <v>#VALUE!</v>
      </c>
      <c r="G182" s="72" t="e">
        <f>SUM(F182:F191)</f>
        <v>#VALUE!</v>
      </c>
    </row>
    <row r="183" spans="1:8" ht="12.75" customHeight="1" x14ac:dyDescent="0.2">
      <c r="A183" s="110"/>
      <c r="B183" s="60" t="s">
        <v>78</v>
      </c>
      <c r="C183" s="61"/>
      <c r="D183" s="57"/>
      <c r="E183" s="49">
        <v>5</v>
      </c>
      <c r="F183" s="45" t="e">
        <f t="shared" ref="F183:F191" si="10">E183*$C$22</f>
        <v>#VALUE!</v>
      </c>
      <c r="G183" s="73"/>
    </row>
    <row r="184" spans="1:8" ht="12.75" customHeight="1" x14ac:dyDescent="0.2">
      <c r="A184" s="110"/>
      <c r="B184" s="60" t="s">
        <v>78</v>
      </c>
      <c r="C184" s="61"/>
      <c r="D184" s="57"/>
      <c r="E184" s="49">
        <v>5</v>
      </c>
      <c r="F184" s="45" t="e">
        <f t="shared" si="10"/>
        <v>#VALUE!</v>
      </c>
      <c r="G184" s="73"/>
    </row>
    <row r="185" spans="1:8" x14ac:dyDescent="0.2">
      <c r="A185" s="110"/>
      <c r="B185" s="60" t="s">
        <v>78</v>
      </c>
      <c r="C185" s="61"/>
      <c r="D185" s="57"/>
      <c r="E185" s="49">
        <v>5</v>
      </c>
      <c r="F185" s="45" t="e">
        <f t="shared" si="10"/>
        <v>#VALUE!</v>
      </c>
      <c r="G185" s="73"/>
    </row>
    <row r="186" spans="1:8" x14ac:dyDescent="0.2">
      <c r="A186" s="110"/>
      <c r="B186" s="60" t="s">
        <v>78</v>
      </c>
      <c r="C186" s="61"/>
      <c r="D186" s="57"/>
      <c r="E186" s="49">
        <v>5</v>
      </c>
      <c r="F186" s="45" t="e">
        <f t="shared" si="10"/>
        <v>#VALUE!</v>
      </c>
      <c r="G186" s="73"/>
    </row>
    <row r="187" spans="1:8" x14ac:dyDescent="0.2">
      <c r="A187" s="110"/>
      <c r="B187" s="60" t="s">
        <v>78</v>
      </c>
      <c r="C187" s="61"/>
      <c r="D187" s="57"/>
      <c r="E187" s="49">
        <v>5</v>
      </c>
      <c r="F187" s="45" t="e">
        <f t="shared" si="10"/>
        <v>#VALUE!</v>
      </c>
      <c r="G187" s="73"/>
    </row>
    <row r="188" spans="1:8" x14ac:dyDescent="0.2">
      <c r="A188" s="110"/>
      <c r="B188" s="60" t="s">
        <v>78</v>
      </c>
      <c r="C188" s="61"/>
      <c r="D188" s="57"/>
      <c r="E188" s="49">
        <v>5</v>
      </c>
      <c r="F188" s="45" t="e">
        <f t="shared" si="10"/>
        <v>#VALUE!</v>
      </c>
      <c r="G188" s="73"/>
    </row>
    <row r="189" spans="1:8" x14ac:dyDescent="0.2">
      <c r="A189" s="110"/>
      <c r="B189" s="60" t="s">
        <v>78</v>
      </c>
      <c r="C189" s="61"/>
      <c r="D189" s="57"/>
      <c r="E189" s="49">
        <v>5</v>
      </c>
      <c r="F189" s="45" t="e">
        <f t="shared" si="10"/>
        <v>#VALUE!</v>
      </c>
      <c r="G189" s="73"/>
    </row>
    <row r="190" spans="1:8" x14ac:dyDescent="0.2">
      <c r="A190" s="110"/>
      <c r="B190" s="60" t="s">
        <v>78</v>
      </c>
      <c r="C190" s="61"/>
      <c r="D190" s="57"/>
      <c r="E190" s="49">
        <v>5</v>
      </c>
      <c r="F190" s="45" t="e">
        <f t="shared" si="10"/>
        <v>#VALUE!</v>
      </c>
      <c r="G190" s="73"/>
    </row>
    <row r="191" spans="1:8" x14ac:dyDescent="0.2">
      <c r="A191" s="111"/>
      <c r="B191" s="60" t="s">
        <v>78</v>
      </c>
      <c r="C191" s="61"/>
      <c r="D191" s="57"/>
      <c r="E191" s="49">
        <v>5</v>
      </c>
      <c r="F191" s="45" t="e">
        <f t="shared" si="10"/>
        <v>#VALUE!</v>
      </c>
      <c r="G191" s="74"/>
    </row>
    <row r="192" spans="1:8" x14ac:dyDescent="0.2">
      <c r="A192" s="109" t="s">
        <v>66</v>
      </c>
      <c r="B192" s="60" t="s">
        <v>78</v>
      </c>
      <c r="C192" s="61"/>
      <c r="D192" s="57"/>
      <c r="E192" s="49">
        <v>5</v>
      </c>
      <c r="F192" s="45" t="e">
        <f t="shared" ref="F192:F221" si="11">E192*$C$22</f>
        <v>#VALUE!</v>
      </c>
      <c r="G192" s="72" t="e">
        <f>SUM(F192:F201)</f>
        <v>#VALUE!</v>
      </c>
    </row>
    <row r="193" spans="1:7" ht="12" customHeight="1" x14ac:dyDescent="0.2">
      <c r="A193" s="110"/>
      <c r="B193" s="60" t="s">
        <v>78</v>
      </c>
      <c r="C193" s="61"/>
      <c r="D193" s="57"/>
      <c r="E193" s="49">
        <v>5</v>
      </c>
      <c r="F193" s="45" t="e">
        <f t="shared" si="11"/>
        <v>#VALUE!</v>
      </c>
      <c r="G193" s="73"/>
    </row>
    <row r="194" spans="1:7" x14ac:dyDescent="0.2">
      <c r="A194" s="110"/>
      <c r="B194" s="60" t="s">
        <v>78</v>
      </c>
      <c r="C194" s="61"/>
      <c r="D194" s="57"/>
      <c r="E194" s="49">
        <v>5</v>
      </c>
      <c r="F194" s="45" t="e">
        <f t="shared" si="11"/>
        <v>#VALUE!</v>
      </c>
      <c r="G194" s="73"/>
    </row>
    <row r="195" spans="1:7" x14ac:dyDescent="0.2">
      <c r="A195" s="110"/>
      <c r="B195" s="60" t="s">
        <v>78</v>
      </c>
      <c r="C195" s="61"/>
      <c r="D195" s="57"/>
      <c r="E195" s="49">
        <v>5</v>
      </c>
      <c r="F195" s="45" t="e">
        <f t="shared" si="11"/>
        <v>#VALUE!</v>
      </c>
      <c r="G195" s="73"/>
    </row>
    <row r="196" spans="1:7" x14ac:dyDescent="0.2">
      <c r="A196" s="110"/>
      <c r="B196" s="60" t="s">
        <v>78</v>
      </c>
      <c r="C196" s="61"/>
      <c r="D196" s="57"/>
      <c r="E196" s="49">
        <v>5</v>
      </c>
      <c r="F196" s="45" t="e">
        <f t="shared" si="11"/>
        <v>#VALUE!</v>
      </c>
      <c r="G196" s="73"/>
    </row>
    <row r="197" spans="1:7" x14ac:dyDescent="0.2">
      <c r="A197" s="110"/>
      <c r="B197" s="60" t="s">
        <v>78</v>
      </c>
      <c r="C197" s="61"/>
      <c r="D197" s="57"/>
      <c r="E197" s="49">
        <v>5</v>
      </c>
      <c r="F197" s="45" t="e">
        <f t="shared" si="11"/>
        <v>#VALUE!</v>
      </c>
      <c r="G197" s="73"/>
    </row>
    <row r="198" spans="1:7" x14ac:dyDescent="0.2">
      <c r="A198" s="110"/>
      <c r="B198" s="60" t="s">
        <v>78</v>
      </c>
      <c r="C198" s="61"/>
      <c r="D198" s="57"/>
      <c r="E198" s="49">
        <v>5</v>
      </c>
      <c r="F198" s="45" t="e">
        <f t="shared" si="11"/>
        <v>#VALUE!</v>
      </c>
      <c r="G198" s="73"/>
    </row>
    <row r="199" spans="1:7" x14ac:dyDescent="0.2">
      <c r="A199" s="110"/>
      <c r="B199" s="60" t="s">
        <v>78</v>
      </c>
      <c r="C199" s="61"/>
      <c r="D199" s="57"/>
      <c r="E199" s="49">
        <v>5</v>
      </c>
      <c r="F199" s="45" t="e">
        <f t="shared" si="11"/>
        <v>#VALUE!</v>
      </c>
      <c r="G199" s="73"/>
    </row>
    <row r="200" spans="1:7" x14ac:dyDescent="0.2">
      <c r="A200" s="110"/>
      <c r="B200" s="60" t="s">
        <v>78</v>
      </c>
      <c r="C200" s="61"/>
      <c r="D200" s="57"/>
      <c r="E200" s="49">
        <v>5</v>
      </c>
      <c r="F200" s="45" t="e">
        <f t="shared" si="11"/>
        <v>#VALUE!</v>
      </c>
      <c r="G200" s="73"/>
    </row>
    <row r="201" spans="1:7" x14ac:dyDescent="0.2">
      <c r="A201" s="111"/>
      <c r="B201" s="60" t="s">
        <v>78</v>
      </c>
      <c r="C201" s="61"/>
      <c r="D201" s="57"/>
      <c r="E201" s="49">
        <v>5</v>
      </c>
      <c r="F201" s="45" t="e">
        <f t="shared" si="11"/>
        <v>#VALUE!</v>
      </c>
      <c r="G201" s="74"/>
    </row>
    <row r="202" spans="1:7" x14ac:dyDescent="0.2">
      <c r="A202" s="109" t="s">
        <v>67</v>
      </c>
      <c r="B202" s="60" t="s">
        <v>78</v>
      </c>
      <c r="C202" s="61"/>
      <c r="D202" s="57"/>
      <c r="E202" s="49">
        <v>5</v>
      </c>
      <c r="F202" s="45" t="e">
        <f t="shared" si="11"/>
        <v>#VALUE!</v>
      </c>
      <c r="G202" s="72" t="e">
        <f>SUM(F202:F211)</f>
        <v>#VALUE!</v>
      </c>
    </row>
    <row r="203" spans="1:7" ht="11.25" customHeight="1" x14ac:dyDescent="0.2">
      <c r="A203" s="110"/>
      <c r="B203" s="60" t="s">
        <v>78</v>
      </c>
      <c r="C203" s="61"/>
      <c r="D203" s="57"/>
      <c r="E203" s="49">
        <v>5</v>
      </c>
      <c r="F203" s="45" t="e">
        <f t="shared" si="11"/>
        <v>#VALUE!</v>
      </c>
      <c r="G203" s="73"/>
    </row>
    <row r="204" spans="1:7" ht="11.25" customHeight="1" x14ac:dyDescent="0.2">
      <c r="A204" s="110"/>
      <c r="B204" s="60" t="s">
        <v>78</v>
      </c>
      <c r="C204" s="61"/>
      <c r="D204" s="57"/>
      <c r="E204" s="49">
        <v>5</v>
      </c>
      <c r="F204" s="45" t="e">
        <f t="shared" si="11"/>
        <v>#VALUE!</v>
      </c>
      <c r="G204" s="73"/>
    </row>
    <row r="205" spans="1:7" ht="11.25" customHeight="1" x14ac:dyDescent="0.2">
      <c r="A205" s="110"/>
      <c r="B205" s="60" t="s">
        <v>78</v>
      </c>
      <c r="C205" s="61"/>
      <c r="D205" s="57"/>
      <c r="E205" s="49">
        <v>5</v>
      </c>
      <c r="F205" s="45" t="e">
        <f t="shared" si="11"/>
        <v>#VALUE!</v>
      </c>
      <c r="G205" s="73"/>
    </row>
    <row r="206" spans="1:7" ht="11.25" customHeight="1" x14ac:dyDescent="0.2">
      <c r="A206" s="110"/>
      <c r="B206" s="60" t="s">
        <v>78</v>
      </c>
      <c r="C206" s="61"/>
      <c r="D206" s="57"/>
      <c r="E206" s="49">
        <v>5</v>
      </c>
      <c r="F206" s="45" t="e">
        <f t="shared" si="11"/>
        <v>#VALUE!</v>
      </c>
      <c r="G206" s="73"/>
    </row>
    <row r="207" spans="1:7" ht="11.25" customHeight="1" x14ac:dyDescent="0.2">
      <c r="A207" s="110"/>
      <c r="B207" s="60" t="s">
        <v>78</v>
      </c>
      <c r="C207" s="61"/>
      <c r="D207" s="57"/>
      <c r="E207" s="49">
        <v>5</v>
      </c>
      <c r="F207" s="45" t="e">
        <f t="shared" si="11"/>
        <v>#VALUE!</v>
      </c>
      <c r="G207" s="73"/>
    </row>
    <row r="208" spans="1:7" ht="11.25" customHeight="1" x14ac:dyDescent="0.2">
      <c r="A208" s="110"/>
      <c r="B208" s="60" t="s">
        <v>78</v>
      </c>
      <c r="C208" s="61"/>
      <c r="D208" s="57"/>
      <c r="E208" s="49">
        <v>5</v>
      </c>
      <c r="F208" s="45" t="e">
        <f t="shared" si="11"/>
        <v>#VALUE!</v>
      </c>
      <c r="G208" s="73"/>
    </row>
    <row r="209" spans="1:8" ht="11.25" customHeight="1" x14ac:dyDescent="0.2">
      <c r="A209" s="110"/>
      <c r="B209" s="60" t="s">
        <v>78</v>
      </c>
      <c r="C209" s="61"/>
      <c r="D209" s="57"/>
      <c r="E209" s="49">
        <v>5</v>
      </c>
      <c r="F209" s="45" t="e">
        <f t="shared" si="11"/>
        <v>#VALUE!</v>
      </c>
      <c r="G209" s="73"/>
    </row>
    <row r="210" spans="1:8" ht="11.25" customHeight="1" x14ac:dyDescent="0.2">
      <c r="A210" s="110"/>
      <c r="B210" s="60" t="s">
        <v>78</v>
      </c>
      <c r="C210" s="61"/>
      <c r="D210" s="57"/>
      <c r="E210" s="49">
        <v>5</v>
      </c>
      <c r="F210" s="45" t="e">
        <f t="shared" si="11"/>
        <v>#VALUE!</v>
      </c>
      <c r="G210" s="73"/>
    </row>
    <row r="211" spans="1:8" ht="11.25" customHeight="1" x14ac:dyDescent="0.2">
      <c r="A211" s="111"/>
      <c r="B211" s="60" t="s">
        <v>78</v>
      </c>
      <c r="C211" s="61"/>
      <c r="D211" s="57"/>
      <c r="E211" s="49">
        <v>5</v>
      </c>
      <c r="F211" s="45" t="e">
        <f t="shared" si="11"/>
        <v>#VALUE!</v>
      </c>
      <c r="G211" s="74"/>
    </row>
    <row r="212" spans="1:8" ht="11.25" customHeight="1" x14ac:dyDescent="0.2">
      <c r="A212" s="109" t="s">
        <v>68</v>
      </c>
      <c r="B212" s="60" t="s">
        <v>78</v>
      </c>
      <c r="C212" s="61"/>
      <c r="D212" s="57"/>
      <c r="E212" s="49">
        <v>5</v>
      </c>
      <c r="F212" s="45" t="e">
        <f t="shared" si="11"/>
        <v>#VALUE!</v>
      </c>
      <c r="G212" s="72" t="e">
        <f>SUM(F212:F221)</f>
        <v>#VALUE!</v>
      </c>
    </row>
    <row r="213" spans="1:8" ht="11.25" customHeight="1" x14ac:dyDescent="0.2">
      <c r="A213" s="110"/>
      <c r="B213" s="60" t="s">
        <v>78</v>
      </c>
      <c r="C213" s="61"/>
      <c r="D213" s="57"/>
      <c r="E213" s="49">
        <v>5</v>
      </c>
      <c r="F213" s="45" t="e">
        <f t="shared" si="11"/>
        <v>#VALUE!</v>
      </c>
      <c r="G213" s="73"/>
    </row>
    <row r="214" spans="1:8" ht="11.25" customHeight="1" x14ac:dyDescent="0.2">
      <c r="A214" s="110"/>
      <c r="B214" s="60" t="s">
        <v>78</v>
      </c>
      <c r="C214" s="61"/>
      <c r="D214" s="57"/>
      <c r="E214" s="49">
        <v>5</v>
      </c>
      <c r="F214" s="45" t="e">
        <f t="shared" si="11"/>
        <v>#VALUE!</v>
      </c>
      <c r="G214" s="73"/>
    </row>
    <row r="215" spans="1:8" ht="11.25" customHeight="1" x14ac:dyDescent="0.2">
      <c r="A215" s="110"/>
      <c r="B215" s="60" t="s">
        <v>78</v>
      </c>
      <c r="C215" s="61"/>
      <c r="D215" s="57"/>
      <c r="E215" s="49">
        <v>5</v>
      </c>
      <c r="F215" s="45" t="e">
        <f t="shared" si="11"/>
        <v>#VALUE!</v>
      </c>
      <c r="G215" s="73"/>
    </row>
    <row r="216" spans="1:8" ht="11.25" customHeight="1" x14ac:dyDescent="0.2">
      <c r="A216" s="110"/>
      <c r="B216" s="60" t="s">
        <v>78</v>
      </c>
      <c r="C216" s="61"/>
      <c r="D216" s="57"/>
      <c r="E216" s="49">
        <v>5</v>
      </c>
      <c r="F216" s="45" t="e">
        <f t="shared" si="11"/>
        <v>#VALUE!</v>
      </c>
      <c r="G216" s="73"/>
    </row>
    <row r="217" spans="1:8" ht="11.25" customHeight="1" x14ac:dyDescent="0.2">
      <c r="A217" s="110"/>
      <c r="B217" s="60" t="s">
        <v>78</v>
      </c>
      <c r="C217" s="61"/>
      <c r="D217" s="57"/>
      <c r="E217" s="49">
        <v>5</v>
      </c>
      <c r="F217" s="45" t="e">
        <f t="shared" si="11"/>
        <v>#VALUE!</v>
      </c>
      <c r="G217" s="73"/>
    </row>
    <row r="218" spans="1:8" ht="11.25" customHeight="1" x14ac:dyDescent="0.2">
      <c r="A218" s="110"/>
      <c r="B218" s="60" t="s">
        <v>78</v>
      </c>
      <c r="C218" s="61"/>
      <c r="D218" s="57"/>
      <c r="E218" s="49">
        <v>5</v>
      </c>
      <c r="F218" s="45" t="e">
        <f t="shared" si="11"/>
        <v>#VALUE!</v>
      </c>
      <c r="G218" s="73"/>
    </row>
    <row r="219" spans="1:8" ht="11.25" customHeight="1" x14ac:dyDescent="0.2">
      <c r="A219" s="110"/>
      <c r="B219" s="60" t="s">
        <v>78</v>
      </c>
      <c r="C219" s="61"/>
      <c r="D219" s="57"/>
      <c r="E219" s="49">
        <v>5</v>
      </c>
      <c r="F219" s="45" t="e">
        <f t="shared" si="11"/>
        <v>#VALUE!</v>
      </c>
      <c r="G219" s="73"/>
    </row>
    <row r="220" spans="1:8" ht="11.25" customHeight="1" x14ac:dyDescent="0.2">
      <c r="A220" s="110"/>
      <c r="B220" s="60" t="s">
        <v>78</v>
      </c>
      <c r="C220" s="61"/>
      <c r="D220" s="57"/>
      <c r="E220" s="49">
        <v>5</v>
      </c>
      <c r="F220" s="45" t="e">
        <f t="shared" si="11"/>
        <v>#VALUE!</v>
      </c>
      <c r="G220" s="73"/>
    </row>
    <row r="221" spans="1:8" ht="11.25" customHeight="1" x14ac:dyDescent="0.2">
      <c r="A221" s="111"/>
      <c r="B221" s="60" t="s">
        <v>78</v>
      </c>
      <c r="C221" s="61"/>
      <c r="D221" s="57"/>
      <c r="E221" s="49">
        <v>5</v>
      </c>
      <c r="F221" s="45" t="e">
        <f t="shared" si="11"/>
        <v>#VALUE!</v>
      </c>
      <c r="G221" s="74"/>
    </row>
    <row r="222" spans="1:8" ht="11.25" customHeight="1" x14ac:dyDescent="0.2">
      <c r="A222" s="42"/>
      <c r="B222" s="58" t="s">
        <v>8</v>
      </c>
      <c r="C222" s="58"/>
      <c r="D222" s="58"/>
      <c r="E222" s="43">
        <f>SUM(E182:E221)</f>
        <v>200</v>
      </c>
      <c r="F222" s="43" t="e">
        <f>SUM(F182:F221)</f>
        <v>#VALUE!</v>
      </c>
      <c r="G222" s="46" t="e">
        <f>SUM(G182:G221)</f>
        <v>#VALUE!</v>
      </c>
    </row>
    <row r="223" spans="1:8" ht="174" customHeight="1" x14ac:dyDescent="0.2"/>
    <row r="224" spans="1:8" ht="28.5" customHeight="1" x14ac:dyDescent="0.2">
      <c r="A224" s="55" t="s">
        <v>30</v>
      </c>
      <c r="B224" s="68"/>
      <c r="C224" s="68"/>
      <c r="D224" s="68"/>
      <c r="E224" s="68"/>
      <c r="F224" s="68"/>
      <c r="G224" s="68"/>
      <c r="H224" s="68"/>
    </row>
    <row r="225" spans="1:13" s="12" customFormat="1" ht="60" customHeight="1" x14ac:dyDescent="0.2">
      <c r="A225" s="108" t="s">
        <v>43</v>
      </c>
      <c r="B225" s="108"/>
      <c r="C225" s="108"/>
      <c r="D225" s="108"/>
      <c r="E225" s="108"/>
      <c r="F225" s="108"/>
      <c r="G225" s="106"/>
      <c r="H225" s="107"/>
    </row>
    <row r="226" spans="1:13" s="12" customFormat="1" ht="8.25" customHeight="1" x14ac:dyDescent="0.2">
      <c r="A226" s="11"/>
      <c r="B226" s="11"/>
      <c r="C226" s="11"/>
    </row>
    <row r="227" spans="1:13" s="12" customFormat="1" ht="49.5" customHeight="1" x14ac:dyDescent="0.2">
      <c r="A227" s="105" t="s">
        <v>44</v>
      </c>
      <c r="B227" s="105"/>
      <c r="C227" s="105"/>
      <c r="D227" s="105"/>
      <c r="E227" s="105"/>
      <c r="F227" s="105"/>
      <c r="G227" s="106"/>
      <c r="H227" s="107"/>
      <c r="L227" s="13"/>
      <c r="M227" s="13"/>
    </row>
    <row r="228" spans="1:13" s="12" customFormat="1" ht="54" customHeight="1" x14ac:dyDescent="0.2">
      <c r="A228" s="13"/>
      <c r="B228" s="13"/>
      <c r="C228" s="13"/>
    </row>
    <row r="229" spans="1:13" s="12" customFormat="1" ht="15.75" customHeight="1" x14ac:dyDescent="0.2">
      <c r="A229" s="108" t="s">
        <v>25</v>
      </c>
      <c r="B229" s="106"/>
      <c r="C229" s="106"/>
      <c r="D229" s="106"/>
      <c r="E229" s="106"/>
      <c r="F229" s="106"/>
      <c r="G229" s="106"/>
      <c r="H229" s="107"/>
    </row>
    <row r="230" spans="1:13" s="12" customFormat="1" ht="8.25" customHeight="1" x14ac:dyDescent="0.2">
      <c r="A230" s="13"/>
      <c r="B230" s="13"/>
      <c r="C230" s="13"/>
    </row>
    <row r="231" spans="1:13" s="12" customFormat="1" ht="13.5" customHeight="1" x14ac:dyDescent="0.2">
      <c r="A231" s="105" t="s">
        <v>7</v>
      </c>
      <c r="B231" s="106"/>
      <c r="C231" s="106"/>
      <c r="D231" s="106"/>
      <c r="E231" s="106"/>
      <c r="F231" s="106"/>
      <c r="G231" s="106"/>
      <c r="H231" s="107"/>
    </row>
    <row r="232" spans="1:13" s="12" customFormat="1" ht="9.75" customHeight="1" x14ac:dyDescent="0.2">
      <c r="A232" s="11"/>
      <c r="B232" s="11"/>
      <c r="C232" s="11"/>
      <c r="D232" s="14"/>
      <c r="E232" s="14"/>
      <c r="F232" s="14"/>
      <c r="G232" s="14"/>
    </row>
    <row r="233" spans="1:13" s="12" customFormat="1" ht="30" customHeight="1" x14ac:dyDescent="0.2">
      <c r="A233" s="13"/>
      <c r="B233" s="64" t="s">
        <v>36</v>
      </c>
      <c r="C233" s="65"/>
      <c r="D233" s="50"/>
      <c r="E233" s="1"/>
      <c r="F233" s="2"/>
    </row>
    <row r="234" spans="1:13" s="12" customFormat="1" ht="30" customHeight="1" x14ac:dyDescent="0.2">
      <c r="A234" s="13"/>
      <c r="B234" s="64" t="s">
        <v>12</v>
      </c>
      <c r="C234" s="65"/>
      <c r="D234" s="50"/>
      <c r="E234" s="1"/>
      <c r="F234" s="2"/>
    </row>
    <row r="235" spans="1:13" s="12" customFormat="1" ht="12" customHeight="1" x14ac:dyDescent="0.2">
      <c r="A235" s="13"/>
      <c r="B235" s="15"/>
      <c r="C235" s="15"/>
      <c r="D235" s="5"/>
      <c r="E235" s="2"/>
      <c r="F235" s="2"/>
    </row>
    <row r="236" spans="1:13" s="12" customFormat="1" ht="24" customHeight="1" x14ac:dyDescent="0.2">
      <c r="A236" s="108" t="s">
        <v>28</v>
      </c>
      <c r="B236" s="83"/>
      <c r="C236" s="83"/>
      <c r="D236" s="83"/>
      <c r="E236" s="83"/>
      <c r="F236" s="83"/>
      <c r="G236" s="83"/>
      <c r="H236" s="83"/>
    </row>
    <row r="237" spans="1:13" s="12" customFormat="1" ht="9" customHeight="1" x14ac:dyDescent="0.2">
      <c r="A237" s="13"/>
      <c r="B237" s="15"/>
      <c r="C237" s="15"/>
      <c r="D237" s="5"/>
      <c r="E237" s="2"/>
      <c r="F237" s="2"/>
    </row>
    <row r="238" spans="1:13" s="12" customFormat="1" ht="24.95" customHeight="1" x14ac:dyDescent="0.2">
      <c r="A238" s="105" t="s">
        <v>29</v>
      </c>
      <c r="B238" s="83"/>
      <c r="C238" s="83"/>
      <c r="D238" s="83"/>
      <c r="E238" s="83"/>
      <c r="F238" s="83"/>
      <c r="G238" s="83"/>
      <c r="H238" s="83"/>
    </row>
    <row r="239" spans="1:13" ht="9.9499999999999993" customHeight="1" x14ac:dyDescent="0.2">
      <c r="A239" s="10"/>
      <c r="B239" s="10"/>
      <c r="C239" s="10"/>
      <c r="D239" s="10"/>
      <c r="E239" s="10"/>
      <c r="F239" s="10"/>
      <c r="G239" s="10"/>
      <c r="L239" s="23"/>
    </row>
    <row r="240" spans="1:13" ht="51.75" customHeight="1" x14ac:dyDescent="0.2">
      <c r="A240" s="20" t="s">
        <v>26</v>
      </c>
      <c r="B240" s="20" t="s">
        <v>9</v>
      </c>
      <c r="C240" s="62" t="s">
        <v>24</v>
      </c>
      <c r="D240" s="63"/>
      <c r="E240" s="20" t="s">
        <v>0</v>
      </c>
      <c r="F240" s="20" t="s">
        <v>10</v>
      </c>
      <c r="G240" s="20" t="s">
        <v>11</v>
      </c>
      <c r="H240" s="21" t="s">
        <v>2</v>
      </c>
    </row>
    <row r="241" spans="1:8" ht="11.25" customHeight="1" x14ac:dyDescent="0.2">
      <c r="A241" s="48">
        <f>$D$233</f>
        <v>0</v>
      </c>
      <c r="B241" s="48">
        <f>$D$234</f>
        <v>0</v>
      </c>
      <c r="C241" s="56"/>
      <c r="D241" s="57"/>
      <c r="E241" s="48"/>
      <c r="F241" s="48"/>
      <c r="G241" s="43">
        <f>IF(A241=B241,0,ABS((F241-B241))/(ABS(A241-B241))*E241)</f>
        <v>0</v>
      </c>
      <c r="H241" s="44">
        <f>IF(AND($D$233="",$D$234=""),F241*G241,F241*E241)</f>
        <v>0</v>
      </c>
    </row>
    <row r="242" spans="1:8" ht="11.25" customHeight="1" x14ac:dyDescent="0.2">
      <c r="A242" s="48">
        <f t="shared" ref="A242:A305" si="12">$D$233</f>
        <v>0</v>
      </c>
      <c r="B242" s="48">
        <f t="shared" ref="B242:B305" si="13">$D$234</f>
        <v>0</v>
      </c>
      <c r="C242" s="56"/>
      <c r="D242" s="57"/>
      <c r="E242" s="48"/>
      <c r="F242" s="48"/>
      <c r="G242" s="43">
        <f t="shared" ref="G242:G273" si="14">IF(A242=B242,0,ABS((F242-B242))/(ABS(A242-B242))*E242)</f>
        <v>0</v>
      </c>
      <c r="H242" s="44">
        <f>IF(AND($D$233="",$D$234=""),F242*G242,F242*E242)</f>
        <v>0</v>
      </c>
    </row>
    <row r="243" spans="1:8" ht="11.25" customHeight="1" x14ac:dyDescent="0.2">
      <c r="A243" s="48">
        <f t="shared" si="12"/>
        <v>0</v>
      </c>
      <c r="B243" s="48">
        <f t="shared" si="13"/>
        <v>0</v>
      </c>
      <c r="C243" s="56"/>
      <c r="D243" s="57"/>
      <c r="E243" s="48"/>
      <c r="F243" s="48"/>
      <c r="G243" s="43">
        <f t="shared" si="14"/>
        <v>0</v>
      </c>
      <c r="H243" s="44">
        <f t="shared" ref="H243:H305" si="15">IF(AND($D$233="",$D$234=""),F243*G243,F243*E243)</f>
        <v>0</v>
      </c>
    </row>
    <row r="244" spans="1:8" ht="11.25" customHeight="1" x14ac:dyDescent="0.2">
      <c r="A244" s="48">
        <f t="shared" si="12"/>
        <v>0</v>
      </c>
      <c r="B244" s="48">
        <f t="shared" si="13"/>
        <v>0</v>
      </c>
      <c r="C244" s="56"/>
      <c r="D244" s="57"/>
      <c r="E244" s="48"/>
      <c r="F244" s="48"/>
      <c r="G244" s="43">
        <f t="shared" si="14"/>
        <v>0</v>
      </c>
      <c r="H244" s="44">
        <f t="shared" si="15"/>
        <v>0</v>
      </c>
    </row>
    <row r="245" spans="1:8" ht="11.25" customHeight="1" x14ac:dyDescent="0.2">
      <c r="A245" s="48">
        <f t="shared" si="12"/>
        <v>0</v>
      </c>
      <c r="B245" s="48">
        <f t="shared" si="13"/>
        <v>0</v>
      </c>
      <c r="C245" s="56"/>
      <c r="D245" s="57"/>
      <c r="E245" s="48"/>
      <c r="F245" s="48"/>
      <c r="G245" s="43">
        <f t="shared" si="14"/>
        <v>0</v>
      </c>
      <c r="H245" s="44">
        <f t="shared" si="15"/>
        <v>0</v>
      </c>
    </row>
    <row r="246" spans="1:8" ht="11.25" customHeight="1" x14ac:dyDescent="0.2">
      <c r="A246" s="48">
        <f t="shared" si="12"/>
        <v>0</v>
      </c>
      <c r="B246" s="48">
        <f t="shared" si="13"/>
        <v>0</v>
      </c>
      <c r="C246" s="56"/>
      <c r="D246" s="57"/>
      <c r="E246" s="48"/>
      <c r="F246" s="48"/>
      <c r="G246" s="43">
        <f t="shared" si="14"/>
        <v>0</v>
      </c>
      <c r="H246" s="44">
        <f t="shared" si="15"/>
        <v>0</v>
      </c>
    </row>
    <row r="247" spans="1:8" ht="11.25" customHeight="1" x14ac:dyDescent="0.2">
      <c r="A247" s="48">
        <f t="shared" si="12"/>
        <v>0</v>
      </c>
      <c r="B247" s="48">
        <f t="shared" si="13"/>
        <v>0</v>
      </c>
      <c r="C247" s="56"/>
      <c r="D247" s="57"/>
      <c r="E247" s="48"/>
      <c r="F247" s="48"/>
      <c r="G247" s="43">
        <f t="shared" si="14"/>
        <v>0</v>
      </c>
      <c r="H247" s="44">
        <f t="shared" si="15"/>
        <v>0</v>
      </c>
    </row>
    <row r="248" spans="1:8" ht="11.25" customHeight="1" x14ac:dyDescent="0.2">
      <c r="A248" s="48">
        <f t="shared" si="12"/>
        <v>0</v>
      </c>
      <c r="B248" s="48">
        <f t="shared" si="13"/>
        <v>0</v>
      </c>
      <c r="C248" s="56"/>
      <c r="D248" s="57"/>
      <c r="E248" s="48"/>
      <c r="F248" s="48"/>
      <c r="G248" s="43">
        <f t="shared" si="14"/>
        <v>0</v>
      </c>
      <c r="H248" s="44">
        <f t="shared" si="15"/>
        <v>0</v>
      </c>
    </row>
    <row r="249" spans="1:8" ht="11.25" customHeight="1" x14ac:dyDescent="0.2">
      <c r="A249" s="48">
        <f t="shared" si="12"/>
        <v>0</v>
      </c>
      <c r="B249" s="48">
        <f t="shared" si="13"/>
        <v>0</v>
      </c>
      <c r="C249" s="56"/>
      <c r="D249" s="57"/>
      <c r="E249" s="48"/>
      <c r="F249" s="48"/>
      <c r="G249" s="43">
        <f t="shared" si="14"/>
        <v>0</v>
      </c>
      <c r="H249" s="44">
        <f t="shared" si="15"/>
        <v>0</v>
      </c>
    </row>
    <row r="250" spans="1:8" ht="11.25" customHeight="1" x14ac:dyDescent="0.2">
      <c r="A250" s="48">
        <f t="shared" si="12"/>
        <v>0</v>
      </c>
      <c r="B250" s="48">
        <f t="shared" si="13"/>
        <v>0</v>
      </c>
      <c r="C250" s="56"/>
      <c r="D250" s="57"/>
      <c r="E250" s="48"/>
      <c r="F250" s="48"/>
      <c r="G250" s="43">
        <f t="shared" si="14"/>
        <v>0</v>
      </c>
      <c r="H250" s="44">
        <f t="shared" si="15"/>
        <v>0</v>
      </c>
    </row>
    <row r="251" spans="1:8" ht="11.25" customHeight="1" x14ac:dyDescent="0.2">
      <c r="A251" s="48">
        <f t="shared" si="12"/>
        <v>0</v>
      </c>
      <c r="B251" s="48">
        <f t="shared" si="13"/>
        <v>0</v>
      </c>
      <c r="C251" s="56"/>
      <c r="D251" s="57"/>
      <c r="E251" s="48"/>
      <c r="F251" s="48"/>
      <c r="G251" s="43">
        <f t="shared" si="14"/>
        <v>0</v>
      </c>
      <c r="H251" s="44">
        <f t="shared" si="15"/>
        <v>0</v>
      </c>
    </row>
    <row r="252" spans="1:8" ht="11.25" customHeight="1" x14ac:dyDescent="0.2">
      <c r="A252" s="48">
        <f t="shared" si="12"/>
        <v>0</v>
      </c>
      <c r="B252" s="48">
        <f t="shared" si="13"/>
        <v>0</v>
      </c>
      <c r="C252" s="56"/>
      <c r="D252" s="57"/>
      <c r="E252" s="48"/>
      <c r="F252" s="48"/>
      <c r="G252" s="43">
        <f t="shared" si="14"/>
        <v>0</v>
      </c>
      <c r="H252" s="44">
        <f t="shared" si="15"/>
        <v>0</v>
      </c>
    </row>
    <row r="253" spans="1:8" ht="11.25" customHeight="1" x14ac:dyDescent="0.2">
      <c r="A253" s="48">
        <f t="shared" si="12"/>
        <v>0</v>
      </c>
      <c r="B253" s="48">
        <f t="shared" si="13"/>
        <v>0</v>
      </c>
      <c r="C253" s="56"/>
      <c r="D253" s="57"/>
      <c r="E253" s="48"/>
      <c r="F253" s="48"/>
      <c r="G253" s="43">
        <f t="shared" si="14"/>
        <v>0</v>
      </c>
      <c r="H253" s="44">
        <f t="shared" si="15"/>
        <v>0</v>
      </c>
    </row>
    <row r="254" spans="1:8" ht="11.25" customHeight="1" x14ac:dyDescent="0.2">
      <c r="A254" s="48">
        <f t="shared" si="12"/>
        <v>0</v>
      </c>
      <c r="B254" s="48">
        <f t="shared" si="13"/>
        <v>0</v>
      </c>
      <c r="C254" s="56"/>
      <c r="D254" s="57"/>
      <c r="E254" s="48"/>
      <c r="F254" s="48"/>
      <c r="G254" s="43">
        <f t="shared" si="14"/>
        <v>0</v>
      </c>
      <c r="H254" s="44">
        <f t="shared" si="15"/>
        <v>0</v>
      </c>
    </row>
    <row r="255" spans="1:8" ht="11.25" customHeight="1" x14ac:dyDescent="0.2">
      <c r="A255" s="48">
        <f t="shared" si="12"/>
        <v>0</v>
      </c>
      <c r="B255" s="48">
        <f t="shared" si="13"/>
        <v>0</v>
      </c>
      <c r="C255" s="56"/>
      <c r="D255" s="57"/>
      <c r="E255" s="48"/>
      <c r="F255" s="48"/>
      <c r="G255" s="43">
        <f t="shared" si="14"/>
        <v>0</v>
      </c>
      <c r="H255" s="44">
        <f t="shared" si="15"/>
        <v>0</v>
      </c>
    </row>
    <row r="256" spans="1:8" ht="11.25" customHeight="1" x14ac:dyDescent="0.2">
      <c r="A256" s="48">
        <f t="shared" si="12"/>
        <v>0</v>
      </c>
      <c r="B256" s="48">
        <f t="shared" si="13"/>
        <v>0</v>
      </c>
      <c r="C256" s="56"/>
      <c r="D256" s="57"/>
      <c r="E256" s="48"/>
      <c r="F256" s="48"/>
      <c r="G256" s="43">
        <f t="shared" si="14"/>
        <v>0</v>
      </c>
      <c r="H256" s="44">
        <f t="shared" si="15"/>
        <v>0</v>
      </c>
    </row>
    <row r="257" spans="1:8" ht="11.25" customHeight="1" x14ac:dyDescent="0.2">
      <c r="A257" s="48">
        <f t="shared" si="12"/>
        <v>0</v>
      </c>
      <c r="B257" s="48">
        <f t="shared" si="13"/>
        <v>0</v>
      </c>
      <c r="C257" s="56"/>
      <c r="D257" s="57"/>
      <c r="E257" s="48"/>
      <c r="F257" s="48"/>
      <c r="G257" s="43">
        <f t="shared" si="14"/>
        <v>0</v>
      </c>
      <c r="H257" s="44">
        <f t="shared" si="15"/>
        <v>0</v>
      </c>
    </row>
    <row r="258" spans="1:8" ht="11.25" customHeight="1" x14ac:dyDescent="0.2">
      <c r="A258" s="48">
        <f t="shared" si="12"/>
        <v>0</v>
      </c>
      <c r="B258" s="48">
        <f t="shared" si="13"/>
        <v>0</v>
      </c>
      <c r="C258" s="56"/>
      <c r="D258" s="57"/>
      <c r="E258" s="48"/>
      <c r="F258" s="48"/>
      <c r="G258" s="43">
        <f t="shared" si="14"/>
        <v>0</v>
      </c>
      <c r="H258" s="44">
        <f t="shared" si="15"/>
        <v>0</v>
      </c>
    </row>
    <row r="259" spans="1:8" ht="11.25" customHeight="1" x14ac:dyDescent="0.2">
      <c r="A259" s="48">
        <f t="shared" si="12"/>
        <v>0</v>
      </c>
      <c r="B259" s="48">
        <f t="shared" si="13"/>
        <v>0</v>
      </c>
      <c r="C259" s="56"/>
      <c r="D259" s="57"/>
      <c r="E259" s="48"/>
      <c r="F259" s="48"/>
      <c r="G259" s="43">
        <f t="shared" si="14"/>
        <v>0</v>
      </c>
      <c r="H259" s="44">
        <f t="shared" si="15"/>
        <v>0</v>
      </c>
    </row>
    <row r="260" spans="1:8" ht="11.25" customHeight="1" x14ac:dyDescent="0.2">
      <c r="A260" s="48">
        <f t="shared" si="12"/>
        <v>0</v>
      </c>
      <c r="B260" s="48">
        <f t="shared" si="13"/>
        <v>0</v>
      </c>
      <c r="C260" s="56"/>
      <c r="D260" s="57"/>
      <c r="E260" s="48"/>
      <c r="F260" s="48"/>
      <c r="G260" s="43">
        <f t="shared" si="14"/>
        <v>0</v>
      </c>
      <c r="H260" s="44">
        <f t="shared" si="15"/>
        <v>0</v>
      </c>
    </row>
    <row r="261" spans="1:8" ht="11.25" customHeight="1" x14ac:dyDescent="0.2">
      <c r="A261" s="48">
        <f t="shared" si="12"/>
        <v>0</v>
      </c>
      <c r="B261" s="48">
        <f t="shared" si="13"/>
        <v>0</v>
      </c>
      <c r="C261" s="56"/>
      <c r="D261" s="57"/>
      <c r="E261" s="48"/>
      <c r="F261" s="48"/>
      <c r="G261" s="43">
        <f t="shared" si="14"/>
        <v>0</v>
      </c>
      <c r="H261" s="44">
        <f t="shared" si="15"/>
        <v>0</v>
      </c>
    </row>
    <row r="262" spans="1:8" ht="11.25" customHeight="1" x14ac:dyDescent="0.2">
      <c r="A262" s="48">
        <f t="shared" si="12"/>
        <v>0</v>
      </c>
      <c r="B262" s="48">
        <f t="shared" si="13"/>
        <v>0</v>
      </c>
      <c r="C262" s="56"/>
      <c r="D262" s="57"/>
      <c r="E262" s="48"/>
      <c r="F262" s="48"/>
      <c r="G262" s="43">
        <f t="shared" si="14"/>
        <v>0</v>
      </c>
      <c r="H262" s="44">
        <f t="shared" si="15"/>
        <v>0</v>
      </c>
    </row>
    <row r="263" spans="1:8" ht="11.25" customHeight="1" x14ac:dyDescent="0.2">
      <c r="A263" s="48">
        <f t="shared" si="12"/>
        <v>0</v>
      </c>
      <c r="B263" s="48">
        <f t="shared" si="13"/>
        <v>0</v>
      </c>
      <c r="C263" s="56"/>
      <c r="D263" s="57"/>
      <c r="E263" s="48"/>
      <c r="F263" s="48"/>
      <c r="G263" s="43">
        <f t="shared" si="14"/>
        <v>0</v>
      </c>
      <c r="H263" s="44">
        <f t="shared" si="15"/>
        <v>0</v>
      </c>
    </row>
    <row r="264" spans="1:8" ht="11.25" customHeight="1" x14ac:dyDescent="0.2">
      <c r="A264" s="48">
        <f t="shared" si="12"/>
        <v>0</v>
      </c>
      <c r="B264" s="48">
        <f t="shared" si="13"/>
        <v>0</v>
      </c>
      <c r="C264" s="56"/>
      <c r="D264" s="57"/>
      <c r="E264" s="48"/>
      <c r="F264" s="48"/>
      <c r="G264" s="43">
        <f t="shared" si="14"/>
        <v>0</v>
      </c>
      <c r="H264" s="44">
        <f t="shared" si="15"/>
        <v>0</v>
      </c>
    </row>
    <row r="265" spans="1:8" ht="11.25" customHeight="1" x14ac:dyDescent="0.2">
      <c r="A265" s="48">
        <f t="shared" si="12"/>
        <v>0</v>
      </c>
      <c r="B265" s="48">
        <f t="shared" si="13"/>
        <v>0</v>
      </c>
      <c r="C265" s="56"/>
      <c r="D265" s="57"/>
      <c r="E265" s="48"/>
      <c r="F265" s="48"/>
      <c r="G265" s="43">
        <f t="shared" si="14"/>
        <v>0</v>
      </c>
      <c r="H265" s="44">
        <f t="shared" si="15"/>
        <v>0</v>
      </c>
    </row>
    <row r="266" spans="1:8" ht="11.25" customHeight="1" x14ac:dyDescent="0.2">
      <c r="A266" s="48">
        <f t="shared" si="12"/>
        <v>0</v>
      </c>
      <c r="B266" s="48">
        <f t="shared" si="13"/>
        <v>0</v>
      </c>
      <c r="C266" s="56"/>
      <c r="D266" s="57"/>
      <c r="E266" s="48"/>
      <c r="F266" s="48"/>
      <c r="G266" s="43">
        <f t="shared" si="14"/>
        <v>0</v>
      </c>
      <c r="H266" s="44">
        <f t="shared" si="15"/>
        <v>0</v>
      </c>
    </row>
    <row r="267" spans="1:8" ht="11.25" customHeight="1" x14ac:dyDescent="0.2">
      <c r="A267" s="48">
        <f t="shared" si="12"/>
        <v>0</v>
      </c>
      <c r="B267" s="48">
        <f t="shared" si="13"/>
        <v>0</v>
      </c>
      <c r="C267" s="56"/>
      <c r="D267" s="57"/>
      <c r="E267" s="48"/>
      <c r="F267" s="48"/>
      <c r="G267" s="43">
        <f t="shared" si="14"/>
        <v>0</v>
      </c>
      <c r="H267" s="44">
        <f t="shared" si="15"/>
        <v>0</v>
      </c>
    </row>
    <row r="268" spans="1:8" ht="11.25" customHeight="1" x14ac:dyDescent="0.2">
      <c r="A268" s="48">
        <f t="shared" si="12"/>
        <v>0</v>
      </c>
      <c r="B268" s="48">
        <f t="shared" si="13"/>
        <v>0</v>
      </c>
      <c r="C268" s="56"/>
      <c r="D268" s="57"/>
      <c r="E268" s="48"/>
      <c r="F268" s="48"/>
      <c r="G268" s="43">
        <f t="shared" si="14"/>
        <v>0</v>
      </c>
      <c r="H268" s="44">
        <f t="shared" si="15"/>
        <v>0</v>
      </c>
    </row>
    <row r="269" spans="1:8" ht="11.25" customHeight="1" x14ac:dyDescent="0.2">
      <c r="A269" s="48">
        <f t="shared" si="12"/>
        <v>0</v>
      </c>
      <c r="B269" s="48">
        <f t="shared" si="13"/>
        <v>0</v>
      </c>
      <c r="C269" s="56"/>
      <c r="D269" s="57"/>
      <c r="E269" s="48"/>
      <c r="F269" s="48"/>
      <c r="G269" s="43">
        <f t="shared" si="14"/>
        <v>0</v>
      </c>
      <c r="H269" s="44">
        <f t="shared" si="15"/>
        <v>0</v>
      </c>
    </row>
    <row r="270" spans="1:8" ht="11.25" customHeight="1" x14ac:dyDescent="0.2">
      <c r="A270" s="48">
        <f t="shared" si="12"/>
        <v>0</v>
      </c>
      <c r="B270" s="48">
        <f t="shared" si="13"/>
        <v>0</v>
      </c>
      <c r="C270" s="56"/>
      <c r="D270" s="57"/>
      <c r="E270" s="48"/>
      <c r="F270" s="48"/>
      <c r="G270" s="43">
        <f t="shared" si="14"/>
        <v>0</v>
      </c>
      <c r="H270" s="44">
        <f t="shared" si="15"/>
        <v>0</v>
      </c>
    </row>
    <row r="271" spans="1:8" ht="11.25" customHeight="1" x14ac:dyDescent="0.2">
      <c r="A271" s="48">
        <f t="shared" si="12"/>
        <v>0</v>
      </c>
      <c r="B271" s="48">
        <f t="shared" si="13"/>
        <v>0</v>
      </c>
      <c r="C271" s="56"/>
      <c r="D271" s="57"/>
      <c r="E271" s="48"/>
      <c r="F271" s="48"/>
      <c r="G271" s="43">
        <f t="shared" si="14"/>
        <v>0</v>
      </c>
      <c r="H271" s="44">
        <f t="shared" si="15"/>
        <v>0</v>
      </c>
    </row>
    <row r="272" spans="1:8" ht="11.25" customHeight="1" x14ac:dyDescent="0.2">
      <c r="A272" s="48">
        <f t="shared" si="12"/>
        <v>0</v>
      </c>
      <c r="B272" s="48">
        <f t="shared" si="13"/>
        <v>0</v>
      </c>
      <c r="C272" s="56"/>
      <c r="D272" s="57"/>
      <c r="E272" s="48"/>
      <c r="F272" s="48"/>
      <c r="G272" s="43">
        <f t="shared" si="14"/>
        <v>0</v>
      </c>
      <c r="H272" s="44">
        <f t="shared" si="15"/>
        <v>0</v>
      </c>
    </row>
    <row r="273" spans="1:8" ht="11.25" customHeight="1" x14ac:dyDescent="0.2">
      <c r="A273" s="48">
        <f t="shared" si="12"/>
        <v>0</v>
      </c>
      <c r="B273" s="48">
        <f t="shared" si="13"/>
        <v>0</v>
      </c>
      <c r="C273" s="56"/>
      <c r="D273" s="57"/>
      <c r="E273" s="48"/>
      <c r="F273" s="48"/>
      <c r="G273" s="43">
        <f t="shared" si="14"/>
        <v>0</v>
      </c>
      <c r="H273" s="44">
        <f t="shared" si="15"/>
        <v>0</v>
      </c>
    </row>
    <row r="274" spans="1:8" ht="11.25" customHeight="1" x14ac:dyDescent="0.2">
      <c r="A274" s="48">
        <f t="shared" si="12"/>
        <v>0</v>
      </c>
      <c r="B274" s="48">
        <f t="shared" si="13"/>
        <v>0</v>
      </c>
      <c r="C274" s="56"/>
      <c r="D274" s="57"/>
      <c r="E274" s="48"/>
      <c r="F274" s="48"/>
      <c r="G274" s="43">
        <f t="shared" ref="G274:G305" si="16">IF(A274=B274,0,ABS((F274-B274))/(ABS(A274-B274))*E274)</f>
        <v>0</v>
      </c>
      <c r="H274" s="44">
        <f t="shared" si="15"/>
        <v>0</v>
      </c>
    </row>
    <row r="275" spans="1:8" ht="11.25" customHeight="1" x14ac:dyDescent="0.2">
      <c r="A275" s="48">
        <f t="shared" si="12"/>
        <v>0</v>
      </c>
      <c r="B275" s="48">
        <f t="shared" si="13"/>
        <v>0</v>
      </c>
      <c r="C275" s="56"/>
      <c r="D275" s="57"/>
      <c r="E275" s="48"/>
      <c r="F275" s="48"/>
      <c r="G275" s="43">
        <f t="shared" si="16"/>
        <v>0</v>
      </c>
      <c r="H275" s="44">
        <f t="shared" si="15"/>
        <v>0</v>
      </c>
    </row>
    <row r="276" spans="1:8" ht="11.25" customHeight="1" x14ac:dyDescent="0.2">
      <c r="A276" s="48">
        <f t="shared" si="12"/>
        <v>0</v>
      </c>
      <c r="B276" s="48">
        <f t="shared" si="13"/>
        <v>0</v>
      </c>
      <c r="C276" s="56"/>
      <c r="D276" s="57"/>
      <c r="E276" s="48"/>
      <c r="F276" s="48"/>
      <c r="G276" s="43">
        <f t="shared" si="16"/>
        <v>0</v>
      </c>
      <c r="H276" s="44">
        <f t="shared" si="15"/>
        <v>0</v>
      </c>
    </row>
    <row r="277" spans="1:8" ht="11.25" customHeight="1" x14ac:dyDescent="0.2">
      <c r="A277" s="48">
        <f t="shared" si="12"/>
        <v>0</v>
      </c>
      <c r="B277" s="48">
        <f t="shared" si="13"/>
        <v>0</v>
      </c>
      <c r="C277" s="56"/>
      <c r="D277" s="57"/>
      <c r="E277" s="48"/>
      <c r="F277" s="48"/>
      <c r="G277" s="43">
        <f t="shared" si="16"/>
        <v>0</v>
      </c>
      <c r="H277" s="44">
        <f t="shared" si="15"/>
        <v>0</v>
      </c>
    </row>
    <row r="278" spans="1:8" ht="11.25" customHeight="1" x14ac:dyDescent="0.2">
      <c r="A278" s="48">
        <f t="shared" si="12"/>
        <v>0</v>
      </c>
      <c r="B278" s="48">
        <f t="shared" si="13"/>
        <v>0</v>
      </c>
      <c r="C278" s="56"/>
      <c r="D278" s="57"/>
      <c r="E278" s="48"/>
      <c r="F278" s="48"/>
      <c r="G278" s="43">
        <f t="shared" si="16"/>
        <v>0</v>
      </c>
      <c r="H278" s="44">
        <f t="shared" si="15"/>
        <v>0</v>
      </c>
    </row>
    <row r="279" spans="1:8" ht="11.25" customHeight="1" x14ac:dyDescent="0.2">
      <c r="A279" s="48">
        <f t="shared" si="12"/>
        <v>0</v>
      </c>
      <c r="B279" s="48">
        <f t="shared" si="13"/>
        <v>0</v>
      </c>
      <c r="C279" s="56"/>
      <c r="D279" s="57"/>
      <c r="E279" s="48"/>
      <c r="F279" s="48"/>
      <c r="G279" s="43">
        <f t="shared" si="16"/>
        <v>0</v>
      </c>
      <c r="H279" s="44">
        <f t="shared" si="15"/>
        <v>0</v>
      </c>
    </row>
    <row r="280" spans="1:8" ht="11.25" customHeight="1" x14ac:dyDescent="0.2">
      <c r="A280" s="48">
        <f t="shared" si="12"/>
        <v>0</v>
      </c>
      <c r="B280" s="48">
        <f t="shared" si="13"/>
        <v>0</v>
      </c>
      <c r="C280" s="56"/>
      <c r="D280" s="57"/>
      <c r="E280" s="48"/>
      <c r="F280" s="48"/>
      <c r="G280" s="43">
        <f t="shared" si="16"/>
        <v>0</v>
      </c>
      <c r="H280" s="44">
        <f t="shared" si="15"/>
        <v>0</v>
      </c>
    </row>
    <row r="281" spans="1:8" ht="11.25" customHeight="1" x14ac:dyDescent="0.2">
      <c r="A281" s="48">
        <f t="shared" si="12"/>
        <v>0</v>
      </c>
      <c r="B281" s="48">
        <f t="shared" si="13"/>
        <v>0</v>
      </c>
      <c r="C281" s="56"/>
      <c r="D281" s="57"/>
      <c r="E281" s="48"/>
      <c r="F281" s="48"/>
      <c r="G281" s="43">
        <f t="shared" si="16"/>
        <v>0</v>
      </c>
      <c r="H281" s="44">
        <f t="shared" si="15"/>
        <v>0</v>
      </c>
    </row>
    <row r="282" spans="1:8" ht="11.25" customHeight="1" x14ac:dyDescent="0.2">
      <c r="A282" s="48">
        <f t="shared" si="12"/>
        <v>0</v>
      </c>
      <c r="B282" s="48">
        <f t="shared" si="13"/>
        <v>0</v>
      </c>
      <c r="C282" s="56"/>
      <c r="D282" s="57"/>
      <c r="E282" s="48"/>
      <c r="F282" s="48"/>
      <c r="G282" s="43">
        <f t="shared" si="16"/>
        <v>0</v>
      </c>
      <c r="H282" s="44">
        <f t="shared" si="15"/>
        <v>0</v>
      </c>
    </row>
    <row r="283" spans="1:8" ht="11.25" customHeight="1" x14ac:dyDescent="0.2">
      <c r="A283" s="48">
        <f t="shared" si="12"/>
        <v>0</v>
      </c>
      <c r="B283" s="48">
        <f t="shared" si="13"/>
        <v>0</v>
      </c>
      <c r="C283" s="56"/>
      <c r="D283" s="57"/>
      <c r="E283" s="48"/>
      <c r="F283" s="48"/>
      <c r="G283" s="43">
        <f t="shared" si="16"/>
        <v>0</v>
      </c>
      <c r="H283" s="44">
        <f t="shared" si="15"/>
        <v>0</v>
      </c>
    </row>
    <row r="284" spans="1:8" ht="11.25" customHeight="1" x14ac:dyDescent="0.2">
      <c r="A284" s="48">
        <f t="shared" si="12"/>
        <v>0</v>
      </c>
      <c r="B284" s="48">
        <f t="shared" si="13"/>
        <v>0</v>
      </c>
      <c r="C284" s="56"/>
      <c r="D284" s="57"/>
      <c r="E284" s="48"/>
      <c r="F284" s="48"/>
      <c r="G284" s="43">
        <f t="shared" si="16"/>
        <v>0</v>
      </c>
      <c r="H284" s="44">
        <f t="shared" si="15"/>
        <v>0</v>
      </c>
    </row>
    <row r="285" spans="1:8" ht="11.25" customHeight="1" x14ac:dyDescent="0.2">
      <c r="A285" s="48">
        <f t="shared" si="12"/>
        <v>0</v>
      </c>
      <c r="B285" s="48">
        <f t="shared" si="13"/>
        <v>0</v>
      </c>
      <c r="C285" s="56"/>
      <c r="D285" s="57"/>
      <c r="E285" s="48"/>
      <c r="F285" s="48"/>
      <c r="G285" s="43">
        <f t="shared" si="16"/>
        <v>0</v>
      </c>
      <c r="H285" s="44">
        <f t="shared" si="15"/>
        <v>0</v>
      </c>
    </row>
    <row r="286" spans="1:8" ht="11.25" customHeight="1" x14ac:dyDescent="0.2">
      <c r="A286" s="48">
        <f t="shared" si="12"/>
        <v>0</v>
      </c>
      <c r="B286" s="48">
        <f t="shared" si="13"/>
        <v>0</v>
      </c>
      <c r="C286" s="56"/>
      <c r="D286" s="57"/>
      <c r="E286" s="48"/>
      <c r="F286" s="48"/>
      <c r="G286" s="43">
        <f t="shared" si="16"/>
        <v>0</v>
      </c>
      <c r="H286" s="44">
        <f t="shared" si="15"/>
        <v>0</v>
      </c>
    </row>
    <row r="287" spans="1:8" ht="11.25" customHeight="1" x14ac:dyDescent="0.2">
      <c r="A287" s="48">
        <f t="shared" si="12"/>
        <v>0</v>
      </c>
      <c r="B287" s="48">
        <f t="shared" si="13"/>
        <v>0</v>
      </c>
      <c r="C287" s="56"/>
      <c r="D287" s="57"/>
      <c r="E287" s="48"/>
      <c r="F287" s="48"/>
      <c r="G287" s="43">
        <f t="shared" si="16"/>
        <v>0</v>
      </c>
      <c r="H287" s="44">
        <f t="shared" si="15"/>
        <v>0</v>
      </c>
    </row>
    <row r="288" spans="1:8" ht="11.25" customHeight="1" x14ac:dyDescent="0.2">
      <c r="A288" s="48">
        <f t="shared" si="12"/>
        <v>0</v>
      </c>
      <c r="B288" s="48">
        <f t="shared" si="13"/>
        <v>0</v>
      </c>
      <c r="C288" s="56"/>
      <c r="D288" s="57"/>
      <c r="E288" s="48"/>
      <c r="F288" s="48"/>
      <c r="G288" s="43">
        <f t="shared" si="16"/>
        <v>0</v>
      </c>
      <c r="H288" s="44">
        <f t="shared" si="15"/>
        <v>0</v>
      </c>
    </row>
    <row r="289" spans="1:8" ht="11.25" customHeight="1" x14ac:dyDescent="0.2">
      <c r="A289" s="48">
        <f t="shared" si="12"/>
        <v>0</v>
      </c>
      <c r="B289" s="48">
        <f t="shared" si="13"/>
        <v>0</v>
      </c>
      <c r="C289" s="56"/>
      <c r="D289" s="57"/>
      <c r="E289" s="48"/>
      <c r="F289" s="48"/>
      <c r="G289" s="43">
        <f t="shared" si="16"/>
        <v>0</v>
      </c>
      <c r="H289" s="44">
        <f t="shared" si="15"/>
        <v>0</v>
      </c>
    </row>
    <row r="290" spans="1:8" ht="11.25" customHeight="1" x14ac:dyDescent="0.2">
      <c r="A290" s="48">
        <f t="shared" si="12"/>
        <v>0</v>
      </c>
      <c r="B290" s="48">
        <f t="shared" si="13"/>
        <v>0</v>
      </c>
      <c r="C290" s="56"/>
      <c r="D290" s="57"/>
      <c r="E290" s="48"/>
      <c r="F290" s="48"/>
      <c r="G290" s="43">
        <f t="shared" si="16"/>
        <v>0</v>
      </c>
      <c r="H290" s="44">
        <f t="shared" si="15"/>
        <v>0</v>
      </c>
    </row>
    <row r="291" spans="1:8" ht="11.25" customHeight="1" x14ac:dyDescent="0.2">
      <c r="A291" s="48">
        <f t="shared" si="12"/>
        <v>0</v>
      </c>
      <c r="B291" s="48">
        <f t="shared" si="13"/>
        <v>0</v>
      </c>
      <c r="C291" s="56"/>
      <c r="D291" s="57"/>
      <c r="E291" s="48"/>
      <c r="F291" s="48"/>
      <c r="G291" s="43">
        <f t="shared" si="16"/>
        <v>0</v>
      </c>
      <c r="H291" s="44">
        <f t="shared" si="15"/>
        <v>0</v>
      </c>
    </row>
    <row r="292" spans="1:8" ht="11.25" customHeight="1" x14ac:dyDescent="0.2">
      <c r="A292" s="48">
        <f t="shared" si="12"/>
        <v>0</v>
      </c>
      <c r="B292" s="48">
        <f t="shared" si="13"/>
        <v>0</v>
      </c>
      <c r="C292" s="56"/>
      <c r="D292" s="57"/>
      <c r="E292" s="48"/>
      <c r="F292" s="48"/>
      <c r="G292" s="43">
        <f t="shared" si="16"/>
        <v>0</v>
      </c>
      <c r="H292" s="44">
        <f t="shared" si="15"/>
        <v>0</v>
      </c>
    </row>
    <row r="293" spans="1:8" ht="11.25" customHeight="1" x14ac:dyDescent="0.2">
      <c r="A293" s="48">
        <f t="shared" si="12"/>
        <v>0</v>
      </c>
      <c r="B293" s="48">
        <f t="shared" si="13"/>
        <v>0</v>
      </c>
      <c r="C293" s="56"/>
      <c r="D293" s="57"/>
      <c r="E293" s="48"/>
      <c r="F293" s="48"/>
      <c r="G293" s="43">
        <f t="shared" si="16"/>
        <v>0</v>
      </c>
      <c r="H293" s="44">
        <f t="shared" si="15"/>
        <v>0</v>
      </c>
    </row>
    <row r="294" spans="1:8" ht="11.25" customHeight="1" x14ac:dyDescent="0.2">
      <c r="A294" s="48">
        <f t="shared" si="12"/>
        <v>0</v>
      </c>
      <c r="B294" s="48">
        <f t="shared" si="13"/>
        <v>0</v>
      </c>
      <c r="C294" s="56"/>
      <c r="D294" s="57"/>
      <c r="E294" s="48"/>
      <c r="F294" s="48"/>
      <c r="G294" s="43">
        <f t="shared" si="16"/>
        <v>0</v>
      </c>
      <c r="H294" s="44">
        <f t="shared" si="15"/>
        <v>0</v>
      </c>
    </row>
    <row r="295" spans="1:8" ht="11.25" customHeight="1" x14ac:dyDescent="0.2">
      <c r="A295" s="48">
        <f t="shared" si="12"/>
        <v>0</v>
      </c>
      <c r="B295" s="48">
        <f t="shared" si="13"/>
        <v>0</v>
      </c>
      <c r="C295" s="56"/>
      <c r="D295" s="57"/>
      <c r="E295" s="48"/>
      <c r="F295" s="48"/>
      <c r="G295" s="43">
        <f t="shared" si="16"/>
        <v>0</v>
      </c>
      <c r="H295" s="44">
        <f t="shared" si="15"/>
        <v>0</v>
      </c>
    </row>
    <row r="296" spans="1:8" ht="11.25" customHeight="1" x14ac:dyDescent="0.2">
      <c r="A296" s="48">
        <f t="shared" si="12"/>
        <v>0</v>
      </c>
      <c r="B296" s="48">
        <f t="shared" si="13"/>
        <v>0</v>
      </c>
      <c r="C296" s="56"/>
      <c r="D296" s="57"/>
      <c r="E296" s="48"/>
      <c r="F296" s="48"/>
      <c r="G296" s="43">
        <f t="shared" si="16"/>
        <v>0</v>
      </c>
      <c r="H296" s="44">
        <f t="shared" si="15"/>
        <v>0</v>
      </c>
    </row>
    <row r="297" spans="1:8" ht="11.25" customHeight="1" x14ac:dyDescent="0.2">
      <c r="A297" s="48">
        <f t="shared" si="12"/>
        <v>0</v>
      </c>
      <c r="B297" s="48">
        <f t="shared" si="13"/>
        <v>0</v>
      </c>
      <c r="C297" s="56"/>
      <c r="D297" s="57"/>
      <c r="E297" s="48"/>
      <c r="F297" s="48"/>
      <c r="G297" s="43">
        <f t="shared" si="16"/>
        <v>0</v>
      </c>
      <c r="H297" s="44">
        <f t="shared" si="15"/>
        <v>0</v>
      </c>
    </row>
    <row r="298" spans="1:8" ht="11.25" customHeight="1" x14ac:dyDescent="0.2">
      <c r="A298" s="48">
        <f t="shared" si="12"/>
        <v>0</v>
      </c>
      <c r="B298" s="48">
        <f t="shared" si="13"/>
        <v>0</v>
      </c>
      <c r="C298" s="56"/>
      <c r="D298" s="57"/>
      <c r="E298" s="48"/>
      <c r="F298" s="48"/>
      <c r="G298" s="43">
        <f t="shared" si="16"/>
        <v>0</v>
      </c>
      <c r="H298" s="44">
        <f t="shared" si="15"/>
        <v>0</v>
      </c>
    </row>
    <row r="299" spans="1:8" ht="11.25" customHeight="1" x14ac:dyDescent="0.2">
      <c r="A299" s="48">
        <f t="shared" si="12"/>
        <v>0</v>
      </c>
      <c r="B299" s="48">
        <f t="shared" si="13"/>
        <v>0</v>
      </c>
      <c r="C299" s="56"/>
      <c r="D299" s="57"/>
      <c r="E299" s="48"/>
      <c r="F299" s="48"/>
      <c r="G299" s="43">
        <f t="shared" si="16"/>
        <v>0</v>
      </c>
      <c r="H299" s="44">
        <f t="shared" si="15"/>
        <v>0</v>
      </c>
    </row>
    <row r="300" spans="1:8" ht="11.25" customHeight="1" x14ac:dyDescent="0.2">
      <c r="A300" s="48">
        <f t="shared" si="12"/>
        <v>0</v>
      </c>
      <c r="B300" s="48">
        <f t="shared" si="13"/>
        <v>0</v>
      </c>
      <c r="C300" s="56"/>
      <c r="D300" s="57"/>
      <c r="E300" s="48"/>
      <c r="F300" s="48"/>
      <c r="G300" s="43">
        <f t="shared" si="16"/>
        <v>0</v>
      </c>
      <c r="H300" s="44">
        <f t="shared" si="15"/>
        <v>0</v>
      </c>
    </row>
    <row r="301" spans="1:8" ht="11.25" customHeight="1" x14ac:dyDescent="0.2">
      <c r="A301" s="48">
        <f t="shared" si="12"/>
        <v>0</v>
      </c>
      <c r="B301" s="48">
        <f t="shared" si="13"/>
        <v>0</v>
      </c>
      <c r="C301" s="56"/>
      <c r="D301" s="57"/>
      <c r="E301" s="48"/>
      <c r="F301" s="48"/>
      <c r="G301" s="43">
        <f t="shared" si="16"/>
        <v>0</v>
      </c>
      <c r="H301" s="44">
        <f t="shared" si="15"/>
        <v>0</v>
      </c>
    </row>
    <row r="302" spans="1:8" ht="11.25" customHeight="1" x14ac:dyDescent="0.2">
      <c r="A302" s="48">
        <f t="shared" si="12"/>
        <v>0</v>
      </c>
      <c r="B302" s="48">
        <f t="shared" si="13"/>
        <v>0</v>
      </c>
      <c r="C302" s="56"/>
      <c r="D302" s="57"/>
      <c r="E302" s="48"/>
      <c r="F302" s="48"/>
      <c r="G302" s="43">
        <f t="shared" si="16"/>
        <v>0</v>
      </c>
      <c r="H302" s="44">
        <f t="shared" si="15"/>
        <v>0</v>
      </c>
    </row>
    <row r="303" spans="1:8" ht="11.25" customHeight="1" x14ac:dyDescent="0.2">
      <c r="A303" s="48">
        <f t="shared" si="12"/>
        <v>0</v>
      </c>
      <c r="B303" s="48">
        <f t="shared" si="13"/>
        <v>0</v>
      </c>
      <c r="C303" s="56"/>
      <c r="D303" s="57"/>
      <c r="E303" s="48"/>
      <c r="F303" s="48"/>
      <c r="G303" s="43">
        <f t="shared" si="16"/>
        <v>0</v>
      </c>
      <c r="H303" s="44">
        <f t="shared" si="15"/>
        <v>0</v>
      </c>
    </row>
    <row r="304" spans="1:8" ht="11.25" customHeight="1" x14ac:dyDescent="0.2">
      <c r="A304" s="48">
        <f t="shared" si="12"/>
        <v>0</v>
      </c>
      <c r="B304" s="48">
        <f t="shared" si="13"/>
        <v>0</v>
      </c>
      <c r="C304" s="56"/>
      <c r="D304" s="57"/>
      <c r="E304" s="48"/>
      <c r="F304" s="48"/>
      <c r="G304" s="43">
        <f t="shared" si="16"/>
        <v>0</v>
      </c>
      <c r="H304" s="44">
        <f t="shared" si="15"/>
        <v>0</v>
      </c>
    </row>
    <row r="305" spans="1:8" ht="11.25" customHeight="1" x14ac:dyDescent="0.2">
      <c r="A305" s="48">
        <f t="shared" si="12"/>
        <v>0</v>
      </c>
      <c r="B305" s="48">
        <f t="shared" si="13"/>
        <v>0</v>
      </c>
      <c r="C305" s="56"/>
      <c r="D305" s="57"/>
      <c r="E305" s="48"/>
      <c r="F305" s="48"/>
      <c r="G305" s="43">
        <f t="shared" si="16"/>
        <v>0</v>
      </c>
      <c r="H305" s="44">
        <f t="shared" si="15"/>
        <v>0</v>
      </c>
    </row>
    <row r="306" spans="1:8" ht="11.25" customHeight="1" x14ac:dyDescent="0.2">
      <c r="A306" s="40"/>
      <c r="B306" s="40"/>
      <c r="C306" s="58" t="s">
        <v>8</v>
      </c>
      <c r="D306" s="59"/>
      <c r="E306" s="43">
        <f>SUM(E241:E305)</f>
        <v>0</v>
      </c>
      <c r="F306" s="43"/>
      <c r="G306" s="43">
        <f>SUM(G241:G305)</f>
        <v>0</v>
      </c>
      <c r="H306" s="43">
        <f>SUM(H241:H305)</f>
        <v>0</v>
      </c>
    </row>
    <row r="307" spans="1:8" ht="9.9499999999999993" customHeight="1" x14ac:dyDescent="0.2">
      <c r="A307" s="19"/>
      <c r="B307" s="19"/>
      <c r="C307" s="34"/>
      <c r="D307" s="19"/>
      <c r="E307" s="19"/>
      <c r="F307" s="19"/>
      <c r="G307" s="35"/>
      <c r="H307" s="35"/>
    </row>
    <row r="308" spans="1:8" s="8" customFormat="1" ht="27" customHeight="1" x14ac:dyDescent="0.2">
      <c r="A308" s="53" t="str">
        <f>IF(C22="","",IF(E306&lt;C21,"Sie haben die 2/3-Grenze unterschritten!                                           You deceeded the 2/3-rule!",IF(E306&gt;C21*1.05,"Sie haben die 2/3-Grenze überschritten!                         You exceeded the 2/3-rule!","")))</f>
        <v/>
      </c>
      <c r="B308" s="53"/>
      <c r="C308" s="53" t="str">
        <f>IF(C22="","",IF(E306&lt;C21,"Mindestens fehlende Credits:                                          At least missing Credits:",IF(E306&gt;C21*1.05,"Überschüssige Credits:                          Wasted Credits:","")))</f>
        <v/>
      </c>
      <c r="D308" s="54"/>
      <c r="E308" s="33" t="str">
        <f>IF(C22="","",IF(E306&lt;C21,ROUNDUP((C21-E306),0),IF(E306&gt;C21*1.05,ROUNDUP((E306-C21),0),"")))</f>
        <v/>
      </c>
      <c r="F308" s="33" t="str">
        <f>IF(C22="","",IF(OR(E306&lt;C21,E306&gt;C21*1.05),"=",""))</f>
        <v/>
      </c>
      <c r="G308" s="33" t="str">
        <f>IF(C22="","",IF(E308="","",E308*C22))</f>
        <v/>
      </c>
      <c r="H308" s="31" t="str">
        <f>IF(C22="","",IF(OR(E306&lt;C21,E306&gt;C21*1.05),"ECTS",""))</f>
        <v/>
      </c>
    </row>
    <row r="309" spans="1:8" s="8" customFormat="1" ht="9.9499999999999993" customHeight="1" x14ac:dyDescent="0.2">
      <c r="A309" s="29"/>
      <c r="B309" s="29"/>
      <c r="C309" s="29"/>
      <c r="F309" s="32"/>
      <c r="G309" s="31"/>
      <c r="H309" s="31"/>
    </row>
    <row r="310" spans="1:8" ht="42.75" customHeight="1" x14ac:dyDescent="0.2">
      <c r="A310" s="115" t="s">
        <v>40</v>
      </c>
      <c r="B310" s="116"/>
      <c r="C310" s="30" t="str">
        <f>IF(C22="","",SUMIF(F241:F305,"&lt;&gt;0",E241:E305))</f>
        <v/>
      </c>
      <c r="D310" s="115" t="s">
        <v>37</v>
      </c>
      <c r="E310" s="116"/>
      <c r="F310" s="118" t="str">
        <f>IF(OR(C22="",C310=0),"",IF(OR(D233="",D234=""),40+C311/C310*60,C311/C310))</f>
        <v/>
      </c>
      <c r="G310" s="119"/>
      <c r="H310" s="22" t="str">
        <f>IF(OR(D233="",D234=""),"%","")</f>
        <v>%</v>
      </c>
    </row>
    <row r="311" spans="1:8" ht="53.25" customHeight="1" x14ac:dyDescent="0.2">
      <c r="A311" s="115" t="s">
        <v>39</v>
      </c>
      <c r="B311" s="117"/>
      <c r="C311" s="30" t="str">
        <f>IF(C22="","",IF(AND(D233="",D234=""),G306,H306))</f>
        <v/>
      </c>
      <c r="D311" s="115" t="s">
        <v>38</v>
      </c>
      <c r="E311" s="116"/>
      <c r="F311" s="118" t="str">
        <f>IF(OR(C22="",F310=""),"",IF(OR(D233="",D234=""),TRUNC((1+3*(ABS(100-F310)/60)),1),TRUNC((1+3*(ABS(D233-F310)/ABS(D233-D234))),1)))</f>
        <v/>
      </c>
      <c r="G311" s="119"/>
      <c r="H311" s="23"/>
    </row>
    <row r="312" spans="1:8" ht="30.75" customHeight="1" x14ac:dyDescent="0.2">
      <c r="A312" s="16"/>
      <c r="B312" s="17"/>
      <c r="C312" s="2"/>
      <c r="D312" s="16"/>
      <c r="E312" s="17"/>
      <c r="F312" s="18"/>
    </row>
    <row r="313" spans="1:8" ht="28.5" customHeight="1" x14ac:dyDescent="0.2">
      <c r="A313" s="55" t="s">
        <v>31</v>
      </c>
      <c r="B313" s="55"/>
      <c r="C313" s="55"/>
      <c r="D313" s="55"/>
      <c r="E313" s="55"/>
      <c r="F313" s="55"/>
      <c r="G313" s="55"/>
      <c r="H313" s="55"/>
    </row>
    <row r="314" spans="1:8" ht="25.5" customHeight="1" x14ac:dyDescent="0.2">
      <c r="A314" s="108" t="s">
        <v>5</v>
      </c>
      <c r="B314" s="108"/>
      <c r="C314" s="108"/>
      <c r="D314" s="83"/>
      <c r="E314" s="83"/>
      <c r="F314" s="83"/>
      <c r="G314" s="83"/>
      <c r="H314" s="83"/>
    </row>
    <row r="315" spans="1:8" ht="9" customHeight="1" x14ac:dyDescent="0.2">
      <c r="A315" s="11"/>
      <c r="B315" s="11"/>
      <c r="C315" s="11"/>
    </row>
    <row r="316" spans="1:8" ht="27" customHeight="1" x14ac:dyDescent="0.2">
      <c r="A316" s="105" t="s">
        <v>6</v>
      </c>
      <c r="B316" s="105"/>
      <c r="C316" s="105"/>
      <c r="D316" s="83"/>
      <c r="E316" s="83"/>
      <c r="F316" s="83"/>
      <c r="G316" s="83"/>
      <c r="H316" s="83"/>
    </row>
    <row r="317" spans="1:8" ht="21" customHeight="1" x14ac:dyDescent="0.2">
      <c r="A317" s="10"/>
      <c r="B317" s="10"/>
      <c r="C317" s="10"/>
      <c r="D317" s="10"/>
      <c r="E317" s="10"/>
      <c r="F317" s="10"/>
      <c r="G317" s="10"/>
    </row>
    <row r="318" spans="1:8" ht="39.950000000000003" customHeight="1" x14ac:dyDescent="0.2">
      <c r="A318" s="112"/>
      <c r="B318" s="113"/>
      <c r="C318" s="113"/>
      <c r="D318" s="114"/>
      <c r="E318" s="114"/>
      <c r="F318" s="114"/>
      <c r="G318" s="114"/>
      <c r="H318" s="114"/>
    </row>
    <row r="319" spans="1:8" ht="9" customHeight="1" x14ac:dyDescent="0.2">
      <c r="A319" s="52"/>
      <c r="B319" s="52"/>
      <c r="C319" s="52"/>
      <c r="D319" s="52"/>
      <c r="E319" s="52"/>
      <c r="F319" s="52"/>
      <c r="G319" s="52"/>
    </row>
    <row r="322" spans="1:8" ht="27" customHeight="1" x14ac:dyDescent="0.2">
      <c r="A322" s="51" t="s">
        <v>69</v>
      </c>
      <c r="B322" s="52"/>
      <c r="C322" s="52"/>
      <c r="D322" s="52"/>
      <c r="E322" s="52"/>
      <c r="F322" s="52"/>
      <c r="G322" s="52"/>
      <c r="H322" s="52"/>
    </row>
  </sheetData>
  <sheetProtection selectLockedCells="1"/>
  <mergeCells count="341">
    <mergeCell ref="A192:A201"/>
    <mergeCell ref="B192:D192"/>
    <mergeCell ref="G192:G201"/>
    <mergeCell ref="B193:D193"/>
    <mergeCell ref="B194:D194"/>
    <mergeCell ref="B195:D195"/>
    <mergeCell ref="B196:D196"/>
    <mergeCell ref="B197:D197"/>
    <mergeCell ref="G167:G176"/>
    <mergeCell ref="B177:D177"/>
    <mergeCell ref="B198:D198"/>
    <mergeCell ref="B199:D199"/>
    <mergeCell ref="B200:D200"/>
    <mergeCell ref="B201:D201"/>
    <mergeCell ref="B181:D181"/>
    <mergeCell ref="B183:D183"/>
    <mergeCell ref="A157:A166"/>
    <mergeCell ref="B189:D189"/>
    <mergeCell ref="B170:D170"/>
    <mergeCell ref="B171:D171"/>
    <mergeCell ref="B172:D172"/>
    <mergeCell ref="B173:D173"/>
    <mergeCell ref="B190:D190"/>
    <mergeCell ref="A182:A191"/>
    <mergeCell ref="B146:D146"/>
    <mergeCell ref="B147:D147"/>
    <mergeCell ref="B148:D148"/>
    <mergeCell ref="B149:D149"/>
    <mergeCell ref="A154:H154"/>
    <mergeCell ref="B156:D156"/>
    <mergeCell ref="A167:A176"/>
    <mergeCell ref="B157:D157"/>
    <mergeCell ref="B158:D158"/>
    <mergeCell ref="B159:D159"/>
    <mergeCell ref="B160:D160"/>
    <mergeCell ref="B161:D161"/>
    <mergeCell ref="B162:D162"/>
    <mergeCell ref="B163:D163"/>
    <mergeCell ref="B174:D174"/>
    <mergeCell ref="B175:D175"/>
    <mergeCell ref="B167:D167"/>
    <mergeCell ref="B168:D168"/>
    <mergeCell ref="B169:D169"/>
    <mergeCell ref="B176:D176"/>
    <mergeCell ref="G157:G166"/>
    <mergeCell ref="B137:D137"/>
    <mergeCell ref="B138:D138"/>
    <mergeCell ref="B139:D139"/>
    <mergeCell ref="B140:D140"/>
    <mergeCell ref="B141:D141"/>
    <mergeCell ref="B152:D152"/>
    <mergeCell ref="B150:D150"/>
    <mergeCell ref="B151:D151"/>
    <mergeCell ref="B132:D132"/>
    <mergeCell ref="G132:G141"/>
    <mergeCell ref="B133:D133"/>
    <mergeCell ref="B134:D134"/>
    <mergeCell ref="B135:D135"/>
    <mergeCell ref="B136:D136"/>
    <mergeCell ref="B164:D164"/>
    <mergeCell ref="B165:D165"/>
    <mergeCell ref="B166:D166"/>
    <mergeCell ref="A142:A151"/>
    <mergeCell ref="B142:D142"/>
    <mergeCell ref="G142:G151"/>
    <mergeCell ref="B143:D143"/>
    <mergeCell ref="B144:D144"/>
    <mergeCell ref="B145:D145"/>
    <mergeCell ref="A114:H114"/>
    <mergeCell ref="B116:D116"/>
    <mergeCell ref="A117:A126"/>
    <mergeCell ref="B117:D117"/>
    <mergeCell ref="G117:G126"/>
    <mergeCell ref="B118:D118"/>
    <mergeCell ref="B119:D119"/>
    <mergeCell ref="B120:D120"/>
    <mergeCell ref="B121:D121"/>
    <mergeCell ref="B122:D122"/>
    <mergeCell ref="B123:D123"/>
    <mergeCell ref="B124:D124"/>
    <mergeCell ref="B125:D125"/>
    <mergeCell ref="B126:D126"/>
    <mergeCell ref="B127:D127"/>
    <mergeCell ref="A129:H129"/>
    <mergeCell ref="B131:D131"/>
    <mergeCell ref="A132:A141"/>
    <mergeCell ref="A82:A91"/>
    <mergeCell ref="A92:A101"/>
    <mergeCell ref="B70:D70"/>
    <mergeCell ref="B92:D92"/>
    <mergeCell ref="B86:D86"/>
    <mergeCell ref="B91:D91"/>
    <mergeCell ref="B83:D83"/>
    <mergeCell ref="B63:D63"/>
    <mergeCell ref="A102:A111"/>
    <mergeCell ref="B102:D102"/>
    <mergeCell ref="B103:D103"/>
    <mergeCell ref="B104:D104"/>
    <mergeCell ref="B105:D105"/>
    <mergeCell ref="B106:D106"/>
    <mergeCell ref="B107:D107"/>
    <mergeCell ref="B108:D108"/>
    <mergeCell ref="B109:D109"/>
    <mergeCell ref="B111:D111"/>
    <mergeCell ref="A72:A81"/>
    <mergeCell ref="B85:D85"/>
    <mergeCell ref="B100:D100"/>
    <mergeCell ref="B202:D202"/>
    <mergeCell ref="B203:D203"/>
    <mergeCell ref="G42:G51"/>
    <mergeCell ref="B58:D58"/>
    <mergeCell ref="B42:D42"/>
    <mergeCell ref="B43:D43"/>
    <mergeCell ref="B44:D44"/>
    <mergeCell ref="B45:D45"/>
    <mergeCell ref="B47:D47"/>
    <mergeCell ref="B66:D66"/>
    <mergeCell ref="B67:D67"/>
    <mergeCell ref="B68:D68"/>
    <mergeCell ref="B61:D61"/>
    <mergeCell ref="B98:D98"/>
    <mergeCell ref="B54:D54"/>
    <mergeCell ref="B87:D87"/>
    <mergeCell ref="B88:D88"/>
    <mergeCell ref="B89:D89"/>
    <mergeCell ref="B101:D101"/>
    <mergeCell ref="G102:G111"/>
    <mergeCell ref="B74:D74"/>
    <mergeCell ref="B84:D84"/>
    <mergeCell ref="B182:D182"/>
    <mergeCell ref="B90:D90"/>
    <mergeCell ref="A225:H225"/>
    <mergeCell ref="C246:D246"/>
    <mergeCell ref="A238:H238"/>
    <mergeCell ref="C280:D280"/>
    <mergeCell ref="C276:D276"/>
    <mergeCell ref="A202:A211"/>
    <mergeCell ref="G202:G211"/>
    <mergeCell ref="C305:D305"/>
    <mergeCell ref="C282:D282"/>
    <mergeCell ref="C301:D301"/>
    <mergeCell ref="C303:D303"/>
    <mergeCell ref="C283:D283"/>
    <mergeCell ref="A231:H231"/>
    <mergeCell ref="C259:D259"/>
    <mergeCell ref="B233:C233"/>
    <mergeCell ref="B204:D204"/>
    <mergeCell ref="B205:D205"/>
    <mergeCell ref="B206:D206"/>
    <mergeCell ref="B207:D207"/>
    <mergeCell ref="B208:D208"/>
    <mergeCell ref="B209:D209"/>
    <mergeCell ref="C244:D244"/>
    <mergeCell ref="A236:H236"/>
    <mergeCell ref="C248:D248"/>
    <mergeCell ref="A2:H2"/>
    <mergeCell ref="A5:H5"/>
    <mergeCell ref="A7:H7"/>
    <mergeCell ref="B52:D52"/>
    <mergeCell ref="B64:D64"/>
    <mergeCell ref="G62:G71"/>
    <mergeCell ref="A3:H3"/>
    <mergeCell ref="F8:H8"/>
    <mergeCell ref="B60:D60"/>
    <mergeCell ref="G32:G41"/>
    <mergeCell ref="A52:A61"/>
    <mergeCell ref="A62:A71"/>
    <mergeCell ref="G52:G61"/>
    <mergeCell ref="E19:F19"/>
    <mergeCell ref="A32:A41"/>
    <mergeCell ref="A42:A51"/>
    <mergeCell ref="B69:D69"/>
    <mergeCell ref="B59:D59"/>
    <mergeCell ref="B40:D40"/>
    <mergeCell ref="B51:D51"/>
    <mergeCell ref="B33:D33"/>
    <mergeCell ref="B39:D39"/>
    <mergeCell ref="B35:D35"/>
    <mergeCell ref="B37:D37"/>
    <mergeCell ref="A318:H318"/>
    <mergeCell ref="D311:E311"/>
    <mergeCell ref="A310:B310"/>
    <mergeCell ref="A311:B311"/>
    <mergeCell ref="D310:E310"/>
    <mergeCell ref="F310:G310"/>
    <mergeCell ref="F311:G311"/>
    <mergeCell ref="A314:H314"/>
    <mergeCell ref="A316:H316"/>
    <mergeCell ref="C298:D298"/>
    <mergeCell ref="C279:D279"/>
    <mergeCell ref="C295:D295"/>
    <mergeCell ref="C296:D296"/>
    <mergeCell ref="C285:D285"/>
    <mergeCell ref="B112:D112"/>
    <mergeCell ref="C300:D300"/>
    <mergeCell ref="A227:H227"/>
    <mergeCell ref="A229:H229"/>
    <mergeCell ref="G212:G221"/>
    <mergeCell ref="C297:D297"/>
    <mergeCell ref="C247:D247"/>
    <mergeCell ref="C262:D262"/>
    <mergeCell ref="B221:D221"/>
    <mergeCell ref="A212:A221"/>
    <mergeCell ref="B212:D212"/>
    <mergeCell ref="A224:H224"/>
    <mergeCell ref="B213:D213"/>
    <mergeCell ref="C258:D258"/>
    <mergeCell ref="B214:D214"/>
    <mergeCell ref="C299:D299"/>
    <mergeCell ref="C286:D286"/>
    <mergeCell ref="C264:D264"/>
    <mergeCell ref="C265:D265"/>
    <mergeCell ref="C266:D266"/>
    <mergeCell ref="B222:D222"/>
    <mergeCell ref="C245:D245"/>
    <mergeCell ref="C251:D251"/>
    <mergeCell ref="C257:D257"/>
    <mergeCell ref="B46:D46"/>
    <mergeCell ref="B36:D36"/>
    <mergeCell ref="B62:D62"/>
    <mergeCell ref="B71:D71"/>
    <mergeCell ref="B65:D65"/>
    <mergeCell ref="B49:D49"/>
    <mergeCell ref="B50:D50"/>
    <mergeCell ref="B55:D55"/>
    <mergeCell ref="B53:D53"/>
    <mergeCell ref="B57:D57"/>
    <mergeCell ref="B93:D93"/>
    <mergeCell ref="B94:D94"/>
    <mergeCell ref="B95:D95"/>
    <mergeCell ref="B41:D41"/>
    <mergeCell ref="B79:D79"/>
    <mergeCell ref="B78:D78"/>
    <mergeCell ref="B82:D82"/>
    <mergeCell ref="B75:D75"/>
    <mergeCell ref="B56:D56"/>
    <mergeCell ref="A24:H24"/>
    <mergeCell ref="C19:D19"/>
    <mergeCell ref="A22:B22"/>
    <mergeCell ref="B34:D34"/>
    <mergeCell ref="B32:D32"/>
    <mergeCell ref="G19:H19"/>
    <mergeCell ref="A20:B20"/>
    <mergeCell ref="A21:B21"/>
    <mergeCell ref="C20:F20"/>
    <mergeCell ref="C21:F21"/>
    <mergeCell ref="B31:D31"/>
    <mergeCell ref="A23:C23"/>
    <mergeCell ref="A25:H25"/>
    <mergeCell ref="C22:F22"/>
    <mergeCell ref="A29:H29"/>
    <mergeCell ref="A27:H27"/>
    <mergeCell ref="G92:G101"/>
    <mergeCell ref="A9:H9"/>
    <mergeCell ref="B38:D38"/>
    <mergeCell ref="B48:D48"/>
    <mergeCell ref="C11:F11"/>
    <mergeCell ref="C12:F12"/>
    <mergeCell ref="C13:F13"/>
    <mergeCell ref="C14:F14"/>
    <mergeCell ref="A11:B11"/>
    <mergeCell ref="C18:F18"/>
    <mergeCell ref="A16:G16"/>
    <mergeCell ref="A17:B17"/>
    <mergeCell ref="C17:F17"/>
    <mergeCell ref="A13:B13"/>
    <mergeCell ref="A14:B14"/>
    <mergeCell ref="A12:B12"/>
    <mergeCell ref="A19:B19"/>
    <mergeCell ref="C275:D275"/>
    <mergeCell ref="C270:D270"/>
    <mergeCell ref="C254:D254"/>
    <mergeCell ref="C252:D252"/>
    <mergeCell ref="C255:D255"/>
    <mergeCell ref="C261:D261"/>
    <mergeCell ref="A179:H179"/>
    <mergeCell ref="B96:D96"/>
    <mergeCell ref="B76:D76"/>
    <mergeCell ref="B97:D97"/>
    <mergeCell ref="B110:D110"/>
    <mergeCell ref="G82:G91"/>
    <mergeCell ref="B99:D99"/>
    <mergeCell ref="B81:D81"/>
    <mergeCell ref="G72:G81"/>
    <mergeCell ref="B80:D80"/>
    <mergeCell ref="B72:D72"/>
    <mergeCell ref="B77:D77"/>
    <mergeCell ref="B73:D73"/>
    <mergeCell ref="B191:D191"/>
    <mergeCell ref="B184:D184"/>
    <mergeCell ref="B185:D185"/>
    <mergeCell ref="B186:D186"/>
    <mergeCell ref="G182:G191"/>
    <mergeCell ref="C268:D268"/>
    <mergeCell ref="C269:D269"/>
    <mergeCell ref="C277:D277"/>
    <mergeCell ref="C263:D263"/>
    <mergeCell ref="C267:D267"/>
    <mergeCell ref="C274:D274"/>
    <mergeCell ref="B187:D187"/>
    <mergeCell ref="B216:D216"/>
    <mergeCell ref="B188:D188"/>
    <mergeCell ref="C240:D240"/>
    <mergeCell ref="B215:D215"/>
    <mergeCell ref="C241:D241"/>
    <mergeCell ref="B218:D218"/>
    <mergeCell ref="B219:D219"/>
    <mergeCell ref="B220:D220"/>
    <mergeCell ref="B234:C234"/>
    <mergeCell ref="B217:D217"/>
    <mergeCell ref="B210:D210"/>
    <mergeCell ref="B211:D211"/>
    <mergeCell ref="C242:D242"/>
    <mergeCell ref="C243:D243"/>
    <mergeCell ref="C260:D260"/>
    <mergeCell ref="C250:D250"/>
    <mergeCell ref="C249:D249"/>
    <mergeCell ref="A322:H322"/>
    <mergeCell ref="A308:B308"/>
    <mergeCell ref="C308:D308"/>
    <mergeCell ref="A313:H313"/>
    <mergeCell ref="C256:D256"/>
    <mergeCell ref="C253:D253"/>
    <mergeCell ref="C304:D304"/>
    <mergeCell ref="C278:D278"/>
    <mergeCell ref="C287:D287"/>
    <mergeCell ref="C281:D281"/>
    <mergeCell ref="C288:D288"/>
    <mergeCell ref="C289:D289"/>
    <mergeCell ref="C302:D302"/>
    <mergeCell ref="C290:D290"/>
    <mergeCell ref="C272:D272"/>
    <mergeCell ref="C271:D271"/>
    <mergeCell ref="C284:D284"/>
    <mergeCell ref="A319:G319"/>
    <mergeCell ref="C291:D291"/>
    <mergeCell ref="C292:D292"/>
    <mergeCell ref="C293:D293"/>
    <mergeCell ref="C294:D294"/>
    <mergeCell ref="C273:D273"/>
    <mergeCell ref="C306:D306"/>
  </mergeCells>
  <phoneticPr fontId="3" type="noConversion"/>
  <hyperlinks>
    <hyperlink ref="A32:A41" r:id="rId1" display="https://campus.tum.de/tumonline/pl/ui/$ctx;design=pl;header=max;lang=EN/WBMODHB.wbShowMHBReadOnly?pKnotenNr=2917377&amp;pOrgNr=53643" xr:uid="{3856892B-5512-4EAB-A32A-6B04A34B0CD6}"/>
    <hyperlink ref="A42:A51" r:id="rId2" display="https://campus.tum.de/tumonline/pl/ui/$ctx;design=pl;header=max;lang=EN/WBMODHB.wbShowMHBReadOnly?pKnotenNr=2917382&amp;pOrgNr=53643" xr:uid="{630736A0-3F63-4D8F-B7B3-9ABA7368F620}"/>
    <hyperlink ref="A52:A61" r:id="rId3" display="https://campus.tum.de/tumonline/pl/ui/$ctx;design=pl;header=max;lang=EN/WBMODHB.wbShowMHBReadOnly?pKnotenNr=2917398&amp;pOrgNr=53643" xr:uid="{8FDC8151-F0C9-4B4E-BD3E-D8DA2CC66B7F}"/>
    <hyperlink ref="A62:A71" r:id="rId4" display="https://campus.tum.de/tumonline/pl/ui/$ctx;design=pl;header=max;lang=EN/WBMODHB.wbShowMHBReadOnly?pKnotenNr=3038558&amp;pOrgNr=53643" xr:uid="{91477D02-97B0-49D2-BEDB-D7D7A1CC5C36}"/>
    <hyperlink ref="A72:A81" r:id="rId5" display="https://campus.tum.de/tumonline/pl/ui/$ctx;design=pl;header=max;lang=EN/WBMODHB.wbShowMHBReadOnly?pKnotenNr=3038527&amp;pOrgNr=53643" xr:uid="{C9155AFE-B395-4F30-B120-1FC20C0163B7}"/>
    <hyperlink ref="A82:A91" r:id="rId6" display="https://campus.tum.de/tumonline/pl/ui/$ctx;design=pl;header=max;lang=EN/WBMODHB.wbShowMHBReadOnly?pKnotenNr=3038693&amp;pOrgNr=53643" xr:uid="{92DA7E9D-A0A1-430A-921E-F89CEB37375E}"/>
    <hyperlink ref="A92:A101" r:id="rId7" display="https://campus.tum.de/tumonline/pl/ui/$ctx;design=pl;header=max;lang=EN/WBMODHB.wbShowMHBReadOnly?pKnotenNr=3038689&amp;pOrgNr=53643" xr:uid="{C082B6AD-EB45-458B-9173-E81246BF6BE8}"/>
    <hyperlink ref="A102:A111" r:id="rId8" display="https://campus.tum.de/tumonline/pl/ui/$ctx;design=pl;header=max;lang=EN/WBMODHB.wbShowMHBReadOnly?pKnotenNr=3038805&amp;pOrgNr=53643" xr:uid="{6DEE7C90-E56C-470E-B438-718FB568C3D4}"/>
    <hyperlink ref="A117:A126" r:id="rId9" display="https://campus.tum.de/tumonline/pl/ui/$ctx;design=pl;header=max;lang=EN/WBMODHB.wbShowMHBReadOnly?pKnotenNr=3038216&amp;pOrgNr=53643" xr:uid="{4124380D-8CCD-4EC7-850C-4524CF74F9C0}"/>
    <hyperlink ref="A132:A141" r:id="rId10" display="https://campus.tum.de/tumonline/pl/ui/$ctx;design=pl;header=max;lang=EN/WBMODHB.wbShowMHBReadOnly?pKnotenNr=3038572&amp;pOrgNr=53643" xr:uid="{C2478156-6722-494B-BD0F-0FC520623AFA}"/>
    <hyperlink ref="A142:A151" r:id="rId11" display="https://campus.tum.de/tumonline/pl/ui/$ctx;design=pl;header=max;lang=EN/WBMODHB.wbShowMHBReadOnly?pKnotenNr=3038801&amp;pOrgNr=53643" xr:uid="{332632CB-BA22-4608-9310-C050DD9792D8}"/>
    <hyperlink ref="A157:A166" r:id="rId12" display="https://campus.tum.de/tumonline/pl/ui/$ctx;design=pl;header=max;lang=EN/WBMODHB.wbShowMHBReadOnly?pKnotenNr=3038797&amp;pOrgNr=53643" xr:uid="{1132699E-2A15-401D-9850-C12847F538B4}"/>
    <hyperlink ref="A167:A176" r:id="rId13" display="https://campus.tum.de/tumonline/pl/ui/$ctx;design=pl;header=max;lang=EN/WBMODHB.wbShowMHBReadOnly?pKnotenNr=3038809&amp;pOrgNr=53643" xr:uid="{77B2DF7A-444A-4EA6-9787-A30FF924100A}"/>
    <hyperlink ref="A182:A191" r:id="rId14" display="https://campus.tum.de/tumonline/pl/ui/$ctx;design=pl;header=max;lang=EN/WBMODHB.wbShowMHBReadOnly?pKnotenNr=2917471&amp;pOrgNr=53643" xr:uid="{2713768B-7267-4C9A-8F92-4F688F59990A}"/>
    <hyperlink ref="A192:A201" r:id="rId15" display="https://campus.tum.de/tumonline/pl/ui/$ctx;design=pl;header=max;lang=EN/WBMODHB.wbShowMHBReadOnly?pKnotenNr=3038227&amp;pOrgNr=53643" xr:uid="{8DF54665-766D-4D02-B727-9C66A784787B}"/>
    <hyperlink ref="A202:A211" r:id="rId16" display="https://campus.tum.de/tumonline/pl/ui/$ctx;design=pl;header=max;lang=EN/WBMODHB.wbShowMHBReadOnly?pKnotenNr=3038212&amp;pOrgNr=53643" xr:uid="{F8E5BF5F-2DDC-4F0B-83E7-6673909AF244}"/>
    <hyperlink ref="A212:A221" r:id="rId17" display="https://campus.tum.de/tumonline/pl/ui/$ctx;design=pl;header=max;lang=EN/WBMODHB.wbShowMHBReadOnly?pKnotenNr=3038190&amp;pOrgNr=53643" xr:uid="{891419C3-001B-4845-BF4B-C10FC858CF5F}"/>
  </hyperlinks>
  <pageMargins left="0.25" right="0.25" top="0.75" bottom="0.75" header="0.3" footer="0.3"/>
  <pageSetup paperSize="9" scale="97" orientation="landscape"/>
  <headerFooter alignWithMargins="0"/>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heitzer</dc:creator>
  <cp:lastModifiedBy>Deepkumar Pambhar</cp:lastModifiedBy>
  <cp:lastPrinted>2022-07-29T11:37:31Z</cp:lastPrinted>
  <dcterms:created xsi:type="dcterms:W3CDTF">2013-08-16T09:36:20Z</dcterms:created>
  <dcterms:modified xsi:type="dcterms:W3CDTF">2025-01-28T17:13:39Z</dcterms:modified>
</cp:coreProperties>
</file>