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38d2aeb5b0c3db68/Documentos/"/>
    </mc:Choice>
  </mc:AlternateContent>
  <xr:revisionPtr revIDLastSave="1" documentId="8_{9309A819-5C80-46D5-A14C-61DD95A42F68}" xr6:coauthVersionLast="47" xr6:coauthVersionMax="47" xr10:uidLastSave="{7ACC0D3E-A09F-401D-B8AD-AB2BC03AD62D}"/>
  <bookViews>
    <workbookView xWindow="-120" yWindow="-120" windowWidth="20730" windowHeight="11040" xr2:uid="{00000000-000D-0000-FFFF-FFFF00000000}"/>
  </bookViews>
  <sheets>
    <sheet name="DETALLE DEL PROBLEM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46" i="1"/>
  <c r="F55" i="1"/>
  <c r="F57" i="1"/>
  <c r="F60" i="1"/>
  <c r="G60" i="1"/>
  <c r="F48" i="1"/>
  <c r="E48" i="1"/>
  <c r="E47" i="1"/>
  <c r="E37" i="1"/>
  <c r="E34" i="1"/>
  <c r="E33" i="1"/>
  <c r="E32" i="1"/>
  <c r="E30" i="1"/>
  <c r="E27" i="1"/>
  <c r="E25" i="1"/>
  <c r="E11" i="1"/>
  <c r="F56" i="1" l="1"/>
  <c r="F58" i="1" l="1"/>
</calcChain>
</file>

<file path=xl/sharedStrings.xml><?xml version="1.0" encoding="utf-8"?>
<sst xmlns="http://schemas.openxmlformats.org/spreadsheetml/2006/main" count="59" uniqueCount="55">
  <si>
    <t xml:space="preserve">Elabore el estado de costos de producción y ventas presupuestado, además el estado de              </t>
  </si>
  <si>
    <t>Datos adicional:</t>
  </si>
  <si>
    <t>resultado integral, según lo analizado cuál será la clase de presupuesto preparado</t>
  </si>
  <si>
    <t>10% DE PARTICIPACION A LOS TRABAJADORES</t>
  </si>
  <si>
    <t>ISR 27%</t>
  </si>
  <si>
    <t xml:space="preserve">En el último trimestre del 2020, la Fábrica RM,S.A., dentro de sus productos             </t>
  </si>
  <si>
    <t xml:space="preserve">costo de $ 150 cada uno. </t>
  </si>
  <si>
    <t>Materiales directos $ 1,500,000.00</t>
  </si>
  <si>
    <t>Mano de Obra         $ 1,400,000.000</t>
  </si>
  <si>
    <t xml:space="preserve">CIF (Costos indirectos de fabricacion) 25% de los costos de mano de obra directa. </t>
  </si>
  <si>
    <t xml:space="preserve">22% ventas del inventario inicial y se espera que los gastos administrativos incrementen 28% respecto a los              </t>
  </si>
  <si>
    <t>El inventario final es de RD$450,000.00</t>
  </si>
  <si>
    <t xml:space="preserve">$ 250 por juego. A septiembre , la empresa cuenta en su inventario inicial con 2,000 juegos, a un                  </t>
  </si>
  <si>
    <t>Inventario inicial de productos en proceso $ 600,000.000</t>
  </si>
  <si>
    <t>Inventario final de productos en proceso $ 500,000.000</t>
  </si>
  <si>
    <t>Los costos de producció, son los siguientes:</t>
  </si>
  <si>
    <t xml:space="preserve">Según la Política de inventario utilizan el método PEPS, entre gastos operativos de ventas tenemos             </t>
  </si>
  <si>
    <t xml:space="preserve">reportados al año anterior, los cuales ascendieron a $ 250,000. </t>
  </si>
  <si>
    <t xml:space="preserve">elaborados planea vender 30,000 juegos de forros de vehículos a un precio de               </t>
  </si>
  <si>
    <t>EMPRESA RM,S.A.</t>
  </si>
  <si>
    <t>PRESUPUESTO DE VENTAS</t>
  </si>
  <si>
    <t>AL 31 DE DICIEMBRE 2020</t>
  </si>
  <si>
    <t>Valores en RD$</t>
  </si>
  <si>
    <t>Concepto</t>
  </si>
  <si>
    <t>Ventas esperadas en unidades</t>
  </si>
  <si>
    <t>Precio unitario</t>
  </si>
  <si>
    <t>Ventas totales</t>
  </si>
  <si>
    <t>ESTADOS DE COSTOS DE PRODUCCION</t>
  </si>
  <si>
    <t>Costos de produccion</t>
  </si>
  <si>
    <t>Materiales directos</t>
  </si>
  <si>
    <t>Mano de obra</t>
  </si>
  <si>
    <t>Costos indirectos de fabricacion</t>
  </si>
  <si>
    <t>Total de costos de produccion</t>
  </si>
  <si>
    <t>INVENTARIO INICIAL DE PRODUCCION EN PROCESO</t>
  </si>
  <si>
    <t>ES IGUAL COSTO TOTAL DE PRODUCTOS EN PROCESO</t>
  </si>
  <si>
    <t>MENOS INVENTARIO FINAL DE PRODUCTOS EN PROCESO</t>
  </si>
  <si>
    <t>ES IGUAL A COSTO DE PRODUCTOS TERMINADOS</t>
  </si>
  <si>
    <t>MAS INVENTARIO INICIAL DE PRODUCTOS TERMINADOS</t>
  </si>
  <si>
    <t>ES IGUAL A COSTOS DE PRODUCTOS DISPONIBLES PARA LA VENTA</t>
  </si>
  <si>
    <t>MENOS INVENTARIO FINAL DE PRODUCTOS TERMINADOS</t>
  </si>
  <si>
    <t>ES IGUAL A COSTOS DE PRODUCCION Y VENTAS PRESUPUESTADAS</t>
  </si>
  <si>
    <t>EMPRESA RM,S.A</t>
  </si>
  <si>
    <t>ESTADO DE RESULTADOS PRESUPUESTADOS</t>
  </si>
  <si>
    <t>VALORES EN RD$</t>
  </si>
  <si>
    <t>VENTAS</t>
  </si>
  <si>
    <t>COSTOS DE PRODUCCION Y VENTAS</t>
  </si>
  <si>
    <t>UTILIDAD BRUTA EN VENTAS</t>
  </si>
  <si>
    <t>GASTOS OPERACIONALES</t>
  </si>
  <si>
    <t>GASTOS ADMINISTRATIVOS</t>
  </si>
  <si>
    <t>GASTOS DE VENTAS</t>
  </si>
  <si>
    <t>UTILIDAD OPERACIONALES</t>
  </si>
  <si>
    <t>PARTICIPACION DE TRABAJADORES</t>
  </si>
  <si>
    <t>UTILIDAD ANTES DE LOS IMPUESTOS</t>
  </si>
  <si>
    <t>IMPUESTO A LA RENTA</t>
  </si>
  <si>
    <t>UTILIDAD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</si>
</sst>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000000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2" borderId="0" xfId="1" applyFont="1" applyFill="1"/>
    <xf numFmtId="164" fontId="2" fillId="0" borderId="0" xfId="1" applyFont="1"/>
    <xf numFmtId="0" fontId="3" fillId="2" borderId="0" xfId="0" applyFont="1" applyFill="1"/>
    <xf numFmtId="0" fontId="2" fillId="0" borderId="0" xfId="0" applyFont="1"/>
    <xf numFmtId="0" fontId="4" fillId="3" borderId="0" xfId="0" applyFont="1" applyFill="1" applyAlignment="1">
      <alignment vertical="center"/>
    </xf>
    <xf numFmtId="164" fontId="5" fillId="0" borderId="0" xfId="1" applyFont="1"/>
    <xf numFmtId="164" fontId="6" fillId="0" borderId="0" xfId="1" applyFont="1"/>
    <xf numFmtId="164" fontId="7" fillId="0" borderId="0" xfId="1" applyFont="1"/>
    <xf numFmtId="43" fontId="2" fillId="0" borderId="0" xfId="0" applyNumberFormat="1" applyFont="1"/>
    <xf numFmtId="43" fontId="2" fillId="4" borderId="0" xfId="0" applyNumberFormat="1" applyFont="1" applyFill="1"/>
    <xf numFmtId="164" fontId="6" fillId="4" borderId="0" xfId="1" applyFont="1" applyFill="1"/>
    <xf numFmtId="164" fontId="2" fillId="0" borderId="0" xfId="0" applyNumberFormat="1" applyFont="1"/>
    <xf numFmtId="164" fontId="2" fillId="4" borderId="0" xfId="1" applyFont="1" applyFill="1"/>
    <xf numFmtId="9" fontId="2" fillId="0" borderId="0" xfId="2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0"/>
  <sheetViews>
    <sheetView tabSelected="1" zoomScale="103" zoomScaleNormal="77" workbookViewId="0">
      <selection activeCell="G57" sqref="G57"/>
    </sheetView>
  </sheetViews>
  <sheetFormatPr baseColWidth="10" defaultColWidth="11.42578125" defaultRowHeight="15" x14ac:dyDescent="0.25"/>
  <cols>
    <col min="1" max="1" width="143.85546875" style="4" bestFit="1" customWidth="1"/>
    <col min="2" max="2" width="14.140625" style="2" bestFit="1" customWidth="1"/>
    <col min="3" max="3" width="11.42578125" style="2"/>
    <col min="4" max="4" width="61.28515625" style="2" customWidth="1"/>
    <col min="5" max="5" width="13.85546875" style="4" bestFit="1" customWidth="1"/>
    <col min="6" max="6" width="13.140625" style="2" bestFit="1" customWidth="1"/>
    <col min="7" max="16384" width="11.42578125" style="4"/>
  </cols>
  <sheetData>
    <row r="2" spans="1:5" ht="23.25" x14ac:dyDescent="0.35">
      <c r="A2" s="3" t="s">
        <v>5</v>
      </c>
      <c r="D2" s="8" t="s">
        <v>19</v>
      </c>
    </row>
    <row r="3" spans="1:5" ht="23.25" x14ac:dyDescent="0.35">
      <c r="A3" s="3" t="s">
        <v>18</v>
      </c>
      <c r="D3" s="8" t="s">
        <v>20</v>
      </c>
    </row>
    <row r="4" spans="1:5" ht="23.25" x14ac:dyDescent="0.35">
      <c r="A4" s="3" t="s">
        <v>12</v>
      </c>
      <c r="D4" s="8" t="s">
        <v>21</v>
      </c>
    </row>
    <row r="5" spans="1:5" ht="23.25" x14ac:dyDescent="0.35">
      <c r="A5" s="3" t="s">
        <v>6</v>
      </c>
      <c r="D5" s="8" t="s">
        <v>22</v>
      </c>
    </row>
    <row r="6" spans="1:5" ht="23.25" x14ac:dyDescent="0.35">
      <c r="A6" s="3" t="s">
        <v>15</v>
      </c>
    </row>
    <row r="7" spans="1:5" ht="23.25" x14ac:dyDescent="0.35">
      <c r="A7" s="3" t="s">
        <v>7</v>
      </c>
      <c r="D7" s="6" t="s">
        <v>23</v>
      </c>
    </row>
    <row r="8" spans="1:5" ht="23.25" x14ac:dyDescent="0.35">
      <c r="A8" s="3" t="s">
        <v>8</v>
      </c>
      <c r="D8" s="6" t="s">
        <v>24</v>
      </c>
      <c r="E8" s="2">
        <v>30000</v>
      </c>
    </row>
    <row r="9" spans="1:5" ht="23.25" x14ac:dyDescent="0.25">
      <c r="A9" s="5" t="s">
        <v>13</v>
      </c>
      <c r="D9" s="6" t="s">
        <v>25</v>
      </c>
      <c r="E9" s="4">
        <v>250</v>
      </c>
    </row>
    <row r="10" spans="1:5" ht="23.25" x14ac:dyDescent="0.25">
      <c r="A10" s="5" t="s">
        <v>14</v>
      </c>
    </row>
    <row r="11" spans="1:5" ht="23.25" x14ac:dyDescent="0.35">
      <c r="A11" s="3" t="s">
        <v>9</v>
      </c>
      <c r="D11" s="6" t="s">
        <v>26</v>
      </c>
      <c r="E11" s="11">
        <f>+E8*E9</f>
        <v>7500000</v>
      </c>
    </row>
    <row r="12" spans="1:5" ht="23.25" x14ac:dyDescent="0.35">
      <c r="A12" s="3" t="s">
        <v>16</v>
      </c>
      <c r="B12" s="1"/>
    </row>
    <row r="13" spans="1:5" ht="23.25" x14ac:dyDescent="0.35">
      <c r="A13" s="3" t="s">
        <v>10</v>
      </c>
      <c r="B13" s="1"/>
    </row>
    <row r="14" spans="1:5" ht="23.25" x14ac:dyDescent="0.35">
      <c r="A14" s="3" t="s">
        <v>17</v>
      </c>
      <c r="B14" s="1"/>
    </row>
    <row r="15" spans="1:5" ht="23.25" x14ac:dyDescent="0.35">
      <c r="A15" s="3" t="s">
        <v>11</v>
      </c>
      <c r="B15" s="1"/>
    </row>
    <row r="16" spans="1:5" ht="23.25" x14ac:dyDescent="0.35">
      <c r="A16" s="3" t="s">
        <v>0</v>
      </c>
      <c r="B16" s="1"/>
      <c r="D16" s="8" t="s">
        <v>19</v>
      </c>
    </row>
    <row r="17" spans="1:5" ht="23.25" x14ac:dyDescent="0.35">
      <c r="A17" s="3" t="s">
        <v>2</v>
      </c>
      <c r="B17" s="1"/>
      <c r="D17" s="8" t="s">
        <v>27</v>
      </c>
    </row>
    <row r="18" spans="1:5" ht="23.25" x14ac:dyDescent="0.35">
      <c r="A18" s="3" t="s">
        <v>1</v>
      </c>
      <c r="B18" s="1"/>
      <c r="D18" s="8" t="s">
        <v>21</v>
      </c>
    </row>
    <row r="19" spans="1:5" ht="23.25" x14ac:dyDescent="0.35">
      <c r="A19" s="3" t="s">
        <v>4</v>
      </c>
      <c r="B19" s="1"/>
      <c r="D19" s="8" t="s">
        <v>22</v>
      </c>
    </row>
    <row r="20" spans="1:5" ht="23.25" x14ac:dyDescent="0.35">
      <c r="A20" s="3" t="s">
        <v>3</v>
      </c>
      <c r="B20" s="1"/>
    </row>
    <row r="21" spans="1:5" x14ac:dyDescent="0.25">
      <c r="D21" s="7" t="s">
        <v>28</v>
      </c>
    </row>
    <row r="23" spans="1:5" x14ac:dyDescent="0.25">
      <c r="D23" s="7" t="s">
        <v>29</v>
      </c>
      <c r="E23" s="2">
        <v>1500000</v>
      </c>
    </row>
    <row r="24" spans="1:5" x14ac:dyDescent="0.25">
      <c r="D24" s="7" t="s">
        <v>30</v>
      </c>
      <c r="E24" s="2">
        <v>1400000</v>
      </c>
    </row>
    <row r="25" spans="1:5" x14ac:dyDescent="0.25">
      <c r="D25" s="7" t="s">
        <v>31</v>
      </c>
      <c r="E25" s="2">
        <f>+E24*25%</f>
        <v>350000</v>
      </c>
    </row>
    <row r="27" spans="1:5" x14ac:dyDescent="0.25">
      <c r="D27" s="7" t="s">
        <v>32</v>
      </c>
      <c r="E27" s="9">
        <f>+E23+E24+E25</f>
        <v>3250000</v>
      </c>
    </row>
    <row r="29" spans="1:5" x14ac:dyDescent="0.25">
      <c r="D29" s="2" t="s">
        <v>33</v>
      </c>
      <c r="E29" s="2">
        <v>600000</v>
      </c>
    </row>
    <row r="30" spans="1:5" x14ac:dyDescent="0.25">
      <c r="D30" s="2" t="s">
        <v>34</v>
      </c>
      <c r="E30" s="9">
        <f>+E29+E27</f>
        <v>3850000</v>
      </c>
    </row>
    <row r="31" spans="1:5" x14ac:dyDescent="0.25">
      <c r="D31" s="2" t="s">
        <v>35</v>
      </c>
      <c r="E31" s="2">
        <v>500000</v>
      </c>
    </row>
    <row r="32" spans="1:5" x14ac:dyDescent="0.25">
      <c r="D32" s="2" t="s">
        <v>36</v>
      </c>
      <c r="E32" s="9">
        <f>+E30-E31</f>
        <v>3350000</v>
      </c>
    </row>
    <row r="33" spans="4:6" x14ac:dyDescent="0.25">
      <c r="D33" s="2" t="s">
        <v>37</v>
      </c>
      <c r="E33" s="2">
        <f>2000*150</f>
        <v>300000</v>
      </c>
    </row>
    <row r="34" spans="4:6" x14ac:dyDescent="0.25">
      <c r="D34" s="2" t="s">
        <v>38</v>
      </c>
      <c r="E34" s="9">
        <f>+E32+E33</f>
        <v>3650000</v>
      </c>
    </row>
    <row r="35" spans="4:6" x14ac:dyDescent="0.25">
      <c r="D35" s="2" t="s">
        <v>39</v>
      </c>
      <c r="E35" s="2">
        <v>450000</v>
      </c>
    </row>
    <row r="37" spans="4:6" x14ac:dyDescent="0.25">
      <c r="D37" s="2" t="s">
        <v>40</v>
      </c>
      <c r="E37" s="10">
        <f>+E34-E35</f>
        <v>3200000</v>
      </c>
    </row>
    <row r="41" spans="4:6" ht="18.75" x14ac:dyDescent="0.3">
      <c r="D41" s="8" t="s">
        <v>41</v>
      </c>
    </row>
    <row r="42" spans="4:6" ht="18.75" x14ac:dyDescent="0.3">
      <c r="D42" s="8" t="s">
        <v>42</v>
      </c>
    </row>
    <row r="43" spans="4:6" ht="18.75" x14ac:dyDescent="0.3">
      <c r="D43" s="8" t="s">
        <v>21</v>
      </c>
    </row>
    <row r="44" spans="4:6" ht="18.75" x14ac:dyDescent="0.3">
      <c r="D44" s="8" t="s">
        <v>43</v>
      </c>
    </row>
    <row r="46" spans="4:6" ht="15.75" x14ac:dyDescent="0.25">
      <c r="D46" s="6" t="s">
        <v>44</v>
      </c>
      <c r="E46" s="12">
        <f>+E11</f>
        <v>7500000</v>
      </c>
    </row>
    <row r="47" spans="4:6" x14ac:dyDescent="0.25">
      <c r="D47" s="2" t="s">
        <v>45</v>
      </c>
      <c r="E47" s="9">
        <f>-E37</f>
        <v>-3200000</v>
      </c>
    </row>
    <row r="48" spans="4:6" x14ac:dyDescent="0.25">
      <c r="D48" s="2" t="s">
        <v>46</v>
      </c>
      <c r="E48" s="9">
        <f>+E46+E47</f>
        <v>4300000</v>
      </c>
      <c r="F48" s="2">
        <f>+E48</f>
        <v>4300000</v>
      </c>
    </row>
    <row r="50" spans="4:7" x14ac:dyDescent="0.25">
      <c r="D50" s="13" t="s">
        <v>47</v>
      </c>
    </row>
    <row r="52" spans="4:7" x14ac:dyDescent="0.25">
      <c r="D52" s="2" t="s">
        <v>48</v>
      </c>
      <c r="E52" s="2"/>
    </row>
    <row r="53" spans="4:7" x14ac:dyDescent="0.25">
      <c r="D53" s="2" t="s">
        <v>49</v>
      </c>
      <c r="E53" s="2">
        <f>250000*1.28</f>
        <v>320000</v>
      </c>
    </row>
    <row r="54" spans="4:7" x14ac:dyDescent="0.25">
      <c r="E54" s="2">
        <f>(2000*150)*22%</f>
        <v>66000</v>
      </c>
    </row>
    <row r="55" spans="4:7" x14ac:dyDescent="0.25">
      <c r="D55" s="2" t="s">
        <v>50</v>
      </c>
      <c r="F55" s="2">
        <f>+F48-E53-E54</f>
        <v>3914000</v>
      </c>
    </row>
    <row r="56" spans="4:7" x14ac:dyDescent="0.25">
      <c r="D56" s="2" t="s">
        <v>51</v>
      </c>
      <c r="F56" s="2">
        <f>+F55*10%</f>
        <v>391400</v>
      </c>
    </row>
    <row r="57" spans="4:7" x14ac:dyDescent="0.25">
      <c r="D57" s="2" t="s">
        <v>52</v>
      </c>
      <c r="F57" s="2">
        <f>+F55-F56</f>
        <v>3522600</v>
      </c>
    </row>
    <row r="58" spans="4:7" x14ac:dyDescent="0.25">
      <c r="D58" s="2" t="s">
        <v>53</v>
      </c>
      <c r="F58" s="2">
        <f>+F57*27%</f>
        <v>951102.00000000012</v>
      </c>
    </row>
    <row r="60" spans="4:7" x14ac:dyDescent="0.25">
      <c r="D60" s="2" t="s">
        <v>54</v>
      </c>
      <c r="F60" s="13">
        <f>+F57-F58</f>
        <v>2571498</v>
      </c>
      <c r="G60" s="14">
        <f>+F60/E46</f>
        <v>0.34286640000000002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 DEL PROBLEMA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D20A7178 educacion</dc:creator>
  <cp:lastModifiedBy>pamela Blanco</cp:lastModifiedBy>
  <dcterms:created xsi:type="dcterms:W3CDTF">2021-07-30T15:25:34Z</dcterms:created>
  <dcterms:modified xsi:type="dcterms:W3CDTF">2024-04-07T18:22:10Z</dcterms:modified>
</cp:coreProperties>
</file>