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\Materias\ANC\ANC_201803\Parcial_02\"/>
    </mc:Choice>
  </mc:AlternateContent>
  <bookViews>
    <workbookView xWindow="0" yWindow="0" windowWidth="20160" windowHeight="88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10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B33" i="1"/>
  <c r="B34" i="1"/>
  <c r="B35" i="1"/>
  <c r="B36" i="1"/>
  <c r="B37" i="1"/>
  <c r="B38" i="1"/>
  <c r="B39" i="1"/>
  <c r="D55" i="1"/>
  <c r="C111" i="1" l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10" i="1"/>
  <c r="C104" i="1"/>
  <c r="C101" i="1"/>
  <c r="C94" i="1"/>
  <c r="C85" i="1"/>
  <c r="F85" i="1" s="1"/>
  <c r="C75" i="1"/>
  <c r="C66" i="1"/>
  <c r="F66" i="1" s="1"/>
  <c r="C59" i="1"/>
  <c r="C56" i="1"/>
  <c r="F56" i="1"/>
  <c r="F57" i="1"/>
  <c r="F58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5" i="1"/>
  <c r="F55" i="1"/>
  <c r="E56" i="1"/>
  <c r="G41" i="1"/>
  <c r="A33" i="1"/>
  <c r="A34" i="1"/>
  <c r="A35" i="1"/>
  <c r="A36" i="1"/>
  <c r="A37" i="1"/>
  <c r="A38" i="1"/>
  <c r="A39" i="1"/>
  <c r="A32" i="1"/>
  <c r="F32" i="1"/>
  <c r="G32" i="1"/>
  <c r="H32" i="1"/>
  <c r="I32" i="1"/>
  <c r="J32" i="1"/>
  <c r="K32" i="1"/>
  <c r="L32" i="1"/>
  <c r="F33" i="1"/>
  <c r="G33" i="1"/>
  <c r="H33" i="1"/>
  <c r="I33" i="1"/>
  <c r="J33" i="1"/>
  <c r="K33" i="1"/>
  <c r="L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F36" i="1"/>
  <c r="G36" i="1"/>
  <c r="H36" i="1"/>
  <c r="I36" i="1"/>
  <c r="J36" i="1"/>
  <c r="K36" i="1"/>
  <c r="L36" i="1"/>
  <c r="F37" i="1"/>
  <c r="G37" i="1"/>
  <c r="H37" i="1"/>
  <c r="I37" i="1"/>
  <c r="J37" i="1"/>
  <c r="K37" i="1"/>
  <c r="L37" i="1"/>
  <c r="F38" i="1"/>
  <c r="G38" i="1"/>
  <c r="H38" i="1"/>
  <c r="I38" i="1"/>
  <c r="J38" i="1"/>
  <c r="K38" i="1"/>
  <c r="L38" i="1"/>
  <c r="F39" i="1"/>
  <c r="G39" i="1"/>
  <c r="H39" i="1"/>
  <c r="I39" i="1"/>
  <c r="J39" i="1"/>
  <c r="K39" i="1"/>
  <c r="L39" i="1"/>
  <c r="E33" i="1"/>
  <c r="E34" i="1"/>
  <c r="E35" i="1"/>
  <c r="E36" i="1"/>
  <c r="E37" i="1"/>
  <c r="E38" i="1"/>
  <c r="E39" i="1"/>
  <c r="E32" i="1"/>
  <c r="G28" i="1"/>
  <c r="H28" i="1"/>
  <c r="I28" i="1"/>
  <c r="J28" i="1"/>
  <c r="K28" i="1"/>
  <c r="L28" i="1"/>
  <c r="F28" i="1"/>
  <c r="E28" i="1"/>
  <c r="F26" i="1"/>
  <c r="G26" i="1"/>
  <c r="H26" i="1"/>
  <c r="I26" i="1"/>
  <c r="J26" i="1"/>
  <c r="K26" i="1"/>
  <c r="L26" i="1"/>
  <c r="E26" i="1"/>
  <c r="F25" i="1"/>
  <c r="G25" i="1"/>
  <c r="H25" i="1"/>
  <c r="I25" i="1"/>
  <c r="J25" i="1"/>
  <c r="K25" i="1"/>
  <c r="L25" i="1"/>
  <c r="E25" i="1"/>
  <c r="F24" i="1"/>
  <c r="G24" i="1"/>
  <c r="H24" i="1"/>
  <c r="I24" i="1"/>
  <c r="J24" i="1"/>
  <c r="K24" i="1"/>
  <c r="L24" i="1"/>
  <c r="E24" i="1"/>
  <c r="F23" i="1"/>
  <c r="G23" i="1"/>
  <c r="H23" i="1"/>
  <c r="I23" i="1"/>
  <c r="J23" i="1"/>
  <c r="K23" i="1"/>
  <c r="L23" i="1"/>
  <c r="E23" i="1"/>
  <c r="F22" i="1"/>
  <c r="G22" i="1"/>
  <c r="H22" i="1"/>
  <c r="I22" i="1"/>
  <c r="J22" i="1"/>
  <c r="K22" i="1"/>
  <c r="L22" i="1"/>
  <c r="E22" i="1"/>
  <c r="F21" i="1"/>
  <c r="G21" i="1"/>
  <c r="H21" i="1"/>
  <c r="I21" i="1"/>
  <c r="J21" i="1"/>
  <c r="K21" i="1"/>
  <c r="L21" i="1"/>
  <c r="E21" i="1"/>
  <c r="F20" i="1"/>
  <c r="G20" i="1"/>
  <c r="H20" i="1"/>
  <c r="I20" i="1"/>
  <c r="J20" i="1"/>
  <c r="K20" i="1"/>
  <c r="L20" i="1"/>
  <c r="E20" i="1"/>
  <c r="G19" i="1"/>
  <c r="H19" i="1"/>
  <c r="I19" i="1"/>
  <c r="J19" i="1"/>
  <c r="K19" i="1"/>
  <c r="L19" i="1"/>
  <c r="F19" i="1"/>
  <c r="E19" i="1"/>
  <c r="G15" i="1"/>
  <c r="H15" i="1"/>
  <c r="I15" i="1"/>
  <c r="J15" i="1"/>
  <c r="K15" i="1"/>
  <c r="L15" i="1"/>
  <c r="M15" i="1"/>
  <c r="F15" i="1"/>
  <c r="H6" i="1"/>
  <c r="I6" i="1"/>
  <c r="J6" i="1" s="1"/>
  <c r="K6" i="1" s="1"/>
  <c r="L6" i="1" s="1"/>
  <c r="M6" i="1" s="1"/>
  <c r="H7" i="1"/>
  <c r="I7" i="1"/>
  <c r="J7" i="1" s="1"/>
  <c r="K7" i="1" s="1"/>
  <c r="L7" i="1" s="1"/>
  <c r="M7" i="1" s="1"/>
  <c r="H8" i="1"/>
  <c r="I8" i="1"/>
  <c r="J8" i="1"/>
  <c r="K8" i="1"/>
  <c r="L8" i="1" s="1"/>
  <c r="M8" i="1" s="1"/>
  <c r="H9" i="1"/>
  <c r="I9" i="1"/>
  <c r="J9" i="1"/>
  <c r="K9" i="1"/>
  <c r="L9" i="1" s="1"/>
  <c r="M9" i="1" s="1"/>
  <c r="H10" i="1"/>
  <c r="I10" i="1"/>
  <c r="J10" i="1" s="1"/>
  <c r="K10" i="1" s="1"/>
  <c r="L10" i="1" s="1"/>
  <c r="M10" i="1" s="1"/>
  <c r="H11" i="1"/>
  <c r="I11" i="1"/>
  <c r="J11" i="1" s="1"/>
  <c r="K11" i="1" s="1"/>
  <c r="L11" i="1" s="1"/>
  <c r="M11" i="1" s="1"/>
  <c r="H12" i="1"/>
  <c r="I12" i="1"/>
  <c r="J12" i="1"/>
  <c r="K12" i="1"/>
  <c r="L12" i="1" s="1"/>
  <c r="M12" i="1" s="1"/>
  <c r="H13" i="1"/>
  <c r="I13" i="1"/>
  <c r="J13" i="1"/>
  <c r="K13" i="1"/>
  <c r="L13" i="1" s="1"/>
  <c r="M13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6" i="1"/>
  <c r="D6" i="1" s="1"/>
  <c r="F104" i="1" l="1"/>
  <c r="F59" i="1"/>
  <c r="G56" i="1"/>
  <c r="G55" i="1"/>
  <c r="E57" i="1"/>
  <c r="G57" i="1" s="1"/>
  <c r="F41" i="1"/>
  <c r="F149" i="1" s="1"/>
  <c r="I41" i="1"/>
  <c r="H41" i="1"/>
  <c r="E41" i="1"/>
  <c r="L41" i="1"/>
  <c r="K41" i="1"/>
  <c r="J41" i="1"/>
  <c r="G12" i="1"/>
  <c r="F12" i="1"/>
  <c r="G7" i="1"/>
  <c r="F7" i="1"/>
  <c r="F13" i="1"/>
  <c r="G13" i="1"/>
  <c r="F10" i="1"/>
  <c r="G10" i="1" s="1"/>
  <c r="G9" i="1"/>
  <c r="F9" i="1"/>
  <c r="G6" i="1"/>
  <c r="F6" i="1"/>
  <c r="F11" i="1"/>
  <c r="G11" i="1"/>
  <c r="F8" i="1"/>
  <c r="G8" i="1" s="1"/>
  <c r="F135" i="1" l="1"/>
  <c r="F125" i="1"/>
  <c r="F138" i="1"/>
  <c r="F147" i="1"/>
  <c r="F114" i="1"/>
  <c r="F116" i="1"/>
  <c r="F123" i="1"/>
  <c r="F124" i="1"/>
  <c r="F117" i="1"/>
  <c r="F144" i="1"/>
  <c r="F113" i="1"/>
  <c r="F118" i="1"/>
  <c r="F132" i="1"/>
  <c r="F142" i="1"/>
  <c r="F145" i="1"/>
  <c r="F133" i="1"/>
  <c r="F141" i="1"/>
  <c r="F143" i="1"/>
  <c r="F153" i="1"/>
  <c r="F111" i="1"/>
  <c r="F130" i="1"/>
  <c r="F157" i="1"/>
  <c r="F119" i="1"/>
  <c r="F151" i="1"/>
  <c r="F155" i="1"/>
  <c r="F112" i="1"/>
  <c r="F126" i="1"/>
  <c r="F148" i="1"/>
  <c r="F137" i="1"/>
  <c r="F150" i="1"/>
  <c r="F136" i="1"/>
  <c r="F122" i="1"/>
  <c r="F152" i="1"/>
  <c r="F127" i="1"/>
  <c r="F159" i="1"/>
  <c r="F129" i="1"/>
  <c r="F139" i="1"/>
  <c r="F110" i="1"/>
  <c r="F146" i="1"/>
  <c r="F140" i="1"/>
  <c r="F120" i="1"/>
  <c r="F121" i="1"/>
  <c r="F131" i="1"/>
  <c r="F134" i="1"/>
  <c r="F154" i="1"/>
  <c r="F156" i="1"/>
  <c r="F128" i="1"/>
  <c r="F160" i="1"/>
  <c r="F115" i="1"/>
  <c r="F158" i="1"/>
  <c r="H56" i="1"/>
  <c r="I56" i="1" s="1"/>
  <c r="H55" i="1"/>
  <c r="H57" i="1"/>
  <c r="E58" i="1"/>
  <c r="E45" i="1"/>
  <c r="F45" i="1" s="1"/>
  <c r="G45" i="1" s="1"/>
  <c r="H45" i="1" s="1"/>
  <c r="I45" i="1" s="1"/>
  <c r="J45" i="1" s="1"/>
  <c r="K45" i="1" s="1"/>
  <c r="L45" i="1" s="1"/>
  <c r="E47" i="1"/>
  <c r="F47" i="1" s="1"/>
  <c r="G47" i="1" s="1"/>
  <c r="H47" i="1" s="1"/>
  <c r="I47" i="1" s="1"/>
  <c r="J47" i="1" s="1"/>
  <c r="K47" i="1" s="1"/>
  <c r="L47" i="1" s="1"/>
  <c r="E48" i="1"/>
  <c r="F48" i="1" s="1"/>
  <c r="G48" i="1" s="1"/>
  <c r="H48" i="1" s="1"/>
  <c r="I48" i="1" s="1"/>
  <c r="J48" i="1" s="1"/>
  <c r="K48" i="1" s="1"/>
  <c r="L48" i="1" s="1"/>
  <c r="E50" i="1"/>
  <c r="F50" i="1" s="1"/>
  <c r="G50" i="1" s="1"/>
  <c r="H50" i="1" s="1"/>
  <c r="I50" i="1" s="1"/>
  <c r="J50" i="1" s="1"/>
  <c r="K50" i="1" s="1"/>
  <c r="L50" i="1" s="1"/>
  <c r="E46" i="1"/>
  <c r="F46" i="1" s="1"/>
  <c r="G46" i="1" s="1"/>
  <c r="H46" i="1" s="1"/>
  <c r="I46" i="1" s="1"/>
  <c r="J46" i="1" s="1"/>
  <c r="K46" i="1" s="1"/>
  <c r="L46" i="1" s="1"/>
  <c r="E49" i="1"/>
  <c r="F49" i="1" s="1"/>
  <c r="G49" i="1" s="1"/>
  <c r="H49" i="1" s="1"/>
  <c r="I49" i="1" s="1"/>
  <c r="J49" i="1" s="1"/>
  <c r="K49" i="1" s="1"/>
  <c r="L49" i="1" s="1"/>
  <c r="E51" i="1"/>
  <c r="F51" i="1" s="1"/>
  <c r="G51" i="1" s="1"/>
  <c r="H51" i="1" s="1"/>
  <c r="I51" i="1" s="1"/>
  <c r="J51" i="1" s="1"/>
  <c r="K51" i="1" s="1"/>
  <c r="L51" i="1" s="1"/>
  <c r="E44" i="1"/>
  <c r="F44" i="1" s="1"/>
  <c r="G44" i="1" s="1"/>
  <c r="H44" i="1" s="1"/>
  <c r="I44" i="1" s="1"/>
  <c r="J44" i="1" s="1"/>
  <c r="K44" i="1" s="1"/>
  <c r="L44" i="1" s="1"/>
  <c r="E59" i="1" l="1"/>
  <c r="G58" i="1"/>
  <c r="I57" i="1"/>
  <c r="I55" i="1"/>
  <c r="J56" i="1"/>
  <c r="H58" i="1" l="1"/>
  <c r="J55" i="1"/>
  <c r="J57" i="1"/>
  <c r="K56" i="1"/>
  <c r="E60" i="1"/>
  <c r="G59" i="1"/>
  <c r="K57" i="1" l="1"/>
  <c r="H59" i="1"/>
  <c r="E61" i="1"/>
  <c r="G60" i="1"/>
  <c r="I58" i="1"/>
  <c r="K55" i="1"/>
  <c r="L56" i="1"/>
  <c r="I59" i="1" l="1"/>
  <c r="L55" i="1"/>
  <c r="J58" i="1"/>
  <c r="E62" i="1"/>
  <c r="G61" i="1"/>
  <c r="H60" i="1"/>
  <c r="L57" i="1"/>
  <c r="E63" i="1" l="1"/>
  <c r="G62" i="1"/>
  <c r="K58" i="1"/>
  <c r="I60" i="1"/>
  <c r="H61" i="1"/>
  <c r="J59" i="1"/>
  <c r="K59" i="1" l="1"/>
  <c r="H62" i="1"/>
  <c r="J60" i="1"/>
  <c r="L58" i="1"/>
  <c r="I61" i="1"/>
  <c r="E64" i="1"/>
  <c r="E119" i="1" s="1"/>
  <c r="G63" i="1"/>
  <c r="M119" i="1" l="1"/>
  <c r="K60" i="1"/>
  <c r="E65" i="1"/>
  <c r="E120" i="1" s="1"/>
  <c r="G64" i="1"/>
  <c r="G119" i="1" s="1"/>
  <c r="H63" i="1"/>
  <c r="I62" i="1"/>
  <c r="J61" i="1"/>
  <c r="L59" i="1"/>
  <c r="N119" i="1" l="1"/>
  <c r="M120" i="1"/>
  <c r="I63" i="1"/>
  <c r="E66" i="1"/>
  <c r="E121" i="1" s="1"/>
  <c r="G65" i="1"/>
  <c r="G120" i="1" s="1"/>
  <c r="J62" i="1"/>
  <c r="H64" i="1"/>
  <c r="H119" i="1" s="1"/>
  <c r="O119" i="1" s="1"/>
  <c r="K61" i="1"/>
  <c r="L60" i="1"/>
  <c r="N120" i="1" l="1"/>
  <c r="M121" i="1"/>
  <c r="K62" i="1"/>
  <c r="L61" i="1"/>
  <c r="E67" i="1"/>
  <c r="E122" i="1" s="1"/>
  <c r="G66" i="1"/>
  <c r="G121" i="1" s="1"/>
  <c r="I64" i="1"/>
  <c r="I119" i="1" s="1"/>
  <c r="H65" i="1"/>
  <c r="H120" i="1" s="1"/>
  <c r="J63" i="1"/>
  <c r="O120" i="1" l="1"/>
  <c r="P119" i="1"/>
  <c r="N121" i="1"/>
  <c r="M122" i="1"/>
  <c r="I65" i="1"/>
  <c r="I120" i="1" s="1"/>
  <c r="K63" i="1"/>
  <c r="J64" i="1"/>
  <c r="J119" i="1" s="1"/>
  <c r="Q119" i="1" s="1"/>
  <c r="H66" i="1"/>
  <c r="H121" i="1" s="1"/>
  <c r="L62" i="1"/>
  <c r="E68" i="1"/>
  <c r="E123" i="1" s="1"/>
  <c r="G67" i="1"/>
  <c r="G122" i="1" s="1"/>
  <c r="N122" i="1" s="1"/>
  <c r="O121" i="1" l="1"/>
  <c r="P120" i="1"/>
  <c r="M123" i="1"/>
  <c r="E69" i="1"/>
  <c r="E124" i="1" s="1"/>
  <c r="G68" i="1"/>
  <c r="G123" i="1" s="1"/>
  <c r="N123" i="1" s="1"/>
  <c r="L63" i="1"/>
  <c r="J65" i="1"/>
  <c r="J120" i="1" s="1"/>
  <c r="Q120" i="1" s="1"/>
  <c r="K64" i="1"/>
  <c r="K119" i="1" s="1"/>
  <c r="R119" i="1" s="1"/>
  <c r="I66" i="1"/>
  <c r="I121" i="1" s="1"/>
  <c r="H67" i="1"/>
  <c r="H122" i="1" s="1"/>
  <c r="P121" i="1" l="1"/>
  <c r="M124" i="1"/>
  <c r="O122" i="1"/>
  <c r="K65" i="1"/>
  <c r="K120" i="1" s="1"/>
  <c r="R120" i="1" s="1"/>
  <c r="H68" i="1"/>
  <c r="H123" i="1" s="1"/>
  <c r="I67" i="1"/>
  <c r="I122" i="1" s="1"/>
  <c r="J66" i="1"/>
  <c r="J121" i="1" s="1"/>
  <c r="Q121" i="1" s="1"/>
  <c r="L64" i="1"/>
  <c r="E70" i="1"/>
  <c r="E125" i="1" s="1"/>
  <c r="G69" i="1"/>
  <c r="G124" i="1" s="1"/>
  <c r="N124" i="1" s="1"/>
  <c r="M125" i="1" l="1"/>
  <c r="O123" i="1"/>
  <c r="P122" i="1"/>
  <c r="L119" i="1"/>
  <c r="S119" i="1" s="1"/>
  <c r="G70" i="1"/>
  <c r="G125" i="1" s="1"/>
  <c r="N125" i="1" s="1"/>
  <c r="I68" i="1"/>
  <c r="I123" i="1" s="1"/>
  <c r="P123" i="1" s="1"/>
  <c r="J67" i="1"/>
  <c r="J122" i="1" s="1"/>
  <c r="K66" i="1"/>
  <c r="K121" i="1" s="1"/>
  <c r="R121" i="1" s="1"/>
  <c r="L65" i="1"/>
  <c r="H69" i="1"/>
  <c r="H124" i="1" s="1"/>
  <c r="O124" i="1" l="1"/>
  <c r="Q122" i="1"/>
  <c r="L120" i="1"/>
  <c r="S120" i="1" s="1"/>
  <c r="H70" i="1"/>
  <c r="H125" i="1" s="1"/>
  <c r="K67" i="1"/>
  <c r="K122" i="1" s="1"/>
  <c r="R122" i="1" s="1"/>
  <c r="J68" i="1"/>
  <c r="J123" i="1" s="1"/>
  <c r="L66" i="1"/>
  <c r="I69" i="1"/>
  <c r="I124" i="1" s="1"/>
  <c r="P124" i="1" s="1"/>
  <c r="Q123" i="1" l="1"/>
  <c r="O125" i="1"/>
  <c r="L121" i="1"/>
  <c r="S121" i="1" s="1"/>
  <c r="J69" i="1"/>
  <c r="J124" i="1" s="1"/>
  <c r="Q124" i="1" s="1"/>
  <c r="K68" i="1"/>
  <c r="K123" i="1" s="1"/>
  <c r="R123" i="1" s="1"/>
  <c r="I70" i="1"/>
  <c r="I125" i="1" s="1"/>
  <c r="P125" i="1" s="1"/>
  <c r="L67" i="1"/>
  <c r="L122" i="1" l="1"/>
  <c r="S122" i="1" s="1"/>
  <c r="J70" i="1"/>
  <c r="J125" i="1" s="1"/>
  <c r="Q125" i="1" s="1"/>
  <c r="L68" i="1"/>
  <c r="K69" i="1"/>
  <c r="K124" i="1" s="1"/>
  <c r="R124" i="1" s="1"/>
  <c r="L123" i="1" l="1"/>
  <c r="S123" i="1" s="1"/>
  <c r="K70" i="1"/>
  <c r="K125" i="1" s="1"/>
  <c r="R125" i="1" s="1"/>
  <c r="L69" i="1"/>
  <c r="L124" i="1" l="1"/>
  <c r="S124" i="1" s="1"/>
  <c r="L70" i="1"/>
  <c r="L125" i="1" l="1"/>
  <c r="S125" i="1" s="1"/>
  <c r="E110" i="1" l="1"/>
  <c r="M110" i="1" l="1"/>
  <c r="E111" i="1"/>
  <c r="M111" i="1" l="1"/>
  <c r="G111" i="1"/>
  <c r="N111" i="1" s="1"/>
  <c r="E112" i="1"/>
  <c r="M112" i="1" l="1"/>
  <c r="G112" i="1"/>
  <c r="N112" i="1" s="1"/>
  <c r="E113" i="1"/>
  <c r="H111" i="1"/>
  <c r="M113" i="1" l="1"/>
  <c r="O111" i="1"/>
  <c r="I111" i="1"/>
  <c r="E114" i="1"/>
  <c r="H112" i="1"/>
  <c r="O112" i="1" s="1"/>
  <c r="G113" i="1"/>
  <c r="N113" i="1" l="1"/>
  <c r="M114" i="1"/>
  <c r="P111" i="1"/>
  <c r="I112" i="1"/>
  <c r="P112" i="1" s="1"/>
  <c r="E115" i="1"/>
  <c r="J111" i="1"/>
  <c r="Q111" i="1" s="1"/>
  <c r="G114" i="1"/>
  <c r="N114" i="1" s="1"/>
  <c r="H113" i="1"/>
  <c r="O113" i="1" s="1"/>
  <c r="M115" i="1" l="1"/>
  <c r="K111" i="1"/>
  <c r="R111" i="1" s="1"/>
  <c r="E116" i="1"/>
  <c r="L110" i="1"/>
  <c r="I113" i="1"/>
  <c r="P113" i="1" s="1"/>
  <c r="G115" i="1"/>
  <c r="N115" i="1" s="1"/>
  <c r="J112" i="1"/>
  <c r="H114" i="1"/>
  <c r="O114" i="1" s="1"/>
  <c r="M116" i="1" l="1"/>
  <c r="Q112" i="1"/>
  <c r="K112" i="1"/>
  <c r="R112" i="1" s="1"/>
  <c r="E71" i="1"/>
  <c r="E72" i="1" s="1"/>
  <c r="E73" i="1" s="1"/>
  <c r="E117" i="1"/>
  <c r="I114" i="1"/>
  <c r="P114" i="1" s="1"/>
  <c r="L111" i="1"/>
  <c r="S111" i="1" s="1"/>
  <c r="G116" i="1"/>
  <c r="N116" i="1" s="1"/>
  <c r="H115" i="1"/>
  <c r="J113" i="1"/>
  <c r="Q113" i="1" s="1"/>
  <c r="M117" i="1" l="1"/>
  <c r="O115" i="1"/>
  <c r="E128" i="1"/>
  <c r="E74" i="1"/>
  <c r="G73" i="1"/>
  <c r="E127" i="1"/>
  <c r="G72" i="1"/>
  <c r="G127" i="1" s="1"/>
  <c r="I115" i="1"/>
  <c r="E126" i="1"/>
  <c r="E118" i="1"/>
  <c r="G71" i="1"/>
  <c r="G117" i="1"/>
  <c r="H116" i="1"/>
  <c r="O116" i="1" s="1"/>
  <c r="L112" i="1"/>
  <c r="S112" i="1" s="1"/>
  <c r="K113" i="1"/>
  <c r="R113" i="1" s="1"/>
  <c r="J114" i="1"/>
  <c r="N117" i="1" l="1"/>
  <c r="Q114" i="1"/>
  <c r="M118" i="1"/>
  <c r="M126" i="1"/>
  <c r="P115" i="1"/>
  <c r="M128" i="1"/>
  <c r="N127" i="1"/>
  <c r="M127" i="1"/>
  <c r="H72" i="1"/>
  <c r="H127" i="1" s="1"/>
  <c r="O127" i="1" s="1"/>
  <c r="G128" i="1"/>
  <c r="H73" i="1"/>
  <c r="E129" i="1"/>
  <c r="E75" i="1"/>
  <c r="G74" i="1"/>
  <c r="G126" i="1"/>
  <c r="N126" i="1" s="1"/>
  <c r="G118" i="1"/>
  <c r="N118" i="1" s="1"/>
  <c r="H71" i="1"/>
  <c r="H117" i="1"/>
  <c r="I72" i="1"/>
  <c r="I127" i="1" s="1"/>
  <c r="P127" i="1" s="1"/>
  <c r="K114" i="1"/>
  <c r="R114" i="1" s="1"/>
  <c r="L113" i="1"/>
  <c r="S113" i="1" s="1"/>
  <c r="J115" i="1"/>
  <c r="Q115" i="1" s="1"/>
  <c r="I116" i="1"/>
  <c r="M129" i="1" l="1"/>
  <c r="O117" i="1"/>
  <c r="P116" i="1"/>
  <c r="N128" i="1"/>
  <c r="R115" i="1"/>
  <c r="E130" i="1"/>
  <c r="E76" i="1"/>
  <c r="G75" i="1"/>
  <c r="H128" i="1"/>
  <c r="I73" i="1"/>
  <c r="G129" i="1"/>
  <c r="N129" i="1" s="1"/>
  <c r="H74" i="1"/>
  <c r="J116" i="1"/>
  <c r="Q116" i="1" s="1"/>
  <c r="L114" i="1"/>
  <c r="S114" i="1" s="1"/>
  <c r="I117" i="1"/>
  <c r="P117" i="1" s="1"/>
  <c r="J72" i="1"/>
  <c r="J127" i="1" s="1"/>
  <c r="Q127" i="1" s="1"/>
  <c r="K115" i="1"/>
  <c r="H126" i="1"/>
  <c r="O126" i="1" s="1"/>
  <c r="H118" i="1"/>
  <c r="I71" i="1"/>
  <c r="M130" i="1" l="1"/>
  <c r="O118" i="1"/>
  <c r="P126" i="1"/>
  <c r="O128" i="1"/>
  <c r="I128" i="1"/>
  <c r="P128" i="1" s="1"/>
  <c r="J73" i="1"/>
  <c r="G130" i="1"/>
  <c r="N130" i="1" s="1"/>
  <c r="H75" i="1"/>
  <c r="E131" i="1"/>
  <c r="E77" i="1"/>
  <c r="G76" i="1"/>
  <c r="H129" i="1"/>
  <c r="I74" i="1"/>
  <c r="J117" i="1"/>
  <c r="Q117" i="1" s="1"/>
  <c r="K72" i="1"/>
  <c r="K127" i="1" s="1"/>
  <c r="R127" i="1" s="1"/>
  <c r="K116" i="1"/>
  <c r="R116" i="1" s="1"/>
  <c r="I126" i="1"/>
  <c r="I118" i="1"/>
  <c r="J71" i="1"/>
  <c r="L115" i="1"/>
  <c r="S115" i="1" s="1"/>
  <c r="P118" i="1" l="1"/>
  <c r="M131" i="1"/>
  <c r="O129" i="1"/>
  <c r="Q126" i="1"/>
  <c r="R117" i="1"/>
  <c r="E132" i="1"/>
  <c r="E78" i="1"/>
  <c r="G77" i="1"/>
  <c r="H130" i="1"/>
  <c r="I75" i="1"/>
  <c r="J128" i="1"/>
  <c r="K73" i="1"/>
  <c r="I129" i="1"/>
  <c r="J74" i="1"/>
  <c r="G131" i="1"/>
  <c r="N131" i="1" s="1"/>
  <c r="H76" i="1"/>
  <c r="J126" i="1"/>
  <c r="J118" i="1"/>
  <c r="K71" i="1"/>
  <c r="K117" i="1"/>
  <c r="L72" i="1"/>
  <c r="L116" i="1"/>
  <c r="S116" i="1" s="1"/>
  <c r="M132" i="1" l="1"/>
  <c r="Q118" i="1"/>
  <c r="Q128" i="1"/>
  <c r="O130" i="1"/>
  <c r="P129" i="1"/>
  <c r="K128" i="1"/>
  <c r="R128" i="1" s="1"/>
  <c r="L73" i="1"/>
  <c r="L128" i="1" s="1"/>
  <c r="S128" i="1" s="1"/>
  <c r="I130" i="1"/>
  <c r="P130" i="1" s="1"/>
  <c r="J75" i="1"/>
  <c r="G132" i="1"/>
  <c r="H77" i="1"/>
  <c r="H131" i="1"/>
  <c r="I76" i="1"/>
  <c r="E133" i="1"/>
  <c r="E79" i="1"/>
  <c r="G78" i="1"/>
  <c r="J129" i="1"/>
  <c r="K74" i="1"/>
  <c r="K126" i="1"/>
  <c r="R126" i="1" s="1"/>
  <c r="K118" i="1"/>
  <c r="R118" i="1" s="1"/>
  <c r="L71" i="1"/>
  <c r="L127" i="1"/>
  <c r="S127" i="1" s="1"/>
  <c r="L117" i="1"/>
  <c r="S117" i="1" s="1"/>
  <c r="M133" i="1" l="1"/>
  <c r="Q129" i="1"/>
  <c r="N132" i="1"/>
  <c r="O131" i="1"/>
  <c r="P131" i="1"/>
  <c r="L118" i="1"/>
  <c r="S118" i="1" s="1"/>
  <c r="L126" i="1"/>
  <c r="S126" i="1" s="1"/>
  <c r="K129" i="1"/>
  <c r="R129" i="1" s="1"/>
  <c r="L74" i="1"/>
  <c r="L129" i="1" s="1"/>
  <c r="I131" i="1"/>
  <c r="J76" i="1"/>
  <c r="H132" i="1"/>
  <c r="O132" i="1" s="1"/>
  <c r="I77" i="1"/>
  <c r="J130" i="1"/>
  <c r="K75" i="1"/>
  <c r="G133" i="1"/>
  <c r="N133" i="1" s="1"/>
  <c r="H78" i="1"/>
  <c r="E134" i="1"/>
  <c r="G79" i="1"/>
  <c r="E80" i="1"/>
  <c r="S129" i="1" l="1"/>
  <c r="M134" i="1"/>
  <c r="Q130" i="1"/>
  <c r="E81" i="1"/>
  <c r="E135" i="1"/>
  <c r="G80" i="1"/>
  <c r="J131" i="1"/>
  <c r="Q131" i="1" s="1"/>
  <c r="K76" i="1"/>
  <c r="G110" i="1"/>
  <c r="G134" i="1"/>
  <c r="H79" i="1"/>
  <c r="H133" i="1"/>
  <c r="I78" i="1"/>
  <c r="K130" i="1"/>
  <c r="R130" i="1" s="1"/>
  <c r="L75" i="1"/>
  <c r="L130" i="1" s="1"/>
  <c r="I132" i="1"/>
  <c r="P132" i="1" s="1"/>
  <c r="J77" i="1"/>
  <c r="O133" i="1" l="1"/>
  <c r="N134" i="1"/>
  <c r="N110" i="1"/>
  <c r="M135" i="1"/>
  <c r="S130" i="1"/>
  <c r="H110" i="1"/>
  <c r="O110" i="1" s="1"/>
  <c r="H134" i="1"/>
  <c r="I79" i="1"/>
  <c r="K131" i="1"/>
  <c r="R131" i="1" s="1"/>
  <c r="L76" i="1"/>
  <c r="L131" i="1" s="1"/>
  <c r="G135" i="1"/>
  <c r="N135" i="1" s="1"/>
  <c r="H80" i="1"/>
  <c r="J132" i="1"/>
  <c r="K77" i="1"/>
  <c r="I133" i="1"/>
  <c r="J78" i="1"/>
  <c r="E136" i="1"/>
  <c r="E82" i="1"/>
  <c r="G81" i="1"/>
  <c r="S131" i="1" l="1"/>
  <c r="O134" i="1"/>
  <c r="Q132" i="1"/>
  <c r="P133" i="1"/>
  <c r="M136" i="1"/>
  <c r="N136" i="1"/>
  <c r="E137" i="1"/>
  <c r="E83" i="1"/>
  <c r="G82" i="1"/>
  <c r="G136" i="1"/>
  <c r="H81" i="1"/>
  <c r="I80" i="1"/>
  <c r="H135" i="1"/>
  <c r="J133" i="1"/>
  <c r="K78" i="1"/>
  <c r="I110" i="1"/>
  <c r="I134" i="1"/>
  <c r="P134" i="1" s="1"/>
  <c r="J79" i="1"/>
  <c r="K132" i="1"/>
  <c r="R132" i="1" s="1"/>
  <c r="L77" i="1"/>
  <c r="L132" i="1" s="1"/>
  <c r="S132" i="1" s="1"/>
  <c r="Q133" i="1" l="1"/>
  <c r="M137" i="1"/>
  <c r="O135" i="1"/>
  <c r="P110" i="1"/>
  <c r="J110" i="1"/>
  <c r="Q110" i="1" s="1"/>
  <c r="J134" i="1"/>
  <c r="Q134" i="1" s="1"/>
  <c r="K79" i="1"/>
  <c r="I135" i="1"/>
  <c r="P135" i="1" s="1"/>
  <c r="J80" i="1"/>
  <c r="I81" i="1"/>
  <c r="H136" i="1"/>
  <c r="O136" i="1" s="1"/>
  <c r="E84" i="1"/>
  <c r="E138" i="1"/>
  <c r="G83" i="1"/>
  <c r="H82" i="1"/>
  <c r="G137" i="1"/>
  <c r="K133" i="1"/>
  <c r="R133" i="1" s="1"/>
  <c r="L78" i="1"/>
  <c r="L133" i="1" s="1"/>
  <c r="S133" i="1" l="1"/>
  <c r="M138" i="1"/>
  <c r="N137" i="1"/>
  <c r="I82" i="1"/>
  <c r="H137" i="1"/>
  <c r="H83" i="1"/>
  <c r="G138" i="1"/>
  <c r="N138" i="1" s="1"/>
  <c r="E85" i="1"/>
  <c r="E139" i="1"/>
  <c r="G84" i="1"/>
  <c r="J135" i="1"/>
  <c r="Q135" i="1" s="1"/>
  <c r="K80" i="1"/>
  <c r="K110" i="1"/>
  <c r="L79" i="1"/>
  <c r="L134" i="1" s="1"/>
  <c r="K134" i="1"/>
  <c r="R134" i="1" s="1"/>
  <c r="I136" i="1"/>
  <c r="P136" i="1" s="1"/>
  <c r="J81" i="1"/>
  <c r="S110" i="1" l="1"/>
  <c r="R110" i="1"/>
  <c r="M139" i="1"/>
  <c r="O137" i="1"/>
  <c r="S134" i="1"/>
  <c r="E86" i="1"/>
  <c r="G85" i="1"/>
  <c r="E140" i="1"/>
  <c r="I83" i="1"/>
  <c r="H138" i="1"/>
  <c r="L80" i="1"/>
  <c r="L135" i="1" s="1"/>
  <c r="K135" i="1"/>
  <c r="R135" i="1" s="1"/>
  <c r="J82" i="1"/>
  <c r="I137" i="1"/>
  <c r="P137" i="1" s="1"/>
  <c r="J136" i="1"/>
  <c r="Q136" i="1" s="1"/>
  <c r="K81" i="1"/>
  <c r="H84" i="1"/>
  <c r="G139" i="1"/>
  <c r="O138" i="1" l="1"/>
  <c r="N139" i="1"/>
  <c r="M140" i="1"/>
  <c r="S135" i="1"/>
  <c r="I138" i="1"/>
  <c r="J83" i="1"/>
  <c r="H85" i="1"/>
  <c r="G140" i="1"/>
  <c r="N140" i="1" s="1"/>
  <c r="G86" i="1"/>
  <c r="E87" i="1"/>
  <c r="E141" i="1"/>
  <c r="I84" i="1"/>
  <c r="H139" i="1"/>
  <c r="K82" i="1"/>
  <c r="J137" i="1"/>
  <c r="Q137" i="1" s="1"/>
  <c r="L81" i="1"/>
  <c r="L136" i="1" s="1"/>
  <c r="K136" i="1"/>
  <c r="R136" i="1" s="1"/>
  <c r="P138" i="1" l="1"/>
  <c r="M141" i="1"/>
  <c r="O139" i="1"/>
  <c r="E88" i="1"/>
  <c r="E142" i="1"/>
  <c r="G87" i="1"/>
  <c r="S136" i="1"/>
  <c r="J138" i="1"/>
  <c r="Q138" i="1" s="1"/>
  <c r="K83" i="1"/>
  <c r="G141" i="1"/>
  <c r="N141" i="1" s="1"/>
  <c r="H86" i="1"/>
  <c r="I85" i="1"/>
  <c r="H140" i="1"/>
  <c r="L82" i="1"/>
  <c r="L137" i="1" s="1"/>
  <c r="K137" i="1"/>
  <c r="R137" i="1" s="1"/>
  <c r="I139" i="1"/>
  <c r="P139" i="1" s="1"/>
  <c r="J84" i="1"/>
  <c r="M142" i="1" l="1"/>
  <c r="O140" i="1"/>
  <c r="H141" i="1"/>
  <c r="I86" i="1"/>
  <c r="L83" i="1"/>
  <c r="L138" i="1" s="1"/>
  <c r="K138" i="1"/>
  <c r="R138" i="1" s="1"/>
  <c r="S137" i="1"/>
  <c r="J139" i="1"/>
  <c r="Q139" i="1" s="1"/>
  <c r="K84" i="1"/>
  <c r="H87" i="1"/>
  <c r="G142" i="1"/>
  <c r="J85" i="1"/>
  <c r="I140" i="1"/>
  <c r="G88" i="1"/>
  <c r="E143" i="1"/>
  <c r="E89" i="1"/>
  <c r="P140" i="1" l="1"/>
  <c r="N142" i="1"/>
  <c r="N143" i="1"/>
  <c r="M143" i="1"/>
  <c r="O141" i="1"/>
  <c r="S138" i="1"/>
  <c r="L84" i="1"/>
  <c r="L139" i="1" s="1"/>
  <c r="K139" i="1"/>
  <c r="R139" i="1" s="1"/>
  <c r="G143" i="1"/>
  <c r="H88" i="1"/>
  <c r="I141" i="1"/>
  <c r="P141" i="1" s="1"/>
  <c r="J86" i="1"/>
  <c r="H142" i="1"/>
  <c r="I87" i="1"/>
  <c r="E90" i="1"/>
  <c r="G89" i="1"/>
  <c r="E144" i="1"/>
  <c r="K85" i="1"/>
  <c r="J140" i="1"/>
  <c r="Q140" i="1" s="1"/>
  <c r="M144" i="1" l="1"/>
  <c r="O142" i="1"/>
  <c r="K86" i="1"/>
  <c r="J141" i="1"/>
  <c r="K140" i="1"/>
  <c r="R140" i="1" s="1"/>
  <c r="L85" i="1"/>
  <c r="L140" i="1" s="1"/>
  <c r="S140" i="1" s="1"/>
  <c r="H89" i="1"/>
  <c r="G144" i="1"/>
  <c r="N144" i="1" s="1"/>
  <c r="I142" i="1"/>
  <c r="J87" i="1"/>
  <c r="I88" i="1"/>
  <c r="H143" i="1"/>
  <c r="G90" i="1"/>
  <c r="E91" i="1"/>
  <c r="E145" i="1"/>
  <c r="S139" i="1"/>
  <c r="M145" i="1" l="1"/>
  <c r="P142" i="1"/>
  <c r="Q141" i="1"/>
  <c r="O143" i="1"/>
  <c r="G91" i="1"/>
  <c r="E146" i="1"/>
  <c r="E92" i="1"/>
  <c r="H90" i="1"/>
  <c r="G145" i="1"/>
  <c r="I89" i="1"/>
  <c r="H144" i="1"/>
  <c r="J88" i="1"/>
  <c r="I143" i="1"/>
  <c r="P143" i="1" s="1"/>
  <c r="K87" i="1"/>
  <c r="J142" i="1"/>
  <c r="Q142" i="1" s="1"/>
  <c r="K141" i="1"/>
  <c r="R141" i="1" s="1"/>
  <c r="L86" i="1"/>
  <c r="L141" i="1" s="1"/>
  <c r="S141" i="1" l="1"/>
  <c r="N145" i="1"/>
  <c r="M146" i="1"/>
  <c r="N146" i="1"/>
  <c r="O144" i="1"/>
  <c r="K88" i="1"/>
  <c r="J143" i="1"/>
  <c r="J89" i="1"/>
  <c r="I144" i="1"/>
  <c r="P144" i="1" s="1"/>
  <c r="I90" i="1"/>
  <c r="H145" i="1"/>
  <c r="K142" i="1"/>
  <c r="R142" i="1" s="1"/>
  <c r="L87" i="1"/>
  <c r="L142" i="1" s="1"/>
  <c r="S142" i="1" s="1"/>
  <c r="E147" i="1"/>
  <c r="G92" i="1"/>
  <c r="E93" i="1"/>
  <c r="G146" i="1"/>
  <c r="H91" i="1"/>
  <c r="Q143" i="1" l="1"/>
  <c r="M147" i="1"/>
  <c r="O145" i="1"/>
  <c r="J90" i="1"/>
  <c r="I145" i="1"/>
  <c r="E94" i="1"/>
  <c r="E148" i="1"/>
  <c r="G93" i="1"/>
  <c r="I91" i="1"/>
  <c r="H146" i="1"/>
  <c r="O146" i="1" s="1"/>
  <c r="L88" i="1"/>
  <c r="L143" i="1" s="1"/>
  <c r="K143" i="1"/>
  <c r="R143" i="1" s="1"/>
  <c r="K89" i="1"/>
  <c r="J144" i="1"/>
  <c r="G147" i="1"/>
  <c r="N147" i="1" s="1"/>
  <c r="H92" i="1"/>
  <c r="Q144" i="1" l="1"/>
  <c r="P145" i="1"/>
  <c r="P146" i="1"/>
  <c r="M148" i="1"/>
  <c r="N148" i="1"/>
  <c r="H147" i="1"/>
  <c r="I92" i="1"/>
  <c r="J91" i="1"/>
  <c r="I146" i="1"/>
  <c r="G148" i="1"/>
  <c r="H93" i="1"/>
  <c r="J145" i="1"/>
  <c r="Q145" i="1" s="1"/>
  <c r="K90" i="1"/>
  <c r="E149" i="1"/>
  <c r="E95" i="1"/>
  <c r="G94" i="1"/>
  <c r="K144" i="1"/>
  <c r="R144" i="1" s="1"/>
  <c r="L89" i="1"/>
  <c r="L144" i="1" s="1"/>
  <c r="S144" i="1" s="1"/>
  <c r="S143" i="1"/>
  <c r="O147" i="1" l="1"/>
  <c r="M149" i="1"/>
  <c r="L90" i="1"/>
  <c r="L145" i="1" s="1"/>
  <c r="K145" i="1"/>
  <c r="R145" i="1" s="1"/>
  <c r="H148" i="1"/>
  <c r="O148" i="1" s="1"/>
  <c r="I93" i="1"/>
  <c r="E96" i="1"/>
  <c r="G95" i="1"/>
  <c r="E150" i="1"/>
  <c r="G149" i="1"/>
  <c r="H94" i="1"/>
  <c r="J146" i="1"/>
  <c r="K91" i="1"/>
  <c r="J92" i="1"/>
  <c r="I147" i="1"/>
  <c r="N149" i="1" l="1"/>
  <c r="P147" i="1"/>
  <c r="Q146" i="1"/>
  <c r="M150" i="1"/>
  <c r="K92" i="1"/>
  <c r="J147" i="1"/>
  <c r="G150" i="1"/>
  <c r="N150" i="1" s="1"/>
  <c r="H95" i="1"/>
  <c r="E151" i="1"/>
  <c r="E97" i="1"/>
  <c r="G96" i="1"/>
  <c r="K146" i="1"/>
  <c r="R146" i="1" s="1"/>
  <c r="L91" i="1"/>
  <c r="L146" i="1" s="1"/>
  <c r="J93" i="1"/>
  <c r="I148" i="1"/>
  <c r="P148" i="1" s="1"/>
  <c r="I94" i="1"/>
  <c r="H149" i="1"/>
  <c r="S145" i="1"/>
  <c r="M151" i="1" l="1"/>
  <c r="O149" i="1"/>
  <c r="Q147" i="1"/>
  <c r="G151" i="1"/>
  <c r="N151" i="1" s="1"/>
  <c r="H96" i="1"/>
  <c r="E152" i="1"/>
  <c r="E98" i="1"/>
  <c r="G97" i="1"/>
  <c r="H150" i="1"/>
  <c r="I95" i="1"/>
  <c r="J148" i="1"/>
  <c r="Q148" i="1" s="1"/>
  <c r="K93" i="1"/>
  <c r="J94" i="1"/>
  <c r="I149" i="1"/>
  <c r="P149" i="1" s="1"/>
  <c r="S146" i="1"/>
  <c r="K147" i="1"/>
  <c r="R147" i="1" s="1"/>
  <c r="L92" i="1"/>
  <c r="L147" i="1" s="1"/>
  <c r="S147" i="1" l="1"/>
  <c r="O150" i="1"/>
  <c r="M152" i="1"/>
  <c r="H97" i="1"/>
  <c r="G152" i="1"/>
  <c r="N152" i="1" s="1"/>
  <c r="K94" i="1"/>
  <c r="J149" i="1"/>
  <c r="I96" i="1"/>
  <c r="H151" i="1"/>
  <c r="O151" i="1" s="1"/>
  <c r="I150" i="1"/>
  <c r="P150" i="1" s="1"/>
  <c r="J95" i="1"/>
  <c r="E99" i="1"/>
  <c r="E153" i="1"/>
  <c r="G98" i="1"/>
  <c r="K148" i="1"/>
  <c r="R148" i="1" s="1"/>
  <c r="L93" i="1"/>
  <c r="L148" i="1" s="1"/>
  <c r="S148" i="1" l="1"/>
  <c r="Q149" i="1"/>
  <c r="M153" i="1"/>
  <c r="J150" i="1"/>
  <c r="K95" i="1"/>
  <c r="J96" i="1"/>
  <c r="I151" i="1"/>
  <c r="G153" i="1"/>
  <c r="H98" i="1"/>
  <c r="L94" i="1"/>
  <c r="L149" i="1" s="1"/>
  <c r="K149" i="1"/>
  <c r="R149" i="1" s="1"/>
  <c r="E100" i="1"/>
  <c r="G99" i="1"/>
  <c r="E154" i="1"/>
  <c r="H152" i="1"/>
  <c r="I97" i="1"/>
  <c r="M154" i="1" l="1"/>
  <c r="Q150" i="1"/>
  <c r="P151" i="1"/>
  <c r="N153" i="1"/>
  <c r="O152" i="1"/>
  <c r="S149" i="1"/>
  <c r="I152" i="1"/>
  <c r="P152" i="1" s="1"/>
  <c r="J97" i="1"/>
  <c r="H153" i="1"/>
  <c r="O153" i="1" s="1"/>
  <c r="I98" i="1"/>
  <c r="H99" i="1"/>
  <c r="G154" i="1"/>
  <c r="N154" i="1" s="1"/>
  <c r="G100" i="1"/>
  <c r="E101" i="1"/>
  <c r="E155" i="1"/>
  <c r="J151" i="1"/>
  <c r="Q151" i="1" s="1"/>
  <c r="K96" i="1"/>
  <c r="K150" i="1"/>
  <c r="R150" i="1" s="1"/>
  <c r="L95" i="1"/>
  <c r="L150" i="1" s="1"/>
  <c r="S150" i="1" s="1"/>
  <c r="M155" i="1" l="1"/>
  <c r="H100" i="1"/>
  <c r="G155" i="1"/>
  <c r="H154" i="1"/>
  <c r="I99" i="1"/>
  <c r="I153" i="1"/>
  <c r="J98" i="1"/>
  <c r="K151" i="1"/>
  <c r="R151" i="1" s="1"/>
  <c r="L96" i="1"/>
  <c r="L151" i="1" s="1"/>
  <c r="K97" i="1"/>
  <c r="J152" i="1"/>
  <c r="G101" i="1"/>
  <c r="E156" i="1"/>
  <c r="E102" i="1"/>
  <c r="M156" i="1" l="1"/>
  <c r="P153" i="1"/>
  <c r="O154" i="1"/>
  <c r="P154" i="1"/>
  <c r="N155" i="1"/>
  <c r="Q153" i="1"/>
  <c r="Q152" i="1"/>
  <c r="S151" i="1"/>
  <c r="G156" i="1"/>
  <c r="N156" i="1" s="1"/>
  <c r="H101" i="1"/>
  <c r="E157" i="1"/>
  <c r="E103" i="1"/>
  <c r="G102" i="1"/>
  <c r="I100" i="1"/>
  <c r="H155" i="1"/>
  <c r="K98" i="1"/>
  <c r="J153" i="1"/>
  <c r="I154" i="1"/>
  <c r="J99" i="1"/>
  <c r="L97" i="1"/>
  <c r="L152" i="1" s="1"/>
  <c r="K152" i="1"/>
  <c r="R152" i="1" s="1"/>
  <c r="M157" i="1" l="1"/>
  <c r="O155" i="1"/>
  <c r="H102" i="1"/>
  <c r="G157" i="1"/>
  <c r="N157" i="1" s="1"/>
  <c r="K153" i="1"/>
  <c r="R153" i="1" s="1"/>
  <c r="L98" i="1"/>
  <c r="L153" i="1" s="1"/>
  <c r="S153" i="1" s="1"/>
  <c r="I155" i="1"/>
  <c r="P155" i="1" s="1"/>
  <c r="J100" i="1"/>
  <c r="S152" i="1"/>
  <c r="G103" i="1"/>
  <c r="E104" i="1"/>
  <c r="E158" i="1"/>
  <c r="K99" i="1"/>
  <c r="J154" i="1"/>
  <c r="I101" i="1"/>
  <c r="H156" i="1"/>
  <c r="M158" i="1" l="1"/>
  <c r="Q154" i="1"/>
  <c r="O156" i="1"/>
  <c r="J155" i="1"/>
  <c r="Q155" i="1" s="1"/>
  <c r="K100" i="1"/>
  <c r="H103" i="1"/>
  <c r="G158" i="1"/>
  <c r="N158" i="1" s="1"/>
  <c r="J101" i="1"/>
  <c r="I156" i="1"/>
  <c r="P156" i="1" s="1"/>
  <c r="L99" i="1"/>
  <c r="L154" i="1" s="1"/>
  <c r="K154" i="1"/>
  <c r="R154" i="1" s="1"/>
  <c r="E105" i="1"/>
  <c r="E159" i="1"/>
  <c r="G104" i="1"/>
  <c r="I102" i="1"/>
  <c r="H157" i="1"/>
  <c r="O157" i="1" s="1"/>
  <c r="M159" i="1" l="1"/>
  <c r="S154" i="1"/>
  <c r="K101" i="1"/>
  <c r="J156" i="1"/>
  <c r="J102" i="1"/>
  <c r="I157" i="1"/>
  <c r="P157" i="1" s="1"/>
  <c r="G159" i="1"/>
  <c r="N159" i="1" s="1"/>
  <c r="H104" i="1"/>
  <c r="I103" i="1"/>
  <c r="H158" i="1"/>
  <c r="K155" i="1"/>
  <c r="R155" i="1" s="1"/>
  <c r="L100" i="1"/>
  <c r="L155" i="1" s="1"/>
  <c r="S155" i="1" s="1"/>
  <c r="G105" i="1"/>
  <c r="E160" i="1"/>
  <c r="O158" i="1" l="1"/>
  <c r="Q156" i="1"/>
  <c r="M160" i="1"/>
  <c r="H159" i="1"/>
  <c r="I104" i="1"/>
  <c r="I158" i="1"/>
  <c r="P158" i="1" s="1"/>
  <c r="J103" i="1"/>
  <c r="H105" i="1"/>
  <c r="G160" i="1"/>
  <c r="J157" i="1"/>
  <c r="K102" i="1"/>
  <c r="K156" i="1"/>
  <c r="R156" i="1" s="1"/>
  <c r="L101" i="1"/>
  <c r="L156" i="1" s="1"/>
  <c r="N160" i="1" l="1"/>
  <c r="O159" i="1"/>
  <c r="S156" i="1"/>
  <c r="Q157" i="1"/>
  <c r="I105" i="1"/>
  <c r="H160" i="1"/>
  <c r="O160" i="1" s="1"/>
  <c r="J158" i="1"/>
  <c r="K103" i="1"/>
  <c r="I159" i="1"/>
  <c r="P159" i="1" s="1"/>
  <c r="J104" i="1"/>
  <c r="L102" i="1"/>
  <c r="L157" i="1" s="1"/>
  <c r="K157" i="1"/>
  <c r="R157" i="1" s="1"/>
  <c r="Q158" i="1" l="1"/>
  <c r="J159" i="1"/>
  <c r="K104" i="1"/>
  <c r="L103" i="1"/>
  <c r="L158" i="1" s="1"/>
  <c r="K158" i="1"/>
  <c r="R158" i="1" s="1"/>
  <c r="J105" i="1"/>
  <c r="I160" i="1"/>
  <c r="P160" i="1" s="1"/>
  <c r="S157" i="1"/>
  <c r="Q159" i="1" l="1"/>
  <c r="S158" i="1"/>
  <c r="K105" i="1"/>
  <c r="J160" i="1"/>
  <c r="Q160" i="1" s="1"/>
  <c r="L104" i="1"/>
  <c r="L159" i="1" s="1"/>
  <c r="K159" i="1"/>
  <c r="R159" i="1" s="1"/>
  <c r="S159" i="1" l="1"/>
  <c r="K160" i="1"/>
  <c r="R160" i="1" s="1"/>
  <c r="L105" i="1"/>
  <c r="L160" i="1" s="1"/>
  <c r="S160" i="1" s="1"/>
</calcChain>
</file>

<file path=xl/sharedStrings.xml><?xml version="1.0" encoding="utf-8"?>
<sst xmlns="http://schemas.openxmlformats.org/spreadsheetml/2006/main" count="75" uniqueCount="31">
  <si>
    <t>n</t>
  </si>
  <si>
    <t>k</t>
  </si>
  <si>
    <t>fracción</t>
  </si>
  <si>
    <t>Xk</t>
  </si>
  <si>
    <t>T0(Xk)</t>
  </si>
  <si>
    <t>T1(Xk)</t>
  </si>
  <si>
    <t>T2(Xk)</t>
  </si>
  <si>
    <t>T3(Xk)</t>
  </si>
  <si>
    <t>T4(Xk)</t>
  </si>
  <si>
    <t>T5(Xk)</t>
  </si>
  <si>
    <t>T6(Xk)</t>
  </si>
  <si>
    <t>T7(Xk)</t>
  </si>
  <si>
    <t>T8(Xk)</t>
  </si>
  <si>
    <t>Norma</t>
  </si>
  <si>
    <t>Unitarios</t>
  </si>
  <si>
    <t>Coeficientes</t>
  </si>
  <si>
    <t>Aproximación</t>
  </si>
  <si>
    <t>x</t>
  </si>
  <si>
    <t>f(x)</t>
  </si>
  <si>
    <t>Valores de los polinomios</t>
  </si>
  <si>
    <t>Valores de los polinomios Normalizados por el coeficiente</t>
  </si>
  <si>
    <t>Hasta T2</t>
  </si>
  <si>
    <t>Hasta T3</t>
  </si>
  <si>
    <t>Hasta T4</t>
  </si>
  <si>
    <t>Hasta T5</t>
  </si>
  <si>
    <t>Hasta T6</t>
  </si>
  <si>
    <t>Hasta T7</t>
  </si>
  <si>
    <t>Hasta T1</t>
  </si>
  <si>
    <t>A</t>
  </si>
  <si>
    <t>B</t>
  </si>
  <si>
    <t>f(x) = 12.5*(A*(x+B)+1)^1.5*exp(-0.5*(A*(x+B)+1))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</si>
</sst>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Hoja1!$B$31</c:f>
              <c:strCache>
                <c:ptCount val="1"/>
                <c:pt idx="0">
                  <c:v>f(x) = 12.5*(A*(x+B)+1)^1.5*exp(-0.5*(A*(x+B)+1))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Hoja1!$A$32:$A$39</c:f>
              <c:numCache>
                <c:formatCode>General</c:formatCode>
                <c:ptCount val="8"/>
                <c:pt idx="0">
                  <c:v>0.98078528040323043</c:v>
                </c:pt>
                <c:pt idx="1">
                  <c:v>0.83146961230254524</c:v>
                </c:pt>
                <c:pt idx="2">
                  <c:v>0.55557023301960229</c:v>
                </c:pt>
                <c:pt idx="3">
                  <c:v>0.19509032201612833</c:v>
                </c:pt>
                <c:pt idx="4">
                  <c:v>-0.19509032201612819</c:v>
                </c:pt>
                <c:pt idx="5">
                  <c:v>-0.55557023301960196</c:v>
                </c:pt>
                <c:pt idx="6">
                  <c:v>-0.83146961230254535</c:v>
                </c:pt>
                <c:pt idx="7">
                  <c:v>-0.98078528040323043</c:v>
                </c:pt>
              </c:numCache>
            </c:numRef>
          </c:xVal>
          <c:yVal>
            <c:numRef>
              <c:f>Hoja1!$B$32:$B$39</c:f>
              <c:numCache>
                <c:formatCode>General</c:formatCode>
                <c:ptCount val="8"/>
                <c:pt idx="0">
                  <c:v>1.9298646297092343</c:v>
                </c:pt>
                <c:pt idx="1">
                  <c:v>2.5202313410642465</c:v>
                </c:pt>
                <c:pt idx="2">
                  <c:v>4.0355819436445861</c:v>
                </c:pt>
                <c:pt idx="3">
                  <c:v>7.03993155718931</c:v>
                </c:pt>
                <c:pt idx="4">
                  <c:v>11.415337149823923</c:v>
                </c:pt>
                <c:pt idx="5">
                  <c:v>14.436026787469185</c:v>
                </c:pt>
                <c:pt idx="6">
                  <c:v>12.443661569925089</c:v>
                </c:pt>
                <c:pt idx="7">
                  <c:v>8.2920178884949536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8E4-48D4-AF8C-E3FC56E48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87816"/>
        <c:axId val="597989776"/>
      </c:scatterChart>
      <c:valAx>
        <c:axId val="59798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989776"/>
        <c:crosses val="autoZero"/>
        <c:crossBetween val="midCat"/>
      </c:valAx>
      <c:valAx>
        <c:axId val="5979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987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79273704776542E-2"/>
          <c:y val="2.6605853287723299E-2"/>
          <c:w val="0.74740108746353651"/>
          <c:h val="0.9163816039528696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Hoja1!$D$109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Hoja1!$D$110:$D$160</c:f>
              <c:numCache>
                <c:formatCode>General</c:formatCode>
                <c:ptCount val="51"/>
                <c:pt idx="0">
                  <c:v>9.1464684967745669</c:v>
                </c:pt>
                <c:pt idx="1">
                  <c:v>9.1464684967745669</c:v>
                </c:pt>
                <c:pt idx="2">
                  <c:v>9.1464684967745669</c:v>
                </c:pt>
                <c:pt idx="3">
                  <c:v>9.1464684967745669</c:v>
                </c:pt>
                <c:pt idx="4">
                  <c:v>9.1464684967745669</c:v>
                </c:pt>
                <c:pt idx="5">
                  <c:v>9.1464684967745669</c:v>
                </c:pt>
                <c:pt idx="6">
                  <c:v>9.1464684967745669</c:v>
                </c:pt>
                <c:pt idx="7">
                  <c:v>9.1464684967745669</c:v>
                </c:pt>
                <c:pt idx="8">
                  <c:v>9.1464684967745669</c:v>
                </c:pt>
                <c:pt idx="9">
                  <c:v>9.1464684967745669</c:v>
                </c:pt>
                <c:pt idx="10">
                  <c:v>9.1464684967745669</c:v>
                </c:pt>
                <c:pt idx="11">
                  <c:v>9.1464684967745669</c:v>
                </c:pt>
                <c:pt idx="12">
                  <c:v>9.1464684967745669</c:v>
                </c:pt>
                <c:pt idx="13">
                  <c:v>9.1464684967745669</c:v>
                </c:pt>
                <c:pt idx="14">
                  <c:v>9.1464684967745669</c:v>
                </c:pt>
                <c:pt idx="15">
                  <c:v>9.1464684967745669</c:v>
                </c:pt>
                <c:pt idx="16">
                  <c:v>9.1464684967745669</c:v>
                </c:pt>
                <c:pt idx="17">
                  <c:v>9.1464684967745669</c:v>
                </c:pt>
                <c:pt idx="18">
                  <c:v>9.1464684967745669</c:v>
                </c:pt>
                <c:pt idx="19">
                  <c:v>9.1464684967745669</c:v>
                </c:pt>
                <c:pt idx="20">
                  <c:v>9.1464684967745669</c:v>
                </c:pt>
                <c:pt idx="21">
                  <c:v>9.1464684967745669</c:v>
                </c:pt>
                <c:pt idx="22">
                  <c:v>9.1464684967745669</c:v>
                </c:pt>
                <c:pt idx="23">
                  <c:v>9.1464684967745669</c:v>
                </c:pt>
                <c:pt idx="24">
                  <c:v>9.1464684967745669</c:v>
                </c:pt>
                <c:pt idx="25">
                  <c:v>9.1464684967745669</c:v>
                </c:pt>
                <c:pt idx="26">
                  <c:v>9.1464684967745669</c:v>
                </c:pt>
                <c:pt idx="27">
                  <c:v>9.1464684967745669</c:v>
                </c:pt>
                <c:pt idx="28">
                  <c:v>9.1464684967745669</c:v>
                </c:pt>
                <c:pt idx="29">
                  <c:v>9.1464684967745669</c:v>
                </c:pt>
                <c:pt idx="30">
                  <c:v>9.1464684967745669</c:v>
                </c:pt>
                <c:pt idx="31">
                  <c:v>9.1464684967745669</c:v>
                </c:pt>
                <c:pt idx="32">
                  <c:v>9.1464684967745669</c:v>
                </c:pt>
                <c:pt idx="33">
                  <c:v>9.1464684967745669</c:v>
                </c:pt>
                <c:pt idx="34">
                  <c:v>9.1464684967745669</c:v>
                </c:pt>
                <c:pt idx="35">
                  <c:v>9.1464684967745669</c:v>
                </c:pt>
                <c:pt idx="36">
                  <c:v>9.1464684967745669</c:v>
                </c:pt>
                <c:pt idx="37">
                  <c:v>9.1464684967745669</c:v>
                </c:pt>
                <c:pt idx="38">
                  <c:v>9.1464684967745669</c:v>
                </c:pt>
                <c:pt idx="39">
                  <c:v>9.1464684967745669</c:v>
                </c:pt>
                <c:pt idx="40">
                  <c:v>9.1464684967745669</c:v>
                </c:pt>
                <c:pt idx="41">
                  <c:v>9.1464684967745669</c:v>
                </c:pt>
                <c:pt idx="42">
                  <c:v>9.1464684967745669</c:v>
                </c:pt>
                <c:pt idx="43">
                  <c:v>9.1464684967745669</c:v>
                </c:pt>
                <c:pt idx="44">
                  <c:v>9.1464684967745669</c:v>
                </c:pt>
                <c:pt idx="45">
                  <c:v>9.1464684967745669</c:v>
                </c:pt>
                <c:pt idx="46">
                  <c:v>9.1464684967745669</c:v>
                </c:pt>
                <c:pt idx="47">
                  <c:v>9.1464684967745669</c:v>
                </c:pt>
                <c:pt idx="48">
                  <c:v>9.1464684967745669</c:v>
                </c:pt>
                <c:pt idx="49">
                  <c:v>9.1464684967745669</c:v>
                </c:pt>
                <c:pt idx="50">
                  <c:v>9.1464684967745669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04-4282-9565-0E4AE525D016}"/>
            </c:ext>
          </c:extLst>
        </c:ser>
        <c:ser>
          <c:idx val="2"/>
          <c:order val="1"/>
          <c:tx>
            <c:strRef>
              <c:f>Hoja1!$M$109</c:f>
              <c:strCache>
                <c:ptCount val="1"/>
                <c:pt idx="0">
                  <c:v>Hasta T1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Hoja1!$M$110:$M$160</c:f>
              <c:numCache>
                <c:formatCode>General</c:formatCode>
                <c:ptCount val="51"/>
                <c:pt idx="0">
                  <c:v>13.044760059514607</c:v>
                </c:pt>
                <c:pt idx="1">
                  <c:v>12.943293303796025</c:v>
                </c:pt>
                <c:pt idx="2">
                  <c:v>12.622305783426643</c:v>
                </c:pt>
                <c:pt idx="3">
                  <c:v>12.411078645382663</c:v>
                </c:pt>
                <c:pt idx="4">
                  <c:v>12.154805272845206</c:v>
                </c:pt>
                <c:pt idx="5">
                  <c:v>11.988624369294698</c:v>
                </c:pt>
                <c:pt idx="6">
                  <c:v>11.777397231250717</c:v>
                </c:pt>
                <c:pt idx="7">
                  <c:v>11.566170093206736</c:v>
                </c:pt>
                <c:pt idx="8">
                  <c:v>11.354942955162754</c:v>
                </c:pt>
                <c:pt idx="9">
                  <c:v>11.143715817118771</c:v>
                </c:pt>
                <c:pt idx="10">
                  <c:v>10.93248867907479</c:v>
                </c:pt>
                <c:pt idx="11">
                  <c:v>10.697869365994029</c:v>
                </c:pt>
                <c:pt idx="12">
                  <c:v>10.510034402986827</c:v>
                </c:pt>
                <c:pt idx="13">
                  <c:v>10.298807264942845</c:v>
                </c:pt>
                <c:pt idx="14">
                  <c:v>10.087580126898864</c:v>
                </c:pt>
                <c:pt idx="15">
                  <c:v>9.8763529888548831</c:v>
                </c:pt>
                <c:pt idx="16">
                  <c:v>9.6651258508109006</c:v>
                </c:pt>
                <c:pt idx="17">
                  <c:v>9.4538987127669181</c:v>
                </c:pt>
                <c:pt idx="18">
                  <c:v>9.2426715747229373</c:v>
                </c:pt>
                <c:pt idx="19">
                  <c:v>9.0314444366789566</c:v>
                </c:pt>
                <c:pt idx="20">
                  <c:v>8.7942908679037046</c:v>
                </c:pt>
                <c:pt idx="21">
                  <c:v>8.6089901605909933</c:v>
                </c:pt>
                <c:pt idx="22">
                  <c:v>8.3977630225470108</c:v>
                </c:pt>
                <c:pt idx="23">
                  <c:v>8.1865358845030283</c:v>
                </c:pt>
                <c:pt idx="24">
                  <c:v>7.9753087464590475</c:v>
                </c:pt>
                <c:pt idx="25">
                  <c:v>7.7640816084150659</c:v>
                </c:pt>
                <c:pt idx="26">
                  <c:v>7.5528544703710843</c:v>
                </c:pt>
                <c:pt idx="27">
                  <c:v>7.3416273323271026</c:v>
                </c:pt>
                <c:pt idx="28">
                  <c:v>7.1304001942831201</c:v>
                </c:pt>
                <c:pt idx="29">
                  <c:v>6.9191730562391403</c:v>
                </c:pt>
                <c:pt idx="30">
                  <c:v>6.7338723489264272</c:v>
                </c:pt>
                <c:pt idx="31">
                  <c:v>6.4967187801511761</c:v>
                </c:pt>
                <c:pt idx="32">
                  <c:v>6.2854916421071945</c:v>
                </c:pt>
                <c:pt idx="33">
                  <c:v>6.0742645040632128</c:v>
                </c:pt>
                <c:pt idx="34">
                  <c:v>5.8630373660192312</c:v>
                </c:pt>
                <c:pt idx="35">
                  <c:v>5.6518102279752487</c:v>
                </c:pt>
                <c:pt idx="36">
                  <c:v>5.4405830899312679</c:v>
                </c:pt>
                <c:pt idx="37">
                  <c:v>5.2293559518872863</c:v>
                </c:pt>
                <c:pt idx="38">
                  <c:v>5.0181288138433047</c:v>
                </c:pt>
                <c:pt idx="39">
                  <c:v>4.8302938508361013</c:v>
                </c:pt>
                <c:pt idx="40">
                  <c:v>4.5956745377553414</c:v>
                </c:pt>
                <c:pt idx="41">
                  <c:v>4.3844473997113589</c:v>
                </c:pt>
                <c:pt idx="42">
                  <c:v>4.1732202616673781</c:v>
                </c:pt>
                <c:pt idx="43">
                  <c:v>3.9619931236233965</c:v>
                </c:pt>
                <c:pt idx="44">
                  <c:v>3.7507659855794149</c:v>
                </c:pt>
                <c:pt idx="45">
                  <c:v>3.5395388475354332</c:v>
                </c:pt>
                <c:pt idx="46">
                  <c:v>3.3733579439849253</c:v>
                </c:pt>
                <c:pt idx="47">
                  <c:v>3.1170845714474691</c:v>
                </c:pt>
                <c:pt idx="48">
                  <c:v>2.9058574334034883</c:v>
                </c:pt>
                <c:pt idx="49">
                  <c:v>2.5848699130341064</c:v>
                </c:pt>
                <c:pt idx="50">
                  <c:v>2.4834031573155251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Hoja1!$N$109</c:f>
              <c:strCache>
                <c:ptCount val="1"/>
                <c:pt idx="0">
                  <c:v>Hasta T2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Hoja1!$N$110:$N$160</c:f>
              <c:numCache>
                <c:formatCode>General</c:formatCode>
                <c:ptCount val="51"/>
                <c:pt idx="0">
                  <c:v>10.807509631287523</c:v>
                </c:pt>
                <c:pt idx="1">
                  <c:v>10.876343424054911</c:v>
                </c:pt>
                <c:pt idx="2">
                  <c:v>11.072338686750919</c:v>
                </c:pt>
                <c:pt idx="3">
                  <c:v>11.18327561037164</c:v>
                </c:pt>
                <c:pt idx="4">
                  <c:v>11.298646599910997</c:v>
                </c:pt>
                <c:pt idx="5">
                  <c:v>11.362194249391113</c:v>
                </c:pt>
                <c:pt idx="6">
                  <c:v>11.430175964789873</c:v>
                </c:pt>
                <c:pt idx="7">
                  <c:v>11.483839277447979</c:v>
                </c:pt>
                <c:pt idx="8">
                  <c:v>11.52318418736543</c:v>
                </c:pt>
                <c:pt idx="9">
                  <c:v>11.548210694542227</c:v>
                </c:pt>
                <c:pt idx="10">
                  <c:v>11.558918798978373</c:v>
                </c:pt>
                <c:pt idx="11">
                  <c:v>11.554028038928237</c:v>
                </c:pt>
                <c:pt idx="12">
                  <c:v>11.537379799628704</c:v>
                </c:pt>
                <c:pt idx="13">
                  <c:v>11.505132695842889</c:v>
                </c:pt>
                <c:pt idx="14">
                  <c:v>11.458567189316421</c:v>
                </c:pt>
                <c:pt idx="15">
                  <c:v>11.3976832800493</c:v>
                </c:pt>
                <c:pt idx="16">
                  <c:v>11.322480968041525</c:v>
                </c:pt>
                <c:pt idx="17">
                  <c:v>11.232960253293095</c:v>
                </c:pt>
                <c:pt idx="18">
                  <c:v>11.129121135804015</c:v>
                </c:pt>
                <c:pt idx="19">
                  <c:v>11.01096361557428</c:v>
                </c:pt>
                <c:pt idx="20">
                  <c:v>10.861240747644819</c:v>
                </c:pt>
                <c:pt idx="21">
                  <c:v>10.73169336689285</c:v>
                </c:pt>
                <c:pt idx="22">
                  <c:v>10.570580638441154</c:v>
                </c:pt>
                <c:pt idx="23">
                  <c:v>10.395149507248806</c:v>
                </c:pt>
                <c:pt idx="24">
                  <c:v>10.205399973315805</c:v>
                </c:pt>
                <c:pt idx="25">
                  <c:v>10.00133203664215</c:v>
                </c:pt>
                <c:pt idx="26">
                  <c:v>9.7829456972278415</c:v>
                </c:pt>
                <c:pt idx="27">
                  <c:v>9.55024095507288</c:v>
                </c:pt>
                <c:pt idx="28">
                  <c:v>9.303217810177264</c:v>
                </c:pt>
                <c:pt idx="29">
                  <c:v>9.0418762625409972</c:v>
                </c:pt>
                <c:pt idx="30">
                  <c:v>8.8008222286675419</c:v>
                </c:pt>
                <c:pt idx="31">
                  <c:v>8.4762379590465002</c:v>
                </c:pt>
                <c:pt idx="32">
                  <c:v>8.1719412031882719</c:v>
                </c:pt>
                <c:pt idx="33">
                  <c:v>7.85332604458939</c:v>
                </c:pt>
                <c:pt idx="34">
                  <c:v>7.5203924832498545</c:v>
                </c:pt>
                <c:pt idx="35">
                  <c:v>7.1731405191696656</c:v>
                </c:pt>
                <c:pt idx="36">
                  <c:v>6.8115701523488248</c:v>
                </c:pt>
                <c:pt idx="37">
                  <c:v>6.4356813827873296</c:v>
                </c:pt>
                <c:pt idx="38">
                  <c:v>6.0454742104851817</c:v>
                </c:pt>
                <c:pt idx="39">
                  <c:v>5.6864525237703081</c:v>
                </c:pt>
                <c:pt idx="40">
                  <c:v>5.2221046576589245</c:v>
                </c:pt>
                <c:pt idx="41">
                  <c:v>4.7889422771348151</c:v>
                </c:pt>
                <c:pt idx="42">
                  <c:v>4.3414614938700549</c:v>
                </c:pt>
                <c:pt idx="43">
                  <c:v>3.8796623078646402</c:v>
                </c:pt>
                <c:pt idx="44">
                  <c:v>3.4035447191185715</c:v>
                </c:pt>
                <c:pt idx="45">
                  <c:v>2.9131087276318492</c:v>
                </c:pt>
                <c:pt idx="46">
                  <c:v>2.5171992710507176</c:v>
                </c:pt>
                <c:pt idx="47">
                  <c:v>1.8892815364364446</c:v>
                </c:pt>
                <c:pt idx="48">
                  <c:v>1.3558903367277653</c:v>
                </c:pt>
                <c:pt idx="49">
                  <c:v>0.51792003329299208</c:v>
                </c:pt>
                <c:pt idx="50">
                  <c:v>0.2461527290884411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Hoja1!$O$109</c:f>
              <c:strCache>
                <c:ptCount val="1"/>
                <c:pt idx="0">
                  <c:v>Hasta T3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Hoja1!$O$110:$O$160</c:f>
              <c:numCache>
                <c:formatCode>General</c:formatCode>
                <c:ptCount val="51"/>
                <c:pt idx="0">
                  <c:v>8.4881405281662161</c:v>
                </c:pt>
                <c:pt idx="1">
                  <c:v>8.9478584950961366</c:v>
                </c:pt>
                <c:pt idx="2">
                  <c:v>10.24953785868043</c:v>
                </c:pt>
                <c:pt idx="3">
                  <c:v>10.984069636842756</c:v>
                </c:pt>
                <c:pt idx="4">
                  <c:v>11.751133065113191</c:v>
                </c:pt>
                <c:pt idx="5">
                  <c:v>12.178612173689812</c:v>
                </c:pt>
                <c:pt idx="6">
                  <c:v>12.645748034259338</c:v>
                </c:pt>
                <c:pt idx="7">
                  <c:v>13.030877024182715</c:v>
                </c:pt>
                <c:pt idx="8">
                  <c:v>13.337561694402341</c:v>
                </c:pt>
                <c:pt idx="9">
                  <c:v>13.569364595860609</c:v>
                </c:pt>
                <c:pt idx="10">
                  <c:v>13.729848279499915</c:v>
                </c:pt>
                <c:pt idx="11">
                  <c:v>13.828831115091656</c:v>
                </c:pt>
                <c:pt idx="12">
                  <c:v>13.85110819709122</c:v>
                </c:pt>
                <c:pt idx="13">
                  <c:v>13.819009532928003</c:v>
                </c:pt>
                <c:pt idx="14">
                  <c:v>13.729841854715403</c:v>
                </c:pt>
                <c:pt idx="15">
                  <c:v>13.587167713395813</c:v>
                </c:pt>
                <c:pt idx="16">
                  <c:v>13.394549659911625</c:v>
                </c:pt>
                <c:pt idx="17">
                  <c:v>13.155550245205234</c:v>
                </c:pt>
                <c:pt idx="18">
                  <c:v>12.873732020219036</c:v>
                </c:pt>
                <c:pt idx="19">
                  <c:v>12.552657535895424</c:v>
                </c:pt>
                <c:pt idx="20">
                  <c:v>12.149813180724388</c:v>
                </c:pt>
                <c:pt idx="21">
                  <c:v>11.806989993005537</c:v>
                </c:pt>
                <c:pt idx="22">
                  <c:v>11.389522036324049</c:v>
                </c:pt>
                <c:pt idx="23">
                  <c:v>10.947048024074727</c:v>
                </c:pt>
                <c:pt idx="24">
                  <c:v>10.483130507199963</c:v>
                </c:pt>
                <c:pt idx="25">
                  <c:v>10.00133203664215</c:v>
                </c:pt>
                <c:pt idx="26">
                  <c:v>9.5052151633436832</c:v>
                </c:pt>
                <c:pt idx="27">
                  <c:v>8.9983424382469579</c:v>
                </c:pt>
                <c:pt idx="28">
                  <c:v>8.484276412294367</c:v>
                </c:pt>
                <c:pt idx="29">
                  <c:v>7.9665796364283104</c:v>
                </c:pt>
                <c:pt idx="30">
                  <c:v>7.5122497955879712</c:v>
                </c:pt>
                <c:pt idx="31">
                  <c:v>6.9345440387253561</c:v>
                </c:pt>
                <c:pt idx="32">
                  <c:v>6.4273303187732509</c:v>
                </c:pt>
                <c:pt idx="33">
                  <c:v>5.9307360526772515</c:v>
                </c:pt>
                <c:pt idx="34">
                  <c:v>5.448323791379754</c:v>
                </c:pt>
                <c:pt idx="35">
                  <c:v>4.9836560858231529</c:v>
                </c:pt>
                <c:pt idx="36">
                  <c:v>4.5402954869498426</c:v>
                </c:pt>
                <c:pt idx="37">
                  <c:v>4.121804545702215</c:v>
                </c:pt>
                <c:pt idx="38">
                  <c:v>3.7317458130226666</c:v>
                </c:pt>
                <c:pt idx="39">
                  <c:v>3.4116494476068886</c:v>
                </c:pt>
                <c:pt idx="40">
                  <c:v>3.0511751771373818</c:v>
                </c:pt>
                <c:pt idx="41">
                  <c:v>2.7677883758164348</c:v>
                </c:pt>
                <c:pt idx="42">
                  <c:v>2.5270839868331443</c:v>
                </c:pt>
                <c:pt idx="43">
                  <c:v>2.3326245611299039</c:v>
                </c:pt>
                <c:pt idx="44">
                  <c:v>2.1879726496491072</c:v>
                </c:pt>
                <c:pt idx="45">
                  <c:v>2.0966908033331504</c:v>
                </c:pt>
                <c:pt idx="46">
                  <c:v>2.0647128058485236</c:v>
                </c:pt>
                <c:pt idx="47">
                  <c:v>2.0884875099653293</c:v>
                </c:pt>
                <c:pt idx="48">
                  <c:v>2.178691164798253</c:v>
                </c:pt>
                <c:pt idx="49">
                  <c:v>2.4464049622517665</c:v>
                </c:pt>
                <c:pt idx="50">
                  <c:v>2.5655218322097473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Hoja1!$P$109</c:f>
              <c:strCache>
                <c:ptCount val="1"/>
                <c:pt idx="0">
                  <c:v>Hasta T4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Hoja1!$P$110:$P$160</c:f>
              <c:numCache>
                <c:formatCode>General</c:formatCode>
                <c:ptCount val="51"/>
                <c:pt idx="0">
                  <c:v>7.6469750664057941</c:v>
                </c:pt>
                <c:pt idx="1">
                  <c:v>8.3530646929854289</c:v>
                </c:pt>
                <c:pt idx="2">
                  <c:v>10.283231851589653</c:v>
                </c:pt>
                <c:pt idx="3">
                  <c:v>11.31854824850064</c:v>
                </c:pt>
                <c:pt idx="4">
                  <c:v>12.345926867223898</c:v>
                </c:pt>
                <c:pt idx="5">
                  <c:v>12.8878828910462</c:v>
                </c:pt>
                <c:pt idx="6">
                  <c:v>13.446391123771678</c:v>
                </c:pt>
                <c:pt idx="7">
                  <c:v>13.869764206113269</c:v>
                </c:pt>
                <c:pt idx="8">
                  <c:v>14.169213507497016</c:v>
                </c:pt>
                <c:pt idx="9">
                  <c:v>14.355536947701191</c:v>
                </c:pt>
                <c:pt idx="10">
                  <c:v>14.439118996856303</c:v>
                </c:pt>
                <c:pt idx="11">
                  <c:v>14.423624917202364</c:v>
                </c:pt>
                <c:pt idx="12">
                  <c:v>14.337529554302552</c:v>
                </c:pt>
                <c:pt idx="13">
                  <c:v>14.171059754615879</c:v>
                </c:pt>
                <c:pt idx="14">
                  <c:v>13.93925194792453</c:v>
                </c:pt>
                <c:pt idx="15">
                  <c:v>13.650423356120196</c:v>
                </c:pt>
                <c:pt idx="16">
                  <c:v>13.312477751446794</c:v>
                </c:pt>
                <c:pt idx="17">
                  <c:v>12.932905456500478</c:v>
                </c:pt>
                <c:pt idx="18">
                  <c:v>12.518783344229645</c:v>
                </c:pt>
                <c:pt idx="19">
                  <c:v>12.076774837934922</c:v>
                </c:pt>
                <c:pt idx="20">
                  <c:v>11.555019378613681</c:v>
                </c:pt>
                <c:pt idx="21">
                  <c:v>11.133685088237495</c:v>
                </c:pt>
                <c:pt idx="22">
                  <c:v>10.643863443197223</c:v>
                </c:pt>
                <c:pt idx="23">
                  <c:v>10.148674600857928</c:v>
                </c:pt>
                <c:pt idx="24">
                  <c:v>9.6527147362814176</c:v>
                </c:pt>
                <c:pt idx="25">
                  <c:v>9.1601665748817283</c:v>
                </c:pt>
                <c:pt idx="26">
                  <c:v>8.6747993924251379</c:v>
                </c:pt>
                <c:pt idx="27">
                  <c:v>8.1999690150301596</c:v>
                </c:pt>
                <c:pt idx="28">
                  <c:v>7.7386178191675405</c:v>
                </c:pt>
                <c:pt idx="29">
                  <c:v>7.2932747316602677</c:v>
                </c:pt>
                <c:pt idx="30">
                  <c:v>6.9174559934772635</c:v>
                </c:pt>
                <c:pt idx="31">
                  <c:v>6.4586613407648539</c:v>
                </c:pt>
                <c:pt idx="32">
                  <c:v>6.0723816427838599</c:v>
                </c:pt>
                <c:pt idx="33">
                  <c:v>5.7080912639724959</c:v>
                </c:pt>
                <c:pt idx="34">
                  <c:v>5.3662518829149226</c:v>
                </c:pt>
                <c:pt idx="35">
                  <c:v>5.0469117285475376</c:v>
                </c:pt>
                <c:pt idx="36">
                  <c:v>4.7497055801589712</c:v>
                </c:pt>
                <c:pt idx="37">
                  <c:v>4.4738547673900904</c:v>
                </c:pt>
                <c:pt idx="38">
                  <c:v>4.2181671702339987</c:v>
                </c:pt>
                <c:pt idx="39">
                  <c:v>4.0064432497175968</c:v>
                </c:pt>
                <c:pt idx="40">
                  <c:v>3.7604458944937704</c:v>
                </c:pt>
                <c:pt idx="41">
                  <c:v>3.5539607276570173</c:v>
                </c:pt>
                <c:pt idx="42">
                  <c:v>3.3587357999278193</c:v>
                </c:pt>
                <c:pt idx="43">
                  <c:v>3.1715117430604574</c:v>
                </c:pt>
                <c:pt idx="44">
                  <c:v>2.9886157391614461</c:v>
                </c:pt>
                <c:pt idx="45">
                  <c:v>2.8059615206895385</c:v>
                </c:pt>
                <c:pt idx="46">
                  <c:v>2.6595066079592318</c:v>
                </c:pt>
                <c:pt idx="47">
                  <c:v>2.422966121623213</c:v>
                </c:pt>
                <c:pt idx="48">
                  <c:v>2.2123851577074771</c:v>
                </c:pt>
                <c:pt idx="49">
                  <c:v>1.8516111601410583</c:v>
                </c:pt>
                <c:pt idx="50">
                  <c:v>1.7243563704493248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Hoja1!$Q$109</c:f>
              <c:strCache>
                <c:ptCount val="1"/>
                <c:pt idx="0">
                  <c:v>Hasta T5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Hoja1!$Q$110:$Q$160</c:f>
              <c:numCache>
                <c:formatCode>General</c:formatCode>
                <c:ptCount val="51"/>
                <c:pt idx="0">
                  <c:v>7.5142029650012576</c:v>
                </c:pt>
                <c:pt idx="1">
                  <c:v>8.2793004656696088</c:v>
                </c:pt>
                <c:pt idx="2">
                  <c:v>10.34011880578403</c:v>
                </c:pt>
                <c:pt idx="3">
                  <c:v>11.422871182939245</c:v>
                </c:pt>
                <c:pt idx="4">
                  <c:v>12.476147789929673</c:v>
                </c:pt>
                <c:pt idx="5">
                  <c:v>13.020272608798692</c:v>
                </c:pt>
                <c:pt idx="6">
                  <c:v>13.568897206419919</c:v>
                </c:pt>
                <c:pt idx="7">
                  <c:v>13.971878139085218</c:v>
                </c:pt>
                <c:pt idx="8">
                  <c:v>14.243877406296688</c:v>
                </c:pt>
                <c:pt idx="9">
                  <c:v>14.398673684877018</c:v>
                </c:pt>
                <c:pt idx="10">
                  <c:v>14.449188433026823</c:v>
                </c:pt>
                <c:pt idx="11">
                  <c:v>14.397722365184595</c:v>
                </c:pt>
                <c:pt idx="12">
                  <c:v>14.28492970207075</c:v>
                </c:pt>
                <c:pt idx="13">
                  <c:v>14.091947982771483</c:v>
                </c:pt>
                <c:pt idx="14">
                  <c:v>13.838320460769541</c:v>
                </c:pt>
                <c:pt idx="15">
                  <c:v>13.53307406201481</c:v>
                </c:pt>
                <c:pt idx="16">
                  <c:v>13.184535118178964</c:v>
                </c:pt>
                <c:pt idx="17">
                  <c:v>12.800355470712775</c:v>
                </c:pt>
                <c:pt idx="18">
                  <c:v>12.387538574903452</c:v>
                </c:pt>
                <c:pt idx="19">
                  <c:v>11.952465603931925</c:v>
                </c:pt>
                <c:pt idx="20">
                  <c:v>11.444623410934257</c:v>
                </c:pt>
                <c:pt idx="21">
                  <c:v>11.038121343038522</c:v>
                </c:pt>
                <c:pt idx="22">
                  <c:v>10.568735925462983</c:v>
                </c:pt>
                <c:pt idx="23">
                  <c:v>10.096918385532547</c:v>
                </c:pt>
                <c:pt idx="24">
                  <c:v>9.6263300467564967</c:v>
                </c:pt>
                <c:pt idx="25">
                  <c:v>9.1601665748817283</c:v>
                </c:pt>
                <c:pt idx="26">
                  <c:v>8.7011840819500588</c:v>
                </c:pt>
                <c:pt idx="27">
                  <c:v>8.2517252303555413</c:v>
                </c:pt>
                <c:pt idx="28">
                  <c:v>7.8137453369017802</c:v>
                </c:pt>
                <c:pt idx="29">
                  <c:v>7.3888384768592408</c:v>
                </c:pt>
                <c:pt idx="30">
                  <c:v>7.0278519611566876</c:v>
                </c:pt>
                <c:pt idx="31">
                  <c:v>6.5829705747678497</c:v>
                </c:pt>
                <c:pt idx="32">
                  <c:v>6.2036264121100517</c:v>
                </c:pt>
                <c:pt idx="33">
                  <c:v>5.8406412497601981</c:v>
                </c:pt>
                <c:pt idx="34">
                  <c:v>5.4941945161827537</c:v>
                </c:pt>
                <c:pt idx="35">
                  <c:v>5.1642610226529229</c:v>
                </c:pt>
                <c:pt idx="36">
                  <c:v>4.8506370673139605</c:v>
                </c:pt>
                <c:pt idx="37">
                  <c:v>4.5529665392344869</c:v>
                </c:pt>
                <c:pt idx="38">
                  <c:v>4.2707670224658001</c:v>
                </c:pt>
                <c:pt idx="39">
                  <c:v>4.0323458017353655</c:v>
                </c:pt>
                <c:pt idx="40">
                  <c:v>3.7503764583232502</c:v>
                </c:pt>
                <c:pt idx="41">
                  <c:v>3.5108239904811898</c:v>
                </c:pt>
                <c:pt idx="42">
                  <c:v>3.2840719011281481</c:v>
                </c:pt>
                <c:pt idx="43">
                  <c:v>3.0693978100885073</c:v>
                </c:pt>
                <c:pt idx="44">
                  <c:v>2.8661096565132045</c:v>
                </c:pt>
                <c:pt idx="45">
                  <c:v>2.673571802937047</c:v>
                </c:pt>
                <c:pt idx="46">
                  <c:v>2.5292856852534573</c:v>
                </c:pt>
                <c:pt idx="47">
                  <c:v>2.318643187184608</c:v>
                </c:pt>
                <c:pt idx="48">
                  <c:v>2.155498203513099</c:v>
                </c:pt>
                <c:pt idx="49">
                  <c:v>1.9253753874568789</c:v>
                </c:pt>
                <c:pt idx="50">
                  <c:v>1.8571284718538612</c:v>
                </c:pt>
              </c:numCache>
            </c:numRef>
          </c:yVal>
          <c:smooth val="0"/>
        </c:ser>
        <c:ser>
          <c:idx val="7"/>
          <c:order val="6"/>
          <c:tx>
            <c:strRef>
              <c:f>Hoja1!$R$109</c:f>
              <c:strCache>
                <c:ptCount val="1"/>
                <c:pt idx="0">
                  <c:v>Hasta T6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Hoja1!$R$110:$R$160</c:f>
              <c:numCache>
                <c:formatCode>General</c:formatCode>
                <c:ptCount val="51"/>
                <c:pt idx="0">
                  <c:v>7.5366845563408162</c:v>
                </c:pt>
                <c:pt idx="1">
                  <c:v>8.2879037982084593</c:v>
                </c:pt>
                <c:pt idx="2">
                  <c:v>10.323295785189817</c:v>
                </c:pt>
                <c:pt idx="3">
                  <c:v>11.400721273692048</c:v>
                </c:pt>
                <c:pt idx="4">
                  <c:v>12.455377507832772</c:v>
                </c:pt>
                <c:pt idx="5">
                  <c:v>13.003362135645807</c:v>
                </c:pt>
                <c:pt idx="6">
                  <c:v>13.558765949997925</c:v>
                </c:pt>
                <c:pt idx="7">
                  <c:v>13.969400652974553</c:v>
                </c:pt>
                <c:pt idx="8">
                  <c:v>14.248911011305967</c:v>
                </c:pt>
                <c:pt idx="9">
                  <c:v>14.41033622565806</c:v>
                </c:pt>
                <c:pt idx="10">
                  <c:v>14.466098906179708</c:v>
                </c:pt>
                <c:pt idx="11">
                  <c:v>14.418492647281496</c:v>
                </c:pt>
                <c:pt idx="12">
                  <c:v>14.307192858430076</c:v>
                </c:pt>
                <c:pt idx="13">
                  <c:v>14.114216880605502</c:v>
                </c:pt>
                <c:pt idx="14">
                  <c:v>13.858956672342577</c:v>
                </c:pt>
                <c:pt idx="15">
                  <c:v>13.550660781435189</c:v>
                </c:pt>
                <c:pt idx="16">
                  <c:v>13.197939572656242</c:v>
                </c:pt>
                <c:pt idx="17">
                  <c:v>12.808769054708989</c:v>
                </c:pt>
                <c:pt idx="18">
                  <c:v>12.390496828807523</c:v>
                </c:pt>
                <c:pt idx="19">
                  <c:v>11.949850158886376</c:v>
                </c:pt>
                <c:pt idx="20">
                  <c:v>11.436020078395407</c:v>
                </c:pt>
                <c:pt idx="21">
                  <c:v>11.025304128987065</c:v>
                </c:pt>
                <c:pt idx="22">
                  <c:v>10.551859945174694</c:v>
                </c:pt>
                <c:pt idx="23">
                  <c:v>10.076982661497462</c:v>
                </c:pt>
                <c:pt idx="24">
                  <c:v>9.6044931656562813</c:v>
                </c:pt>
                <c:pt idx="25">
                  <c:v>9.1376849835421705</c:v>
                </c:pt>
                <c:pt idx="26">
                  <c:v>8.6793472008498433</c:v>
                </c:pt>
                <c:pt idx="27">
                  <c:v>8.2317895063204567</c:v>
                </c:pt>
                <c:pt idx="28">
                  <c:v>7.7968693566134926</c:v>
                </c:pt>
                <c:pt idx="29">
                  <c:v>7.3760212628077824</c:v>
                </c:pt>
                <c:pt idx="30">
                  <c:v>7.0192486286178362</c:v>
                </c:pt>
                <c:pt idx="31">
                  <c:v>6.5803551297223013</c:v>
                </c:pt>
                <c:pt idx="32">
                  <c:v>6.2065846660141233</c:v>
                </c:pt>
                <c:pt idx="33">
                  <c:v>5.8490548337564121</c:v>
                </c:pt>
                <c:pt idx="34">
                  <c:v>5.507598970660033</c:v>
                </c:pt>
                <c:pt idx="35">
                  <c:v>5.1818477420733018</c:v>
                </c:pt>
                <c:pt idx="36">
                  <c:v>4.8712732788869966</c:v>
                </c:pt>
                <c:pt idx="37">
                  <c:v>4.5752354370685069</c:v>
                </c:pt>
                <c:pt idx="38">
                  <c:v>4.2930301788251262</c:v>
                </c:pt>
                <c:pt idx="39">
                  <c:v>4.0531160838322666</c:v>
                </c:pt>
                <c:pt idx="40">
                  <c:v>3.7672869314761352</c:v>
                </c:pt>
                <c:pt idx="41">
                  <c:v>3.5224865312622327</c:v>
                </c:pt>
                <c:pt idx="42">
                  <c:v>3.2891055061374272</c:v>
                </c:pt>
                <c:pt idx="43">
                  <c:v>3.0669203239778415</c:v>
                </c:pt>
                <c:pt idx="44">
                  <c:v>2.8559784000912112</c:v>
                </c:pt>
                <c:pt idx="45">
                  <c:v>2.6566613297841619</c:v>
                </c:pt>
                <c:pt idx="46">
                  <c:v>2.5085154031565566</c:v>
                </c:pt>
                <c:pt idx="47">
                  <c:v>2.2964932779374116</c:v>
                </c:pt>
                <c:pt idx="48">
                  <c:v>2.1386751829188859</c:v>
                </c:pt>
                <c:pt idx="49">
                  <c:v>1.9339787199957303</c:v>
                </c:pt>
                <c:pt idx="50">
                  <c:v>1.8796100631934194</c:v>
                </c:pt>
              </c:numCache>
            </c:numRef>
          </c:yVal>
          <c:smooth val="0"/>
        </c:ser>
        <c:ser>
          <c:idx val="8"/>
          <c:order val="7"/>
          <c:tx>
            <c:strRef>
              <c:f>Hoja1!$S$109</c:f>
              <c:strCache>
                <c:ptCount val="1"/>
                <c:pt idx="0">
                  <c:v>Hasta T7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Hoja1!$C$110:$C$160</c:f>
              <c:numCache>
                <c:formatCode>General</c:formatCode>
                <c:ptCount val="51"/>
                <c:pt idx="0">
                  <c:v>-1</c:v>
                </c:pt>
                <c:pt idx="1">
                  <c:v>-0.98078528040323043</c:v>
                </c:pt>
                <c:pt idx="2">
                  <c:v>-0.92</c:v>
                </c:pt>
                <c:pt idx="3">
                  <c:v>-0.88</c:v>
                </c:pt>
                <c:pt idx="4">
                  <c:v>-0.83146961230254535</c:v>
                </c:pt>
                <c:pt idx="5">
                  <c:v>-0.8</c:v>
                </c:pt>
                <c:pt idx="6">
                  <c:v>-0.76</c:v>
                </c:pt>
                <c:pt idx="7">
                  <c:v>-0.72</c:v>
                </c:pt>
                <c:pt idx="8">
                  <c:v>-0.67999999999999994</c:v>
                </c:pt>
                <c:pt idx="9">
                  <c:v>-0.64</c:v>
                </c:pt>
                <c:pt idx="10">
                  <c:v>-0.6</c:v>
                </c:pt>
                <c:pt idx="11">
                  <c:v>-0.55557023301960196</c:v>
                </c:pt>
                <c:pt idx="12">
                  <c:v>-0.52</c:v>
                </c:pt>
                <c:pt idx="13">
                  <c:v>-0.48</c:v>
                </c:pt>
                <c:pt idx="14">
                  <c:v>-0.43999999999999995</c:v>
                </c:pt>
                <c:pt idx="15">
                  <c:v>-0.4</c:v>
                </c:pt>
                <c:pt idx="16">
                  <c:v>-0.36</c:v>
                </c:pt>
                <c:pt idx="17">
                  <c:v>-0.31999999999999995</c:v>
                </c:pt>
                <c:pt idx="18">
                  <c:v>-0.28000000000000003</c:v>
                </c:pt>
                <c:pt idx="19">
                  <c:v>-0.24</c:v>
                </c:pt>
                <c:pt idx="20">
                  <c:v>-0.19509032201612819</c:v>
                </c:pt>
                <c:pt idx="21">
                  <c:v>-0.16000000000000003</c:v>
                </c:pt>
                <c:pt idx="22">
                  <c:v>-0.12</c:v>
                </c:pt>
                <c:pt idx="23">
                  <c:v>-7.999999999999996E-2</c:v>
                </c:pt>
                <c:pt idx="24">
                  <c:v>-4.0000000000000036E-2</c:v>
                </c:pt>
                <c:pt idx="25">
                  <c:v>0</c:v>
                </c:pt>
                <c:pt idx="26">
                  <c:v>4.0000000000000036E-2</c:v>
                </c:pt>
                <c:pt idx="27">
                  <c:v>8.0000000000000071E-2</c:v>
                </c:pt>
                <c:pt idx="28">
                  <c:v>0.12000000000000011</c:v>
                </c:pt>
                <c:pt idx="29">
                  <c:v>0.15999999999999992</c:v>
                </c:pt>
                <c:pt idx="30">
                  <c:v>0.19509032201612833</c:v>
                </c:pt>
                <c:pt idx="31">
                  <c:v>0.24</c:v>
                </c:pt>
                <c:pt idx="32">
                  <c:v>0.28000000000000003</c:v>
                </c:pt>
                <c:pt idx="33">
                  <c:v>0.32000000000000006</c:v>
                </c:pt>
                <c:pt idx="34">
                  <c:v>0.3600000000000001</c:v>
                </c:pt>
                <c:pt idx="35">
                  <c:v>0.40000000000000013</c:v>
                </c:pt>
                <c:pt idx="36">
                  <c:v>0.43999999999999995</c:v>
                </c:pt>
                <c:pt idx="37">
                  <c:v>0.48</c:v>
                </c:pt>
                <c:pt idx="38">
                  <c:v>0.52</c:v>
                </c:pt>
                <c:pt idx="39">
                  <c:v>0.55557023301960229</c:v>
                </c:pt>
                <c:pt idx="40">
                  <c:v>0.60000000000000009</c:v>
                </c:pt>
                <c:pt idx="41">
                  <c:v>0.64000000000000012</c:v>
                </c:pt>
                <c:pt idx="42">
                  <c:v>0.67999999999999994</c:v>
                </c:pt>
                <c:pt idx="43">
                  <c:v>0.72</c:v>
                </c:pt>
                <c:pt idx="44">
                  <c:v>0.76</c:v>
                </c:pt>
                <c:pt idx="45">
                  <c:v>0.8</c:v>
                </c:pt>
                <c:pt idx="46">
                  <c:v>0.83146961230254524</c:v>
                </c:pt>
                <c:pt idx="47">
                  <c:v>0.88000000000000012</c:v>
                </c:pt>
                <c:pt idx="48">
                  <c:v>0.91999999999999993</c:v>
                </c:pt>
                <c:pt idx="49">
                  <c:v>0.98078528040323043</c:v>
                </c:pt>
                <c:pt idx="50">
                  <c:v>1</c:v>
                </c:pt>
              </c:numCache>
            </c:numRef>
          </c:xVal>
          <c:yVal>
            <c:numRef>
              <c:f>Hoja1!$S$110:$S$160</c:f>
              <c:numCache>
                <c:formatCode>General</c:formatCode>
                <c:ptCount val="51"/>
                <c:pt idx="0">
                  <c:v>7.5577726874381383</c:v>
                </c:pt>
                <c:pt idx="1">
                  <c:v>8.2920178884949536</c:v>
                </c:pt>
                <c:pt idx="2">
                  <c:v>10.303295377379413</c:v>
                </c:pt>
                <c:pt idx="3">
                  <c:v>11.380723303782213</c:v>
                </c:pt>
                <c:pt idx="4">
                  <c:v>12.443661569925085</c:v>
                </c:pt>
                <c:pt idx="5">
                  <c:v>12.999009815315398</c:v>
                </c:pt>
                <c:pt idx="6">
                  <c:v>13.563778521044441</c:v>
                </c:pt>
                <c:pt idx="7">
                  <c:v>13.982272908178263</c:v>
                </c:pt>
                <c:pt idx="8">
                  <c:v>14.267191234175293</c:v>
                </c:pt>
                <c:pt idx="9">
                  <c:v>14.431190391075111</c:v>
                </c:pt>
                <c:pt idx="10">
                  <c:v>14.486733018249756</c:v>
                </c:pt>
                <c:pt idx="11">
                  <c:v>14.436026787469173</c:v>
                </c:pt>
                <c:pt idx="12">
                  <c:v>14.320557012994138</c:v>
                </c:pt>
                <c:pt idx="13">
                  <c:v>14.121704670675109</c:v>
                </c:pt>
                <c:pt idx="14">
                  <c:v>13.859960047505149</c:v>
                </c:pt>
                <c:pt idx="15">
                  <c:v>13.545219571237944</c:v>
                </c:pt>
                <c:pt idx="16">
                  <c:v>13.18667150715164</c:v>
                </c:pt>
                <c:pt idx="17">
                  <c:v>12.792767140304397</c:v>
                </c:pt>
                <c:pt idx="18">
                  <c:v>12.371205224123193</c:v>
                </c:pt>
                <c:pt idx="19">
                  <c:v>11.92892858085545</c:v>
                </c:pt>
                <c:pt idx="20">
                  <c:v>11.415337149823939</c:v>
                </c:pt>
                <c:pt idx="21">
                  <c:v>11.006278496138661</c:v>
                </c:pt>
                <c:pt idx="22">
                  <c:v>10.536128284022947</c:v>
                </c:pt>
                <c:pt idx="23">
                  <c:v>10.06577023590394</c:v>
                </c:pt>
                <c:pt idx="24">
                  <c:v>9.5986638271764519</c:v>
                </c:pt>
                <c:pt idx="25">
                  <c:v>9.1376849835421705</c:v>
                </c:pt>
                <c:pt idx="26">
                  <c:v>8.6851765393296727</c:v>
                </c:pt>
                <c:pt idx="27">
                  <c:v>8.2430019319139785</c:v>
                </c:pt>
                <c:pt idx="28">
                  <c:v>7.8126010177652407</c:v>
                </c:pt>
                <c:pt idx="29">
                  <c:v>7.3950468956561872</c:v>
                </c:pt>
                <c:pt idx="30">
                  <c:v>7.0399315571893029</c:v>
                </c:pt>
                <c:pt idx="31">
                  <c:v>6.6012767077532279</c:v>
                </c:pt>
                <c:pt idx="32">
                  <c:v>6.2258762706984525</c:v>
                </c:pt>
                <c:pt idx="33">
                  <c:v>5.8650567481610034</c:v>
                </c:pt>
                <c:pt idx="34">
                  <c:v>5.5188670361646341</c:v>
                </c:pt>
                <c:pt idx="35">
                  <c:v>5.1872889522705474</c:v>
                </c:pt>
                <c:pt idx="36">
                  <c:v>4.8702699037244246</c:v>
                </c:pt>
                <c:pt idx="37">
                  <c:v>4.5677476469988987</c:v>
                </c:pt>
                <c:pt idx="38">
                  <c:v>4.2796660242610631</c:v>
                </c:pt>
                <c:pt idx="39">
                  <c:v>4.0355819436445914</c:v>
                </c:pt>
                <c:pt idx="40">
                  <c:v>3.7466528194060862</c:v>
                </c:pt>
                <c:pt idx="41">
                  <c:v>3.5016323658451824</c:v>
                </c:pt>
                <c:pt idx="42">
                  <c:v>3.2708252832681008</c:v>
                </c:pt>
                <c:pt idx="43">
                  <c:v>3.0540480687741303</c:v>
                </c:pt>
                <c:pt idx="44">
                  <c:v>2.8509658290446946</c:v>
                </c:pt>
                <c:pt idx="45">
                  <c:v>2.6610136501145711</c:v>
                </c:pt>
                <c:pt idx="46">
                  <c:v>2.5202313410642438</c:v>
                </c:pt>
                <c:pt idx="47">
                  <c:v>2.3164912478472468</c:v>
                </c:pt>
                <c:pt idx="48">
                  <c:v>2.1586755907292896</c:v>
                </c:pt>
                <c:pt idx="49">
                  <c:v>1.9298646297092354</c:v>
                </c:pt>
                <c:pt idx="50">
                  <c:v>1.8585219320960975</c:v>
                </c:pt>
              </c:numCache>
            </c:numRef>
          </c:yVal>
          <c:smooth val="0"/>
        </c:ser>
        <c:ser>
          <c:idx val="1"/>
          <c:order val="8"/>
          <c:tx>
            <c:v>Puntos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Hoja1!$A$32:$A$39</c:f>
              <c:numCache>
                <c:formatCode>General</c:formatCode>
                <c:ptCount val="8"/>
                <c:pt idx="0">
                  <c:v>0.98078528040323043</c:v>
                </c:pt>
                <c:pt idx="1">
                  <c:v>0.83146961230254524</c:v>
                </c:pt>
                <c:pt idx="2">
                  <c:v>0.55557023301960229</c:v>
                </c:pt>
                <c:pt idx="3">
                  <c:v>0.19509032201612833</c:v>
                </c:pt>
                <c:pt idx="4">
                  <c:v>-0.19509032201612819</c:v>
                </c:pt>
                <c:pt idx="5">
                  <c:v>-0.55557023301960196</c:v>
                </c:pt>
                <c:pt idx="6">
                  <c:v>-0.83146961230254535</c:v>
                </c:pt>
                <c:pt idx="7">
                  <c:v>-0.98078528040323043</c:v>
                </c:pt>
              </c:numCache>
            </c:numRef>
          </c:xVal>
          <c:yVal>
            <c:numRef>
              <c:f>Hoja1!$B$32:$B$39</c:f>
              <c:numCache>
                <c:formatCode>General</c:formatCode>
                <c:ptCount val="8"/>
                <c:pt idx="0">
                  <c:v>1.9298646297092343</c:v>
                </c:pt>
                <c:pt idx="1">
                  <c:v>2.5202313410642465</c:v>
                </c:pt>
                <c:pt idx="2">
                  <c:v>4.0355819436445861</c:v>
                </c:pt>
                <c:pt idx="3">
                  <c:v>7.03993155718931</c:v>
                </c:pt>
                <c:pt idx="4">
                  <c:v>11.415337149823923</c:v>
                </c:pt>
                <c:pt idx="5">
                  <c:v>14.436026787469185</c:v>
                </c:pt>
                <c:pt idx="6">
                  <c:v>12.443661569925089</c:v>
                </c:pt>
                <c:pt idx="7">
                  <c:v>8.2920178884949536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994480"/>
        <c:axId val="597994872"/>
      </c:scatterChart>
      <c:valAx>
        <c:axId val="59799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994872"/>
        <c:crosses val="autoZero"/>
        <c:crossBetween val="midCat"/>
      </c:valAx>
      <c:valAx>
        <c:axId val="597994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7994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83820</xdr:colOff>
      <xdr:row>16</xdr:row>
      <xdr:rowOff>15240</xdr:rowOff>
    </xdr:from>
    <xdr:to>
      <xdr:col>17</xdr:col>
      <xdr:colOff>693420</xdr:colOff>
      <xdr:row>33</xdr:row>
      <xdr:rowOff>87630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712470</xdr:colOff>
      <xdr:row>92</xdr:row>
      <xdr:rowOff>72390</xdr:rowOff>
    </xdr:from>
    <xdr:to>
      <xdr:col>22</xdr:col>
      <xdr:colOff>361950</xdr:colOff>
      <xdr:row>109</xdr:row>
      <xdr:rowOff>146685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60"/>
  <sheetViews>
    <sheetView tabSelected="1" topLeftCell="K49" workbookViewId="0">
      <selection activeCell="V117" sqref="V117"/>
    </sheetView>
  </sheetViews>
  <sheetFormatPr baseColWidth="10" defaultRowHeight="15" x14ac:dyDescent="0.25"/>
  <cols>
    <col min="2" max="2" width="16.140625" customWidth="1"/>
    <col min="5" max="12" width="12.85546875" bestFit="1" customWidth="1"/>
  </cols>
  <sheetData>
    <row r="3" spans="2:13" x14ac:dyDescent="0.25">
      <c r="B3" t="s">
        <v>0</v>
      </c>
      <c r="C3">
        <v>8</v>
      </c>
    </row>
    <row r="5" spans="2:13" x14ac:dyDescent="0.25">
      <c r="B5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</row>
    <row r="6" spans="2:13" x14ac:dyDescent="0.25">
      <c r="B6">
        <v>0</v>
      </c>
      <c r="C6" s="1">
        <f>(2*B6+1)/(2*$C$3)</f>
        <v>6.25E-2</v>
      </c>
      <c r="D6">
        <f>COS(C6*PI())</f>
        <v>0.98078528040323043</v>
      </c>
      <c r="E6" s="2">
        <v>1</v>
      </c>
      <c r="F6">
        <f>D6</f>
        <v>0.98078528040323043</v>
      </c>
      <c r="G6">
        <f>2*$D6*F6-E6</f>
        <v>0.92387953251128674</v>
      </c>
      <c r="H6">
        <f t="shared" ref="H6:M13" si="0">2*$D6*G6-F6</f>
        <v>0.83146961230254512</v>
      </c>
      <c r="I6">
        <f t="shared" si="0"/>
        <v>0.70710678118654724</v>
      </c>
      <c r="J6">
        <f t="shared" si="0"/>
        <v>0.55557023301960173</v>
      </c>
      <c r="K6">
        <f t="shared" si="0"/>
        <v>0.38268343236508917</v>
      </c>
      <c r="L6">
        <f t="shared" si="0"/>
        <v>0.19509032201612753</v>
      </c>
      <c r="M6">
        <f t="shared" si="0"/>
        <v>-8.8817841970012523E-16</v>
      </c>
    </row>
    <row r="7" spans="2:13" x14ac:dyDescent="0.25">
      <c r="B7">
        <v>1</v>
      </c>
      <c r="C7" s="1">
        <f t="shared" ref="C7:C13" si="1">(2*B7+1)/(2*$C$3)</f>
        <v>0.1875</v>
      </c>
      <c r="D7">
        <f t="shared" ref="D7:D13" si="2">COS(C7*PI())</f>
        <v>0.83146961230254524</v>
      </c>
      <c r="E7" s="2">
        <v>1</v>
      </c>
      <c r="F7">
        <f t="shared" ref="F7:F13" si="3">D7</f>
        <v>0.83146961230254524</v>
      </c>
      <c r="G7">
        <f t="shared" ref="G7:G13" si="4">2*$D7*F7-E7</f>
        <v>0.38268343236508984</v>
      </c>
      <c r="H7">
        <f t="shared" si="0"/>
        <v>-0.19509032201612819</v>
      </c>
      <c r="I7">
        <f t="shared" si="0"/>
        <v>-0.70710678118654746</v>
      </c>
      <c r="J7">
        <f t="shared" si="0"/>
        <v>-0.98078528040323043</v>
      </c>
      <c r="K7">
        <f t="shared" si="0"/>
        <v>-0.92387953251128674</v>
      </c>
      <c r="L7">
        <f t="shared" si="0"/>
        <v>-0.55557023301960218</v>
      </c>
      <c r="M7">
        <f t="shared" si="0"/>
        <v>0</v>
      </c>
    </row>
    <row r="8" spans="2:13" x14ac:dyDescent="0.25">
      <c r="B8">
        <v>2</v>
      </c>
      <c r="C8" s="1">
        <f t="shared" si="1"/>
        <v>0.3125</v>
      </c>
      <c r="D8">
        <f t="shared" si="2"/>
        <v>0.55557023301960229</v>
      </c>
      <c r="E8" s="2">
        <v>1</v>
      </c>
      <c r="F8">
        <f t="shared" si="3"/>
        <v>0.55557023301960229</v>
      </c>
      <c r="G8">
        <f t="shared" si="4"/>
        <v>-0.38268343236508962</v>
      </c>
      <c r="H8">
        <f t="shared" si="0"/>
        <v>-0.98078528040323043</v>
      </c>
      <c r="I8">
        <f t="shared" si="0"/>
        <v>-0.70710678118654768</v>
      </c>
      <c r="J8">
        <f t="shared" si="0"/>
        <v>0.19509032201612797</v>
      </c>
      <c r="K8">
        <f t="shared" si="0"/>
        <v>0.92387953251128663</v>
      </c>
      <c r="L8">
        <f t="shared" si="0"/>
        <v>0.83146961230254557</v>
      </c>
      <c r="M8">
        <f t="shared" si="0"/>
        <v>0</v>
      </c>
    </row>
    <row r="9" spans="2:13" x14ac:dyDescent="0.25">
      <c r="B9">
        <v>3</v>
      </c>
      <c r="C9" s="1">
        <f t="shared" si="1"/>
        <v>0.4375</v>
      </c>
      <c r="D9">
        <f t="shared" si="2"/>
        <v>0.19509032201612833</v>
      </c>
      <c r="E9" s="2">
        <v>1</v>
      </c>
      <c r="F9">
        <f t="shared" si="3"/>
        <v>0.19509032201612833</v>
      </c>
      <c r="G9">
        <f t="shared" si="4"/>
        <v>-0.92387953251128674</v>
      </c>
      <c r="H9">
        <f t="shared" si="0"/>
        <v>-0.5555702330196024</v>
      </c>
      <c r="I9">
        <f t="shared" si="0"/>
        <v>0.70710678118654735</v>
      </c>
      <c r="J9">
        <f t="shared" si="0"/>
        <v>0.83146961230254546</v>
      </c>
      <c r="K9">
        <f t="shared" si="0"/>
        <v>-0.38268343236508939</v>
      </c>
      <c r="L9">
        <f t="shared" si="0"/>
        <v>-0.98078528040323054</v>
      </c>
      <c r="M9">
        <f t="shared" si="0"/>
        <v>-5.5511151231257827E-16</v>
      </c>
    </row>
    <row r="10" spans="2:13" x14ac:dyDescent="0.25">
      <c r="B10">
        <v>4</v>
      </c>
      <c r="C10" s="1">
        <f t="shared" si="1"/>
        <v>0.5625</v>
      </c>
      <c r="D10">
        <f t="shared" si="2"/>
        <v>-0.19509032201612819</v>
      </c>
      <c r="E10" s="2">
        <v>1</v>
      </c>
      <c r="F10">
        <f t="shared" si="3"/>
        <v>-0.19509032201612819</v>
      </c>
      <c r="G10">
        <f t="shared" si="4"/>
        <v>-0.92387953251128685</v>
      </c>
      <c r="H10">
        <f t="shared" si="0"/>
        <v>0.55557023301960207</v>
      </c>
      <c r="I10">
        <f t="shared" si="0"/>
        <v>0.70710678118654779</v>
      </c>
      <c r="J10">
        <f t="shared" si="0"/>
        <v>-0.83146961230254512</v>
      </c>
      <c r="K10">
        <f t="shared" si="0"/>
        <v>-0.38268343236509023</v>
      </c>
      <c r="L10">
        <f t="shared" si="0"/>
        <v>0.98078528040323043</v>
      </c>
      <c r="M10">
        <f t="shared" si="0"/>
        <v>6.106226635438361E-16</v>
      </c>
    </row>
    <row r="11" spans="2:13" x14ac:dyDescent="0.25">
      <c r="B11">
        <v>5</v>
      </c>
      <c r="C11" s="1">
        <f t="shared" si="1"/>
        <v>0.6875</v>
      </c>
      <c r="D11">
        <f t="shared" si="2"/>
        <v>-0.55557023301960196</v>
      </c>
      <c r="E11" s="2">
        <v>1</v>
      </c>
      <c r="F11">
        <f t="shared" si="3"/>
        <v>-0.55557023301960196</v>
      </c>
      <c r="G11">
        <f t="shared" si="4"/>
        <v>-0.38268343236509039</v>
      </c>
      <c r="H11">
        <f t="shared" si="0"/>
        <v>0.98078528040323065</v>
      </c>
      <c r="I11">
        <f t="shared" si="0"/>
        <v>-0.70710678118654668</v>
      </c>
      <c r="J11">
        <f t="shared" si="0"/>
        <v>-0.19509032201612975</v>
      </c>
      <c r="K11">
        <f t="shared" si="0"/>
        <v>0.9238795325112874</v>
      </c>
      <c r="L11">
        <f t="shared" si="0"/>
        <v>-0.83146961230254401</v>
      </c>
      <c r="M11">
        <f t="shared" si="0"/>
        <v>-2.4424906541753444E-15</v>
      </c>
    </row>
    <row r="12" spans="2:13" x14ac:dyDescent="0.25">
      <c r="B12">
        <v>6</v>
      </c>
      <c r="C12" s="1">
        <f t="shared" si="1"/>
        <v>0.8125</v>
      </c>
      <c r="D12">
        <f t="shared" si="2"/>
        <v>-0.83146961230254535</v>
      </c>
      <c r="E12" s="2">
        <v>1</v>
      </c>
      <c r="F12">
        <f t="shared" si="3"/>
        <v>-0.83146961230254535</v>
      </c>
      <c r="G12">
        <f t="shared" si="4"/>
        <v>0.38268343236509006</v>
      </c>
      <c r="H12">
        <f t="shared" si="0"/>
        <v>0.19509032201612786</v>
      </c>
      <c r="I12">
        <f t="shared" si="0"/>
        <v>-0.70710678118654724</v>
      </c>
      <c r="J12">
        <f t="shared" si="0"/>
        <v>0.98078528040323054</v>
      </c>
      <c r="K12">
        <f t="shared" si="0"/>
        <v>-0.9238795325112874</v>
      </c>
      <c r="L12">
        <f t="shared" si="0"/>
        <v>0.5555702330196034</v>
      </c>
      <c r="M12">
        <f t="shared" si="0"/>
        <v>-1.4432899320127035E-15</v>
      </c>
    </row>
    <row r="13" spans="2:13" x14ac:dyDescent="0.25">
      <c r="B13">
        <v>7</v>
      </c>
      <c r="C13" s="1">
        <f t="shared" si="1"/>
        <v>0.9375</v>
      </c>
      <c r="D13">
        <f t="shared" si="2"/>
        <v>-0.98078528040323043</v>
      </c>
      <c r="E13" s="2">
        <v>1</v>
      </c>
      <c r="F13">
        <f t="shared" si="3"/>
        <v>-0.98078528040323043</v>
      </c>
      <c r="G13">
        <f t="shared" si="4"/>
        <v>0.92387953251128674</v>
      </c>
      <c r="H13">
        <f t="shared" si="0"/>
        <v>-0.83146961230254512</v>
      </c>
      <c r="I13">
        <f t="shared" si="0"/>
        <v>0.70710678118654724</v>
      </c>
      <c r="J13">
        <f t="shared" si="0"/>
        <v>-0.55557023301960173</v>
      </c>
      <c r="K13">
        <f t="shared" si="0"/>
        <v>0.38268343236508917</v>
      </c>
      <c r="L13">
        <f t="shared" si="0"/>
        <v>-0.19509032201612753</v>
      </c>
      <c r="M13">
        <f t="shared" si="0"/>
        <v>-8.8817841970012523E-16</v>
      </c>
    </row>
    <row r="15" spans="2:13" x14ac:dyDescent="0.25">
      <c r="F15">
        <f>SUM(F6:F13)</f>
        <v>0</v>
      </c>
      <c r="G15">
        <f t="shared" ref="G15:M15" si="5">SUM(G6:G13)</f>
        <v>0</v>
      </c>
      <c r="H15">
        <f t="shared" si="5"/>
        <v>0</v>
      </c>
      <c r="I15">
        <f t="shared" si="5"/>
        <v>0</v>
      </c>
      <c r="J15">
        <f t="shared" si="5"/>
        <v>-1.3322676295501878E-15</v>
      </c>
      <c r="K15">
        <f t="shared" si="5"/>
        <v>-1.3322676295501878E-15</v>
      </c>
      <c r="L15">
        <f t="shared" si="5"/>
        <v>2.6645352591003757E-15</v>
      </c>
      <c r="M15">
        <f t="shared" si="5"/>
        <v>-5.6066262743570405E-15</v>
      </c>
    </row>
    <row r="18" spans="1:12" x14ac:dyDescent="0.25"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  <c r="L18" s="2" t="s">
        <v>11</v>
      </c>
    </row>
    <row r="19" spans="1:12" x14ac:dyDescent="0.25">
      <c r="D19" s="2" t="s">
        <v>4</v>
      </c>
      <c r="E19" s="3">
        <f>SUMPRODUCT($E$6:$E$13,E6:E13)</f>
        <v>8</v>
      </c>
      <c r="F19" s="3">
        <f>SUMPRODUCT($E$6:$E$13,F6:F13)</f>
        <v>6.6613381477509392E-16</v>
      </c>
      <c r="G19" s="3">
        <f t="shared" ref="G19:L19" si="6">SUMPRODUCT($E$6:$E$13,G6:G13)</f>
        <v>-2.2204460492503131E-16</v>
      </c>
      <c r="H19" s="3">
        <f t="shared" si="6"/>
        <v>-4.4408920985006262E-16</v>
      </c>
      <c r="I19" s="3">
        <f t="shared" si="6"/>
        <v>5.5511151231257827E-16</v>
      </c>
      <c r="J19" s="3">
        <f t="shared" si="6"/>
        <v>-1.3322676295501878E-15</v>
      </c>
      <c r="K19" s="3">
        <f t="shared" si="6"/>
        <v>-1.3322676295501878E-15</v>
      </c>
      <c r="L19" s="3">
        <f t="shared" si="6"/>
        <v>2.6645352591003757E-15</v>
      </c>
    </row>
    <row r="20" spans="1:12" x14ac:dyDescent="0.25">
      <c r="D20" s="2" t="s">
        <v>5</v>
      </c>
      <c r="E20" s="3">
        <f>SUMPRODUCT($F$6:$F$13,E6:E13)</f>
        <v>6.6613381477509392E-16</v>
      </c>
      <c r="F20" s="3">
        <f t="shared" ref="F20:L20" si="7">SUMPRODUCT($F$6:$F$13,F6:F13)</f>
        <v>3.9999999999999996</v>
      </c>
      <c r="G20" s="3">
        <f t="shared" si="7"/>
        <v>1.1102230246251565E-16</v>
      </c>
      <c r="H20" s="3">
        <f t="shared" si="7"/>
        <v>1.1102230246251565E-16</v>
      </c>
      <c r="I20" s="3">
        <f t="shared" si="7"/>
        <v>-8.8817841970012523E-16</v>
      </c>
      <c r="J20" s="3">
        <f t="shared" si="7"/>
        <v>-3.3306690738754696E-16</v>
      </c>
      <c r="K20" s="3">
        <f t="shared" si="7"/>
        <v>6.6613381477509392E-16</v>
      </c>
      <c r="L20" s="3">
        <f t="shared" si="7"/>
        <v>-3.1641356201816961E-15</v>
      </c>
    </row>
    <row r="21" spans="1:12" x14ac:dyDescent="0.25">
      <c r="D21" s="2" t="s">
        <v>6</v>
      </c>
      <c r="E21" s="3">
        <f>SUMPRODUCT($G$6:$G$13,E6:E13)</f>
        <v>-2.2204460492503131E-16</v>
      </c>
      <c r="F21" s="3">
        <f t="shared" ref="F21:L21" si="8">SUMPRODUCT($G$6:$G$13,F6:F13)</f>
        <v>1.1102230246251565E-16</v>
      </c>
      <c r="G21" s="3">
        <f t="shared" si="8"/>
        <v>4.0000000000000009</v>
      </c>
      <c r="H21" s="3">
        <f t="shared" si="8"/>
        <v>-7.7715611723760958E-16</v>
      </c>
      <c r="I21" s="3">
        <f t="shared" si="8"/>
        <v>-7.7715611723760958E-16</v>
      </c>
      <c r="J21" s="3">
        <f t="shared" si="8"/>
        <v>8.8817841970012523E-16</v>
      </c>
      <c r="K21" s="3">
        <f t="shared" si="8"/>
        <v>-2.2759572004815709E-15</v>
      </c>
      <c r="L21" s="3">
        <f t="shared" si="8"/>
        <v>6.6613381477509392E-16</v>
      </c>
    </row>
    <row r="22" spans="1:12" x14ac:dyDescent="0.25">
      <c r="D22" s="2" t="s">
        <v>7</v>
      </c>
      <c r="E22" s="3">
        <f>SUMPRODUCT($H$6:$H$13,E6:E13)</f>
        <v>-4.4408920985006262E-16</v>
      </c>
      <c r="F22" s="3">
        <f t="shared" ref="F22:L22" si="9">SUMPRODUCT($H$6:$H$13,F6:F13)</f>
        <v>1.1102230246251565E-16</v>
      </c>
      <c r="G22" s="3">
        <f t="shared" si="9"/>
        <v>-7.7715611723760958E-16</v>
      </c>
      <c r="H22" s="3">
        <f t="shared" si="9"/>
        <v>4</v>
      </c>
      <c r="I22" s="3">
        <f t="shared" si="9"/>
        <v>1.2212453270876722E-15</v>
      </c>
      <c r="J22" s="3">
        <f t="shared" si="9"/>
        <v>-2.6645352591003757E-15</v>
      </c>
      <c r="K22" s="3">
        <f t="shared" si="9"/>
        <v>8.8817841970012523E-16</v>
      </c>
      <c r="L22" s="3">
        <f t="shared" si="9"/>
        <v>-5.8286708792820718E-16</v>
      </c>
    </row>
    <row r="23" spans="1:12" x14ac:dyDescent="0.25">
      <c r="D23" s="2" t="s">
        <v>8</v>
      </c>
      <c r="E23" s="3">
        <f>SUMPRODUCT($I$6:$I$13,E6:E13)</f>
        <v>5.5511151231257827E-16</v>
      </c>
      <c r="F23" s="3">
        <f t="shared" ref="F23:L23" si="10">SUMPRODUCT($I$6:$I$13,F6:F13)</f>
        <v>-8.8817841970012523E-16</v>
      </c>
      <c r="G23" s="3">
        <f t="shared" si="10"/>
        <v>-7.7715611723760958E-16</v>
      </c>
      <c r="H23" s="3">
        <f t="shared" si="10"/>
        <v>1.2212453270876722E-15</v>
      </c>
      <c r="I23" s="3">
        <f t="shared" si="10"/>
        <v>3.9999999999999978</v>
      </c>
      <c r="J23" s="3">
        <f t="shared" si="10"/>
        <v>1.1102230246251565E-15</v>
      </c>
      <c r="K23" s="3">
        <f t="shared" si="10"/>
        <v>-7.2164496600635175E-16</v>
      </c>
      <c r="L23" s="3">
        <f t="shared" si="10"/>
        <v>-2.4424906541753444E-15</v>
      </c>
    </row>
    <row r="24" spans="1:12" x14ac:dyDescent="0.25">
      <c r="D24" s="2" t="s">
        <v>9</v>
      </c>
      <c r="E24" s="3">
        <f>SUMPRODUCT($J$6:$J$13,E6:E13)</f>
        <v>-1.3322676295501878E-15</v>
      </c>
      <c r="F24" s="3">
        <f t="shared" ref="F24:L24" si="11">SUMPRODUCT($J$6:$J$13,F6:F13)</f>
        <v>-3.3306690738754696E-16</v>
      </c>
      <c r="G24" s="3">
        <f t="shared" si="11"/>
        <v>8.8817841970012523E-16</v>
      </c>
      <c r="H24" s="3">
        <f t="shared" si="11"/>
        <v>-2.6645352591003757E-15</v>
      </c>
      <c r="I24" s="3">
        <f t="shared" si="11"/>
        <v>1.1102230246251565E-15</v>
      </c>
      <c r="J24" s="3">
        <f t="shared" si="11"/>
        <v>4</v>
      </c>
      <c r="K24" s="3">
        <f t="shared" si="11"/>
        <v>-2.1371793224034263E-15</v>
      </c>
      <c r="L24" s="3">
        <f t="shared" si="11"/>
        <v>6.9388939039072284E-16</v>
      </c>
    </row>
    <row r="25" spans="1:12" x14ac:dyDescent="0.25">
      <c r="D25" s="2" t="s">
        <v>10</v>
      </c>
      <c r="E25" s="3">
        <f>SUMPRODUCT($K$6:$K$13,E6:E13)</f>
        <v>-1.3322676295501878E-15</v>
      </c>
      <c r="F25" s="3">
        <f t="shared" ref="F25:L25" si="12">SUMPRODUCT($K$6:$K$13,F6:F13)</f>
        <v>6.6613381477509392E-16</v>
      </c>
      <c r="G25" s="3">
        <f t="shared" si="12"/>
        <v>-2.2759572004815709E-15</v>
      </c>
      <c r="H25" s="3">
        <f t="shared" si="12"/>
        <v>8.8817841970012523E-16</v>
      </c>
      <c r="I25" s="3">
        <f t="shared" si="12"/>
        <v>-7.2164496600635175E-16</v>
      </c>
      <c r="J25" s="3">
        <f t="shared" si="12"/>
        <v>-2.1371793224034263E-15</v>
      </c>
      <c r="K25" s="3">
        <f t="shared" si="12"/>
        <v>4.0000000000000009</v>
      </c>
      <c r="L25" s="3">
        <f t="shared" si="12"/>
        <v>-1.5543122344752192E-15</v>
      </c>
    </row>
    <row r="26" spans="1:12" x14ac:dyDescent="0.25">
      <c r="D26" s="2" t="s">
        <v>11</v>
      </c>
      <c r="E26" s="3">
        <f>SUMPRODUCT($L$6:$L$13,E6:E13)</f>
        <v>2.6645352591003757E-15</v>
      </c>
      <c r="F26" s="3">
        <f t="shared" ref="F26:L26" si="13">SUMPRODUCT($L$6:$L$13,F6:F13)</f>
        <v>-3.1641356201816961E-15</v>
      </c>
      <c r="G26" s="3">
        <f t="shared" si="13"/>
        <v>6.6613381477509392E-16</v>
      </c>
      <c r="H26" s="3">
        <f t="shared" si="13"/>
        <v>-5.8286708792820718E-16</v>
      </c>
      <c r="I26" s="3">
        <f t="shared" si="13"/>
        <v>-2.4424906541753444E-15</v>
      </c>
      <c r="J26" s="3">
        <f t="shared" si="13"/>
        <v>6.9388939039072284E-16</v>
      </c>
      <c r="K26" s="3">
        <f t="shared" si="13"/>
        <v>-1.5543122344752192E-15</v>
      </c>
      <c r="L26" s="3">
        <f t="shared" si="13"/>
        <v>4</v>
      </c>
    </row>
    <row r="28" spans="1:12" x14ac:dyDescent="0.25">
      <c r="A28" t="s">
        <v>28</v>
      </c>
      <c r="B28">
        <v>5</v>
      </c>
      <c r="D28" s="2" t="s">
        <v>13</v>
      </c>
      <c r="E28">
        <f>SQRT(C3)</f>
        <v>2.8284271247461903</v>
      </c>
      <c r="F28" s="2">
        <f>SQRT($C$3/2)</f>
        <v>2</v>
      </c>
      <c r="G28" s="2">
        <f t="shared" ref="G28:L28" si="14">SQRT($C$3/2)</f>
        <v>2</v>
      </c>
      <c r="H28" s="2">
        <f t="shared" si="14"/>
        <v>2</v>
      </c>
      <c r="I28" s="2">
        <f t="shared" si="14"/>
        <v>2</v>
      </c>
      <c r="J28" s="2">
        <f t="shared" si="14"/>
        <v>2</v>
      </c>
      <c r="K28" s="2">
        <f t="shared" si="14"/>
        <v>2</v>
      </c>
      <c r="L28" s="2">
        <f t="shared" si="14"/>
        <v>2</v>
      </c>
    </row>
    <row r="29" spans="1:12" ht="15.75" thickBot="1" x14ac:dyDescent="0.3">
      <c r="A29" t="s">
        <v>29</v>
      </c>
      <c r="B29">
        <v>1</v>
      </c>
    </row>
    <row r="30" spans="1:12" x14ac:dyDescent="0.25">
      <c r="E30" s="12" t="s">
        <v>14</v>
      </c>
      <c r="F30" s="13"/>
      <c r="G30" s="13"/>
      <c r="H30" s="13"/>
      <c r="I30" s="13"/>
      <c r="J30" s="13"/>
      <c r="K30" s="13"/>
      <c r="L30" s="14"/>
    </row>
    <row r="31" spans="1:12" ht="15.75" thickBot="1" x14ac:dyDescent="0.3">
      <c r="A31" s="2" t="s">
        <v>3</v>
      </c>
      <c r="B31" t="s">
        <v>30</v>
      </c>
      <c r="E31" s="4" t="s">
        <v>4</v>
      </c>
      <c r="F31" s="5" t="s">
        <v>5</v>
      </c>
      <c r="G31" s="5" t="s">
        <v>6</v>
      </c>
      <c r="H31" s="5" t="s">
        <v>7</v>
      </c>
      <c r="I31" s="5" t="s">
        <v>8</v>
      </c>
      <c r="J31" s="5" t="s">
        <v>9</v>
      </c>
      <c r="K31" s="5" t="s">
        <v>10</v>
      </c>
      <c r="L31" s="6" t="s">
        <v>11</v>
      </c>
    </row>
    <row r="32" spans="1:12" x14ac:dyDescent="0.25">
      <c r="A32">
        <f>D6</f>
        <v>0.98078528040323043</v>
      </c>
      <c r="B32">
        <f t="shared" ref="B32:B39" si="15">12.5*($B$28*(A32+$B$29)+1)^1.5*EXP(-0.5*($B$28*(A32+$B$29)+1))</f>
        <v>1.9298646297092343</v>
      </c>
      <c r="D32">
        <v>0</v>
      </c>
      <c r="E32">
        <f>E6/E$28</f>
        <v>0.35355339059327373</v>
      </c>
      <c r="F32">
        <f t="shared" ref="F32:L32" si="16">F6/F$28</f>
        <v>0.49039264020161522</v>
      </c>
      <c r="G32">
        <f t="shared" si="16"/>
        <v>0.46193976625564337</v>
      </c>
      <c r="H32">
        <f t="shared" si="16"/>
        <v>0.41573480615127256</v>
      </c>
      <c r="I32">
        <f t="shared" si="16"/>
        <v>0.35355339059327362</v>
      </c>
      <c r="J32">
        <f t="shared" si="16"/>
        <v>0.27778511650980087</v>
      </c>
      <c r="K32">
        <f t="shared" si="16"/>
        <v>0.19134171618254459</v>
      </c>
      <c r="L32">
        <f t="shared" si="16"/>
        <v>9.7545161008063763E-2</v>
      </c>
    </row>
    <row r="33" spans="1:12" x14ac:dyDescent="0.25">
      <c r="A33">
        <f t="shared" ref="A33:A39" si="17">D7</f>
        <v>0.83146961230254524</v>
      </c>
      <c r="B33">
        <f t="shared" si="15"/>
        <v>2.5202313410642465</v>
      </c>
      <c r="D33">
        <v>1</v>
      </c>
      <c r="E33">
        <f t="shared" ref="E33:L39" si="18">E7/E$28</f>
        <v>0.35355339059327373</v>
      </c>
      <c r="F33">
        <f t="shared" si="18"/>
        <v>0.41573480615127262</v>
      </c>
      <c r="G33">
        <f t="shared" si="18"/>
        <v>0.19134171618254492</v>
      </c>
      <c r="H33">
        <f t="shared" si="18"/>
        <v>-9.7545161008064096E-2</v>
      </c>
      <c r="I33">
        <f t="shared" si="18"/>
        <v>-0.35355339059327373</v>
      </c>
      <c r="J33">
        <f t="shared" si="18"/>
        <v>-0.49039264020161522</v>
      </c>
      <c r="K33">
        <f t="shared" si="18"/>
        <v>-0.46193976625564337</v>
      </c>
      <c r="L33">
        <f t="shared" si="18"/>
        <v>-0.27778511650980109</v>
      </c>
    </row>
    <row r="34" spans="1:12" x14ac:dyDescent="0.25">
      <c r="A34">
        <f t="shared" si="17"/>
        <v>0.55557023301960229</v>
      </c>
      <c r="B34">
        <f t="shared" si="15"/>
        <v>4.0355819436445861</v>
      </c>
      <c r="D34">
        <v>2</v>
      </c>
      <c r="E34">
        <f t="shared" si="18"/>
        <v>0.35355339059327373</v>
      </c>
      <c r="F34">
        <f t="shared" si="18"/>
        <v>0.27778511650980114</v>
      </c>
      <c r="G34">
        <f t="shared" si="18"/>
        <v>-0.19134171618254481</v>
      </c>
      <c r="H34">
        <f t="shared" si="18"/>
        <v>-0.49039264020161522</v>
      </c>
      <c r="I34">
        <f t="shared" si="18"/>
        <v>-0.35355339059327384</v>
      </c>
      <c r="J34">
        <f t="shared" si="18"/>
        <v>9.7545161008063985E-2</v>
      </c>
      <c r="K34">
        <f t="shared" si="18"/>
        <v>0.46193976625564331</v>
      </c>
      <c r="L34">
        <f t="shared" si="18"/>
        <v>0.41573480615127278</v>
      </c>
    </row>
    <row r="35" spans="1:12" x14ac:dyDescent="0.25">
      <c r="A35">
        <f t="shared" si="17"/>
        <v>0.19509032201612833</v>
      </c>
      <c r="B35">
        <f t="shared" si="15"/>
        <v>7.03993155718931</v>
      </c>
      <c r="D35">
        <v>3</v>
      </c>
      <c r="E35">
        <f t="shared" si="18"/>
        <v>0.35355339059327373</v>
      </c>
      <c r="F35">
        <f t="shared" si="18"/>
        <v>9.7545161008064166E-2</v>
      </c>
      <c r="G35">
        <f t="shared" si="18"/>
        <v>-0.46193976625564337</v>
      </c>
      <c r="H35">
        <f t="shared" si="18"/>
        <v>-0.2777851165098012</v>
      </c>
      <c r="I35">
        <f t="shared" si="18"/>
        <v>0.35355339059327368</v>
      </c>
      <c r="J35">
        <f t="shared" si="18"/>
        <v>0.41573480615127273</v>
      </c>
      <c r="K35">
        <f t="shared" si="18"/>
        <v>-0.1913417161825447</v>
      </c>
      <c r="L35">
        <f t="shared" si="18"/>
        <v>-0.49039264020161527</v>
      </c>
    </row>
    <row r="36" spans="1:12" x14ac:dyDescent="0.25">
      <c r="A36">
        <f t="shared" si="17"/>
        <v>-0.19509032201612819</v>
      </c>
      <c r="B36">
        <f t="shared" si="15"/>
        <v>11.415337149823923</v>
      </c>
      <c r="D36">
        <v>4</v>
      </c>
      <c r="E36">
        <f t="shared" si="18"/>
        <v>0.35355339059327373</v>
      </c>
      <c r="F36">
        <f t="shared" si="18"/>
        <v>-9.7545161008064096E-2</v>
      </c>
      <c r="G36">
        <f t="shared" si="18"/>
        <v>-0.46193976625564342</v>
      </c>
      <c r="H36">
        <f t="shared" si="18"/>
        <v>0.27778511650980103</v>
      </c>
      <c r="I36">
        <f t="shared" si="18"/>
        <v>0.3535533905932739</v>
      </c>
      <c r="J36">
        <f t="shared" si="18"/>
        <v>-0.41573480615127256</v>
      </c>
      <c r="K36">
        <f t="shared" si="18"/>
        <v>-0.19134171618254511</v>
      </c>
      <c r="L36">
        <f t="shared" si="18"/>
        <v>0.49039264020161522</v>
      </c>
    </row>
    <row r="37" spans="1:12" x14ac:dyDescent="0.25">
      <c r="A37">
        <f t="shared" si="17"/>
        <v>-0.55557023301960196</v>
      </c>
      <c r="B37">
        <f t="shared" si="15"/>
        <v>14.436026787469185</v>
      </c>
      <c r="D37">
        <v>5</v>
      </c>
      <c r="E37">
        <f t="shared" si="18"/>
        <v>0.35355339059327373</v>
      </c>
      <c r="F37">
        <f t="shared" si="18"/>
        <v>-0.27778511650980098</v>
      </c>
      <c r="G37">
        <f t="shared" si="18"/>
        <v>-0.1913417161825452</v>
      </c>
      <c r="H37">
        <f t="shared" si="18"/>
        <v>0.49039264020161533</v>
      </c>
      <c r="I37">
        <f t="shared" si="18"/>
        <v>-0.35355339059327334</v>
      </c>
      <c r="J37">
        <f t="shared" si="18"/>
        <v>-9.7545161008064873E-2</v>
      </c>
      <c r="K37">
        <f t="shared" si="18"/>
        <v>0.4619397662556437</v>
      </c>
      <c r="L37">
        <f t="shared" si="18"/>
        <v>-0.41573480615127201</v>
      </c>
    </row>
    <row r="38" spans="1:12" x14ac:dyDescent="0.25">
      <c r="A38">
        <f t="shared" si="17"/>
        <v>-0.83146961230254535</v>
      </c>
      <c r="B38">
        <f t="shared" si="15"/>
        <v>12.443661569925089</v>
      </c>
      <c r="D38">
        <v>6</v>
      </c>
      <c r="E38">
        <f t="shared" si="18"/>
        <v>0.35355339059327373</v>
      </c>
      <c r="F38">
        <f t="shared" si="18"/>
        <v>-0.41573480615127267</v>
      </c>
      <c r="G38">
        <f t="shared" si="18"/>
        <v>0.19134171618254503</v>
      </c>
      <c r="H38">
        <f t="shared" si="18"/>
        <v>9.754516100806393E-2</v>
      </c>
      <c r="I38">
        <f t="shared" si="18"/>
        <v>-0.35355339059327362</v>
      </c>
      <c r="J38">
        <f t="shared" si="18"/>
        <v>0.49039264020161527</v>
      </c>
      <c r="K38">
        <f t="shared" si="18"/>
        <v>-0.4619397662556437</v>
      </c>
      <c r="L38">
        <f t="shared" si="18"/>
        <v>0.2777851165098017</v>
      </c>
    </row>
    <row r="39" spans="1:12" x14ac:dyDescent="0.25">
      <c r="A39" s="10">
        <f t="shared" si="17"/>
        <v>-0.98078528040323043</v>
      </c>
      <c r="B39">
        <f t="shared" si="15"/>
        <v>8.2920178884949536</v>
      </c>
      <c r="D39">
        <v>7</v>
      </c>
      <c r="E39">
        <f t="shared" si="18"/>
        <v>0.35355339059327373</v>
      </c>
      <c r="F39">
        <f t="shared" si="18"/>
        <v>-0.49039264020161522</v>
      </c>
      <c r="G39">
        <f t="shared" si="18"/>
        <v>0.46193976625564337</v>
      </c>
      <c r="H39">
        <f t="shared" si="18"/>
        <v>-0.41573480615127256</v>
      </c>
      <c r="I39">
        <f t="shared" si="18"/>
        <v>0.35355339059327362</v>
      </c>
      <c r="J39">
        <f t="shared" si="18"/>
        <v>-0.27778511650980087</v>
      </c>
      <c r="K39">
        <f t="shared" si="18"/>
        <v>0.19134171618254459</v>
      </c>
      <c r="L39">
        <f t="shared" si="18"/>
        <v>-9.7545161008063763E-2</v>
      </c>
    </row>
    <row r="41" spans="1:12" x14ac:dyDescent="0.25">
      <c r="D41" t="s">
        <v>15</v>
      </c>
      <c r="E41">
        <f>SUMPRODUCT($B$32:$B$39,E32:E39)</f>
        <v>21.960139019984201</v>
      </c>
      <c r="F41">
        <f t="shared" ref="F41:L41" si="19">SUMPRODUCT($B$32:$B$39,F32:F39)</f>
        <v>-10.561356902199082</v>
      </c>
      <c r="G41">
        <f t="shared" si="19"/>
        <v>-4.474500856454168</v>
      </c>
      <c r="H41">
        <f t="shared" si="19"/>
        <v>4.6387382062426123</v>
      </c>
      <c r="I41">
        <f t="shared" si="19"/>
        <v>-1.682330923520845</v>
      </c>
      <c r="J41">
        <f t="shared" si="19"/>
        <v>0.26554420280907287</v>
      </c>
      <c r="K41">
        <f t="shared" si="19"/>
        <v>4.4963182679116365E-2</v>
      </c>
      <c r="L41">
        <f t="shared" si="19"/>
        <v>-4.2176262194643654E-2</v>
      </c>
    </row>
    <row r="43" spans="1:12" x14ac:dyDescent="0.25">
      <c r="D43" t="s">
        <v>16</v>
      </c>
    </row>
    <row r="44" spans="1:12" x14ac:dyDescent="0.25">
      <c r="D44">
        <v>0</v>
      </c>
      <c r="E44">
        <f>E32*E$41</f>
        <v>7.7640816084150659</v>
      </c>
      <c r="F44">
        <f t="shared" ref="F44:L44" si="20">E44+F32*F$41</f>
        <v>2.5848699130341064</v>
      </c>
      <c r="G44">
        <f t="shared" si="20"/>
        <v>0.51792003329299208</v>
      </c>
      <c r="H44">
        <f t="shared" si="20"/>
        <v>2.4464049622517665</v>
      </c>
      <c r="I44">
        <f t="shared" si="20"/>
        <v>1.8516111601410583</v>
      </c>
      <c r="J44">
        <f t="shared" si="20"/>
        <v>1.9253753874568789</v>
      </c>
      <c r="K44">
        <f t="shared" si="20"/>
        <v>1.9339787199957303</v>
      </c>
      <c r="L44">
        <f t="shared" si="20"/>
        <v>1.9298646297092354</v>
      </c>
    </row>
    <row r="45" spans="1:12" x14ac:dyDescent="0.25">
      <c r="D45">
        <v>1</v>
      </c>
      <c r="E45">
        <f t="shared" ref="E45:E51" si="21">E33*E$41</f>
        <v>7.7640816084150659</v>
      </c>
      <c r="F45">
        <f t="shared" ref="F45:G51" si="22">E45+F33*F$41</f>
        <v>3.3733579439849253</v>
      </c>
      <c r="G45">
        <f t="shared" si="22"/>
        <v>2.5171992710507176</v>
      </c>
      <c r="H45">
        <f t="shared" ref="H45:K45" si="23">G45+H33*H$41</f>
        <v>2.0647128058485236</v>
      </c>
      <c r="I45">
        <f t="shared" si="23"/>
        <v>2.6595066079592318</v>
      </c>
      <c r="J45">
        <f t="shared" si="23"/>
        <v>2.5292856852534573</v>
      </c>
      <c r="K45">
        <f t="shared" si="23"/>
        <v>2.5085154031565566</v>
      </c>
      <c r="L45">
        <f t="shared" ref="L45" si="24">K45+L33*L$41</f>
        <v>2.5202313410642438</v>
      </c>
    </row>
    <row r="46" spans="1:12" x14ac:dyDescent="0.25">
      <c r="D46">
        <v>2</v>
      </c>
      <c r="E46">
        <f t="shared" si="21"/>
        <v>7.7640816084150659</v>
      </c>
      <c r="F46">
        <f t="shared" si="22"/>
        <v>4.8302938508361013</v>
      </c>
      <c r="G46">
        <f t="shared" si="22"/>
        <v>5.6864525237703081</v>
      </c>
      <c r="H46">
        <f t="shared" ref="H46:K46" si="25">G46+H34*H$41</f>
        <v>3.4116494476068886</v>
      </c>
      <c r="I46">
        <f t="shared" si="25"/>
        <v>4.0064432497175968</v>
      </c>
      <c r="J46">
        <f t="shared" si="25"/>
        <v>4.0323458017353655</v>
      </c>
      <c r="K46">
        <f t="shared" si="25"/>
        <v>4.0531160838322666</v>
      </c>
      <c r="L46">
        <f t="shared" ref="L46" si="26">K46+L34*L$41</f>
        <v>4.0355819436445914</v>
      </c>
    </row>
    <row r="47" spans="1:12" x14ac:dyDescent="0.25">
      <c r="D47">
        <v>3</v>
      </c>
      <c r="E47">
        <f t="shared" si="21"/>
        <v>7.7640816084150659</v>
      </c>
      <c r="F47">
        <f t="shared" si="22"/>
        <v>6.7338723489264272</v>
      </c>
      <c r="G47">
        <f t="shared" si="22"/>
        <v>8.8008222286675419</v>
      </c>
      <c r="H47">
        <f t="shared" ref="H47:K47" si="27">G47+H35*H$41</f>
        <v>7.5122497955879712</v>
      </c>
      <c r="I47">
        <f t="shared" si="27"/>
        <v>6.9174559934772635</v>
      </c>
      <c r="J47">
        <f t="shared" si="27"/>
        <v>7.0278519611566876</v>
      </c>
      <c r="K47">
        <f t="shared" si="27"/>
        <v>7.0192486286178362</v>
      </c>
      <c r="L47">
        <f t="shared" ref="L47" si="28">K47+L35*L$41</f>
        <v>7.0399315571893029</v>
      </c>
    </row>
    <row r="48" spans="1:12" x14ac:dyDescent="0.25">
      <c r="D48">
        <v>4</v>
      </c>
      <c r="E48">
        <f t="shared" si="21"/>
        <v>7.7640816084150659</v>
      </c>
      <c r="F48">
        <f t="shared" si="22"/>
        <v>8.7942908679037046</v>
      </c>
      <c r="G48">
        <f t="shared" si="22"/>
        <v>10.861240747644819</v>
      </c>
      <c r="H48">
        <f t="shared" ref="H48:K48" si="29">G48+H36*H$41</f>
        <v>12.149813180724388</v>
      </c>
      <c r="I48">
        <f t="shared" si="29"/>
        <v>11.555019378613681</v>
      </c>
      <c r="J48">
        <f t="shared" si="29"/>
        <v>11.444623410934257</v>
      </c>
      <c r="K48">
        <f t="shared" si="29"/>
        <v>11.436020078395407</v>
      </c>
      <c r="L48">
        <f t="shared" ref="L48" si="30">K48+L36*L$41</f>
        <v>11.415337149823939</v>
      </c>
    </row>
    <row r="49" spans="3:12" x14ac:dyDescent="0.25">
      <c r="D49">
        <v>5</v>
      </c>
      <c r="E49">
        <f t="shared" si="21"/>
        <v>7.7640816084150659</v>
      </c>
      <c r="F49">
        <f t="shared" si="22"/>
        <v>10.697869365994029</v>
      </c>
      <c r="G49">
        <f t="shared" si="22"/>
        <v>11.554028038928237</v>
      </c>
      <c r="H49">
        <f t="shared" ref="H49:K49" si="31">G49+H37*H$41</f>
        <v>13.828831115091656</v>
      </c>
      <c r="I49">
        <f t="shared" si="31"/>
        <v>14.423624917202364</v>
      </c>
      <c r="J49">
        <f t="shared" si="31"/>
        <v>14.397722365184595</v>
      </c>
      <c r="K49">
        <f t="shared" si="31"/>
        <v>14.418492647281496</v>
      </c>
      <c r="L49">
        <f t="shared" ref="L49" si="32">K49+L37*L$41</f>
        <v>14.436026787469173</v>
      </c>
    </row>
    <row r="50" spans="3:12" x14ac:dyDescent="0.25">
      <c r="D50">
        <v>6</v>
      </c>
      <c r="E50">
        <f t="shared" si="21"/>
        <v>7.7640816084150659</v>
      </c>
      <c r="F50">
        <f t="shared" si="22"/>
        <v>12.154805272845206</v>
      </c>
      <c r="G50">
        <f t="shared" si="22"/>
        <v>11.298646599910997</v>
      </c>
      <c r="H50">
        <f t="shared" ref="H50:K50" si="33">G50+H38*H$41</f>
        <v>11.751133065113191</v>
      </c>
      <c r="I50">
        <f t="shared" si="33"/>
        <v>12.345926867223898</v>
      </c>
      <c r="J50">
        <f t="shared" si="33"/>
        <v>12.476147789929673</v>
      </c>
      <c r="K50">
        <f t="shared" si="33"/>
        <v>12.455377507832772</v>
      </c>
      <c r="L50">
        <f t="shared" ref="L50" si="34">K50+L38*L$41</f>
        <v>12.443661569925085</v>
      </c>
    </row>
    <row r="51" spans="3:12" x14ac:dyDescent="0.25">
      <c r="D51">
        <v>7</v>
      </c>
      <c r="E51">
        <f t="shared" si="21"/>
        <v>7.7640816084150659</v>
      </c>
      <c r="F51">
        <f t="shared" si="22"/>
        <v>12.943293303796025</v>
      </c>
      <c r="G51">
        <f t="shared" si="22"/>
        <v>10.876343424054911</v>
      </c>
      <c r="H51">
        <f t="shared" ref="H51:K51" si="35">G51+H39*H$41</f>
        <v>8.9478584950961366</v>
      </c>
      <c r="I51">
        <f t="shared" si="35"/>
        <v>8.3530646929854289</v>
      </c>
      <c r="J51">
        <f t="shared" si="35"/>
        <v>8.2793004656696088</v>
      </c>
      <c r="K51">
        <f t="shared" si="35"/>
        <v>8.2879037982084593</v>
      </c>
      <c r="L51">
        <f t="shared" ref="L51" si="36">K51+L39*L$41</f>
        <v>8.2920178884949536</v>
      </c>
    </row>
    <row r="52" spans="3:12" ht="15.75" thickBot="1" x14ac:dyDescent="0.3"/>
    <row r="53" spans="3:12" ht="15.75" thickBot="1" x14ac:dyDescent="0.3">
      <c r="E53" s="15" t="s">
        <v>19</v>
      </c>
      <c r="F53" s="16"/>
      <c r="G53" s="16"/>
      <c r="H53" s="16"/>
      <c r="I53" s="16"/>
      <c r="J53" s="16"/>
      <c r="K53" s="16"/>
      <c r="L53" s="17"/>
    </row>
    <row r="54" spans="3:12" ht="15.75" thickBot="1" x14ac:dyDescent="0.3">
      <c r="C54" s="2" t="s">
        <v>17</v>
      </c>
      <c r="D54" t="s">
        <v>18</v>
      </c>
      <c r="E54" s="7" t="s">
        <v>4</v>
      </c>
      <c r="F54" s="8" t="s">
        <v>5</v>
      </c>
      <c r="G54" s="8" t="s">
        <v>6</v>
      </c>
      <c r="H54" s="8" t="s">
        <v>7</v>
      </c>
      <c r="I54" s="8" t="s">
        <v>8</v>
      </c>
      <c r="J54" s="8" t="s">
        <v>9</v>
      </c>
      <c r="K54" s="8" t="s">
        <v>10</v>
      </c>
      <c r="L54" s="9" t="s">
        <v>11</v>
      </c>
    </row>
    <row r="55" spans="3:12" x14ac:dyDescent="0.25">
      <c r="C55">
        <v>-1</v>
      </c>
      <c r="D55">
        <f>12.5*($B$28*(A32+$B$29)+1)^1.5*EXP(-0.5*($B$28*(A32+$B$29)+1))</f>
        <v>1.9298646297092343</v>
      </c>
      <c r="E55" s="2">
        <v>1</v>
      </c>
      <c r="F55" s="2">
        <f t="shared" ref="F55:F86" si="37">C55</f>
        <v>-1</v>
      </c>
      <c r="G55">
        <f t="shared" ref="G55:G86" si="38">2*$C55*F55-E55</f>
        <v>1</v>
      </c>
      <c r="H55">
        <f t="shared" ref="H55:H86" si="39">2*$C55*G55-F55</f>
        <v>-1</v>
      </c>
      <c r="I55">
        <f t="shared" ref="I55:I86" si="40">2*$C55*H55-G55</f>
        <v>1</v>
      </c>
      <c r="J55">
        <f t="shared" ref="J55:J86" si="41">2*$C55*I55-H55</f>
        <v>-1</v>
      </c>
      <c r="K55">
        <f t="shared" ref="K55:K86" si="42">2*$C55*J55-I55</f>
        <v>1</v>
      </c>
      <c r="L55">
        <f t="shared" ref="L55:L86" si="43">2*$C55*K55-J55</f>
        <v>-1</v>
      </c>
    </row>
    <row r="56" spans="3:12" x14ac:dyDescent="0.25">
      <c r="C56">
        <f>A74</f>
        <v>-0.98078528040323043</v>
      </c>
      <c r="D56">
        <f t="shared" ref="D56:D105" si="44">12.5*($B$28*(A33+$B$29)+1)^1.5*EXP(-0.5*($B$28*(A33+$B$29)+1))</f>
        <v>2.5202313410642465</v>
      </c>
      <c r="E56" s="2">
        <f t="shared" ref="E56:E87" si="45">E55</f>
        <v>1</v>
      </c>
      <c r="F56" s="2">
        <f t="shared" si="37"/>
        <v>-0.98078528040323043</v>
      </c>
      <c r="G56">
        <f t="shared" si="38"/>
        <v>0.92387953251128674</v>
      </c>
      <c r="H56">
        <f t="shared" si="39"/>
        <v>-0.83146961230254512</v>
      </c>
      <c r="I56">
        <f t="shared" si="40"/>
        <v>0.70710678118654724</v>
      </c>
      <c r="J56">
        <f t="shared" si="41"/>
        <v>-0.55557023301960173</v>
      </c>
      <c r="K56">
        <f t="shared" si="42"/>
        <v>0.38268343236508917</v>
      </c>
      <c r="L56">
        <f t="shared" si="43"/>
        <v>-0.19509032201612753</v>
      </c>
    </row>
    <row r="57" spans="3:12" x14ac:dyDescent="0.25">
      <c r="C57">
        <v>-0.92</v>
      </c>
      <c r="D57">
        <f t="shared" si="44"/>
        <v>4.0355819436445861</v>
      </c>
      <c r="E57" s="2">
        <f t="shared" si="45"/>
        <v>1</v>
      </c>
      <c r="F57" s="2">
        <f t="shared" si="37"/>
        <v>-0.92</v>
      </c>
      <c r="G57">
        <f t="shared" si="38"/>
        <v>0.69280000000000008</v>
      </c>
      <c r="H57">
        <f t="shared" si="39"/>
        <v>-0.35475200000000007</v>
      </c>
      <c r="I57">
        <f t="shared" si="40"/>
        <v>-4.0056319999999923E-2</v>
      </c>
      <c r="J57">
        <f t="shared" si="41"/>
        <v>0.42845562879999993</v>
      </c>
      <c r="K57">
        <f t="shared" si="42"/>
        <v>-0.74830203699200004</v>
      </c>
      <c r="L57">
        <f t="shared" si="43"/>
        <v>0.94842011926528036</v>
      </c>
    </row>
    <row r="58" spans="3:12" x14ac:dyDescent="0.25">
      <c r="C58">
        <v>-0.88</v>
      </c>
      <c r="D58">
        <f t="shared" si="44"/>
        <v>7.03993155718931</v>
      </c>
      <c r="E58" s="2">
        <f t="shared" si="45"/>
        <v>1</v>
      </c>
      <c r="F58" s="2">
        <f t="shared" si="37"/>
        <v>-0.88</v>
      </c>
      <c r="G58">
        <f t="shared" si="38"/>
        <v>0.54879999999999995</v>
      </c>
      <c r="H58">
        <f t="shared" si="39"/>
        <v>-8.5887999999999964E-2</v>
      </c>
      <c r="I58">
        <f t="shared" si="40"/>
        <v>-0.39763712000000001</v>
      </c>
      <c r="J58">
        <f t="shared" si="41"/>
        <v>0.78572933119999999</v>
      </c>
      <c r="K58">
        <f t="shared" si="42"/>
        <v>-0.98524650291200011</v>
      </c>
      <c r="L58">
        <f t="shared" si="43"/>
        <v>0.94830451392512027</v>
      </c>
    </row>
    <row r="59" spans="3:12" x14ac:dyDescent="0.25">
      <c r="C59">
        <f>A75</f>
        <v>-0.83146961230254535</v>
      </c>
      <c r="D59">
        <f t="shared" si="44"/>
        <v>11.415337149823923</v>
      </c>
      <c r="E59" s="2">
        <f t="shared" si="45"/>
        <v>1</v>
      </c>
      <c r="F59" s="2">
        <f t="shared" si="37"/>
        <v>-0.83146961230254535</v>
      </c>
      <c r="G59">
        <f t="shared" si="38"/>
        <v>0.38268343236509006</v>
      </c>
      <c r="H59">
        <f t="shared" si="39"/>
        <v>0.19509032201612786</v>
      </c>
      <c r="I59">
        <f t="shared" si="40"/>
        <v>-0.70710678118654724</v>
      </c>
      <c r="J59">
        <f t="shared" si="41"/>
        <v>0.98078528040323054</v>
      </c>
      <c r="K59">
        <f t="shared" si="42"/>
        <v>-0.9238795325112874</v>
      </c>
      <c r="L59">
        <f t="shared" si="43"/>
        <v>0.5555702330196034</v>
      </c>
    </row>
    <row r="60" spans="3:12" x14ac:dyDescent="0.25">
      <c r="C60">
        <v>-0.8</v>
      </c>
      <c r="D60">
        <f t="shared" si="44"/>
        <v>14.436026787469185</v>
      </c>
      <c r="E60" s="2">
        <f t="shared" si="45"/>
        <v>1</v>
      </c>
      <c r="F60" s="2">
        <f t="shared" si="37"/>
        <v>-0.8</v>
      </c>
      <c r="G60">
        <f t="shared" si="38"/>
        <v>0.28000000000000025</v>
      </c>
      <c r="H60">
        <f t="shared" si="39"/>
        <v>0.35199999999999965</v>
      </c>
      <c r="I60">
        <f t="shared" si="40"/>
        <v>-0.84319999999999973</v>
      </c>
      <c r="J60">
        <f t="shared" si="41"/>
        <v>0.99712000000000001</v>
      </c>
      <c r="K60">
        <f t="shared" si="42"/>
        <v>-0.75219200000000042</v>
      </c>
      <c r="L60">
        <f t="shared" si="43"/>
        <v>0.20638720000000066</v>
      </c>
    </row>
    <row r="61" spans="3:12" x14ac:dyDescent="0.25">
      <c r="C61">
        <v>-0.76</v>
      </c>
      <c r="D61">
        <f t="shared" si="44"/>
        <v>12.443661569925089</v>
      </c>
      <c r="E61" s="2">
        <f t="shared" si="45"/>
        <v>1</v>
      </c>
      <c r="F61" s="2">
        <f t="shared" si="37"/>
        <v>-0.76</v>
      </c>
      <c r="G61">
        <f t="shared" si="38"/>
        <v>0.1552</v>
      </c>
      <c r="H61">
        <f t="shared" si="39"/>
        <v>0.52409600000000001</v>
      </c>
      <c r="I61">
        <f t="shared" si="40"/>
        <v>-0.95182591999999999</v>
      </c>
      <c r="J61">
        <f t="shared" si="41"/>
        <v>0.92267939840000002</v>
      </c>
      <c r="K61">
        <f t="shared" si="42"/>
        <v>-0.4506467655680001</v>
      </c>
      <c r="L61">
        <f t="shared" si="43"/>
        <v>-0.23769631473663988</v>
      </c>
    </row>
    <row r="62" spans="3:12" x14ac:dyDescent="0.25">
      <c r="C62">
        <v>-0.72</v>
      </c>
      <c r="D62">
        <f t="shared" si="44"/>
        <v>8.2920178884949536</v>
      </c>
      <c r="E62" s="2">
        <f t="shared" si="45"/>
        <v>1</v>
      </c>
      <c r="F62" s="2">
        <f t="shared" si="37"/>
        <v>-0.72</v>
      </c>
      <c r="G62">
        <f t="shared" si="38"/>
        <v>3.6799999999999944E-2</v>
      </c>
      <c r="H62">
        <f t="shared" si="39"/>
        <v>0.66700800000000005</v>
      </c>
      <c r="I62">
        <f t="shared" si="40"/>
        <v>-0.99729151999999999</v>
      </c>
      <c r="J62">
        <f t="shared" si="41"/>
        <v>0.76909178879999995</v>
      </c>
      <c r="K62">
        <f t="shared" si="42"/>
        <v>-0.11020065587200001</v>
      </c>
      <c r="L62">
        <f t="shared" si="43"/>
        <v>-0.61040284434431991</v>
      </c>
    </row>
    <row r="63" spans="3:12" x14ac:dyDescent="0.25">
      <c r="C63">
        <v>-0.67999999999999994</v>
      </c>
      <c r="D63">
        <f t="shared" si="44"/>
        <v>9.1464684967745669</v>
      </c>
      <c r="E63" s="2">
        <f t="shared" si="45"/>
        <v>1</v>
      </c>
      <c r="F63" s="2">
        <f t="shared" si="37"/>
        <v>-0.67999999999999994</v>
      </c>
      <c r="G63">
        <f t="shared" si="38"/>
        <v>-7.5200000000000156E-2</v>
      </c>
      <c r="H63">
        <f t="shared" si="39"/>
        <v>0.78227200000000008</v>
      </c>
      <c r="I63">
        <f t="shared" si="40"/>
        <v>-0.98868991999999989</v>
      </c>
      <c r="J63">
        <f t="shared" si="41"/>
        <v>0.56234629119999968</v>
      </c>
      <c r="K63">
        <f t="shared" si="42"/>
        <v>0.22389896396800035</v>
      </c>
      <c r="L63">
        <f t="shared" si="43"/>
        <v>-0.86684888219648015</v>
      </c>
    </row>
    <row r="64" spans="3:12" x14ac:dyDescent="0.25">
      <c r="C64">
        <v>-0.64</v>
      </c>
      <c r="D64">
        <f t="shared" si="44"/>
        <v>9.1464684967745669</v>
      </c>
      <c r="E64" s="2">
        <f t="shared" si="45"/>
        <v>1</v>
      </c>
      <c r="F64" s="2">
        <f t="shared" si="37"/>
        <v>-0.64</v>
      </c>
      <c r="G64">
        <f t="shared" si="38"/>
        <v>-0.18079999999999996</v>
      </c>
      <c r="H64">
        <f t="shared" si="39"/>
        <v>0.87142399999999998</v>
      </c>
      <c r="I64">
        <f t="shared" si="40"/>
        <v>-0.93462272000000002</v>
      </c>
      <c r="J64">
        <f t="shared" si="41"/>
        <v>0.32489308159999997</v>
      </c>
      <c r="K64">
        <f t="shared" si="42"/>
        <v>0.51875957555200003</v>
      </c>
      <c r="L64">
        <f t="shared" si="43"/>
        <v>-0.98890533830656002</v>
      </c>
    </row>
    <row r="65" spans="1:12" x14ac:dyDescent="0.25">
      <c r="C65">
        <v>-0.6</v>
      </c>
      <c r="D65">
        <f t="shared" si="44"/>
        <v>9.1464684967745669</v>
      </c>
      <c r="E65" s="2">
        <f t="shared" si="45"/>
        <v>1</v>
      </c>
      <c r="F65" s="2">
        <f t="shared" si="37"/>
        <v>-0.6</v>
      </c>
      <c r="G65">
        <f t="shared" si="38"/>
        <v>-0.28000000000000003</v>
      </c>
      <c r="H65">
        <f t="shared" si="39"/>
        <v>0.93599999999999994</v>
      </c>
      <c r="I65">
        <f t="shared" si="40"/>
        <v>-0.84319999999999995</v>
      </c>
      <c r="J65">
        <f t="shared" si="41"/>
        <v>7.5839999999999907E-2</v>
      </c>
      <c r="K65">
        <f t="shared" si="42"/>
        <v>0.75219200000000008</v>
      </c>
      <c r="L65">
        <f t="shared" si="43"/>
        <v>-0.97847039999999996</v>
      </c>
    </row>
    <row r="66" spans="1:12" x14ac:dyDescent="0.25">
      <c r="C66">
        <f>A76</f>
        <v>-0.55557023301960196</v>
      </c>
      <c r="D66">
        <f t="shared" si="44"/>
        <v>9.1464684967745669</v>
      </c>
      <c r="E66" s="2">
        <f t="shared" si="45"/>
        <v>1</v>
      </c>
      <c r="F66" s="2">
        <f t="shared" si="37"/>
        <v>-0.55557023301960196</v>
      </c>
      <c r="G66">
        <f t="shared" si="38"/>
        <v>-0.38268343236509039</v>
      </c>
      <c r="H66">
        <f t="shared" si="39"/>
        <v>0.98078528040323065</v>
      </c>
      <c r="I66">
        <f t="shared" si="40"/>
        <v>-0.70710678118654668</v>
      </c>
      <c r="J66">
        <f t="shared" si="41"/>
        <v>-0.19509032201612975</v>
      </c>
      <c r="K66">
        <f t="shared" si="42"/>
        <v>0.9238795325112874</v>
      </c>
      <c r="L66">
        <f t="shared" si="43"/>
        <v>-0.83146961230254401</v>
      </c>
    </row>
    <row r="67" spans="1:12" x14ac:dyDescent="0.25">
      <c r="C67">
        <v>-0.52</v>
      </c>
      <c r="D67">
        <f t="shared" si="44"/>
        <v>9.1464684967745669</v>
      </c>
      <c r="E67" s="2">
        <f t="shared" si="45"/>
        <v>1</v>
      </c>
      <c r="F67" s="2">
        <f t="shared" si="37"/>
        <v>-0.52</v>
      </c>
      <c r="G67">
        <f t="shared" si="38"/>
        <v>-0.45919999999999994</v>
      </c>
      <c r="H67">
        <f t="shared" si="39"/>
        <v>0.99756800000000001</v>
      </c>
      <c r="I67">
        <f t="shared" si="40"/>
        <v>-0.57827072000000002</v>
      </c>
      <c r="J67">
        <f t="shared" si="41"/>
        <v>-0.39616645119999994</v>
      </c>
      <c r="K67">
        <f t="shared" si="42"/>
        <v>0.99028382924799996</v>
      </c>
      <c r="L67">
        <f t="shared" si="43"/>
        <v>-0.63372873121791995</v>
      </c>
    </row>
    <row r="68" spans="1:12" x14ac:dyDescent="0.25">
      <c r="C68">
        <v>-0.48</v>
      </c>
      <c r="D68">
        <f t="shared" si="44"/>
        <v>9.1464684967745669</v>
      </c>
      <c r="E68" s="2">
        <f t="shared" si="45"/>
        <v>1</v>
      </c>
      <c r="F68" s="2">
        <f t="shared" si="37"/>
        <v>-0.48</v>
      </c>
      <c r="G68">
        <f t="shared" si="38"/>
        <v>-0.53920000000000001</v>
      </c>
      <c r="H68">
        <f t="shared" si="39"/>
        <v>0.99763199999999996</v>
      </c>
      <c r="I68">
        <f t="shared" si="40"/>
        <v>-0.41852671999999991</v>
      </c>
      <c r="J68">
        <f t="shared" si="41"/>
        <v>-0.59584634880000009</v>
      </c>
      <c r="K68">
        <f t="shared" si="42"/>
        <v>0.990539214848</v>
      </c>
      <c r="L68">
        <f t="shared" si="43"/>
        <v>-0.35507129745407984</v>
      </c>
    </row>
    <row r="69" spans="1:12" x14ac:dyDescent="0.25">
      <c r="C69">
        <v>-0.43999999999999995</v>
      </c>
      <c r="D69">
        <f t="shared" si="44"/>
        <v>9.1464684967745669</v>
      </c>
      <c r="E69" s="2">
        <f t="shared" si="45"/>
        <v>1</v>
      </c>
      <c r="F69" s="2">
        <f t="shared" si="37"/>
        <v>-0.43999999999999995</v>
      </c>
      <c r="G69">
        <f t="shared" si="38"/>
        <v>-0.61280000000000001</v>
      </c>
      <c r="H69">
        <f t="shared" si="39"/>
        <v>0.97926399999999991</v>
      </c>
      <c r="I69">
        <f t="shared" si="40"/>
        <v>-0.24895231999999978</v>
      </c>
      <c r="J69">
        <f t="shared" si="41"/>
        <v>-0.76018595840000014</v>
      </c>
      <c r="K69">
        <f t="shared" si="42"/>
        <v>0.91791596339199988</v>
      </c>
      <c r="L69">
        <f t="shared" si="43"/>
        <v>-4.7580089384959612E-2</v>
      </c>
    </row>
    <row r="70" spans="1:12" x14ac:dyDescent="0.25">
      <c r="C70">
        <v>-0.4</v>
      </c>
      <c r="D70">
        <f t="shared" si="44"/>
        <v>9.1464684967745669</v>
      </c>
      <c r="E70" s="2">
        <f t="shared" si="45"/>
        <v>1</v>
      </c>
      <c r="F70" s="2">
        <f t="shared" si="37"/>
        <v>-0.4</v>
      </c>
      <c r="G70">
        <f t="shared" si="38"/>
        <v>-0.67999999999999994</v>
      </c>
      <c r="H70">
        <f t="shared" si="39"/>
        <v>0.94399999999999995</v>
      </c>
      <c r="I70">
        <f t="shared" si="40"/>
        <v>-7.5200000000000045E-2</v>
      </c>
      <c r="J70">
        <f t="shared" si="41"/>
        <v>-0.88383999999999996</v>
      </c>
      <c r="K70">
        <f t="shared" si="42"/>
        <v>0.78227200000000008</v>
      </c>
      <c r="L70">
        <f t="shared" si="43"/>
        <v>0.25802239999999987</v>
      </c>
    </row>
    <row r="71" spans="1:12" x14ac:dyDescent="0.25">
      <c r="C71">
        <v>-0.36</v>
      </c>
      <c r="D71">
        <f t="shared" si="44"/>
        <v>9.1464684967745669</v>
      </c>
      <c r="E71" s="2">
        <f t="shared" si="45"/>
        <v>1</v>
      </c>
      <c r="F71" s="2">
        <f t="shared" si="37"/>
        <v>-0.36</v>
      </c>
      <c r="G71">
        <f t="shared" si="38"/>
        <v>-0.74080000000000001</v>
      </c>
      <c r="H71">
        <f t="shared" si="39"/>
        <v>0.89337599999999995</v>
      </c>
      <c r="I71">
        <f t="shared" si="40"/>
        <v>9.7569280000000091E-2</v>
      </c>
      <c r="J71">
        <f t="shared" si="41"/>
        <v>-0.96362588160000007</v>
      </c>
      <c r="K71">
        <f t="shared" si="42"/>
        <v>0.59624135475199991</v>
      </c>
      <c r="L71">
        <f t="shared" si="43"/>
        <v>0.5343321061785602</v>
      </c>
    </row>
    <row r="72" spans="1:12" x14ac:dyDescent="0.25">
      <c r="C72">
        <v>-0.31999999999999995</v>
      </c>
      <c r="D72">
        <f t="shared" si="44"/>
        <v>9.1464684967745669</v>
      </c>
      <c r="E72" s="2">
        <f t="shared" si="45"/>
        <v>1</v>
      </c>
      <c r="F72" s="2">
        <f t="shared" si="37"/>
        <v>-0.31999999999999995</v>
      </c>
      <c r="G72">
        <f t="shared" si="38"/>
        <v>-0.79520000000000013</v>
      </c>
      <c r="H72">
        <f t="shared" si="39"/>
        <v>0.828928</v>
      </c>
      <c r="I72">
        <f t="shared" si="40"/>
        <v>0.26468608000000016</v>
      </c>
      <c r="J72">
        <f t="shared" si="41"/>
        <v>-0.99832709120000007</v>
      </c>
      <c r="K72">
        <f t="shared" si="42"/>
        <v>0.37424325836799976</v>
      </c>
      <c r="L72">
        <f t="shared" si="43"/>
        <v>0.75881140584448026</v>
      </c>
    </row>
    <row r="73" spans="1:12" x14ac:dyDescent="0.25">
      <c r="A73" t="s">
        <v>17</v>
      </c>
      <c r="C73">
        <v>-0.28000000000000003</v>
      </c>
      <c r="D73">
        <f t="shared" si="44"/>
        <v>9.1464684967745669</v>
      </c>
      <c r="E73" s="2">
        <f t="shared" si="45"/>
        <v>1</v>
      </c>
      <c r="F73" s="2">
        <f t="shared" si="37"/>
        <v>-0.28000000000000003</v>
      </c>
      <c r="G73">
        <f t="shared" si="38"/>
        <v>-0.84319999999999995</v>
      </c>
      <c r="H73">
        <f t="shared" si="39"/>
        <v>0.75219199999999997</v>
      </c>
      <c r="I73">
        <f t="shared" si="40"/>
        <v>0.42197247999999993</v>
      </c>
      <c r="J73">
        <f t="shared" si="41"/>
        <v>-0.98849658879999991</v>
      </c>
      <c r="K73">
        <f t="shared" si="42"/>
        <v>0.1315856097280001</v>
      </c>
      <c r="L73">
        <f t="shared" si="43"/>
        <v>0.91480864735231981</v>
      </c>
    </row>
    <row r="74" spans="1:12" x14ac:dyDescent="0.25">
      <c r="A74">
        <v>-0.98078528040323043</v>
      </c>
      <c r="C74">
        <v>-0.24</v>
      </c>
      <c r="D74">
        <f t="shared" si="44"/>
        <v>9.1464684967745669</v>
      </c>
      <c r="E74" s="2">
        <f t="shared" si="45"/>
        <v>1</v>
      </c>
      <c r="F74" s="2">
        <f t="shared" si="37"/>
        <v>-0.24</v>
      </c>
      <c r="G74">
        <f t="shared" si="38"/>
        <v>-0.88480000000000003</v>
      </c>
      <c r="H74">
        <f t="shared" si="39"/>
        <v>0.66470399999999996</v>
      </c>
      <c r="I74">
        <f t="shared" si="40"/>
        <v>0.56574208000000004</v>
      </c>
      <c r="J74">
        <f t="shared" si="41"/>
        <v>-0.93626019839999997</v>
      </c>
      <c r="K74">
        <f t="shared" si="42"/>
        <v>-0.11633718476800009</v>
      </c>
      <c r="L74">
        <f t="shared" si="43"/>
        <v>0.99210204708864003</v>
      </c>
    </row>
    <row r="75" spans="1:12" x14ac:dyDescent="0.25">
      <c r="A75">
        <v>-0.83146961230254535</v>
      </c>
      <c r="C75">
        <f>A77</f>
        <v>-0.19509032201612819</v>
      </c>
      <c r="D75">
        <f t="shared" si="44"/>
        <v>9.1464684967745669</v>
      </c>
      <c r="E75" s="2">
        <f t="shared" si="45"/>
        <v>1</v>
      </c>
      <c r="F75" s="2">
        <f t="shared" si="37"/>
        <v>-0.19509032201612819</v>
      </c>
      <c r="G75">
        <f t="shared" si="38"/>
        <v>-0.92387953251128685</v>
      </c>
      <c r="H75">
        <f t="shared" si="39"/>
        <v>0.55557023301960207</v>
      </c>
      <c r="I75">
        <f t="shared" si="40"/>
        <v>0.70710678118654779</v>
      </c>
      <c r="J75">
        <f t="shared" si="41"/>
        <v>-0.83146961230254512</v>
      </c>
      <c r="K75">
        <f t="shared" si="42"/>
        <v>-0.38268343236509023</v>
      </c>
      <c r="L75">
        <f t="shared" si="43"/>
        <v>0.98078528040323043</v>
      </c>
    </row>
    <row r="76" spans="1:12" x14ac:dyDescent="0.25">
      <c r="A76">
        <v>-0.55557023301960196</v>
      </c>
      <c r="C76">
        <v>-0.16000000000000003</v>
      </c>
      <c r="D76">
        <f t="shared" si="44"/>
        <v>9.1464684967745669</v>
      </c>
      <c r="E76" s="2">
        <f t="shared" si="45"/>
        <v>1</v>
      </c>
      <c r="F76" s="2">
        <f t="shared" si="37"/>
        <v>-0.16000000000000003</v>
      </c>
      <c r="G76">
        <f t="shared" si="38"/>
        <v>-0.94879999999999998</v>
      </c>
      <c r="H76">
        <f t="shared" si="39"/>
        <v>0.46361600000000008</v>
      </c>
      <c r="I76">
        <f t="shared" si="40"/>
        <v>0.80044287999999986</v>
      </c>
      <c r="J76">
        <f t="shared" si="41"/>
        <v>-0.71975772160000007</v>
      </c>
      <c r="K76">
        <f t="shared" si="42"/>
        <v>-0.57012040908799977</v>
      </c>
      <c r="L76">
        <f t="shared" si="43"/>
        <v>0.90219625250816005</v>
      </c>
    </row>
    <row r="77" spans="1:12" x14ac:dyDescent="0.25">
      <c r="A77">
        <v>-0.19509032201612819</v>
      </c>
      <c r="C77">
        <v>-0.12</v>
      </c>
      <c r="D77">
        <f t="shared" si="44"/>
        <v>9.1464684967745669</v>
      </c>
      <c r="E77" s="2">
        <f t="shared" si="45"/>
        <v>1</v>
      </c>
      <c r="F77" s="2">
        <f t="shared" si="37"/>
        <v>-0.12</v>
      </c>
      <c r="G77">
        <f t="shared" si="38"/>
        <v>-0.97119999999999995</v>
      </c>
      <c r="H77">
        <f t="shared" si="39"/>
        <v>0.35308799999999996</v>
      </c>
      <c r="I77">
        <f t="shared" si="40"/>
        <v>0.88645887999999995</v>
      </c>
      <c r="J77">
        <f t="shared" si="41"/>
        <v>-0.56583813119999993</v>
      </c>
      <c r="K77">
        <f t="shared" si="42"/>
        <v>-0.75065772851199997</v>
      </c>
      <c r="L77">
        <f t="shared" si="43"/>
        <v>0.74599598604287998</v>
      </c>
    </row>
    <row r="78" spans="1:12" x14ac:dyDescent="0.25">
      <c r="A78">
        <v>0.19509032201612833</v>
      </c>
      <c r="C78">
        <v>-7.999999999999996E-2</v>
      </c>
      <c r="D78">
        <f t="shared" si="44"/>
        <v>9.1464684967745669</v>
      </c>
      <c r="E78" s="2">
        <f t="shared" si="45"/>
        <v>1</v>
      </c>
      <c r="F78" s="2">
        <f t="shared" si="37"/>
        <v>-7.999999999999996E-2</v>
      </c>
      <c r="G78">
        <f t="shared" si="38"/>
        <v>-0.98719999999999997</v>
      </c>
      <c r="H78">
        <f t="shared" si="39"/>
        <v>0.23795199999999989</v>
      </c>
      <c r="I78">
        <f t="shared" si="40"/>
        <v>0.94912768000000003</v>
      </c>
      <c r="J78">
        <f t="shared" si="41"/>
        <v>-0.38981242879999978</v>
      </c>
      <c r="K78">
        <f t="shared" si="42"/>
        <v>-0.88675769139200011</v>
      </c>
      <c r="L78">
        <f t="shared" si="43"/>
        <v>0.53169365942271973</v>
      </c>
    </row>
    <row r="79" spans="1:12" x14ac:dyDescent="0.25">
      <c r="A79">
        <v>0.55557023301960229</v>
      </c>
      <c r="C79">
        <v>-4.0000000000000036E-2</v>
      </c>
      <c r="D79">
        <f t="shared" si="44"/>
        <v>9.1464684967745669</v>
      </c>
      <c r="E79" s="2">
        <f t="shared" si="45"/>
        <v>1</v>
      </c>
      <c r="F79" s="2">
        <f t="shared" si="37"/>
        <v>-4.0000000000000036E-2</v>
      </c>
      <c r="G79">
        <f t="shared" si="38"/>
        <v>-0.99680000000000002</v>
      </c>
      <c r="H79">
        <f t="shared" si="39"/>
        <v>0.11974400000000011</v>
      </c>
      <c r="I79">
        <f t="shared" si="40"/>
        <v>0.98722047999999996</v>
      </c>
      <c r="J79">
        <f t="shared" si="41"/>
        <v>-0.19872163840000018</v>
      </c>
      <c r="K79">
        <f t="shared" si="42"/>
        <v>-0.97132274892799997</v>
      </c>
      <c r="L79">
        <f t="shared" si="43"/>
        <v>0.27642745831424026</v>
      </c>
    </row>
    <row r="80" spans="1:12" x14ac:dyDescent="0.25">
      <c r="A80">
        <v>0.83146961230254524</v>
      </c>
      <c r="C80">
        <v>0</v>
      </c>
      <c r="D80">
        <f t="shared" si="44"/>
        <v>9.1464684967745669</v>
      </c>
      <c r="E80" s="2">
        <f t="shared" si="45"/>
        <v>1</v>
      </c>
      <c r="F80" s="2">
        <f t="shared" si="37"/>
        <v>0</v>
      </c>
      <c r="G80">
        <f t="shared" si="38"/>
        <v>-1</v>
      </c>
      <c r="H80">
        <f t="shared" si="39"/>
        <v>0</v>
      </c>
      <c r="I80">
        <f t="shared" si="40"/>
        <v>1</v>
      </c>
      <c r="J80">
        <f t="shared" si="41"/>
        <v>0</v>
      </c>
      <c r="K80">
        <f t="shared" si="42"/>
        <v>-1</v>
      </c>
      <c r="L80">
        <f t="shared" si="43"/>
        <v>0</v>
      </c>
    </row>
    <row r="81" spans="1:12" x14ac:dyDescent="0.25">
      <c r="A81">
        <v>0.98078528040323043</v>
      </c>
      <c r="C81">
        <v>4.0000000000000036E-2</v>
      </c>
      <c r="D81">
        <f t="shared" si="44"/>
        <v>9.1464684967745669</v>
      </c>
      <c r="E81" s="2">
        <f t="shared" si="45"/>
        <v>1</v>
      </c>
      <c r="F81" s="2">
        <f t="shared" si="37"/>
        <v>4.0000000000000036E-2</v>
      </c>
      <c r="G81">
        <f t="shared" si="38"/>
        <v>-0.99680000000000002</v>
      </c>
      <c r="H81">
        <f t="shared" si="39"/>
        <v>-0.11974400000000011</v>
      </c>
      <c r="I81">
        <f t="shared" si="40"/>
        <v>0.98722047999999996</v>
      </c>
      <c r="J81">
        <f t="shared" si="41"/>
        <v>0.19872163840000018</v>
      </c>
      <c r="K81">
        <f t="shared" si="42"/>
        <v>-0.97132274892799997</v>
      </c>
      <c r="L81">
        <f t="shared" si="43"/>
        <v>-0.27642745831424026</v>
      </c>
    </row>
    <row r="82" spans="1:12" x14ac:dyDescent="0.25">
      <c r="C82">
        <v>8.0000000000000071E-2</v>
      </c>
      <c r="D82">
        <f t="shared" si="44"/>
        <v>9.1464684967745669</v>
      </c>
      <c r="E82" s="2">
        <f t="shared" si="45"/>
        <v>1</v>
      </c>
      <c r="F82" s="2">
        <f t="shared" si="37"/>
        <v>8.0000000000000071E-2</v>
      </c>
      <c r="G82">
        <f t="shared" si="38"/>
        <v>-0.98719999999999997</v>
      </c>
      <c r="H82">
        <f t="shared" si="39"/>
        <v>-0.23795200000000022</v>
      </c>
      <c r="I82">
        <f t="shared" si="40"/>
        <v>0.94912767999999992</v>
      </c>
      <c r="J82">
        <f t="shared" si="41"/>
        <v>0.38981242880000033</v>
      </c>
      <c r="K82">
        <f t="shared" si="42"/>
        <v>-0.88675769139199978</v>
      </c>
      <c r="L82">
        <f t="shared" si="43"/>
        <v>-0.5316936594227204</v>
      </c>
    </row>
    <row r="83" spans="1:12" x14ac:dyDescent="0.25">
      <c r="C83">
        <v>0.12000000000000011</v>
      </c>
      <c r="D83">
        <f t="shared" si="44"/>
        <v>9.1464684967745669</v>
      </c>
      <c r="E83" s="2">
        <f t="shared" si="45"/>
        <v>1</v>
      </c>
      <c r="F83" s="2">
        <f t="shared" si="37"/>
        <v>0.12000000000000011</v>
      </c>
      <c r="G83">
        <f t="shared" si="38"/>
        <v>-0.97119999999999995</v>
      </c>
      <c r="H83">
        <f t="shared" si="39"/>
        <v>-0.35308800000000029</v>
      </c>
      <c r="I83">
        <f t="shared" si="40"/>
        <v>0.88645887999999984</v>
      </c>
      <c r="J83">
        <f t="shared" si="41"/>
        <v>0.56583813120000048</v>
      </c>
      <c r="K83">
        <f t="shared" si="42"/>
        <v>-0.75065772851199963</v>
      </c>
      <c r="L83">
        <f t="shared" si="43"/>
        <v>-0.74599598604288053</v>
      </c>
    </row>
    <row r="84" spans="1:12" x14ac:dyDescent="0.25">
      <c r="C84">
        <v>0.15999999999999992</v>
      </c>
      <c r="D84">
        <f t="shared" si="44"/>
        <v>9.1464684967745669</v>
      </c>
      <c r="E84" s="2">
        <f t="shared" si="45"/>
        <v>1</v>
      </c>
      <c r="F84" s="2">
        <f t="shared" si="37"/>
        <v>0.15999999999999992</v>
      </c>
      <c r="G84">
        <f t="shared" si="38"/>
        <v>-0.94880000000000009</v>
      </c>
      <c r="H84">
        <f t="shared" si="39"/>
        <v>-0.46361599999999981</v>
      </c>
      <c r="I84">
        <f t="shared" si="40"/>
        <v>0.80044288000000019</v>
      </c>
      <c r="J84">
        <f t="shared" si="41"/>
        <v>0.71975772159999973</v>
      </c>
      <c r="K84">
        <f t="shared" si="42"/>
        <v>-0.57012040908800032</v>
      </c>
      <c r="L84">
        <f t="shared" si="43"/>
        <v>-0.90219625250815971</v>
      </c>
    </row>
    <row r="85" spans="1:12" x14ac:dyDescent="0.25">
      <c r="C85">
        <f>A78</f>
        <v>0.19509032201612833</v>
      </c>
      <c r="D85">
        <f t="shared" si="44"/>
        <v>9.1464684967745669</v>
      </c>
      <c r="E85" s="2">
        <f t="shared" si="45"/>
        <v>1</v>
      </c>
      <c r="F85" s="2">
        <f t="shared" si="37"/>
        <v>0.19509032201612833</v>
      </c>
      <c r="G85">
        <f t="shared" si="38"/>
        <v>-0.92387953251128674</v>
      </c>
      <c r="H85">
        <f t="shared" si="39"/>
        <v>-0.5555702330196024</v>
      </c>
      <c r="I85">
        <f t="shared" si="40"/>
        <v>0.70710678118654735</v>
      </c>
      <c r="J85">
        <f t="shared" si="41"/>
        <v>0.83146961230254546</v>
      </c>
      <c r="K85">
        <f t="shared" si="42"/>
        <v>-0.38268343236508939</v>
      </c>
      <c r="L85">
        <f t="shared" si="43"/>
        <v>-0.98078528040323054</v>
      </c>
    </row>
    <row r="86" spans="1:12" x14ac:dyDescent="0.25">
      <c r="C86">
        <v>0.24</v>
      </c>
      <c r="D86">
        <f t="shared" si="44"/>
        <v>9.1464684967745669</v>
      </c>
      <c r="E86" s="2">
        <f t="shared" si="45"/>
        <v>1</v>
      </c>
      <c r="F86" s="2">
        <f t="shared" si="37"/>
        <v>0.24</v>
      </c>
      <c r="G86">
        <f t="shared" si="38"/>
        <v>-0.88480000000000003</v>
      </c>
      <c r="H86">
        <f t="shared" si="39"/>
        <v>-0.66470399999999996</v>
      </c>
      <c r="I86">
        <f t="shared" si="40"/>
        <v>0.56574208000000004</v>
      </c>
      <c r="J86">
        <f t="shared" si="41"/>
        <v>0.93626019839999997</v>
      </c>
      <c r="K86">
        <f t="shared" si="42"/>
        <v>-0.11633718476800009</v>
      </c>
      <c r="L86">
        <f t="shared" si="43"/>
        <v>-0.99210204708864003</v>
      </c>
    </row>
    <row r="87" spans="1:12" x14ac:dyDescent="0.25">
      <c r="C87">
        <v>0.28000000000000003</v>
      </c>
      <c r="D87">
        <f t="shared" si="44"/>
        <v>9.1464684967745669</v>
      </c>
      <c r="E87" s="2">
        <f t="shared" si="45"/>
        <v>1</v>
      </c>
      <c r="F87" s="2">
        <f t="shared" ref="F87:F105" si="46">C87</f>
        <v>0.28000000000000003</v>
      </c>
      <c r="G87">
        <f t="shared" ref="G87:G118" si="47">2*$C87*F87-E87</f>
        <v>-0.84319999999999995</v>
      </c>
      <c r="H87">
        <f t="shared" ref="H87:H118" si="48">2*$C87*G87-F87</f>
        <v>-0.75219199999999997</v>
      </c>
      <c r="I87">
        <f t="shared" ref="I87:I118" si="49">2*$C87*H87-G87</f>
        <v>0.42197247999999993</v>
      </c>
      <c r="J87">
        <f t="shared" ref="J87:J118" si="50">2*$C87*I87-H87</f>
        <v>0.98849658879999991</v>
      </c>
      <c r="K87">
        <f t="shared" ref="K87:K118" si="51">2*$C87*J87-I87</f>
        <v>0.1315856097280001</v>
      </c>
      <c r="L87">
        <f t="shared" ref="L87:L118" si="52">2*$C87*K87-J87</f>
        <v>-0.91480864735231981</v>
      </c>
    </row>
    <row r="88" spans="1:12" x14ac:dyDescent="0.25">
      <c r="C88">
        <v>0.32000000000000006</v>
      </c>
      <c r="D88">
        <f t="shared" si="44"/>
        <v>9.1464684967745669</v>
      </c>
      <c r="E88" s="2">
        <f t="shared" ref="E88:E105" si="53">E87</f>
        <v>1</v>
      </c>
      <c r="F88" s="2">
        <f t="shared" si="46"/>
        <v>0.32000000000000006</v>
      </c>
      <c r="G88">
        <f t="shared" si="47"/>
        <v>-0.79519999999999991</v>
      </c>
      <c r="H88">
        <f t="shared" si="48"/>
        <v>-0.82892800000000011</v>
      </c>
      <c r="I88">
        <f t="shared" si="49"/>
        <v>0.26468607999999971</v>
      </c>
      <c r="J88">
        <f t="shared" si="50"/>
        <v>0.99832709119999996</v>
      </c>
      <c r="K88">
        <f t="shared" si="51"/>
        <v>0.37424325836800043</v>
      </c>
      <c r="L88">
        <f t="shared" si="52"/>
        <v>-0.7588114058444797</v>
      </c>
    </row>
    <row r="89" spans="1:12" x14ac:dyDescent="0.25">
      <c r="C89">
        <v>0.3600000000000001</v>
      </c>
      <c r="D89">
        <f t="shared" si="44"/>
        <v>9.1464684967745669</v>
      </c>
      <c r="E89" s="2">
        <f t="shared" si="53"/>
        <v>1</v>
      </c>
      <c r="F89" s="2">
        <f t="shared" si="46"/>
        <v>0.3600000000000001</v>
      </c>
      <c r="G89">
        <f t="shared" si="47"/>
        <v>-0.7407999999999999</v>
      </c>
      <c r="H89">
        <f t="shared" si="48"/>
        <v>-0.89337600000000017</v>
      </c>
      <c r="I89">
        <f t="shared" si="49"/>
        <v>9.7569279999999647E-2</v>
      </c>
      <c r="J89">
        <f t="shared" si="50"/>
        <v>0.96362588159999996</v>
      </c>
      <c r="K89">
        <f t="shared" si="51"/>
        <v>0.59624135475200046</v>
      </c>
      <c r="L89">
        <f t="shared" si="52"/>
        <v>-0.53433210617855953</v>
      </c>
    </row>
    <row r="90" spans="1:12" x14ac:dyDescent="0.25">
      <c r="C90">
        <v>0.40000000000000013</v>
      </c>
      <c r="D90">
        <f t="shared" si="44"/>
        <v>9.1464684967745669</v>
      </c>
      <c r="E90" s="2">
        <f t="shared" si="53"/>
        <v>1</v>
      </c>
      <c r="F90" s="2">
        <f t="shared" si="46"/>
        <v>0.40000000000000013</v>
      </c>
      <c r="G90">
        <f t="shared" si="47"/>
        <v>-0.67999999999999972</v>
      </c>
      <c r="H90">
        <f t="shared" si="48"/>
        <v>-0.94400000000000006</v>
      </c>
      <c r="I90">
        <f t="shared" si="49"/>
        <v>-7.52000000000006E-2</v>
      </c>
      <c r="J90">
        <f t="shared" si="50"/>
        <v>0.88383999999999951</v>
      </c>
      <c r="K90">
        <f t="shared" si="51"/>
        <v>0.78227200000000041</v>
      </c>
      <c r="L90">
        <f t="shared" si="52"/>
        <v>-0.25802239999999899</v>
      </c>
    </row>
    <row r="91" spans="1:12" x14ac:dyDescent="0.25">
      <c r="C91">
        <v>0.43999999999999995</v>
      </c>
      <c r="D91">
        <f t="shared" si="44"/>
        <v>9.1464684967745669</v>
      </c>
      <c r="E91" s="2">
        <f t="shared" si="53"/>
        <v>1</v>
      </c>
      <c r="F91" s="2">
        <f t="shared" si="46"/>
        <v>0.43999999999999995</v>
      </c>
      <c r="G91">
        <f t="shared" si="47"/>
        <v>-0.61280000000000001</v>
      </c>
      <c r="H91">
        <f t="shared" si="48"/>
        <v>-0.97926399999999991</v>
      </c>
      <c r="I91">
        <f t="shared" si="49"/>
        <v>-0.24895231999999978</v>
      </c>
      <c r="J91">
        <f t="shared" si="50"/>
        <v>0.76018595840000014</v>
      </c>
      <c r="K91">
        <f t="shared" si="51"/>
        <v>0.91791596339199988</v>
      </c>
      <c r="L91">
        <f t="shared" si="52"/>
        <v>4.7580089384959612E-2</v>
      </c>
    </row>
    <row r="92" spans="1:12" x14ac:dyDescent="0.25">
      <c r="C92">
        <v>0.48</v>
      </c>
      <c r="D92">
        <f t="shared" si="44"/>
        <v>9.1464684967745669</v>
      </c>
      <c r="E92" s="2">
        <f t="shared" si="53"/>
        <v>1</v>
      </c>
      <c r="F92" s="2">
        <f t="shared" si="46"/>
        <v>0.48</v>
      </c>
      <c r="G92">
        <f t="shared" si="47"/>
        <v>-0.53920000000000001</v>
      </c>
      <c r="H92">
        <f t="shared" si="48"/>
        <v>-0.99763199999999996</v>
      </c>
      <c r="I92">
        <f t="shared" si="49"/>
        <v>-0.41852671999999991</v>
      </c>
      <c r="J92">
        <f t="shared" si="50"/>
        <v>0.59584634880000009</v>
      </c>
      <c r="K92">
        <f t="shared" si="51"/>
        <v>0.990539214848</v>
      </c>
      <c r="L92">
        <f t="shared" si="52"/>
        <v>0.35507129745407984</v>
      </c>
    </row>
    <row r="93" spans="1:12" x14ac:dyDescent="0.25">
      <c r="C93">
        <v>0.52</v>
      </c>
      <c r="D93">
        <f t="shared" si="44"/>
        <v>9.1464684967745669</v>
      </c>
      <c r="E93" s="2">
        <f t="shared" si="53"/>
        <v>1</v>
      </c>
      <c r="F93" s="2">
        <f t="shared" si="46"/>
        <v>0.52</v>
      </c>
      <c r="G93">
        <f t="shared" si="47"/>
        <v>-0.45919999999999994</v>
      </c>
      <c r="H93">
        <f t="shared" si="48"/>
        <v>-0.99756800000000001</v>
      </c>
      <c r="I93">
        <f t="shared" si="49"/>
        <v>-0.57827072000000002</v>
      </c>
      <c r="J93">
        <f t="shared" si="50"/>
        <v>0.39616645119999994</v>
      </c>
      <c r="K93">
        <f t="shared" si="51"/>
        <v>0.99028382924799996</v>
      </c>
      <c r="L93">
        <f t="shared" si="52"/>
        <v>0.63372873121791995</v>
      </c>
    </row>
    <row r="94" spans="1:12" x14ac:dyDescent="0.25">
      <c r="C94">
        <f>A79</f>
        <v>0.55557023301960229</v>
      </c>
      <c r="D94">
        <f t="shared" si="44"/>
        <v>9.1464684967745669</v>
      </c>
      <c r="E94" s="2">
        <f t="shared" si="53"/>
        <v>1</v>
      </c>
      <c r="F94" s="2">
        <f t="shared" si="46"/>
        <v>0.55557023301960229</v>
      </c>
      <c r="G94">
        <f t="shared" si="47"/>
        <v>-0.38268343236508962</v>
      </c>
      <c r="H94">
        <f t="shared" si="48"/>
        <v>-0.98078528040323043</v>
      </c>
      <c r="I94">
        <f t="shared" si="49"/>
        <v>-0.70710678118654768</v>
      </c>
      <c r="J94">
        <f t="shared" si="50"/>
        <v>0.19509032201612797</v>
      </c>
      <c r="K94">
        <f t="shared" si="51"/>
        <v>0.92387953251128663</v>
      </c>
      <c r="L94">
        <f t="shared" si="52"/>
        <v>0.83146961230254557</v>
      </c>
    </row>
    <row r="95" spans="1:12" x14ac:dyDescent="0.25">
      <c r="C95">
        <v>0.60000000000000009</v>
      </c>
      <c r="D95">
        <f t="shared" si="44"/>
        <v>9.1464684967745669</v>
      </c>
      <c r="E95" s="2">
        <f t="shared" si="53"/>
        <v>1</v>
      </c>
      <c r="F95" s="2">
        <f t="shared" si="46"/>
        <v>0.60000000000000009</v>
      </c>
      <c r="G95">
        <f t="shared" si="47"/>
        <v>-0.2799999999999998</v>
      </c>
      <c r="H95">
        <f t="shared" si="48"/>
        <v>-0.93599999999999994</v>
      </c>
      <c r="I95">
        <f t="shared" si="49"/>
        <v>-0.84320000000000039</v>
      </c>
      <c r="J95">
        <f t="shared" si="50"/>
        <v>-7.5840000000000574E-2</v>
      </c>
      <c r="K95">
        <f t="shared" si="51"/>
        <v>0.75219199999999975</v>
      </c>
      <c r="L95">
        <f t="shared" si="52"/>
        <v>0.97847040000000041</v>
      </c>
    </row>
    <row r="96" spans="1:12" x14ac:dyDescent="0.25">
      <c r="C96">
        <v>0.64000000000000012</v>
      </c>
      <c r="D96" t="e">
        <f t="shared" si="44"/>
        <v>#VALUE!</v>
      </c>
      <c r="E96" s="2">
        <f t="shared" si="53"/>
        <v>1</v>
      </c>
      <c r="F96" s="2">
        <f t="shared" si="46"/>
        <v>0.64000000000000012</v>
      </c>
      <c r="G96">
        <f t="shared" si="47"/>
        <v>-0.18079999999999963</v>
      </c>
      <c r="H96">
        <f t="shared" si="48"/>
        <v>-0.87142399999999975</v>
      </c>
      <c r="I96">
        <f t="shared" si="49"/>
        <v>-0.93462272000000035</v>
      </c>
      <c r="J96">
        <f t="shared" si="50"/>
        <v>-0.32489308160000085</v>
      </c>
      <c r="K96">
        <f t="shared" si="51"/>
        <v>0.51875957555199914</v>
      </c>
      <c r="L96">
        <f t="shared" si="52"/>
        <v>0.98890533830655991</v>
      </c>
    </row>
    <row r="97" spans="3:19" x14ac:dyDescent="0.25">
      <c r="C97">
        <v>0.67999999999999994</v>
      </c>
      <c r="D97">
        <f t="shared" si="44"/>
        <v>8.2920178884949536</v>
      </c>
      <c r="E97" s="2">
        <f t="shared" si="53"/>
        <v>1</v>
      </c>
      <c r="F97" s="2">
        <f t="shared" si="46"/>
        <v>0.67999999999999994</v>
      </c>
      <c r="G97">
        <f t="shared" si="47"/>
        <v>-7.5200000000000156E-2</v>
      </c>
      <c r="H97">
        <f t="shared" si="48"/>
        <v>-0.78227200000000008</v>
      </c>
      <c r="I97">
        <f t="shared" si="49"/>
        <v>-0.98868991999999989</v>
      </c>
      <c r="J97">
        <f t="shared" si="50"/>
        <v>-0.56234629119999968</v>
      </c>
      <c r="K97">
        <f t="shared" si="51"/>
        <v>0.22389896396800035</v>
      </c>
      <c r="L97">
        <f t="shared" si="52"/>
        <v>0.86684888219648015</v>
      </c>
    </row>
    <row r="98" spans="3:19" x14ac:dyDescent="0.25">
      <c r="C98">
        <v>0.72</v>
      </c>
      <c r="D98">
        <f t="shared" si="44"/>
        <v>12.443661569925089</v>
      </c>
      <c r="E98" s="2">
        <f t="shared" si="53"/>
        <v>1</v>
      </c>
      <c r="F98" s="2">
        <f t="shared" si="46"/>
        <v>0.72</v>
      </c>
      <c r="G98">
        <f t="shared" si="47"/>
        <v>3.6799999999999944E-2</v>
      </c>
      <c r="H98">
        <f t="shared" si="48"/>
        <v>-0.66700800000000005</v>
      </c>
      <c r="I98">
        <f t="shared" si="49"/>
        <v>-0.99729151999999999</v>
      </c>
      <c r="J98">
        <f t="shared" si="50"/>
        <v>-0.76909178879999995</v>
      </c>
      <c r="K98">
        <f t="shared" si="51"/>
        <v>-0.11020065587200001</v>
      </c>
      <c r="L98">
        <f t="shared" si="52"/>
        <v>0.61040284434431991</v>
      </c>
    </row>
    <row r="99" spans="3:19" x14ac:dyDescent="0.25">
      <c r="C99">
        <v>0.76</v>
      </c>
      <c r="D99">
        <f t="shared" si="44"/>
        <v>14.436026787469185</v>
      </c>
      <c r="E99" s="2">
        <f t="shared" si="53"/>
        <v>1</v>
      </c>
      <c r="F99" s="2">
        <f t="shared" si="46"/>
        <v>0.76</v>
      </c>
      <c r="G99">
        <f t="shared" si="47"/>
        <v>0.1552</v>
      </c>
      <c r="H99">
        <f t="shared" si="48"/>
        <v>-0.52409600000000001</v>
      </c>
      <c r="I99">
        <f t="shared" si="49"/>
        <v>-0.95182591999999999</v>
      </c>
      <c r="J99">
        <f t="shared" si="50"/>
        <v>-0.92267939840000002</v>
      </c>
      <c r="K99">
        <f t="shared" si="51"/>
        <v>-0.4506467655680001</v>
      </c>
      <c r="L99">
        <f t="shared" si="52"/>
        <v>0.23769631473663988</v>
      </c>
    </row>
    <row r="100" spans="3:19" x14ac:dyDescent="0.25">
      <c r="C100">
        <v>0.8</v>
      </c>
      <c r="D100">
        <f t="shared" si="44"/>
        <v>11.415337149823923</v>
      </c>
      <c r="E100" s="2">
        <f t="shared" si="53"/>
        <v>1</v>
      </c>
      <c r="F100" s="2">
        <f t="shared" si="46"/>
        <v>0.8</v>
      </c>
      <c r="G100">
        <f t="shared" si="47"/>
        <v>0.28000000000000025</v>
      </c>
      <c r="H100">
        <f t="shared" si="48"/>
        <v>-0.35199999999999965</v>
      </c>
      <c r="I100">
        <f t="shared" si="49"/>
        <v>-0.84319999999999973</v>
      </c>
      <c r="J100">
        <f t="shared" si="50"/>
        <v>-0.99712000000000001</v>
      </c>
      <c r="K100">
        <f t="shared" si="51"/>
        <v>-0.75219200000000042</v>
      </c>
      <c r="L100">
        <f t="shared" si="52"/>
        <v>-0.20638720000000066</v>
      </c>
    </row>
    <row r="101" spans="3:19" x14ac:dyDescent="0.25">
      <c r="C101">
        <f>A80</f>
        <v>0.83146961230254524</v>
      </c>
      <c r="D101">
        <f t="shared" si="44"/>
        <v>7.03993155718931</v>
      </c>
      <c r="E101" s="2">
        <f t="shared" si="53"/>
        <v>1</v>
      </c>
      <c r="F101" s="2">
        <f t="shared" si="46"/>
        <v>0.83146961230254524</v>
      </c>
      <c r="G101">
        <f t="shared" si="47"/>
        <v>0.38268343236508984</v>
      </c>
      <c r="H101">
        <f t="shared" si="48"/>
        <v>-0.19509032201612819</v>
      </c>
      <c r="I101">
        <f t="shared" si="49"/>
        <v>-0.70710678118654746</v>
      </c>
      <c r="J101">
        <f t="shared" si="50"/>
        <v>-0.98078528040323043</v>
      </c>
      <c r="K101">
        <f t="shared" si="51"/>
        <v>-0.92387953251128674</v>
      </c>
      <c r="L101">
        <f t="shared" si="52"/>
        <v>-0.55557023301960218</v>
      </c>
    </row>
    <row r="102" spans="3:19" x14ac:dyDescent="0.25">
      <c r="C102">
        <v>0.88000000000000012</v>
      </c>
      <c r="D102">
        <f t="shared" si="44"/>
        <v>4.0355819436445861</v>
      </c>
      <c r="E102" s="2">
        <f t="shared" si="53"/>
        <v>1</v>
      </c>
      <c r="F102" s="2">
        <f t="shared" si="46"/>
        <v>0.88000000000000012</v>
      </c>
      <c r="G102">
        <f t="shared" si="47"/>
        <v>0.5488000000000004</v>
      </c>
      <c r="H102">
        <f t="shared" si="48"/>
        <v>8.5888000000000742E-2</v>
      </c>
      <c r="I102">
        <f t="shared" si="49"/>
        <v>-0.39763711999999907</v>
      </c>
      <c r="J102">
        <f t="shared" si="50"/>
        <v>-0.78572933119999921</v>
      </c>
      <c r="K102">
        <f t="shared" si="51"/>
        <v>-0.98524650291199967</v>
      </c>
      <c r="L102">
        <f t="shared" si="52"/>
        <v>-0.94830451392512038</v>
      </c>
    </row>
    <row r="103" spans="3:19" x14ac:dyDescent="0.25">
      <c r="C103">
        <v>0.91999999999999993</v>
      </c>
      <c r="D103">
        <f t="shared" si="44"/>
        <v>2.5202313410642465</v>
      </c>
      <c r="E103" s="2">
        <f t="shared" si="53"/>
        <v>1</v>
      </c>
      <c r="F103" s="2">
        <f t="shared" si="46"/>
        <v>0.91999999999999993</v>
      </c>
      <c r="G103">
        <f t="shared" si="47"/>
        <v>0.69279999999999964</v>
      </c>
      <c r="H103">
        <f t="shared" si="48"/>
        <v>0.35475199999999929</v>
      </c>
      <c r="I103">
        <f t="shared" si="49"/>
        <v>-4.0056320000001033E-2</v>
      </c>
      <c r="J103">
        <f t="shared" si="50"/>
        <v>-0.42845562880000121</v>
      </c>
      <c r="K103">
        <f t="shared" si="51"/>
        <v>-0.74830203699200115</v>
      </c>
      <c r="L103">
        <f t="shared" si="52"/>
        <v>-0.9484201192652808</v>
      </c>
    </row>
    <row r="104" spans="3:19" x14ac:dyDescent="0.25">
      <c r="C104">
        <f>A81</f>
        <v>0.98078528040323043</v>
      </c>
      <c r="D104">
        <f t="shared" si="44"/>
        <v>1.9298646297092343</v>
      </c>
      <c r="E104" s="2">
        <f t="shared" si="53"/>
        <v>1</v>
      </c>
      <c r="F104" s="2">
        <f t="shared" si="46"/>
        <v>0.98078528040323043</v>
      </c>
      <c r="G104">
        <f t="shared" si="47"/>
        <v>0.92387953251128674</v>
      </c>
      <c r="H104">
        <f t="shared" si="48"/>
        <v>0.83146961230254512</v>
      </c>
      <c r="I104">
        <f t="shared" si="49"/>
        <v>0.70710678118654724</v>
      </c>
      <c r="J104">
        <f t="shared" si="50"/>
        <v>0.55557023301960173</v>
      </c>
      <c r="K104">
        <f t="shared" si="51"/>
        <v>0.38268343236508917</v>
      </c>
      <c r="L104">
        <f t="shared" si="52"/>
        <v>0.19509032201612753</v>
      </c>
    </row>
    <row r="105" spans="3:19" x14ac:dyDescent="0.25">
      <c r="C105">
        <v>1</v>
      </c>
      <c r="D105">
        <f t="shared" si="44"/>
        <v>9.1464684967745669</v>
      </c>
      <c r="E105" s="2">
        <f t="shared" si="53"/>
        <v>1</v>
      </c>
      <c r="F105" s="2">
        <f t="shared" si="46"/>
        <v>1</v>
      </c>
      <c r="G105">
        <f t="shared" si="47"/>
        <v>1</v>
      </c>
      <c r="H105">
        <f t="shared" si="48"/>
        <v>1</v>
      </c>
      <c r="I105">
        <f t="shared" si="49"/>
        <v>1</v>
      </c>
      <c r="J105">
        <f t="shared" si="50"/>
        <v>1</v>
      </c>
      <c r="K105">
        <f t="shared" si="51"/>
        <v>1</v>
      </c>
      <c r="L105">
        <f t="shared" si="52"/>
        <v>1</v>
      </c>
    </row>
    <row r="107" spans="3:19" ht="15.75" thickBot="1" x14ac:dyDescent="0.3"/>
    <row r="108" spans="3:19" ht="15.75" thickBot="1" x14ac:dyDescent="0.3">
      <c r="E108" s="15" t="s">
        <v>20</v>
      </c>
      <c r="F108" s="16"/>
      <c r="G108" s="16"/>
      <c r="H108" s="16"/>
      <c r="I108" s="16"/>
      <c r="J108" s="16"/>
      <c r="K108" s="16"/>
      <c r="L108" s="17"/>
    </row>
    <row r="109" spans="3:19" ht="15.75" thickBot="1" x14ac:dyDescent="0.3">
      <c r="C109" t="s">
        <v>17</v>
      </c>
      <c r="D109" t="s">
        <v>18</v>
      </c>
      <c r="E109" s="7" t="s">
        <v>4</v>
      </c>
      <c r="F109" s="8" t="s">
        <v>5</v>
      </c>
      <c r="G109" s="8" t="s">
        <v>6</v>
      </c>
      <c r="H109" s="8" t="s">
        <v>7</v>
      </c>
      <c r="I109" s="8" t="s">
        <v>8</v>
      </c>
      <c r="J109" s="8" t="s">
        <v>9</v>
      </c>
      <c r="K109" s="8" t="s">
        <v>10</v>
      </c>
      <c r="L109" s="9" t="s">
        <v>11</v>
      </c>
      <c r="M109" s="18" t="s">
        <v>27</v>
      </c>
      <c r="N109" s="18" t="s">
        <v>21</v>
      </c>
      <c r="O109" s="18" t="s">
        <v>22</v>
      </c>
      <c r="P109" s="18" t="s">
        <v>23</v>
      </c>
      <c r="Q109" s="18" t="s">
        <v>24</v>
      </c>
      <c r="R109" s="18" t="s">
        <v>25</v>
      </c>
      <c r="S109" s="18" t="s">
        <v>26</v>
      </c>
    </row>
    <row r="110" spans="3:19" x14ac:dyDescent="0.25">
      <c r="C110">
        <f>C55</f>
        <v>-1</v>
      </c>
      <c r="D110">
        <f t="shared" ref="D110:D160" si="54">12.5*($B$28*(A87+$B$29)+1)^1.5*EXP(-0.5*($B$28*(A87+$B$29)+1))</f>
        <v>9.1464684967745669</v>
      </c>
      <c r="E110" s="2">
        <f>E55*E$41/E$28</f>
        <v>7.7640816084150659</v>
      </c>
      <c r="F110" s="2">
        <f t="shared" ref="F110:L110" si="55">F55*F$41/F$28</f>
        <v>5.2806784510995408</v>
      </c>
      <c r="G110" s="2">
        <f t="shared" si="55"/>
        <v>-2.237250428227084</v>
      </c>
      <c r="H110" s="2">
        <f t="shared" si="55"/>
        <v>-2.3193691031213062</v>
      </c>
      <c r="I110" s="2">
        <f t="shared" si="55"/>
        <v>-0.84116546176042251</v>
      </c>
      <c r="J110" s="2">
        <f t="shared" si="55"/>
        <v>-0.13277210140453644</v>
      </c>
      <c r="K110" s="2">
        <f t="shared" si="55"/>
        <v>2.2481591339558182E-2</v>
      </c>
      <c r="L110" s="2">
        <f t="shared" si="55"/>
        <v>2.1088131097321827E-2</v>
      </c>
      <c r="M110" s="2">
        <f>SUM($E110:F110)</f>
        <v>13.044760059514607</v>
      </c>
      <c r="N110" s="2">
        <f>SUM($E110:G110)</f>
        <v>10.807509631287523</v>
      </c>
      <c r="O110" s="2">
        <f>SUM($E110:H110)</f>
        <v>8.4881405281662161</v>
      </c>
      <c r="P110" s="2">
        <f>SUM($E110:I110)</f>
        <v>7.6469750664057941</v>
      </c>
      <c r="Q110" s="2">
        <f>SUM($E110:J110)</f>
        <v>7.5142029650012576</v>
      </c>
      <c r="R110" s="2">
        <f>SUM($E110:K110)</f>
        <v>7.5366845563408162</v>
      </c>
      <c r="S110" s="2">
        <f>SUM(E110:L110)</f>
        <v>7.5577726874381383</v>
      </c>
    </row>
    <row r="111" spans="3:19" x14ac:dyDescent="0.25">
      <c r="C111" s="10">
        <f t="shared" ref="C111:C160" si="56">C56</f>
        <v>-0.98078528040323043</v>
      </c>
      <c r="D111">
        <f t="shared" si="54"/>
        <v>9.1464684967745669</v>
      </c>
      <c r="E111" s="2">
        <f t="shared" ref="E111:L111" si="57">E56*E$41/E$28</f>
        <v>7.7640816084150659</v>
      </c>
      <c r="F111" s="2">
        <f t="shared" si="57"/>
        <v>5.1792116953809595</v>
      </c>
      <c r="G111" s="2">
        <f t="shared" si="57"/>
        <v>-2.0669498797411143</v>
      </c>
      <c r="H111" s="2">
        <f t="shared" si="57"/>
        <v>-1.9284849289587742</v>
      </c>
      <c r="I111" s="2">
        <f t="shared" si="57"/>
        <v>-0.59479380211070809</v>
      </c>
      <c r="J111" s="2">
        <f t="shared" si="57"/>
        <v>-7.3764227315820496E-2</v>
      </c>
      <c r="K111" s="2">
        <f t="shared" si="57"/>
        <v>8.6033325388513888E-3</v>
      </c>
      <c r="L111" s="2">
        <f t="shared" si="57"/>
        <v>4.1140902864948278E-3</v>
      </c>
      <c r="M111" s="2">
        <f>SUM($E111:F111)</f>
        <v>12.943293303796025</v>
      </c>
      <c r="N111" s="2">
        <f>SUM($E111:G111)</f>
        <v>10.876343424054911</v>
      </c>
      <c r="O111" s="2">
        <f>SUM($E111:H111)</f>
        <v>8.9478584950961366</v>
      </c>
      <c r="P111" s="2">
        <f>SUM($E111:I111)</f>
        <v>8.3530646929854289</v>
      </c>
      <c r="Q111" s="2">
        <f>SUM($E111:J111)</f>
        <v>8.2793004656696088</v>
      </c>
      <c r="R111" s="2">
        <f>SUM($E111:K111)</f>
        <v>8.2879037982084593</v>
      </c>
      <c r="S111" s="11">
        <f>SUM(E111:L111)</f>
        <v>8.2920178884949536</v>
      </c>
    </row>
    <row r="112" spans="3:19" x14ac:dyDescent="0.25">
      <c r="C112">
        <f t="shared" si="56"/>
        <v>-0.92</v>
      </c>
      <c r="D112">
        <f t="shared" si="54"/>
        <v>9.1464684967745669</v>
      </c>
      <c r="E112" s="2">
        <f t="shared" ref="E112:L112" si="58">E57*E$41/E$28</f>
        <v>7.7640816084150659</v>
      </c>
      <c r="F112" s="2">
        <f t="shared" si="58"/>
        <v>4.8582241750115776</v>
      </c>
      <c r="G112" s="2">
        <f t="shared" si="58"/>
        <v>-1.549967096675724</v>
      </c>
      <c r="H112" s="2">
        <f t="shared" si="58"/>
        <v>-0.82280082807048971</v>
      </c>
      <c r="I112" s="2">
        <f t="shared" si="58"/>
        <v>3.3693992909223182E-2</v>
      </c>
      <c r="J112" s="2">
        <f t="shared" si="58"/>
        <v>5.688695419437801E-2</v>
      </c>
      <c r="K112" s="2">
        <f t="shared" si="58"/>
        <v>-1.6823020594213096E-2</v>
      </c>
      <c r="L112" s="2">
        <f t="shared" si="58"/>
        <v>-2.0000407810403836E-2</v>
      </c>
      <c r="M112" s="2">
        <f>SUM($E112:F112)</f>
        <v>12.622305783426643</v>
      </c>
      <c r="N112" s="2">
        <f>SUM($E112:G112)</f>
        <v>11.072338686750919</v>
      </c>
      <c r="O112" s="2">
        <f>SUM($E112:H112)</f>
        <v>10.24953785868043</v>
      </c>
      <c r="P112" s="2">
        <f>SUM($E112:I112)</f>
        <v>10.283231851589653</v>
      </c>
      <c r="Q112" s="2">
        <f>SUM($E112:J112)</f>
        <v>10.34011880578403</v>
      </c>
      <c r="R112" s="2">
        <f>SUM($E112:K112)</f>
        <v>10.323295785189817</v>
      </c>
      <c r="S112" s="2">
        <f>SUM(E112:L112)</f>
        <v>10.303295377379413</v>
      </c>
    </row>
    <row r="113" spans="3:19" x14ac:dyDescent="0.25">
      <c r="C113">
        <f t="shared" si="56"/>
        <v>-0.88</v>
      </c>
      <c r="D113">
        <f t="shared" si="54"/>
        <v>9.1464684967745669</v>
      </c>
      <c r="E113" s="2">
        <f t="shared" ref="E113:L113" si="59">E58*E$41/E$28</f>
        <v>7.7640816084150659</v>
      </c>
      <c r="F113" s="2">
        <f t="shared" si="59"/>
        <v>4.6469970369675959</v>
      </c>
      <c r="G113" s="2">
        <f t="shared" si="59"/>
        <v>-1.2278030350110236</v>
      </c>
      <c r="H113" s="2">
        <f t="shared" si="59"/>
        <v>-0.19920597352888267</v>
      </c>
      <c r="I113" s="2">
        <f t="shared" si="59"/>
        <v>0.33447861165788456</v>
      </c>
      <c r="J113" s="2">
        <f t="shared" si="59"/>
        <v>0.10432293443860499</v>
      </c>
      <c r="K113" s="2">
        <f t="shared" si="59"/>
        <v>-2.2149909247196408E-2</v>
      </c>
      <c r="L113" s="2">
        <f t="shared" si="59"/>
        <v>-1.9997969909834989E-2</v>
      </c>
      <c r="M113" s="2">
        <f>SUM($E113:F113)</f>
        <v>12.411078645382663</v>
      </c>
      <c r="N113" s="2">
        <f>SUM($E113:G113)</f>
        <v>11.18327561037164</v>
      </c>
      <c r="O113" s="2">
        <f>SUM($E113:H113)</f>
        <v>10.984069636842756</v>
      </c>
      <c r="P113" s="2">
        <f>SUM($E113:I113)</f>
        <v>11.31854824850064</v>
      </c>
      <c r="Q113" s="2">
        <f>SUM($E113:J113)</f>
        <v>11.422871182939245</v>
      </c>
      <c r="R113" s="2">
        <f>SUM($E113:K113)</f>
        <v>11.400721273692048</v>
      </c>
      <c r="S113" s="2">
        <f>SUM(E113:L113)</f>
        <v>11.380723303782213</v>
      </c>
    </row>
    <row r="114" spans="3:19" x14ac:dyDescent="0.25">
      <c r="C114">
        <f t="shared" si="56"/>
        <v>-0.83146961230254535</v>
      </c>
      <c r="D114">
        <f t="shared" si="54"/>
        <v>9.1464684967745669</v>
      </c>
      <c r="E114" s="2">
        <f t="shared" ref="E114:L114" si="60">E59*E$41/E$28</f>
        <v>7.7640816084150659</v>
      </c>
      <c r="F114" s="2">
        <f t="shared" si="60"/>
        <v>4.3907236644301406</v>
      </c>
      <c r="G114" s="2">
        <f t="shared" si="60"/>
        <v>-0.85615867293420811</v>
      </c>
      <c r="H114" s="2">
        <f t="shared" si="60"/>
        <v>0.45248646520219327</v>
      </c>
      <c r="I114" s="2">
        <f t="shared" si="60"/>
        <v>0.59479380211070809</v>
      </c>
      <c r="J114" s="2">
        <f t="shared" si="60"/>
        <v>0.13022092270577443</v>
      </c>
      <c r="K114" s="2">
        <f t="shared" si="60"/>
        <v>-2.0770282096900822E-2</v>
      </c>
      <c r="L114" s="2">
        <f t="shared" si="60"/>
        <v>-1.1715937907687032E-2</v>
      </c>
      <c r="M114" s="2">
        <f>SUM($E114:F114)</f>
        <v>12.154805272845206</v>
      </c>
      <c r="N114" s="2">
        <f>SUM($E114:G114)</f>
        <v>11.298646599910997</v>
      </c>
      <c r="O114" s="2">
        <f>SUM($E114:H114)</f>
        <v>11.751133065113191</v>
      </c>
      <c r="P114" s="2">
        <f>SUM($E114:I114)</f>
        <v>12.345926867223898</v>
      </c>
      <c r="Q114" s="2">
        <f>SUM($E114:J114)</f>
        <v>12.476147789929673</v>
      </c>
      <c r="R114" s="2">
        <f>SUM($E114:K114)</f>
        <v>12.455377507832772</v>
      </c>
      <c r="S114" s="2">
        <f>SUM(E114:L114)</f>
        <v>12.443661569925085</v>
      </c>
    </row>
    <row r="115" spans="3:19" x14ac:dyDescent="0.25">
      <c r="C115">
        <f t="shared" si="56"/>
        <v>-0.8</v>
      </c>
      <c r="D115">
        <f t="shared" si="54"/>
        <v>9.1464684967745669</v>
      </c>
      <c r="E115" s="2">
        <f t="shared" ref="E115:L115" si="61">E60*E$41/E$28</f>
        <v>7.7640816084150659</v>
      </c>
      <c r="F115" s="2">
        <f t="shared" si="61"/>
        <v>4.2245427608796327</v>
      </c>
      <c r="G115" s="2">
        <f t="shared" si="61"/>
        <v>-0.6264301199035841</v>
      </c>
      <c r="H115" s="2">
        <f t="shared" si="61"/>
        <v>0.81641792429869897</v>
      </c>
      <c r="I115" s="2">
        <f t="shared" si="61"/>
        <v>0.70927071735638803</v>
      </c>
      <c r="J115" s="2">
        <f t="shared" si="61"/>
        <v>0.13238971775249136</v>
      </c>
      <c r="K115" s="2">
        <f t="shared" si="61"/>
        <v>-1.6910473152884957E-2</v>
      </c>
      <c r="L115" s="2">
        <f t="shared" si="61"/>
        <v>-4.3523203304091937E-3</v>
      </c>
      <c r="M115" s="2">
        <f>SUM($E115:F115)</f>
        <v>11.988624369294698</v>
      </c>
      <c r="N115" s="2">
        <f>SUM($E115:G115)</f>
        <v>11.362194249391113</v>
      </c>
      <c r="O115" s="2">
        <f>SUM($E115:H115)</f>
        <v>12.178612173689812</v>
      </c>
      <c r="P115" s="2">
        <f>SUM($E115:I115)</f>
        <v>12.8878828910462</v>
      </c>
      <c r="Q115" s="2">
        <f>SUM($E115:J115)</f>
        <v>13.020272608798692</v>
      </c>
      <c r="R115" s="2">
        <f>SUM($E115:K115)</f>
        <v>13.003362135645807</v>
      </c>
      <c r="S115" s="2">
        <f>SUM(E115:L115)</f>
        <v>12.999009815315398</v>
      </c>
    </row>
    <row r="116" spans="3:19" x14ac:dyDescent="0.25">
      <c r="C116">
        <f t="shared" si="56"/>
        <v>-0.76</v>
      </c>
      <c r="D116">
        <f t="shared" si="54"/>
        <v>9.1464684967745669</v>
      </c>
      <c r="E116" s="2">
        <f t="shared" ref="E116:L116" si="62">E61*E$41/E$28</f>
        <v>7.7640816084150659</v>
      </c>
      <c r="F116" s="2">
        <f t="shared" si="62"/>
        <v>4.013315622835651</v>
      </c>
      <c r="G116" s="2">
        <f t="shared" si="62"/>
        <v>-0.34722126646084345</v>
      </c>
      <c r="H116" s="2">
        <f t="shared" si="62"/>
        <v>1.2155720694694641</v>
      </c>
      <c r="I116" s="2">
        <f t="shared" si="62"/>
        <v>0.80064308951233898</v>
      </c>
      <c r="J116" s="2">
        <f t="shared" si="62"/>
        <v>0.12250608264824148</v>
      </c>
      <c r="K116" s="2">
        <f t="shared" si="62"/>
        <v>-1.0131256421993457E-2</v>
      </c>
      <c r="L116" s="2">
        <f t="shared" si="62"/>
        <v>5.0125710465165323E-3</v>
      </c>
      <c r="M116" s="2">
        <f>SUM($E116:F116)</f>
        <v>11.777397231250717</v>
      </c>
      <c r="N116" s="2">
        <f>SUM($E116:G116)</f>
        <v>11.430175964789873</v>
      </c>
      <c r="O116" s="2">
        <f>SUM($E116:H116)</f>
        <v>12.645748034259338</v>
      </c>
      <c r="P116" s="2">
        <f>SUM($E116:I116)</f>
        <v>13.446391123771678</v>
      </c>
      <c r="Q116" s="2">
        <f>SUM($E116:J116)</f>
        <v>13.568897206419919</v>
      </c>
      <c r="R116" s="2">
        <f>SUM($E116:K116)</f>
        <v>13.558765949997925</v>
      </c>
      <c r="S116" s="2">
        <f>SUM(E116:L116)</f>
        <v>13.563778521044441</v>
      </c>
    </row>
    <row r="117" spans="3:19" x14ac:dyDescent="0.25">
      <c r="C117">
        <f t="shared" si="56"/>
        <v>-0.72</v>
      </c>
      <c r="D117">
        <f t="shared" si="54"/>
        <v>9.1464684967745669</v>
      </c>
      <c r="E117" s="2">
        <f t="shared" ref="E117:L117" si="63">E62*E$41/E$28</f>
        <v>7.7640816084150659</v>
      </c>
      <c r="F117" s="2">
        <f t="shared" si="63"/>
        <v>3.8020884847916694</v>
      </c>
      <c r="G117" s="2">
        <f t="shared" si="63"/>
        <v>-8.2330815758756559E-2</v>
      </c>
      <c r="H117" s="2">
        <f t="shared" si="63"/>
        <v>1.5470377467347363</v>
      </c>
      <c r="I117" s="2">
        <f t="shared" si="63"/>
        <v>0.83888718193055367</v>
      </c>
      <c r="J117" s="2">
        <f t="shared" si="63"/>
        <v>0.10211393297194991</v>
      </c>
      <c r="K117" s="2">
        <f t="shared" si="63"/>
        <v>-2.477486110665587E-3</v>
      </c>
      <c r="L117" s="2">
        <f t="shared" si="63"/>
        <v>1.2872255203711148E-2</v>
      </c>
      <c r="M117" s="2">
        <f>SUM($E117:F117)</f>
        <v>11.566170093206736</v>
      </c>
      <c r="N117" s="2">
        <f>SUM($E117:G117)</f>
        <v>11.483839277447979</v>
      </c>
      <c r="O117" s="2">
        <f>SUM($E117:H117)</f>
        <v>13.030877024182715</v>
      </c>
      <c r="P117" s="2">
        <f>SUM($E117:I117)</f>
        <v>13.869764206113269</v>
      </c>
      <c r="Q117" s="2">
        <f>SUM($E117:J117)</f>
        <v>13.971878139085218</v>
      </c>
      <c r="R117" s="2">
        <f>SUM($E117:K117)</f>
        <v>13.969400652974553</v>
      </c>
      <c r="S117" s="2">
        <f>SUM(E117:L117)</f>
        <v>13.982272908178263</v>
      </c>
    </row>
    <row r="118" spans="3:19" x14ac:dyDescent="0.25">
      <c r="C118">
        <f t="shared" si="56"/>
        <v>-0.67999999999999994</v>
      </c>
      <c r="D118">
        <f t="shared" si="54"/>
        <v>9.1464684967745669</v>
      </c>
      <c r="E118" s="2">
        <f t="shared" ref="E118:L118" si="64">E63*E$41/E$28</f>
        <v>7.7640816084150659</v>
      </c>
      <c r="F118" s="2">
        <f t="shared" si="64"/>
        <v>3.5908613467476873</v>
      </c>
      <c r="G118" s="2">
        <f t="shared" si="64"/>
        <v>0.16824123220267706</v>
      </c>
      <c r="H118" s="2">
        <f t="shared" si="64"/>
        <v>1.8143775070369106</v>
      </c>
      <c r="I118" s="2">
        <f t="shared" si="64"/>
        <v>0.83165181309467506</v>
      </c>
      <c r="J118" s="2">
        <f t="shared" si="64"/>
        <v>7.4663898799671335E-2</v>
      </c>
      <c r="K118" s="2">
        <f t="shared" si="64"/>
        <v>5.0336050092790463E-3</v>
      </c>
      <c r="L118" s="2">
        <f t="shared" si="64"/>
        <v>1.8280222869326259E-2</v>
      </c>
      <c r="M118" s="2">
        <f>SUM($E118:F118)</f>
        <v>11.354942955162754</v>
      </c>
      <c r="N118" s="2">
        <f>SUM($E118:G118)</f>
        <v>11.52318418736543</v>
      </c>
      <c r="O118" s="2">
        <f>SUM($E118:H118)</f>
        <v>13.337561694402341</v>
      </c>
      <c r="P118" s="2">
        <f>SUM($E118:I118)</f>
        <v>14.169213507497016</v>
      </c>
      <c r="Q118" s="2">
        <f>SUM($E118:J118)</f>
        <v>14.243877406296688</v>
      </c>
      <c r="R118" s="2">
        <f>SUM($E118:K118)</f>
        <v>14.248911011305967</v>
      </c>
      <c r="S118" s="2">
        <f>SUM(E118:L118)</f>
        <v>14.267191234175293</v>
      </c>
    </row>
    <row r="119" spans="3:19" x14ac:dyDescent="0.25">
      <c r="C119">
        <f t="shared" si="56"/>
        <v>-0.64</v>
      </c>
      <c r="D119">
        <f t="shared" si="54"/>
        <v>9.1464684967745669</v>
      </c>
      <c r="E119" s="2">
        <f t="shared" ref="E119:L119" si="65">E64*E$41/E$28</f>
        <v>7.7640816084150659</v>
      </c>
      <c r="F119" s="2">
        <f t="shared" si="65"/>
        <v>3.3796342087037061</v>
      </c>
      <c r="G119" s="2">
        <f t="shared" si="65"/>
        <v>0.40449487742345669</v>
      </c>
      <c r="H119" s="2">
        <f t="shared" si="65"/>
        <v>2.0211539013183812</v>
      </c>
      <c r="I119" s="2">
        <f t="shared" si="65"/>
        <v>0.7861723518405821</v>
      </c>
      <c r="J119" s="2">
        <f t="shared" si="65"/>
        <v>4.3136737175827528E-2</v>
      </c>
      <c r="K119" s="2">
        <f t="shared" si="65"/>
        <v>1.1662540781042723E-2</v>
      </c>
      <c r="L119" s="2">
        <f t="shared" si="65"/>
        <v>2.0854165417050131E-2</v>
      </c>
      <c r="M119" s="2">
        <f>SUM($E119:F119)</f>
        <v>11.143715817118771</v>
      </c>
      <c r="N119" s="2">
        <f>SUM($E119:G119)</f>
        <v>11.548210694542227</v>
      </c>
      <c r="O119" s="2">
        <f>SUM($E119:H119)</f>
        <v>13.569364595860609</v>
      </c>
      <c r="P119" s="2">
        <f>SUM($E119:I119)</f>
        <v>14.355536947701191</v>
      </c>
      <c r="Q119" s="2">
        <f>SUM($E119:J119)</f>
        <v>14.398673684877018</v>
      </c>
      <c r="R119" s="2">
        <f>SUM($E119:K119)</f>
        <v>14.41033622565806</v>
      </c>
      <c r="S119" s="2">
        <f>SUM(E119:L119)</f>
        <v>14.431190391075111</v>
      </c>
    </row>
    <row r="120" spans="3:19" x14ac:dyDescent="0.25">
      <c r="C120">
        <f t="shared" si="56"/>
        <v>-0.6</v>
      </c>
      <c r="D120">
        <f t="shared" si="54"/>
        <v>9.1464684967745669</v>
      </c>
      <c r="E120" s="2">
        <f t="shared" ref="E120:L120" si="66">E65*E$41/E$28</f>
        <v>7.7640816084150659</v>
      </c>
      <c r="F120" s="2">
        <f t="shared" si="66"/>
        <v>3.1684070706597245</v>
      </c>
      <c r="G120" s="2">
        <f t="shared" si="66"/>
        <v>0.62643011990358355</v>
      </c>
      <c r="H120" s="2">
        <f t="shared" si="66"/>
        <v>2.1709294805215427</v>
      </c>
      <c r="I120" s="2">
        <f t="shared" si="66"/>
        <v>0.70927071735638825</v>
      </c>
      <c r="J120" s="2">
        <f t="shared" si="66"/>
        <v>1.0069436170520031E-2</v>
      </c>
      <c r="K120" s="2">
        <f t="shared" si="66"/>
        <v>1.691047315288495E-2</v>
      </c>
      <c r="L120" s="2">
        <f t="shared" si="66"/>
        <v>2.0634112070048928E-2</v>
      </c>
      <c r="M120" s="2">
        <f>SUM($E120:F120)</f>
        <v>10.93248867907479</v>
      </c>
      <c r="N120" s="2">
        <f>SUM($E120:G120)</f>
        <v>11.558918798978373</v>
      </c>
      <c r="O120" s="2">
        <f>SUM($E120:H120)</f>
        <v>13.729848279499915</v>
      </c>
      <c r="P120" s="2">
        <f>SUM($E120:I120)</f>
        <v>14.439118996856303</v>
      </c>
      <c r="Q120" s="2">
        <f>SUM($E120:J120)</f>
        <v>14.449188433026823</v>
      </c>
      <c r="R120" s="2">
        <f>SUM($E120:K120)</f>
        <v>14.466098906179708</v>
      </c>
      <c r="S120" s="2">
        <f>SUM(E120:L120)</f>
        <v>14.486733018249756</v>
      </c>
    </row>
    <row r="121" spans="3:19" x14ac:dyDescent="0.25">
      <c r="C121">
        <f t="shared" si="56"/>
        <v>-0.55557023301960196</v>
      </c>
      <c r="D121">
        <f t="shared" si="54"/>
        <v>9.1464684967745669</v>
      </c>
      <c r="E121" s="2">
        <f t="shared" ref="E121:L121" si="67">E66*E$41/E$28</f>
        <v>7.7640816084150659</v>
      </c>
      <c r="F121" s="2">
        <f t="shared" si="67"/>
        <v>2.9337877575789628</v>
      </c>
      <c r="G121" s="2">
        <f t="shared" si="67"/>
        <v>0.85615867293420878</v>
      </c>
      <c r="H121" s="2">
        <f t="shared" si="67"/>
        <v>2.2748030761634199</v>
      </c>
      <c r="I121" s="2">
        <f t="shared" si="67"/>
        <v>0.59479380211070754</v>
      </c>
      <c r="J121" s="2">
        <f t="shared" si="67"/>
        <v>-2.5902552017769247E-2</v>
      </c>
      <c r="K121" s="2">
        <f t="shared" si="67"/>
        <v>2.0770282096900822E-2</v>
      </c>
      <c r="L121" s="2">
        <f t="shared" si="67"/>
        <v>1.7534140187675403E-2</v>
      </c>
      <c r="M121" s="2">
        <f>SUM($E121:F121)</f>
        <v>10.697869365994029</v>
      </c>
      <c r="N121" s="2">
        <f>SUM($E121:G121)</f>
        <v>11.554028038928237</v>
      </c>
      <c r="O121" s="2">
        <f>SUM($E121:H121)</f>
        <v>13.828831115091656</v>
      </c>
      <c r="P121" s="2">
        <f>SUM($E121:I121)</f>
        <v>14.423624917202364</v>
      </c>
      <c r="Q121" s="2">
        <f>SUM($E121:J121)</f>
        <v>14.397722365184595</v>
      </c>
      <c r="R121" s="2">
        <f>SUM($E121:K121)</f>
        <v>14.418492647281496</v>
      </c>
      <c r="S121" s="2">
        <f>SUM(E121:L121)</f>
        <v>14.436026787469173</v>
      </c>
    </row>
    <row r="122" spans="3:19" x14ac:dyDescent="0.25">
      <c r="C122">
        <f t="shared" si="56"/>
        <v>-0.52</v>
      </c>
      <c r="D122">
        <f t="shared" si="54"/>
        <v>9.1464684967745669</v>
      </c>
      <c r="E122" s="2">
        <f t="shared" ref="E122:L122" si="68">E67*E$41/E$28</f>
        <v>7.7640816084150659</v>
      </c>
      <c r="F122" s="2">
        <f t="shared" si="68"/>
        <v>2.7459527945717612</v>
      </c>
      <c r="G122" s="2">
        <f t="shared" si="68"/>
        <v>1.0273453966418769</v>
      </c>
      <c r="H122" s="2">
        <f t="shared" si="68"/>
        <v>2.3137283974625151</v>
      </c>
      <c r="I122" s="2">
        <f t="shared" si="68"/>
        <v>0.48642135721133201</v>
      </c>
      <c r="J122" s="2">
        <f t="shared" si="68"/>
        <v>-5.2599852231801726E-2</v>
      </c>
      <c r="K122" s="2">
        <f t="shared" si="68"/>
        <v>2.2263156359326349E-2</v>
      </c>
      <c r="L122" s="2">
        <f t="shared" si="68"/>
        <v>1.3364154564062923E-2</v>
      </c>
      <c r="M122" s="2">
        <f>SUM($E122:F122)</f>
        <v>10.510034402986827</v>
      </c>
      <c r="N122" s="2">
        <f>SUM($E122:G122)</f>
        <v>11.537379799628704</v>
      </c>
      <c r="O122" s="2">
        <f>SUM($E122:H122)</f>
        <v>13.85110819709122</v>
      </c>
      <c r="P122" s="2">
        <f>SUM($E122:I122)</f>
        <v>14.337529554302552</v>
      </c>
      <c r="Q122" s="2">
        <f>SUM($E122:J122)</f>
        <v>14.28492970207075</v>
      </c>
      <c r="R122" s="2">
        <f>SUM($E122:K122)</f>
        <v>14.307192858430076</v>
      </c>
      <c r="S122" s="2">
        <f>SUM(E122:L122)</f>
        <v>14.320557012994138</v>
      </c>
    </row>
    <row r="123" spans="3:19" x14ac:dyDescent="0.25">
      <c r="C123">
        <f t="shared" si="56"/>
        <v>-0.48</v>
      </c>
      <c r="D123">
        <f t="shared" si="54"/>
        <v>9.1464684967745669</v>
      </c>
      <c r="E123" s="2">
        <f t="shared" ref="E123:L123" si="69">E68*E$41/E$28</f>
        <v>7.7640816084150659</v>
      </c>
      <c r="F123" s="2">
        <f t="shared" si="69"/>
        <v>2.5347256565277796</v>
      </c>
      <c r="G123" s="2">
        <f t="shared" si="69"/>
        <v>1.2063254309000437</v>
      </c>
      <c r="H123" s="2">
        <f t="shared" si="69"/>
        <v>2.313876837085115</v>
      </c>
      <c r="I123" s="2">
        <f t="shared" si="69"/>
        <v>0.35205022168787498</v>
      </c>
      <c r="J123" s="2">
        <f t="shared" si="69"/>
        <v>-7.9111771844396397E-2</v>
      </c>
      <c r="K123" s="2">
        <f t="shared" si="69"/>
        <v>2.2268897834019558E-2</v>
      </c>
      <c r="L123" s="2">
        <f t="shared" si="69"/>
        <v>7.4877900696077894E-3</v>
      </c>
      <c r="M123" s="2">
        <f>SUM($E123:F123)</f>
        <v>10.298807264942845</v>
      </c>
      <c r="N123" s="2">
        <f>SUM($E123:G123)</f>
        <v>11.505132695842889</v>
      </c>
      <c r="O123" s="2">
        <f>SUM($E123:H123)</f>
        <v>13.819009532928003</v>
      </c>
      <c r="P123" s="2">
        <f>SUM($E123:I123)</f>
        <v>14.171059754615879</v>
      </c>
      <c r="Q123" s="2">
        <f>SUM($E123:J123)</f>
        <v>14.091947982771483</v>
      </c>
      <c r="R123" s="2">
        <f>SUM($E123:K123)</f>
        <v>14.114216880605502</v>
      </c>
      <c r="S123" s="2">
        <f>SUM(E123:L123)</f>
        <v>14.121704670675109</v>
      </c>
    </row>
    <row r="124" spans="3:19" x14ac:dyDescent="0.25">
      <c r="C124">
        <f t="shared" si="56"/>
        <v>-0.43999999999999995</v>
      </c>
      <c r="D124">
        <f t="shared" si="54"/>
        <v>9.1464684967745669</v>
      </c>
      <c r="E124" s="2">
        <f t="shared" ref="E124:L124" si="70">E69*E$41/E$28</f>
        <v>7.7640816084150659</v>
      </c>
      <c r="F124" s="2">
        <f t="shared" si="70"/>
        <v>2.3234985184837975</v>
      </c>
      <c r="G124" s="2">
        <f t="shared" si="70"/>
        <v>1.3709870624175571</v>
      </c>
      <c r="H124" s="2">
        <f t="shared" si="70"/>
        <v>2.2712746653989826</v>
      </c>
      <c r="I124" s="2">
        <f t="shared" si="70"/>
        <v>0.20941009320912829</v>
      </c>
      <c r="J124" s="2">
        <f t="shared" si="70"/>
        <v>-0.10093148715498954</v>
      </c>
      <c r="K124" s="2">
        <f t="shared" si="70"/>
        <v>2.063621157303579E-2</v>
      </c>
      <c r="L124" s="2">
        <f t="shared" si="70"/>
        <v>1.003375162572319E-3</v>
      </c>
      <c r="M124" s="2">
        <f>SUM($E124:F124)</f>
        <v>10.087580126898864</v>
      </c>
      <c r="N124" s="2">
        <f>SUM($E124:G124)</f>
        <v>11.458567189316421</v>
      </c>
      <c r="O124" s="2">
        <f>SUM($E124:H124)</f>
        <v>13.729841854715403</v>
      </c>
      <c r="P124" s="2">
        <f>SUM($E124:I124)</f>
        <v>13.93925194792453</v>
      </c>
      <c r="Q124" s="2">
        <f>SUM($E124:J124)</f>
        <v>13.838320460769541</v>
      </c>
      <c r="R124" s="2">
        <f>SUM($E124:K124)</f>
        <v>13.858956672342577</v>
      </c>
      <c r="S124" s="2">
        <f>SUM(E124:L124)</f>
        <v>13.859960047505149</v>
      </c>
    </row>
    <row r="125" spans="3:19" x14ac:dyDescent="0.25">
      <c r="C125">
        <f t="shared" si="56"/>
        <v>-0.4</v>
      </c>
      <c r="D125">
        <f t="shared" si="54"/>
        <v>9.1464684967745669</v>
      </c>
      <c r="E125" s="2">
        <f t="shared" ref="E125:L125" si="71">E70*E$41/E$28</f>
        <v>7.7640816084150659</v>
      </c>
      <c r="F125" s="2">
        <f t="shared" si="71"/>
        <v>2.1122713804398163</v>
      </c>
      <c r="G125" s="2">
        <f t="shared" si="71"/>
        <v>1.5213302911944169</v>
      </c>
      <c r="H125" s="2">
        <f t="shared" si="71"/>
        <v>2.1894844333465131</v>
      </c>
      <c r="I125" s="2">
        <f t="shared" si="71"/>
        <v>6.3255642724383804E-2</v>
      </c>
      <c r="J125" s="2">
        <f t="shared" si="71"/>
        <v>-0.11734929410538547</v>
      </c>
      <c r="K125" s="2">
        <f t="shared" si="71"/>
        <v>1.7586719420378861E-2</v>
      </c>
      <c r="L125" s="2">
        <f t="shared" si="71"/>
        <v>-5.4412101972456089E-3</v>
      </c>
      <c r="M125" s="2">
        <f>SUM($E125:F125)</f>
        <v>9.8763529888548831</v>
      </c>
      <c r="N125" s="2">
        <f>SUM($E125:G125)</f>
        <v>11.3976832800493</v>
      </c>
      <c r="O125" s="2">
        <f>SUM($E125:H125)</f>
        <v>13.587167713395813</v>
      </c>
      <c r="P125" s="2">
        <f>SUM($E125:I125)</f>
        <v>13.650423356120196</v>
      </c>
      <c r="Q125" s="2">
        <f>SUM($E125:J125)</f>
        <v>13.53307406201481</v>
      </c>
      <c r="R125" s="2">
        <f>SUM($E125:K125)</f>
        <v>13.550660781435189</v>
      </c>
      <c r="S125" s="2">
        <f>SUM(E125:L125)</f>
        <v>13.545219571237944</v>
      </c>
    </row>
    <row r="126" spans="3:19" x14ac:dyDescent="0.25">
      <c r="C126">
        <f t="shared" si="56"/>
        <v>-0.36</v>
      </c>
      <c r="D126">
        <f t="shared" si="54"/>
        <v>9.1464684967745669</v>
      </c>
      <c r="E126" s="2">
        <f t="shared" ref="E126:L126" si="72">E71*E$41/E$28</f>
        <v>7.7640816084150659</v>
      </c>
      <c r="F126" s="2">
        <f t="shared" si="72"/>
        <v>1.9010442423958347</v>
      </c>
      <c r="G126" s="2">
        <f t="shared" si="72"/>
        <v>1.6573551172306238</v>
      </c>
      <c r="H126" s="2">
        <f t="shared" si="72"/>
        <v>2.0720686918701001</v>
      </c>
      <c r="I126" s="2">
        <f t="shared" si="72"/>
        <v>-8.2071908464832033E-2</v>
      </c>
      <c r="J126" s="2">
        <f t="shared" si="72"/>
        <v>-0.12794263326783104</v>
      </c>
      <c r="K126" s="2">
        <f t="shared" si="72"/>
        <v>1.3404454477278999E-2</v>
      </c>
      <c r="L126" s="2">
        <f t="shared" si="72"/>
        <v>-1.1268065504601564E-2</v>
      </c>
      <c r="M126" s="2">
        <f>SUM($E126:F126)</f>
        <v>9.6651258508109006</v>
      </c>
      <c r="N126" s="2">
        <f>SUM($E126:G126)</f>
        <v>11.322480968041525</v>
      </c>
      <c r="O126" s="2">
        <f>SUM($E126:H126)</f>
        <v>13.394549659911625</v>
      </c>
      <c r="P126" s="2">
        <f>SUM($E126:I126)</f>
        <v>13.312477751446794</v>
      </c>
      <c r="Q126" s="2">
        <f>SUM($E126:J126)</f>
        <v>13.184535118178964</v>
      </c>
      <c r="R126" s="2">
        <f>SUM($E126:K126)</f>
        <v>13.197939572656242</v>
      </c>
      <c r="S126" s="2">
        <f>SUM(E126:L126)</f>
        <v>13.18667150715164</v>
      </c>
    </row>
    <row r="127" spans="3:19" x14ac:dyDescent="0.25">
      <c r="C127">
        <f t="shared" si="56"/>
        <v>-0.31999999999999995</v>
      </c>
      <c r="D127">
        <f t="shared" si="54"/>
        <v>9.1464684967745669</v>
      </c>
      <c r="E127" s="2">
        <f t="shared" ref="E127:L127" si="73">E72*E$41/E$28</f>
        <v>7.7640816084150659</v>
      </c>
      <c r="F127" s="2">
        <f t="shared" si="73"/>
        <v>1.6898171043518528</v>
      </c>
      <c r="G127" s="2">
        <f t="shared" si="73"/>
        <v>1.7790615405261774</v>
      </c>
      <c r="H127" s="2">
        <f t="shared" si="73"/>
        <v>1.9225899919121381</v>
      </c>
      <c r="I127" s="2">
        <f t="shared" si="73"/>
        <v>-0.22264478870475626</v>
      </c>
      <c r="J127" s="2">
        <f t="shared" si="73"/>
        <v>-0.1325499857877023</v>
      </c>
      <c r="K127" s="2">
        <f t="shared" si="73"/>
        <v>8.4135839962140579E-3</v>
      </c>
      <c r="L127" s="2">
        <f t="shared" si="73"/>
        <v>-1.6001914404591477E-2</v>
      </c>
      <c r="M127" s="2">
        <f>SUM($E127:F127)</f>
        <v>9.4538987127669181</v>
      </c>
      <c r="N127" s="2">
        <f>SUM($E127:G127)</f>
        <v>11.232960253293095</v>
      </c>
      <c r="O127" s="2">
        <f>SUM($E127:H127)</f>
        <v>13.155550245205234</v>
      </c>
      <c r="P127" s="2">
        <f>SUM($E127:I127)</f>
        <v>12.932905456500478</v>
      </c>
      <c r="Q127" s="2">
        <f>SUM($E127:J127)</f>
        <v>12.800355470712775</v>
      </c>
      <c r="R127" s="2">
        <f>SUM($E127:K127)</f>
        <v>12.808769054708989</v>
      </c>
      <c r="S127" s="2">
        <f>SUM(E127:L127)</f>
        <v>12.792767140304397</v>
      </c>
    </row>
    <row r="128" spans="3:19" x14ac:dyDescent="0.25">
      <c r="C128">
        <f t="shared" si="56"/>
        <v>-0.28000000000000003</v>
      </c>
      <c r="D128">
        <f t="shared" si="54"/>
        <v>9.1464684967745669</v>
      </c>
      <c r="E128" s="2">
        <f t="shared" ref="E128:L128" si="74">E73*E$41/E$28</f>
        <v>7.7640816084150659</v>
      </c>
      <c r="F128" s="2">
        <f t="shared" si="74"/>
        <v>1.4785899663078717</v>
      </c>
      <c r="G128" s="2">
        <f t="shared" si="74"/>
        <v>1.8864495610810772</v>
      </c>
      <c r="H128" s="2">
        <f t="shared" si="74"/>
        <v>1.7446108844150214</v>
      </c>
      <c r="I128" s="2">
        <f t="shared" si="74"/>
        <v>-0.35494867598939062</v>
      </c>
      <c r="J128" s="2">
        <f t="shared" si="74"/>
        <v>-0.13124476932619195</v>
      </c>
      <c r="K128" s="2">
        <f t="shared" si="74"/>
        <v>2.9582539040714901E-3</v>
      </c>
      <c r="L128" s="2">
        <f t="shared" si="74"/>
        <v>-1.9291604684329371E-2</v>
      </c>
      <c r="M128" s="2">
        <f>SUM($E128:F128)</f>
        <v>9.2426715747229373</v>
      </c>
      <c r="N128" s="2">
        <f>SUM($E128:G128)</f>
        <v>11.129121135804015</v>
      </c>
      <c r="O128" s="2">
        <f>SUM($E128:H128)</f>
        <v>12.873732020219036</v>
      </c>
      <c r="P128" s="2">
        <f>SUM($E128:I128)</f>
        <v>12.518783344229645</v>
      </c>
      <c r="Q128" s="2">
        <f>SUM($E128:J128)</f>
        <v>12.387538574903452</v>
      </c>
      <c r="R128" s="2">
        <f>SUM($E128:K128)</f>
        <v>12.390496828807523</v>
      </c>
      <c r="S128" s="2">
        <f>SUM(E128:L128)</f>
        <v>12.371205224123193</v>
      </c>
    </row>
    <row r="129" spans="3:19" x14ac:dyDescent="0.25">
      <c r="C129">
        <f t="shared" si="56"/>
        <v>-0.24</v>
      </c>
      <c r="D129">
        <f t="shared" si="54"/>
        <v>9.1464684967745669</v>
      </c>
      <c r="E129" s="2">
        <f t="shared" ref="E129:L129" si="75">E74*E$41/E$28</f>
        <v>7.7640816084150659</v>
      </c>
      <c r="F129" s="2">
        <f t="shared" si="75"/>
        <v>1.2673628282638898</v>
      </c>
      <c r="G129" s="2">
        <f t="shared" si="75"/>
        <v>1.9795191788953239</v>
      </c>
      <c r="H129" s="2">
        <f t="shared" si="75"/>
        <v>1.5416939203211446</v>
      </c>
      <c r="I129" s="2">
        <f t="shared" si="75"/>
        <v>-0.47588269796050192</v>
      </c>
      <c r="J129" s="2">
        <f t="shared" si="75"/>
        <v>-0.12430923400299619</v>
      </c>
      <c r="K129" s="2">
        <f t="shared" si="75"/>
        <v>-2.6154450455488508E-3</v>
      </c>
      <c r="L129" s="2">
        <f t="shared" si="75"/>
        <v>-2.0921578030926594E-2</v>
      </c>
      <c r="M129" s="2">
        <f>SUM($E129:F129)</f>
        <v>9.0314444366789566</v>
      </c>
      <c r="N129" s="2">
        <f>SUM($E129:G129)</f>
        <v>11.01096361557428</v>
      </c>
      <c r="O129" s="2">
        <f>SUM($E129:H129)</f>
        <v>12.552657535895424</v>
      </c>
      <c r="P129" s="2">
        <f>SUM($E129:I129)</f>
        <v>12.076774837934922</v>
      </c>
      <c r="Q129" s="2">
        <f>SUM($E129:J129)</f>
        <v>11.952465603931925</v>
      </c>
      <c r="R129" s="2">
        <f>SUM($E129:K129)</f>
        <v>11.949850158886376</v>
      </c>
      <c r="S129" s="2">
        <f>SUM(E129:L129)</f>
        <v>11.92892858085545</v>
      </c>
    </row>
    <row r="130" spans="3:19" x14ac:dyDescent="0.25">
      <c r="C130">
        <f t="shared" si="56"/>
        <v>-0.19509032201612819</v>
      </c>
      <c r="D130">
        <f t="shared" si="54"/>
        <v>9.1464684967745669</v>
      </c>
      <c r="E130" s="2">
        <f t="shared" ref="E130:L130" si="76">E75*E$41/E$28</f>
        <v>7.7640816084150659</v>
      </c>
      <c r="F130" s="2">
        <f t="shared" si="76"/>
        <v>1.0302092594886385</v>
      </c>
      <c r="G130" s="2">
        <f t="shared" si="76"/>
        <v>2.0669498797411148</v>
      </c>
      <c r="H130" s="2">
        <f t="shared" si="76"/>
        <v>1.2885724330795696</v>
      </c>
      <c r="I130" s="2">
        <f t="shared" si="76"/>
        <v>-0.59479380211070854</v>
      </c>
      <c r="J130" s="2">
        <f t="shared" si="76"/>
        <v>-0.11039596767942411</v>
      </c>
      <c r="K130" s="2">
        <f t="shared" si="76"/>
        <v>-8.6033325388514114E-3</v>
      </c>
      <c r="L130" s="2">
        <f t="shared" si="76"/>
        <v>-2.068292857146687E-2</v>
      </c>
      <c r="M130" s="2">
        <f>SUM($E130:F130)</f>
        <v>8.7942908679037046</v>
      </c>
      <c r="N130" s="2">
        <f>SUM($E130:G130)</f>
        <v>10.861240747644819</v>
      </c>
      <c r="O130" s="2">
        <f>SUM($E130:H130)</f>
        <v>12.149813180724388</v>
      </c>
      <c r="P130" s="2">
        <f>SUM($E130:I130)</f>
        <v>11.555019378613681</v>
      </c>
      <c r="Q130" s="2">
        <f>SUM($E130:J130)</f>
        <v>11.444623410934257</v>
      </c>
      <c r="R130" s="2">
        <f>SUM($E130:K130)</f>
        <v>11.436020078395407</v>
      </c>
      <c r="S130" s="2">
        <f>SUM(E130:L130)</f>
        <v>11.415337149823939</v>
      </c>
    </row>
    <row r="131" spans="3:19" x14ac:dyDescent="0.25">
      <c r="C131">
        <f t="shared" si="56"/>
        <v>-0.16000000000000003</v>
      </c>
      <c r="D131">
        <f t="shared" si="54"/>
        <v>9.1464684967745669</v>
      </c>
      <c r="E131" s="2">
        <f t="shared" ref="E131:L131" si="77">E76*E$41/E$28</f>
        <v>7.7640816084150659</v>
      </c>
      <c r="F131" s="2">
        <f t="shared" si="77"/>
        <v>0.84490855217592664</v>
      </c>
      <c r="G131" s="2">
        <f t="shared" si="77"/>
        <v>2.1227032063018574</v>
      </c>
      <c r="H131" s="2">
        <f t="shared" si="77"/>
        <v>1.0752966261126877</v>
      </c>
      <c r="I131" s="2">
        <f t="shared" si="77"/>
        <v>-0.67330490476804239</v>
      </c>
      <c r="J131" s="2">
        <f t="shared" si="77"/>
        <v>-9.5563745198973316E-2</v>
      </c>
      <c r="K131" s="2">
        <f t="shared" si="77"/>
        <v>-1.2817214051458144E-2</v>
      </c>
      <c r="L131" s="2">
        <f t="shared" si="77"/>
        <v>-1.9025632848404545E-2</v>
      </c>
      <c r="M131" s="2">
        <f>SUM($E131:F131)</f>
        <v>8.6089901605909933</v>
      </c>
      <c r="N131" s="2">
        <f>SUM($E131:G131)</f>
        <v>10.73169336689285</v>
      </c>
      <c r="O131" s="2">
        <f>SUM($E131:H131)</f>
        <v>11.806989993005537</v>
      </c>
      <c r="P131" s="2">
        <f>SUM($E131:I131)</f>
        <v>11.133685088237495</v>
      </c>
      <c r="Q131" s="2">
        <f>SUM($E131:J131)</f>
        <v>11.038121343038522</v>
      </c>
      <c r="R131" s="2">
        <f>SUM($E131:K131)</f>
        <v>11.025304128987065</v>
      </c>
      <c r="S131" s="2">
        <f>SUM(E131:L131)</f>
        <v>11.006278496138661</v>
      </c>
    </row>
    <row r="132" spans="3:19" x14ac:dyDescent="0.25">
      <c r="C132">
        <f t="shared" si="56"/>
        <v>-0.12</v>
      </c>
      <c r="D132">
        <f t="shared" si="54"/>
        <v>9.1464684967745669</v>
      </c>
      <c r="E132" s="2">
        <f t="shared" ref="E132:L132" si="78">E77*E$41/E$28</f>
        <v>7.7640816084150659</v>
      </c>
      <c r="F132" s="2">
        <f t="shared" si="78"/>
        <v>0.6336814141319449</v>
      </c>
      <c r="G132" s="2">
        <f t="shared" si="78"/>
        <v>2.1728176158941439</v>
      </c>
      <c r="H132" s="2">
        <f t="shared" si="78"/>
        <v>0.81894139788289566</v>
      </c>
      <c r="I132" s="2">
        <f t="shared" si="78"/>
        <v>-0.74565859312682692</v>
      </c>
      <c r="J132" s="2">
        <f t="shared" si="78"/>
        <v>-7.5127517734239785E-2</v>
      </c>
      <c r="K132" s="2">
        <f t="shared" si="78"/>
        <v>-1.6875980288287795E-2</v>
      </c>
      <c r="L132" s="2">
        <f t="shared" si="78"/>
        <v>-1.5731661151748118E-2</v>
      </c>
      <c r="M132" s="2">
        <f>SUM($E132:F132)</f>
        <v>8.3977630225470108</v>
      </c>
      <c r="N132" s="2">
        <f>SUM($E132:G132)</f>
        <v>10.570580638441154</v>
      </c>
      <c r="O132" s="2">
        <f>SUM($E132:H132)</f>
        <v>11.389522036324049</v>
      </c>
      <c r="P132" s="2">
        <f>SUM($E132:I132)</f>
        <v>10.643863443197223</v>
      </c>
      <c r="Q132" s="2">
        <f>SUM($E132:J132)</f>
        <v>10.568735925462983</v>
      </c>
      <c r="R132" s="2">
        <f>SUM($E132:K132)</f>
        <v>10.551859945174694</v>
      </c>
      <c r="S132" s="2">
        <f>SUM(E132:L132)</f>
        <v>10.536128284022947</v>
      </c>
    </row>
    <row r="133" spans="3:19" x14ac:dyDescent="0.25">
      <c r="C133">
        <f t="shared" si="56"/>
        <v>-7.999999999999996E-2</v>
      </c>
      <c r="D133">
        <f t="shared" si="54"/>
        <v>9.1464684967745669</v>
      </c>
      <c r="E133" s="2">
        <f t="shared" ref="E133:L133" si="79">E78*E$41/E$28</f>
        <v>7.7640816084150659</v>
      </c>
      <c r="F133" s="2">
        <f t="shared" si="79"/>
        <v>0.42245427608796304</v>
      </c>
      <c r="G133" s="2">
        <f t="shared" si="79"/>
        <v>2.2086136227457773</v>
      </c>
      <c r="H133" s="2">
        <f t="shared" si="79"/>
        <v>0.55189851682592084</v>
      </c>
      <c r="I133" s="2">
        <f t="shared" si="79"/>
        <v>-0.79837342321679861</v>
      </c>
      <c r="J133" s="2">
        <f t="shared" si="79"/>
        <v>-5.1756215325382209E-2</v>
      </c>
      <c r="K133" s="2">
        <f t="shared" si="79"/>
        <v>-1.9935724035084996E-2</v>
      </c>
      <c r="L133" s="2">
        <f t="shared" si="79"/>
        <v>-1.1212425593521097E-2</v>
      </c>
      <c r="M133" s="2">
        <f>SUM($E133:F133)</f>
        <v>8.1865358845030283</v>
      </c>
      <c r="N133" s="2">
        <f>SUM($E133:G133)</f>
        <v>10.395149507248806</v>
      </c>
      <c r="O133" s="2">
        <f>SUM($E133:H133)</f>
        <v>10.947048024074727</v>
      </c>
      <c r="P133" s="2">
        <f>SUM($E133:I133)</f>
        <v>10.148674600857928</v>
      </c>
      <c r="Q133" s="2">
        <f>SUM($E133:J133)</f>
        <v>10.096918385532547</v>
      </c>
      <c r="R133" s="2">
        <f>SUM($E133:K133)</f>
        <v>10.076982661497462</v>
      </c>
      <c r="S133" s="2">
        <f>SUM(E133:L133)</f>
        <v>10.06577023590394</v>
      </c>
    </row>
    <row r="134" spans="3:19" x14ac:dyDescent="0.25">
      <c r="C134">
        <f t="shared" si="56"/>
        <v>-4.0000000000000036E-2</v>
      </c>
      <c r="D134">
        <f t="shared" si="54"/>
        <v>9.1464684967745669</v>
      </c>
      <c r="E134" s="2">
        <f t="shared" ref="E134:L134" si="80">E79*E$41/E$28</f>
        <v>7.7640816084150659</v>
      </c>
      <c r="F134" s="2">
        <f t="shared" si="80"/>
        <v>0.21122713804398183</v>
      </c>
      <c r="G134" s="2">
        <f t="shared" si="80"/>
        <v>2.2300912268567572</v>
      </c>
      <c r="H134" s="2">
        <f t="shared" si="80"/>
        <v>0.27773053388415797</v>
      </c>
      <c r="I134" s="2">
        <f t="shared" si="80"/>
        <v>-0.8304157709185459</v>
      </c>
      <c r="J134" s="2">
        <f t="shared" si="80"/>
        <v>-2.6384689524920447E-2</v>
      </c>
      <c r="K134" s="2">
        <f t="shared" si="80"/>
        <v>-2.1836881100215571E-2</v>
      </c>
      <c r="L134" s="2">
        <f t="shared" si="80"/>
        <v>-5.8293384798301633E-3</v>
      </c>
      <c r="M134" s="2">
        <f>SUM($E134:F134)</f>
        <v>7.9753087464590475</v>
      </c>
      <c r="N134" s="2">
        <f>SUM($E134:G134)</f>
        <v>10.205399973315805</v>
      </c>
      <c r="O134" s="2">
        <f>SUM($E134:H134)</f>
        <v>10.483130507199963</v>
      </c>
      <c r="P134" s="2">
        <f>SUM($E134:I134)</f>
        <v>9.6527147362814176</v>
      </c>
      <c r="Q134" s="2">
        <f>SUM($E134:J134)</f>
        <v>9.6263300467564967</v>
      </c>
      <c r="R134" s="2">
        <f>SUM($E134:K134)</f>
        <v>9.6044931656562813</v>
      </c>
      <c r="S134" s="2">
        <f>SUM(E134:L134)</f>
        <v>9.5986638271764519</v>
      </c>
    </row>
    <row r="135" spans="3:19" x14ac:dyDescent="0.25">
      <c r="C135">
        <f t="shared" si="56"/>
        <v>0</v>
      </c>
      <c r="D135">
        <f t="shared" si="54"/>
        <v>9.1464684967745669</v>
      </c>
      <c r="E135" s="2">
        <f t="shared" ref="E135:L135" si="81">E80*E$41/E$28</f>
        <v>7.7640816084150659</v>
      </c>
      <c r="F135" s="2">
        <f t="shared" si="81"/>
        <v>0</v>
      </c>
      <c r="G135" s="2">
        <f t="shared" si="81"/>
        <v>2.237250428227084</v>
      </c>
      <c r="H135" s="2">
        <f t="shared" si="81"/>
        <v>0</v>
      </c>
      <c r="I135" s="2">
        <f t="shared" si="81"/>
        <v>-0.84116546176042251</v>
      </c>
      <c r="J135" s="2">
        <f t="shared" si="81"/>
        <v>0</v>
      </c>
      <c r="K135" s="2">
        <f t="shared" si="81"/>
        <v>-2.2481591339558182E-2</v>
      </c>
      <c r="L135" s="2">
        <f t="shared" si="81"/>
        <v>0</v>
      </c>
      <c r="M135" s="2">
        <f>SUM($E135:F135)</f>
        <v>7.7640816084150659</v>
      </c>
      <c r="N135" s="2">
        <f>SUM($E135:G135)</f>
        <v>10.00133203664215</v>
      </c>
      <c r="O135" s="2">
        <f>SUM($E135:H135)</f>
        <v>10.00133203664215</v>
      </c>
      <c r="P135" s="2">
        <f>SUM($E135:I135)</f>
        <v>9.1601665748817283</v>
      </c>
      <c r="Q135" s="2">
        <f>SUM($E135:J135)</f>
        <v>9.1601665748817283</v>
      </c>
      <c r="R135" s="2">
        <f>SUM($E135:K135)</f>
        <v>9.1376849835421705</v>
      </c>
      <c r="S135" s="2">
        <f>SUM(E135:L135)</f>
        <v>9.1376849835421705</v>
      </c>
    </row>
    <row r="136" spans="3:19" x14ac:dyDescent="0.25">
      <c r="C136">
        <f t="shared" si="56"/>
        <v>4.0000000000000036E-2</v>
      </c>
      <c r="D136">
        <f t="shared" si="54"/>
        <v>9.1464684967745669</v>
      </c>
      <c r="E136" s="2">
        <f t="shared" ref="E136:L136" si="82">E81*E$41/E$28</f>
        <v>7.7640816084150659</v>
      </c>
      <c r="F136" s="2">
        <f t="shared" si="82"/>
        <v>-0.21122713804398183</v>
      </c>
      <c r="G136" s="2">
        <f t="shared" si="82"/>
        <v>2.2300912268567572</v>
      </c>
      <c r="H136" s="2">
        <f t="shared" si="82"/>
        <v>-0.27773053388415797</v>
      </c>
      <c r="I136" s="2">
        <f t="shared" si="82"/>
        <v>-0.8304157709185459</v>
      </c>
      <c r="J136" s="2">
        <f t="shared" si="82"/>
        <v>2.6384689524920447E-2</v>
      </c>
      <c r="K136" s="2">
        <f t="shared" si="82"/>
        <v>-2.1836881100215571E-2</v>
      </c>
      <c r="L136" s="2">
        <f t="shared" si="82"/>
        <v>5.8293384798301633E-3</v>
      </c>
      <c r="M136" s="2">
        <f>SUM($E136:F136)</f>
        <v>7.5528544703710843</v>
      </c>
      <c r="N136" s="2">
        <f>SUM($E136:G136)</f>
        <v>9.7829456972278415</v>
      </c>
      <c r="O136" s="2">
        <f>SUM($E136:H136)</f>
        <v>9.5052151633436832</v>
      </c>
      <c r="P136" s="2">
        <f>SUM($E136:I136)</f>
        <v>8.6747993924251379</v>
      </c>
      <c r="Q136" s="2">
        <f>SUM($E136:J136)</f>
        <v>8.7011840819500588</v>
      </c>
      <c r="R136" s="2">
        <f>SUM($E136:K136)</f>
        <v>8.6793472008498433</v>
      </c>
      <c r="S136" s="2">
        <f>SUM(E136:L136)</f>
        <v>8.6851765393296727</v>
      </c>
    </row>
    <row r="137" spans="3:19" x14ac:dyDescent="0.25">
      <c r="C137">
        <f t="shared" si="56"/>
        <v>8.0000000000000071E-2</v>
      </c>
      <c r="D137">
        <f t="shared" si="54"/>
        <v>9.1464684967745669</v>
      </c>
      <c r="E137" s="2">
        <f t="shared" ref="E137:L137" si="83">E82*E$41/E$28</f>
        <v>7.7640816084150659</v>
      </c>
      <c r="F137" s="2">
        <f t="shared" si="83"/>
        <v>-0.42245427608796365</v>
      </c>
      <c r="G137" s="2">
        <f t="shared" si="83"/>
        <v>2.2086136227457773</v>
      </c>
      <c r="H137" s="2">
        <f t="shared" si="83"/>
        <v>-0.5518985168259215</v>
      </c>
      <c r="I137" s="2">
        <f t="shared" si="83"/>
        <v>-0.79837342321679849</v>
      </c>
      <c r="J137" s="2">
        <f t="shared" si="83"/>
        <v>5.1756215325382285E-2</v>
      </c>
      <c r="K137" s="2">
        <f t="shared" si="83"/>
        <v>-1.9935724035084989E-2</v>
      </c>
      <c r="L137" s="2">
        <f t="shared" si="83"/>
        <v>1.1212425593521111E-2</v>
      </c>
      <c r="M137" s="2">
        <f>SUM($E137:F137)</f>
        <v>7.3416273323271026</v>
      </c>
      <c r="N137" s="2">
        <f>SUM($E137:G137)</f>
        <v>9.55024095507288</v>
      </c>
      <c r="O137" s="2">
        <f>SUM($E137:H137)</f>
        <v>8.9983424382469579</v>
      </c>
      <c r="P137" s="2">
        <f>SUM($E137:I137)</f>
        <v>8.1999690150301596</v>
      </c>
      <c r="Q137" s="2">
        <f>SUM($E137:J137)</f>
        <v>8.2517252303555413</v>
      </c>
      <c r="R137" s="2">
        <f>SUM($E137:K137)</f>
        <v>8.2317895063204567</v>
      </c>
      <c r="S137" s="2">
        <f>SUM(E137:L137)</f>
        <v>8.2430019319139785</v>
      </c>
    </row>
    <row r="138" spans="3:19" x14ac:dyDescent="0.25">
      <c r="C138">
        <f t="shared" si="56"/>
        <v>0.12000000000000011</v>
      </c>
      <c r="D138">
        <f t="shared" si="54"/>
        <v>9.1464684967745669</v>
      </c>
      <c r="E138" s="2">
        <f t="shared" ref="E138:L138" si="84">E83*E$41/E$28</f>
        <v>7.7640816084150659</v>
      </c>
      <c r="F138" s="2">
        <f t="shared" si="84"/>
        <v>-0.63368141413194545</v>
      </c>
      <c r="G138" s="2">
        <f t="shared" si="84"/>
        <v>2.1728176158941439</v>
      </c>
      <c r="H138" s="2">
        <f t="shared" si="84"/>
        <v>-0.81894139788289644</v>
      </c>
      <c r="I138" s="2">
        <f t="shared" si="84"/>
        <v>-0.74565859312682681</v>
      </c>
      <c r="J138" s="2">
        <f t="shared" si="84"/>
        <v>7.5127517734239854E-2</v>
      </c>
      <c r="K138" s="2">
        <f t="shared" si="84"/>
        <v>-1.6875980288287788E-2</v>
      </c>
      <c r="L138" s="2">
        <f t="shared" si="84"/>
        <v>1.5731661151748129E-2</v>
      </c>
      <c r="M138" s="2">
        <f>SUM($E138:F138)</f>
        <v>7.1304001942831201</v>
      </c>
      <c r="N138" s="2">
        <f>SUM($E138:G138)</f>
        <v>9.303217810177264</v>
      </c>
      <c r="O138" s="2">
        <f>SUM($E138:H138)</f>
        <v>8.484276412294367</v>
      </c>
      <c r="P138" s="2">
        <f>SUM($E138:I138)</f>
        <v>7.7386178191675405</v>
      </c>
      <c r="Q138" s="2">
        <f>SUM($E138:J138)</f>
        <v>7.8137453369017802</v>
      </c>
      <c r="R138" s="2">
        <f>SUM($E138:K138)</f>
        <v>7.7968693566134926</v>
      </c>
      <c r="S138" s="2">
        <f>SUM(E138:L138)</f>
        <v>7.8126010177652407</v>
      </c>
    </row>
    <row r="139" spans="3:19" x14ac:dyDescent="0.25">
      <c r="C139">
        <f t="shared" si="56"/>
        <v>0.15999999999999992</v>
      </c>
      <c r="D139">
        <f t="shared" si="54"/>
        <v>9.1464684967745669</v>
      </c>
      <c r="E139" s="2">
        <f t="shared" ref="E139:L139" si="85">E84*E$41/E$28</f>
        <v>7.7640816084150659</v>
      </c>
      <c r="F139" s="2">
        <f t="shared" si="85"/>
        <v>-0.84490855217592609</v>
      </c>
      <c r="G139" s="2">
        <f t="shared" si="85"/>
        <v>2.1227032063018574</v>
      </c>
      <c r="H139" s="2">
        <f t="shared" si="85"/>
        <v>-1.0752966261126871</v>
      </c>
      <c r="I139" s="2">
        <f t="shared" si="85"/>
        <v>-0.67330490476804261</v>
      </c>
      <c r="J139" s="2">
        <f t="shared" si="85"/>
        <v>9.5563745198973274E-2</v>
      </c>
      <c r="K139" s="2">
        <f t="shared" si="85"/>
        <v>-1.2817214051458156E-2</v>
      </c>
      <c r="L139" s="2">
        <f t="shared" si="85"/>
        <v>1.9025632848404538E-2</v>
      </c>
      <c r="M139" s="2">
        <f>SUM($E139:F139)</f>
        <v>6.9191730562391403</v>
      </c>
      <c r="N139" s="2">
        <f>SUM($E139:G139)</f>
        <v>9.0418762625409972</v>
      </c>
      <c r="O139" s="2">
        <f>SUM($E139:H139)</f>
        <v>7.9665796364283104</v>
      </c>
      <c r="P139" s="2">
        <f>SUM($E139:I139)</f>
        <v>7.2932747316602677</v>
      </c>
      <c r="Q139" s="2">
        <f>SUM($E139:J139)</f>
        <v>7.3888384768592408</v>
      </c>
      <c r="R139" s="2">
        <f>SUM($E139:K139)</f>
        <v>7.3760212628077824</v>
      </c>
      <c r="S139" s="2">
        <f>SUM(E139:L139)</f>
        <v>7.3950468956561872</v>
      </c>
    </row>
    <row r="140" spans="3:19" x14ac:dyDescent="0.25">
      <c r="C140">
        <f t="shared" si="56"/>
        <v>0.19509032201612833</v>
      </c>
      <c r="D140">
        <f t="shared" si="54"/>
        <v>9.1464684967745669</v>
      </c>
      <c r="E140" s="2">
        <f t="shared" ref="E140:L140" si="86">E85*E$41/E$28</f>
        <v>7.7640816084150659</v>
      </c>
      <c r="F140" s="2">
        <f t="shared" si="86"/>
        <v>-1.0302092594886392</v>
      </c>
      <c r="G140" s="2">
        <f t="shared" si="86"/>
        <v>2.0669498797411143</v>
      </c>
      <c r="H140" s="2">
        <f t="shared" si="86"/>
        <v>-1.2885724330795703</v>
      </c>
      <c r="I140" s="2">
        <f t="shared" si="86"/>
        <v>-0.59479380211070809</v>
      </c>
      <c r="J140" s="2">
        <f t="shared" si="86"/>
        <v>0.11039596767942417</v>
      </c>
      <c r="K140" s="2">
        <f t="shared" si="86"/>
        <v>-8.6033325388513923E-3</v>
      </c>
      <c r="L140" s="2">
        <f t="shared" si="86"/>
        <v>2.0682928571466874E-2</v>
      </c>
      <c r="M140" s="2">
        <f>SUM($E140:F140)</f>
        <v>6.7338723489264272</v>
      </c>
      <c r="N140" s="2">
        <f>SUM($E140:G140)</f>
        <v>8.8008222286675419</v>
      </c>
      <c r="O140" s="2">
        <f>SUM($E140:H140)</f>
        <v>7.5122497955879712</v>
      </c>
      <c r="P140" s="2">
        <f>SUM($E140:I140)</f>
        <v>6.9174559934772635</v>
      </c>
      <c r="Q140" s="2">
        <f>SUM($E140:J140)</f>
        <v>7.0278519611566876</v>
      </c>
      <c r="R140" s="2">
        <f>SUM($E140:K140)</f>
        <v>7.0192486286178362</v>
      </c>
      <c r="S140" s="2">
        <f>SUM(E140:L140)</f>
        <v>7.0399315571893029</v>
      </c>
    </row>
    <row r="141" spans="3:19" x14ac:dyDescent="0.25">
      <c r="C141">
        <f t="shared" si="56"/>
        <v>0.24</v>
      </c>
      <c r="D141">
        <f t="shared" si="54"/>
        <v>9.1464684967745669</v>
      </c>
      <c r="E141" s="2">
        <f t="shared" ref="E141:L141" si="87">E86*E$41/E$28</f>
        <v>7.7640816084150659</v>
      </c>
      <c r="F141" s="2">
        <f t="shared" si="87"/>
        <v>-1.2673628282638898</v>
      </c>
      <c r="G141" s="2">
        <f t="shared" si="87"/>
        <v>1.9795191788953239</v>
      </c>
      <c r="H141" s="2">
        <f t="shared" si="87"/>
        <v>-1.5416939203211446</v>
      </c>
      <c r="I141" s="2">
        <f t="shared" si="87"/>
        <v>-0.47588269796050192</v>
      </c>
      <c r="J141" s="2">
        <f t="shared" si="87"/>
        <v>0.12430923400299619</v>
      </c>
      <c r="K141" s="2">
        <f t="shared" si="87"/>
        <v>-2.6154450455488508E-3</v>
      </c>
      <c r="L141" s="2">
        <f t="shared" si="87"/>
        <v>2.0921578030926594E-2</v>
      </c>
      <c r="M141" s="2">
        <f>SUM($E141:F141)</f>
        <v>6.4967187801511761</v>
      </c>
      <c r="N141" s="2">
        <f>SUM($E141:G141)</f>
        <v>8.4762379590465002</v>
      </c>
      <c r="O141" s="2">
        <f>SUM($E141:H141)</f>
        <v>6.9345440387253561</v>
      </c>
      <c r="P141" s="2">
        <f>SUM($E141:I141)</f>
        <v>6.4586613407648539</v>
      </c>
      <c r="Q141" s="2">
        <f>SUM($E141:J141)</f>
        <v>6.5829705747678497</v>
      </c>
      <c r="R141" s="2">
        <f>SUM($E141:K141)</f>
        <v>6.5803551297223013</v>
      </c>
      <c r="S141" s="2">
        <f>SUM(E141:L141)</f>
        <v>6.6012767077532279</v>
      </c>
    </row>
    <row r="142" spans="3:19" x14ac:dyDescent="0.25">
      <c r="C142">
        <f t="shared" si="56"/>
        <v>0.28000000000000003</v>
      </c>
      <c r="D142">
        <f t="shared" si="54"/>
        <v>9.1464684967745669</v>
      </c>
      <c r="E142" s="2">
        <f t="shared" ref="E142:L142" si="88">E87*E$41/E$28</f>
        <v>7.7640816084150659</v>
      </c>
      <c r="F142" s="2">
        <f t="shared" si="88"/>
        <v>-1.4785899663078717</v>
      </c>
      <c r="G142" s="2">
        <f t="shared" si="88"/>
        <v>1.8864495610810772</v>
      </c>
      <c r="H142" s="2">
        <f t="shared" si="88"/>
        <v>-1.7446108844150214</v>
      </c>
      <c r="I142" s="2">
        <f t="shared" si="88"/>
        <v>-0.35494867598939062</v>
      </c>
      <c r="J142" s="2">
        <f t="shared" si="88"/>
        <v>0.13124476932619195</v>
      </c>
      <c r="K142" s="2">
        <f t="shared" si="88"/>
        <v>2.9582539040714901E-3</v>
      </c>
      <c r="L142" s="2">
        <f t="shared" si="88"/>
        <v>1.9291604684329371E-2</v>
      </c>
      <c r="M142" s="2">
        <f>SUM($E142:F142)</f>
        <v>6.2854916421071945</v>
      </c>
      <c r="N142" s="2">
        <f>SUM($E142:G142)</f>
        <v>8.1719412031882719</v>
      </c>
      <c r="O142" s="2">
        <f>SUM($E142:H142)</f>
        <v>6.4273303187732509</v>
      </c>
      <c r="P142" s="2">
        <f>SUM($E142:I142)</f>
        <v>6.0723816427838599</v>
      </c>
      <c r="Q142" s="2">
        <f>SUM($E142:J142)</f>
        <v>6.2036264121100517</v>
      </c>
      <c r="R142" s="2">
        <f>SUM($E142:K142)</f>
        <v>6.2065846660141233</v>
      </c>
      <c r="S142" s="2">
        <f>SUM(E142:L142)</f>
        <v>6.2258762706984525</v>
      </c>
    </row>
    <row r="143" spans="3:19" x14ac:dyDescent="0.25">
      <c r="C143">
        <f t="shared" si="56"/>
        <v>0.32000000000000006</v>
      </c>
      <c r="D143">
        <f t="shared" si="54"/>
        <v>9.1464684967745669</v>
      </c>
      <c r="E143" s="2">
        <f t="shared" ref="E143:L143" si="89">E88*E$41/E$28</f>
        <v>7.7640816084150659</v>
      </c>
      <c r="F143" s="2">
        <f t="shared" si="89"/>
        <v>-1.6898171043518533</v>
      </c>
      <c r="G143" s="2">
        <f t="shared" si="89"/>
        <v>1.7790615405261769</v>
      </c>
      <c r="H143" s="2">
        <f t="shared" si="89"/>
        <v>-1.9225899919121383</v>
      </c>
      <c r="I143" s="2">
        <f t="shared" si="89"/>
        <v>-0.2226447887047559</v>
      </c>
      <c r="J143" s="2">
        <f t="shared" si="89"/>
        <v>0.1325499857877023</v>
      </c>
      <c r="K143" s="2">
        <f t="shared" si="89"/>
        <v>8.4135839962140736E-3</v>
      </c>
      <c r="L143" s="2">
        <f t="shared" si="89"/>
        <v>1.6001914404591467E-2</v>
      </c>
      <c r="M143" s="2">
        <f>SUM($E143:F143)</f>
        <v>6.0742645040632128</v>
      </c>
      <c r="N143" s="2">
        <f>SUM($E143:G143)</f>
        <v>7.85332604458939</v>
      </c>
      <c r="O143" s="2">
        <f>SUM($E143:H143)</f>
        <v>5.9307360526772515</v>
      </c>
      <c r="P143" s="2">
        <f>SUM($E143:I143)</f>
        <v>5.7080912639724959</v>
      </c>
      <c r="Q143" s="2">
        <f>SUM($E143:J143)</f>
        <v>5.8406412497601981</v>
      </c>
      <c r="R143" s="2">
        <f>SUM($E143:K143)</f>
        <v>5.8490548337564121</v>
      </c>
      <c r="S143" s="2">
        <f>SUM(E143:L143)</f>
        <v>5.8650567481610034</v>
      </c>
    </row>
    <row r="144" spans="3:19" x14ac:dyDescent="0.25">
      <c r="C144">
        <f t="shared" si="56"/>
        <v>0.3600000000000001</v>
      </c>
      <c r="D144">
        <f t="shared" si="54"/>
        <v>9.1464684967745669</v>
      </c>
      <c r="E144" s="2">
        <f t="shared" ref="E144:L144" si="90">E89*E$41/E$28</f>
        <v>7.7640816084150659</v>
      </c>
      <c r="F144" s="2">
        <f t="shared" si="90"/>
        <v>-1.9010442423958351</v>
      </c>
      <c r="G144" s="2">
        <f t="shared" si="90"/>
        <v>1.6573551172306236</v>
      </c>
      <c r="H144" s="2">
        <f t="shared" si="90"/>
        <v>-2.0720686918701006</v>
      </c>
      <c r="I144" s="2">
        <f t="shared" si="90"/>
        <v>-8.2071908464831658E-2</v>
      </c>
      <c r="J144" s="2">
        <f t="shared" si="90"/>
        <v>0.12794263326783101</v>
      </c>
      <c r="K144" s="2">
        <f t="shared" si="90"/>
        <v>1.3404454477279011E-2</v>
      </c>
      <c r="L144" s="2">
        <f t="shared" si="90"/>
        <v>1.126806550460155E-2</v>
      </c>
      <c r="M144" s="2">
        <f>SUM($E144:F144)</f>
        <v>5.8630373660192312</v>
      </c>
      <c r="N144" s="2">
        <f>SUM($E144:G144)</f>
        <v>7.5203924832498545</v>
      </c>
      <c r="O144" s="2">
        <f>SUM($E144:H144)</f>
        <v>5.448323791379754</v>
      </c>
      <c r="P144" s="2">
        <f>SUM($E144:I144)</f>
        <v>5.3662518829149226</v>
      </c>
      <c r="Q144" s="2">
        <f>SUM($E144:J144)</f>
        <v>5.4941945161827537</v>
      </c>
      <c r="R144" s="2">
        <f>SUM($E144:K144)</f>
        <v>5.507598970660033</v>
      </c>
      <c r="S144" s="2">
        <f>SUM(E144:L144)</f>
        <v>5.5188670361646341</v>
      </c>
    </row>
    <row r="145" spans="3:19" x14ac:dyDescent="0.25">
      <c r="C145">
        <f t="shared" si="56"/>
        <v>0.40000000000000013</v>
      </c>
      <c r="D145">
        <f t="shared" si="54"/>
        <v>9.1464684967745669</v>
      </c>
      <c r="E145" s="2">
        <f t="shared" ref="E145:L145" si="91">E90*E$41/E$28</f>
        <v>7.7640816084150659</v>
      </c>
      <c r="F145" s="2">
        <f t="shared" si="91"/>
        <v>-2.1122713804398172</v>
      </c>
      <c r="G145" s="2">
        <f t="shared" si="91"/>
        <v>1.5213302911944164</v>
      </c>
      <c r="H145" s="2">
        <f t="shared" si="91"/>
        <v>-2.1894844333465131</v>
      </c>
      <c r="I145" s="2">
        <f t="shared" si="91"/>
        <v>6.3255642724384276E-2</v>
      </c>
      <c r="J145" s="2">
        <f t="shared" si="91"/>
        <v>0.11734929410538542</v>
      </c>
      <c r="K145" s="2">
        <f t="shared" si="91"/>
        <v>1.7586719420378868E-2</v>
      </c>
      <c r="L145" s="2">
        <f t="shared" si="91"/>
        <v>5.4412101972455898E-3</v>
      </c>
      <c r="M145" s="2">
        <f>SUM($E145:F145)</f>
        <v>5.6518102279752487</v>
      </c>
      <c r="N145" s="2">
        <f>SUM($E145:G145)</f>
        <v>7.1731405191696656</v>
      </c>
      <c r="O145" s="2">
        <f>SUM($E145:H145)</f>
        <v>4.9836560858231529</v>
      </c>
      <c r="P145" s="2">
        <f>SUM($E145:I145)</f>
        <v>5.0469117285475376</v>
      </c>
      <c r="Q145" s="2">
        <f>SUM($E145:J145)</f>
        <v>5.1642610226529229</v>
      </c>
      <c r="R145" s="2">
        <f>SUM($E145:K145)</f>
        <v>5.1818477420733018</v>
      </c>
      <c r="S145" s="2">
        <f>SUM(E145:L145)</f>
        <v>5.1872889522705474</v>
      </c>
    </row>
    <row r="146" spans="3:19" x14ac:dyDescent="0.25">
      <c r="C146">
        <f t="shared" si="56"/>
        <v>0.43999999999999995</v>
      </c>
      <c r="D146">
        <f t="shared" si="54"/>
        <v>9.1464684967745669</v>
      </c>
      <c r="E146" s="2">
        <f t="shared" ref="E146:L146" si="92">E91*E$41/E$28</f>
        <v>7.7640816084150659</v>
      </c>
      <c r="F146" s="2">
        <f t="shared" si="92"/>
        <v>-2.3234985184837975</v>
      </c>
      <c r="G146" s="2">
        <f t="shared" si="92"/>
        <v>1.3709870624175571</v>
      </c>
      <c r="H146" s="2">
        <f t="shared" si="92"/>
        <v>-2.2712746653989826</v>
      </c>
      <c r="I146" s="2">
        <f t="shared" si="92"/>
        <v>0.20941009320912829</v>
      </c>
      <c r="J146" s="2">
        <f t="shared" si="92"/>
        <v>0.10093148715498954</v>
      </c>
      <c r="K146" s="2">
        <f t="shared" si="92"/>
        <v>2.063621157303579E-2</v>
      </c>
      <c r="L146" s="2">
        <f t="shared" si="92"/>
        <v>-1.003375162572319E-3</v>
      </c>
      <c r="M146" s="2">
        <f>SUM($E146:F146)</f>
        <v>5.4405830899312679</v>
      </c>
      <c r="N146" s="2">
        <f>SUM($E146:G146)</f>
        <v>6.8115701523488248</v>
      </c>
      <c r="O146" s="2">
        <f>SUM($E146:H146)</f>
        <v>4.5402954869498426</v>
      </c>
      <c r="P146" s="2">
        <f>SUM($E146:I146)</f>
        <v>4.7497055801589712</v>
      </c>
      <c r="Q146" s="2">
        <f>SUM($E146:J146)</f>
        <v>4.8506370673139605</v>
      </c>
      <c r="R146" s="2">
        <f>SUM($E146:K146)</f>
        <v>4.8712732788869966</v>
      </c>
      <c r="S146" s="2">
        <f>SUM(E146:L146)</f>
        <v>4.8702699037244246</v>
      </c>
    </row>
    <row r="147" spans="3:19" x14ac:dyDescent="0.25">
      <c r="C147">
        <f t="shared" si="56"/>
        <v>0.48</v>
      </c>
      <c r="D147">
        <f t="shared" si="54"/>
        <v>9.1464684967745669</v>
      </c>
      <c r="E147" s="2">
        <f t="shared" ref="E147:L147" si="93">E92*E$41/E$28</f>
        <v>7.7640816084150659</v>
      </c>
      <c r="F147" s="2">
        <f t="shared" si="93"/>
        <v>-2.5347256565277796</v>
      </c>
      <c r="G147" s="2">
        <f t="shared" si="93"/>
        <v>1.2063254309000437</v>
      </c>
      <c r="H147" s="2">
        <f t="shared" si="93"/>
        <v>-2.313876837085115</v>
      </c>
      <c r="I147" s="2">
        <f t="shared" si="93"/>
        <v>0.35205022168787498</v>
      </c>
      <c r="J147" s="2">
        <f t="shared" si="93"/>
        <v>7.9111771844396397E-2</v>
      </c>
      <c r="K147" s="2">
        <f t="shared" si="93"/>
        <v>2.2268897834019558E-2</v>
      </c>
      <c r="L147" s="2">
        <f t="shared" si="93"/>
        <v>-7.4877900696077894E-3</v>
      </c>
      <c r="M147" s="2">
        <f>SUM($E147:F147)</f>
        <v>5.2293559518872863</v>
      </c>
      <c r="N147" s="2">
        <f>SUM($E147:G147)</f>
        <v>6.4356813827873296</v>
      </c>
      <c r="O147" s="2">
        <f>SUM($E147:H147)</f>
        <v>4.121804545702215</v>
      </c>
      <c r="P147" s="2">
        <f>SUM($E147:I147)</f>
        <v>4.4738547673900904</v>
      </c>
      <c r="Q147" s="2">
        <f>SUM($E147:J147)</f>
        <v>4.5529665392344869</v>
      </c>
      <c r="R147" s="2">
        <f>SUM($E147:K147)</f>
        <v>4.5752354370685069</v>
      </c>
      <c r="S147" s="2">
        <f>SUM(E147:L147)</f>
        <v>4.5677476469988987</v>
      </c>
    </row>
    <row r="148" spans="3:19" x14ac:dyDescent="0.25">
      <c r="C148">
        <f t="shared" si="56"/>
        <v>0.52</v>
      </c>
      <c r="D148">
        <f t="shared" si="54"/>
        <v>9.1464684967745669</v>
      </c>
      <c r="E148" s="2">
        <f t="shared" ref="E148:L148" si="94">E93*E$41/E$28</f>
        <v>7.7640816084150659</v>
      </c>
      <c r="F148" s="2">
        <f t="shared" si="94"/>
        <v>-2.7459527945717612</v>
      </c>
      <c r="G148" s="2">
        <f t="shared" si="94"/>
        <v>1.0273453966418769</v>
      </c>
      <c r="H148" s="2">
        <f t="shared" si="94"/>
        <v>-2.3137283974625151</v>
      </c>
      <c r="I148" s="2">
        <f t="shared" si="94"/>
        <v>0.48642135721133201</v>
      </c>
      <c r="J148" s="2">
        <f t="shared" si="94"/>
        <v>5.2599852231801726E-2</v>
      </c>
      <c r="K148" s="2">
        <f t="shared" si="94"/>
        <v>2.2263156359326349E-2</v>
      </c>
      <c r="L148" s="2">
        <f t="shared" si="94"/>
        <v>-1.3364154564062923E-2</v>
      </c>
      <c r="M148" s="2">
        <f>SUM($E148:F148)</f>
        <v>5.0181288138433047</v>
      </c>
      <c r="N148" s="2">
        <f>SUM($E148:G148)</f>
        <v>6.0454742104851817</v>
      </c>
      <c r="O148" s="2">
        <f>SUM($E148:H148)</f>
        <v>3.7317458130226666</v>
      </c>
      <c r="P148" s="2">
        <f>SUM($E148:I148)</f>
        <v>4.2181671702339987</v>
      </c>
      <c r="Q148" s="2">
        <f>SUM($E148:J148)</f>
        <v>4.2707670224658001</v>
      </c>
      <c r="R148" s="2">
        <f>SUM($E148:K148)</f>
        <v>4.2930301788251262</v>
      </c>
      <c r="S148" s="2">
        <f>SUM(E148:L148)</f>
        <v>4.2796660242610631</v>
      </c>
    </row>
    <row r="149" spans="3:19" x14ac:dyDescent="0.25">
      <c r="C149">
        <f t="shared" si="56"/>
        <v>0.55557023301960229</v>
      </c>
      <c r="D149">
        <f t="shared" si="54"/>
        <v>9.1464684967745669</v>
      </c>
      <c r="E149" s="2">
        <f t="shared" ref="E149:L149" si="95">E94*E$41/E$28</f>
        <v>7.7640816084150659</v>
      </c>
      <c r="F149" s="2">
        <f t="shared" si="95"/>
        <v>-2.9337877575789646</v>
      </c>
      <c r="G149" s="2">
        <f t="shared" si="95"/>
        <v>0.85615867293420711</v>
      </c>
      <c r="H149" s="2">
        <f t="shared" si="95"/>
        <v>-2.2748030761634195</v>
      </c>
      <c r="I149" s="2">
        <f t="shared" si="95"/>
        <v>0.59479380211070842</v>
      </c>
      <c r="J149" s="2">
        <f t="shared" si="95"/>
        <v>2.5902552017769011E-2</v>
      </c>
      <c r="K149" s="2">
        <f t="shared" si="95"/>
        <v>2.0770282096900804E-2</v>
      </c>
      <c r="L149" s="2">
        <f t="shared" si="95"/>
        <v>-1.7534140187675434E-2</v>
      </c>
      <c r="M149" s="2">
        <f>SUM($E149:F149)</f>
        <v>4.8302938508361013</v>
      </c>
      <c r="N149" s="2">
        <f>SUM($E149:G149)</f>
        <v>5.6864525237703081</v>
      </c>
      <c r="O149" s="2">
        <f>SUM($E149:H149)</f>
        <v>3.4116494476068886</v>
      </c>
      <c r="P149" s="2">
        <f>SUM($E149:I149)</f>
        <v>4.0064432497175968</v>
      </c>
      <c r="Q149" s="2">
        <f>SUM($E149:J149)</f>
        <v>4.0323458017353655</v>
      </c>
      <c r="R149" s="2">
        <f>SUM($E149:K149)</f>
        <v>4.0531160838322666</v>
      </c>
      <c r="S149" s="2">
        <f>SUM(E149:L149)</f>
        <v>4.0355819436445914</v>
      </c>
    </row>
    <row r="150" spans="3:19" x14ac:dyDescent="0.25">
      <c r="C150">
        <f t="shared" si="56"/>
        <v>0.60000000000000009</v>
      </c>
      <c r="D150">
        <f t="shared" si="54"/>
        <v>9.1464684967745669</v>
      </c>
      <c r="E150" s="2">
        <f t="shared" ref="E150:L150" si="96">E95*E$41/E$28</f>
        <v>7.7640816084150659</v>
      </c>
      <c r="F150" s="2">
        <f t="shared" si="96"/>
        <v>-3.1684070706597249</v>
      </c>
      <c r="G150" s="2">
        <f t="shared" si="96"/>
        <v>0.6264301199035831</v>
      </c>
      <c r="H150" s="2">
        <f t="shared" si="96"/>
        <v>-2.1709294805215427</v>
      </c>
      <c r="I150" s="2">
        <f t="shared" si="96"/>
        <v>0.70927071735638858</v>
      </c>
      <c r="J150" s="2">
        <f t="shared" si="96"/>
        <v>-1.006943617052012E-2</v>
      </c>
      <c r="K150" s="2">
        <f t="shared" si="96"/>
        <v>1.6910473152884943E-2</v>
      </c>
      <c r="L150" s="2">
        <f t="shared" si="96"/>
        <v>-2.0634112070048935E-2</v>
      </c>
      <c r="M150" s="2">
        <f>SUM($E150:F150)</f>
        <v>4.5956745377553414</v>
      </c>
      <c r="N150" s="2">
        <f>SUM($E150:G150)</f>
        <v>5.2221046576589245</v>
      </c>
      <c r="O150" s="2">
        <f>SUM($E150:H150)</f>
        <v>3.0511751771373818</v>
      </c>
      <c r="P150" s="2">
        <f>SUM($E150:I150)</f>
        <v>3.7604458944937704</v>
      </c>
      <c r="Q150" s="2">
        <f>SUM($E150:J150)</f>
        <v>3.7503764583232502</v>
      </c>
      <c r="R150" s="2">
        <f>SUM($E150:K150)</f>
        <v>3.7672869314761352</v>
      </c>
      <c r="S150" s="2">
        <f>SUM(E150:L150)</f>
        <v>3.7466528194060862</v>
      </c>
    </row>
    <row r="151" spans="3:19" x14ac:dyDescent="0.25">
      <c r="C151">
        <f t="shared" si="56"/>
        <v>0.64000000000000012</v>
      </c>
      <c r="D151">
        <f t="shared" si="54"/>
        <v>9.1464684967745669</v>
      </c>
      <c r="E151" s="2">
        <f t="shared" ref="E151:L151" si="97">E96*E$41/E$28</f>
        <v>7.7640816084150659</v>
      </c>
      <c r="F151" s="2">
        <f t="shared" si="97"/>
        <v>-3.3796342087037066</v>
      </c>
      <c r="G151" s="2">
        <f t="shared" si="97"/>
        <v>0.40449487742345597</v>
      </c>
      <c r="H151" s="2">
        <f t="shared" si="97"/>
        <v>-2.0211539013183804</v>
      </c>
      <c r="I151" s="2">
        <f t="shared" si="97"/>
        <v>0.78617235184058232</v>
      </c>
      <c r="J151" s="2">
        <f t="shared" si="97"/>
        <v>-4.3136737175827645E-2</v>
      </c>
      <c r="K151" s="2">
        <f t="shared" si="97"/>
        <v>1.1662540781042702E-2</v>
      </c>
      <c r="L151" s="2">
        <f t="shared" si="97"/>
        <v>-2.0854165417050128E-2</v>
      </c>
      <c r="M151" s="2">
        <f>SUM($E151:F151)</f>
        <v>4.3844473997113589</v>
      </c>
      <c r="N151" s="2">
        <f>SUM($E151:G151)</f>
        <v>4.7889422771348151</v>
      </c>
      <c r="O151" s="2">
        <f>SUM($E151:H151)</f>
        <v>2.7677883758164348</v>
      </c>
      <c r="P151" s="2">
        <f>SUM($E151:I151)</f>
        <v>3.5539607276570173</v>
      </c>
      <c r="Q151" s="2">
        <f>SUM($E151:J151)</f>
        <v>3.5108239904811898</v>
      </c>
      <c r="R151" s="2">
        <f>SUM($E151:K151)</f>
        <v>3.5224865312622327</v>
      </c>
      <c r="S151" s="2">
        <f>SUM(E151:L151)</f>
        <v>3.5016323658451824</v>
      </c>
    </row>
    <row r="152" spans="3:19" x14ac:dyDescent="0.25">
      <c r="C152">
        <f t="shared" si="56"/>
        <v>0.67999999999999994</v>
      </c>
      <c r="D152">
        <f t="shared" si="54"/>
        <v>9.1464684967745669</v>
      </c>
      <c r="E152" s="2">
        <f t="shared" ref="E152:L152" si="98">E97*E$41/E$28</f>
        <v>7.7640816084150659</v>
      </c>
      <c r="F152" s="2">
        <f t="shared" si="98"/>
        <v>-3.5908613467476873</v>
      </c>
      <c r="G152" s="2">
        <f t="shared" si="98"/>
        <v>0.16824123220267706</v>
      </c>
      <c r="H152" s="2">
        <f t="shared" si="98"/>
        <v>-1.8143775070369106</v>
      </c>
      <c r="I152" s="2">
        <f t="shared" si="98"/>
        <v>0.83165181309467506</v>
      </c>
      <c r="J152" s="2">
        <f t="shared" si="98"/>
        <v>-7.4663898799671335E-2</v>
      </c>
      <c r="K152" s="2">
        <f t="shared" si="98"/>
        <v>5.0336050092790463E-3</v>
      </c>
      <c r="L152" s="2">
        <f t="shared" si="98"/>
        <v>-1.8280222869326259E-2</v>
      </c>
      <c r="M152" s="2">
        <f>SUM($E152:F152)</f>
        <v>4.1732202616673781</v>
      </c>
      <c r="N152" s="2">
        <f>SUM($E152:G152)</f>
        <v>4.3414614938700549</v>
      </c>
      <c r="O152" s="2">
        <f>SUM($E152:H152)</f>
        <v>2.5270839868331443</v>
      </c>
      <c r="P152" s="2">
        <f>SUM($E152:I152)</f>
        <v>3.3587357999278193</v>
      </c>
      <c r="Q152" s="2">
        <f>SUM($E152:J152)</f>
        <v>3.2840719011281481</v>
      </c>
      <c r="R152" s="2">
        <f>SUM($E152:K152)</f>
        <v>3.2891055061374272</v>
      </c>
      <c r="S152" s="2">
        <f>SUM(E152:L152)</f>
        <v>3.2708252832681008</v>
      </c>
    </row>
    <row r="153" spans="3:19" x14ac:dyDescent="0.25">
      <c r="C153">
        <f t="shared" si="56"/>
        <v>0.72</v>
      </c>
      <c r="D153">
        <f t="shared" si="54"/>
        <v>9.1464684967745669</v>
      </c>
      <c r="E153" s="2">
        <f t="shared" ref="E153:L153" si="99">E98*E$41/E$28</f>
        <v>7.7640816084150659</v>
      </c>
      <c r="F153" s="2">
        <f t="shared" si="99"/>
        <v>-3.8020884847916694</v>
      </c>
      <c r="G153" s="2">
        <f t="shared" si="99"/>
        <v>-8.2330815758756559E-2</v>
      </c>
      <c r="H153" s="2">
        <f t="shared" si="99"/>
        <v>-1.5470377467347363</v>
      </c>
      <c r="I153" s="2">
        <f t="shared" si="99"/>
        <v>0.83888718193055367</v>
      </c>
      <c r="J153" s="2">
        <f t="shared" si="99"/>
        <v>-0.10211393297194991</v>
      </c>
      <c r="K153" s="2">
        <f t="shared" si="99"/>
        <v>-2.477486110665587E-3</v>
      </c>
      <c r="L153" s="2">
        <f t="shared" si="99"/>
        <v>-1.2872255203711148E-2</v>
      </c>
      <c r="M153" s="2">
        <f>SUM($E153:F153)</f>
        <v>3.9619931236233965</v>
      </c>
      <c r="N153" s="2">
        <f>SUM($E153:G153)</f>
        <v>3.8796623078646402</v>
      </c>
      <c r="O153" s="2">
        <f>SUM($E153:H153)</f>
        <v>2.3326245611299039</v>
      </c>
      <c r="P153" s="2">
        <f>SUM($E153:I153)</f>
        <v>3.1715117430604574</v>
      </c>
      <c r="Q153" s="2">
        <f>SUM($E153:J153)</f>
        <v>3.0693978100885073</v>
      </c>
      <c r="R153" s="2">
        <f>SUM($E153:K153)</f>
        <v>3.0669203239778415</v>
      </c>
      <c r="S153" s="2">
        <f>SUM(E153:L153)</f>
        <v>3.0540480687741303</v>
      </c>
    </row>
    <row r="154" spans="3:19" x14ac:dyDescent="0.25">
      <c r="C154">
        <f t="shared" si="56"/>
        <v>0.76</v>
      </c>
      <c r="D154">
        <f t="shared" si="54"/>
        <v>9.1464684967745669</v>
      </c>
      <c r="E154" s="2">
        <f t="shared" ref="E154:L154" si="100">E99*E$41/E$28</f>
        <v>7.7640816084150659</v>
      </c>
      <c r="F154" s="2">
        <f t="shared" si="100"/>
        <v>-4.013315622835651</v>
      </c>
      <c r="G154" s="2">
        <f t="shared" si="100"/>
        <v>-0.34722126646084345</v>
      </c>
      <c r="H154" s="2">
        <f t="shared" si="100"/>
        <v>-1.2155720694694641</v>
      </c>
      <c r="I154" s="2">
        <f t="shared" si="100"/>
        <v>0.80064308951233898</v>
      </c>
      <c r="J154" s="2">
        <f t="shared" si="100"/>
        <v>-0.12250608264824148</v>
      </c>
      <c r="K154" s="2">
        <f t="shared" si="100"/>
        <v>-1.0131256421993457E-2</v>
      </c>
      <c r="L154" s="2">
        <f t="shared" si="100"/>
        <v>-5.0125710465165323E-3</v>
      </c>
      <c r="M154" s="2">
        <f>SUM($E154:F154)</f>
        <v>3.7507659855794149</v>
      </c>
      <c r="N154" s="2">
        <f>SUM($E154:G154)</f>
        <v>3.4035447191185715</v>
      </c>
      <c r="O154" s="2">
        <f>SUM($E154:H154)</f>
        <v>2.1879726496491072</v>
      </c>
      <c r="P154" s="2">
        <f>SUM($E154:I154)</f>
        <v>2.9886157391614461</v>
      </c>
      <c r="Q154" s="2">
        <f>SUM($E154:J154)</f>
        <v>2.8661096565132045</v>
      </c>
      <c r="R154" s="2">
        <f>SUM($E154:K154)</f>
        <v>2.8559784000912112</v>
      </c>
      <c r="S154" s="2">
        <f>SUM(E154:L154)</f>
        <v>2.8509658290446946</v>
      </c>
    </row>
    <row r="155" spans="3:19" x14ac:dyDescent="0.25">
      <c r="C155">
        <f t="shared" si="56"/>
        <v>0.8</v>
      </c>
      <c r="D155">
        <f t="shared" si="54"/>
        <v>9.1464684967745669</v>
      </c>
      <c r="E155" s="2">
        <f t="shared" ref="E155:L155" si="101">E100*E$41/E$28</f>
        <v>7.7640816084150659</v>
      </c>
      <c r="F155" s="2">
        <f t="shared" si="101"/>
        <v>-4.2245427608796327</v>
      </c>
      <c r="G155" s="2">
        <f t="shared" si="101"/>
        <v>-0.6264301199035841</v>
      </c>
      <c r="H155" s="2">
        <f t="shared" si="101"/>
        <v>-0.81641792429869897</v>
      </c>
      <c r="I155" s="2">
        <f t="shared" si="101"/>
        <v>0.70927071735638803</v>
      </c>
      <c r="J155" s="2">
        <f t="shared" si="101"/>
        <v>-0.13238971775249136</v>
      </c>
      <c r="K155" s="2">
        <f t="shared" si="101"/>
        <v>-1.6910473152884957E-2</v>
      </c>
      <c r="L155" s="2">
        <f t="shared" si="101"/>
        <v>4.3523203304091937E-3</v>
      </c>
      <c r="M155" s="2">
        <f>SUM($E155:F155)</f>
        <v>3.5395388475354332</v>
      </c>
      <c r="N155" s="2">
        <f>SUM($E155:G155)</f>
        <v>2.9131087276318492</v>
      </c>
      <c r="O155" s="2">
        <f>SUM($E155:H155)</f>
        <v>2.0966908033331504</v>
      </c>
      <c r="P155" s="2">
        <f>SUM($E155:I155)</f>
        <v>2.8059615206895385</v>
      </c>
      <c r="Q155" s="2">
        <f>SUM($E155:J155)</f>
        <v>2.673571802937047</v>
      </c>
      <c r="R155" s="2">
        <f>SUM($E155:K155)</f>
        <v>2.6566613297841619</v>
      </c>
      <c r="S155" s="2">
        <f>SUM(E155:L155)</f>
        <v>2.6610136501145711</v>
      </c>
    </row>
    <row r="156" spans="3:19" x14ac:dyDescent="0.25">
      <c r="C156">
        <f t="shared" si="56"/>
        <v>0.83146961230254524</v>
      </c>
      <c r="D156">
        <f t="shared" si="54"/>
        <v>9.1464684967745669</v>
      </c>
      <c r="E156" s="2">
        <f t="shared" ref="E156:L156" si="102">E101*E$41/E$28</f>
        <v>7.7640816084150659</v>
      </c>
      <c r="F156" s="2">
        <f t="shared" si="102"/>
        <v>-4.3907236644301406</v>
      </c>
      <c r="G156" s="2">
        <f t="shared" si="102"/>
        <v>-0.85615867293420755</v>
      </c>
      <c r="H156" s="2">
        <f t="shared" si="102"/>
        <v>-0.45248646520219404</v>
      </c>
      <c r="I156" s="2">
        <f t="shared" si="102"/>
        <v>0.5947938021107082</v>
      </c>
      <c r="J156" s="2">
        <f t="shared" si="102"/>
        <v>-0.1302209227057744</v>
      </c>
      <c r="K156" s="2">
        <f t="shared" si="102"/>
        <v>-2.0770282096900804E-2</v>
      </c>
      <c r="L156" s="2">
        <f t="shared" si="102"/>
        <v>1.1715937907687006E-2</v>
      </c>
      <c r="M156" s="2">
        <f>SUM($E156:F156)</f>
        <v>3.3733579439849253</v>
      </c>
      <c r="N156" s="2">
        <f>SUM($E156:G156)</f>
        <v>2.5171992710507176</v>
      </c>
      <c r="O156" s="2">
        <f>SUM($E156:H156)</f>
        <v>2.0647128058485236</v>
      </c>
      <c r="P156" s="2">
        <f>SUM($E156:I156)</f>
        <v>2.6595066079592318</v>
      </c>
      <c r="Q156" s="2">
        <f>SUM($E156:J156)</f>
        <v>2.5292856852534573</v>
      </c>
      <c r="R156" s="2">
        <f>SUM($E156:K156)</f>
        <v>2.5085154031565566</v>
      </c>
      <c r="S156" s="2">
        <f>SUM(E156:L156)</f>
        <v>2.5202313410642438</v>
      </c>
    </row>
    <row r="157" spans="3:19" x14ac:dyDescent="0.25">
      <c r="C157">
        <f t="shared" si="56"/>
        <v>0.88000000000000012</v>
      </c>
      <c r="D157">
        <f t="shared" si="54"/>
        <v>9.1464684967745669</v>
      </c>
      <c r="E157" s="2">
        <f t="shared" ref="E157:L157" si="103">E102*E$41/E$28</f>
        <v>7.7640816084150659</v>
      </c>
      <c r="F157" s="2">
        <f t="shared" si="103"/>
        <v>-4.6469970369675968</v>
      </c>
      <c r="G157" s="2">
        <f t="shared" si="103"/>
        <v>-1.2278030350110245</v>
      </c>
      <c r="H157" s="2">
        <f t="shared" si="103"/>
        <v>0.19920597352888447</v>
      </c>
      <c r="I157" s="2">
        <f t="shared" si="103"/>
        <v>0.33447861165788373</v>
      </c>
      <c r="J157" s="2">
        <f t="shared" si="103"/>
        <v>-0.10432293443860489</v>
      </c>
      <c r="K157" s="2">
        <f t="shared" si="103"/>
        <v>-2.2149909247196398E-2</v>
      </c>
      <c r="L157" s="2">
        <f t="shared" si="103"/>
        <v>1.9997969909834989E-2</v>
      </c>
      <c r="M157" s="2">
        <f>SUM($E157:F157)</f>
        <v>3.1170845714474691</v>
      </c>
      <c r="N157" s="2">
        <f>SUM($E157:G157)</f>
        <v>1.8892815364364446</v>
      </c>
      <c r="O157" s="2">
        <f>SUM($E157:H157)</f>
        <v>2.0884875099653293</v>
      </c>
      <c r="P157" s="2">
        <f>SUM($E157:I157)</f>
        <v>2.422966121623213</v>
      </c>
      <c r="Q157" s="2">
        <f>SUM($E157:J157)</f>
        <v>2.318643187184608</v>
      </c>
      <c r="R157" s="2">
        <f>SUM($E157:K157)</f>
        <v>2.2964932779374116</v>
      </c>
      <c r="S157" s="2">
        <f>SUM(E157:L157)</f>
        <v>2.3164912478472468</v>
      </c>
    </row>
    <row r="158" spans="3:19" x14ac:dyDescent="0.25">
      <c r="C158">
        <f t="shared" si="56"/>
        <v>0.91999999999999993</v>
      </c>
      <c r="D158">
        <f t="shared" si="54"/>
        <v>9.1464684967745669</v>
      </c>
      <c r="E158" s="2">
        <f t="shared" ref="E158:L158" si="104">E103*E$41/E$28</f>
        <v>7.7640816084150659</v>
      </c>
      <c r="F158" s="2">
        <f t="shared" si="104"/>
        <v>-4.8582241750115776</v>
      </c>
      <c r="G158" s="2">
        <f t="shared" si="104"/>
        <v>-1.5499670966757231</v>
      </c>
      <c r="H158" s="2">
        <f t="shared" si="104"/>
        <v>0.82280082807048793</v>
      </c>
      <c r="I158" s="2">
        <f t="shared" si="104"/>
        <v>3.3693992909224119E-2</v>
      </c>
      <c r="J158" s="2">
        <f t="shared" si="104"/>
        <v>-5.6886954194378184E-2</v>
      </c>
      <c r="K158" s="2">
        <f t="shared" si="104"/>
        <v>-1.6823020594213121E-2</v>
      </c>
      <c r="L158" s="2">
        <f t="shared" si="104"/>
        <v>2.0000407810403846E-2</v>
      </c>
      <c r="M158" s="2">
        <f>SUM($E158:F158)</f>
        <v>2.9058574334034883</v>
      </c>
      <c r="N158" s="2">
        <f>SUM($E158:G158)</f>
        <v>1.3558903367277653</v>
      </c>
      <c r="O158" s="2">
        <f>SUM($E158:H158)</f>
        <v>2.178691164798253</v>
      </c>
      <c r="P158" s="2">
        <f>SUM($E158:I158)</f>
        <v>2.2123851577074771</v>
      </c>
      <c r="Q158" s="2">
        <f>SUM($E158:J158)</f>
        <v>2.155498203513099</v>
      </c>
      <c r="R158" s="2">
        <f>SUM($E158:K158)</f>
        <v>2.1386751829188859</v>
      </c>
      <c r="S158" s="2">
        <f>SUM(E158:L158)</f>
        <v>2.1586755907292896</v>
      </c>
    </row>
    <row r="159" spans="3:19" x14ac:dyDescent="0.25">
      <c r="C159">
        <f t="shared" si="56"/>
        <v>0.98078528040323043</v>
      </c>
      <c r="D159">
        <f t="shared" si="54"/>
        <v>9.1464684967745669</v>
      </c>
      <c r="E159" s="2">
        <f t="shared" ref="E159:L159" si="105">E104*E$41/E$28</f>
        <v>7.7640816084150659</v>
      </c>
      <c r="F159" s="2">
        <f t="shared" si="105"/>
        <v>-5.1792116953809595</v>
      </c>
      <c r="G159" s="2">
        <f t="shared" si="105"/>
        <v>-2.0669498797411143</v>
      </c>
      <c r="H159" s="2">
        <f t="shared" si="105"/>
        <v>1.9284849289587742</v>
      </c>
      <c r="I159" s="2">
        <f t="shared" si="105"/>
        <v>-0.59479380211070809</v>
      </c>
      <c r="J159" s="2">
        <f t="shared" si="105"/>
        <v>7.3764227315820496E-2</v>
      </c>
      <c r="K159" s="2">
        <f t="shared" si="105"/>
        <v>8.6033325388513888E-3</v>
      </c>
      <c r="L159" s="2">
        <f t="shared" si="105"/>
        <v>-4.1140902864948278E-3</v>
      </c>
      <c r="M159" s="2">
        <f>SUM($E159:F159)</f>
        <v>2.5848699130341064</v>
      </c>
      <c r="N159" s="2">
        <f>SUM($E159:G159)</f>
        <v>0.51792003329299208</v>
      </c>
      <c r="O159" s="2">
        <f>SUM($E159:H159)</f>
        <v>2.4464049622517665</v>
      </c>
      <c r="P159" s="2">
        <f>SUM($E159:I159)</f>
        <v>1.8516111601410583</v>
      </c>
      <c r="Q159" s="2">
        <f>SUM($E159:J159)</f>
        <v>1.9253753874568789</v>
      </c>
      <c r="R159" s="2">
        <f>SUM($E159:K159)</f>
        <v>1.9339787199957303</v>
      </c>
      <c r="S159" s="2">
        <f>SUM(E159:L159)</f>
        <v>1.9298646297092354</v>
      </c>
    </row>
    <row r="160" spans="3:19" x14ac:dyDescent="0.25">
      <c r="C160">
        <f t="shared" si="56"/>
        <v>1</v>
      </c>
      <c r="D160">
        <f t="shared" si="54"/>
        <v>9.1464684967745669</v>
      </c>
      <c r="E160" s="2">
        <f t="shared" ref="E160:L160" si="106">E105*E$41/E$28</f>
        <v>7.7640816084150659</v>
      </c>
      <c r="F160" s="2">
        <f t="shared" si="106"/>
        <v>-5.2806784510995408</v>
      </c>
      <c r="G160" s="2">
        <f t="shared" si="106"/>
        <v>-2.237250428227084</v>
      </c>
      <c r="H160" s="2">
        <f t="shared" si="106"/>
        <v>2.3193691031213062</v>
      </c>
      <c r="I160" s="2">
        <f t="shared" si="106"/>
        <v>-0.84116546176042251</v>
      </c>
      <c r="J160" s="2">
        <f t="shared" si="106"/>
        <v>0.13277210140453644</v>
      </c>
      <c r="K160" s="2">
        <f t="shared" si="106"/>
        <v>2.2481591339558182E-2</v>
      </c>
      <c r="L160" s="2">
        <f t="shared" si="106"/>
        <v>-2.1088131097321827E-2</v>
      </c>
      <c r="M160" s="2">
        <f>SUM($E160:F160)</f>
        <v>2.4834031573155251</v>
      </c>
      <c r="N160" s="2">
        <f>SUM($E160:G160)</f>
        <v>0.2461527290884411</v>
      </c>
      <c r="O160" s="2">
        <f>SUM($E160:H160)</f>
        <v>2.5655218322097473</v>
      </c>
      <c r="P160" s="2">
        <f>SUM($E160:I160)</f>
        <v>1.7243563704493248</v>
      </c>
      <c r="Q160" s="2">
        <f>SUM($E160:J160)</f>
        <v>1.8571284718538612</v>
      </c>
      <c r="R160" s="2">
        <f>SUM($E160:K160)</f>
        <v>1.8796100631934194</v>
      </c>
      <c r="S160" s="2">
        <f>SUM(E160:L160)</f>
        <v>1.8585219320960975</v>
      </c>
    </row>
  </sheetData>
  <sortState ref="A74:A81">
    <sortCondition ref="A71"/>
  </sortState>
  <mergeCells count="3">
    <mergeCell ref="E30:L30"/>
    <mergeCell ref="E53:L53"/>
    <mergeCell ref="E108:L10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pedi</dc:creator>
  <cp:lastModifiedBy>RAFAEL GREGORIO GAMBOA HIRALES</cp:lastModifiedBy>
  <dcterms:created xsi:type="dcterms:W3CDTF">2018-10-10T14:27:11Z</dcterms:created>
  <dcterms:modified xsi:type="dcterms:W3CDTF">2018-11-07T22:50:11Z</dcterms:modified>
</cp:coreProperties>
</file>