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<sst xmlns="http://schemas.openxmlformats.org/spreadsheetml/2006/main" count="44" uniqueCount="43">
  <si>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</si>
  <si>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</si>
  <si>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</si>
  <si>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</si>
  <si>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</si>
  <si>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 xml:space="preserve">  </t>
  </si>
  <si>
    <t>Họ và tên:</t>
  </si>
  <si>
    <t>VÕ NGỌC ẢNH</t>
  </si>
  <si>
    <t>Năm sinh:</t>
  </si>
  <si>
    <t>Giới tính:</t>
  </si>
  <si>
    <t>Nữ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</si>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</sst>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4" fillId="0" fontId="7" numFmtId="167" xfId="0" applyAlignment="1" applyBorder="1" applyFont="1" applyNumberFormat="1">
      <alignment readingOrder="0" shrinkToFit="0" vertical="top" wrapText="1"/>
    </xf>
    <xf borderId="1" fillId="0" fontId="7" numFmtId="167" xfId="0" applyAlignment="1" applyBorder="1" applyFont="1" applyNumberFormat="1">
      <alignment readingOrder="0"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6" xfId="0" applyAlignment="1" applyBorder="1" applyFont="1" applyNumberFormat="1">
      <alignment horizontal="center" readingOrder="0" shrinkToFit="0" vertical="center" wrapText="1"/>
    </xf>
    <xf borderId="3" fillId="0" fontId="7" numFmtId="16" xfId="0" applyAlignment="1" applyBorder="1" applyFont="1" applyNumberFormat="1">
      <alignment horizontal="center" shrinkToFit="0" vertical="center" wrapText="1"/>
    </xf>
    <xf borderId="1" fillId="0" fontId="7" numFmtId="166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14"/>
    <col customWidth="1" min="3" max="3" width="25.43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6.29"/>
    <col customWidth="1" min="10" max="10" width="10.71"/>
    <col customWidth="1" min="11" max="11" width="6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45100.0</v>
      </c>
      <c r="C5" s="2"/>
      <c r="D5" s="2"/>
      <c r="E5" s="2"/>
      <c r="F5" s="2"/>
      <c r="G5" s="6">
        <v>44931.0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>
        <f>IFERROR(VLOOKUP(B5,'[1]theo dõi số'!$A$2:$F$600,3,0),0)</f>
        <v>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44931.0</v>
      </c>
      <c r="B22" s="17"/>
      <c r="C22" s="18" t="s">
        <v>40</v>
      </c>
      <c r="D22" s="19">
        <v>4.0</v>
      </c>
      <c r="E22" s="20">
        <v>150000.0</v>
      </c>
      <c r="F22" s="21">
        <f t="shared" ref="F22:F33" si="1">+D22*E22</f>
        <v>600000</v>
      </c>
      <c r="G22" s="20">
        <v>100000.0</v>
      </c>
      <c r="H22" s="22">
        <f t="shared" ref="H22:H26" si="2">+F22-G22</f>
        <v>500000</v>
      </c>
      <c r="I22" s="20">
        <v>500000.0</v>
      </c>
      <c r="J22" s="21">
        <f t="shared" ref="J22:J34" si="3">+H22-I22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>
        <v>44936.0</v>
      </c>
      <c r="B23" s="25"/>
      <c r="C23" s="18" t="s">
        <v>40</v>
      </c>
      <c r="D23" s="19">
        <v>3.0</v>
      </c>
      <c r="E23" s="20">
        <v>150000.0</v>
      </c>
      <c r="F23" s="21">
        <f t="shared" si="1"/>
        <v>450000</v>
      </c>
      <c r="G23" s="20">
        <v>50000.0</v>
      </c>
      <c r="H23" s="22">
        <f t="shared" si="2"/>
        <v>400000</v>
      </c>
      <c r="I23" s="20">
        <v>400000.0</v>
      </c>
      <c r="J23" s="21">
        <f t="shared" si="3"/>
        <v>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28"/>
      <c r="D24" s="29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0"/>
      <c r="B25" s="31"/>
      <c r="C25" s="32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0"/>
      <c r="B26" s="31"/>
      <c r="C26" s="8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/>
      <c r="B27" s="31"/>
      <c r="C27" s="23"/>
      <c r="D27" s="21"/>
      <c r="E27" s="21"/>
      <c r="F27" s="21">
        <f t="shared" si="1"/>
        <v>0</v>
      </c>
      <c r="G27" s="21"/>
      <c r="H27" s="22"/>
      <c r="I27" s="21"/>
      <c r="J27" s="21">
        <f t="shared" si="3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0"/>
      <c r="B28" s="23"/>
      <c r="C28" s="23"/>
      <c r="D28" s="21"/>
      <c r="E28" s="21"/>
      <c r="F28" s="21">
        <f t="shared" si="1"/>
        <v>0</v>
      </c>
      <c r="G28" s="21"/>
      <c r="H28" s="22">
        <f t="shared" ref="H28:H33" si="4">+F28-G28</f>
        <v>0</v>
      </c>
      <c r="I28" s="21"/>
      <c r="J28" s="21">
        <f t="shared" si="3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/>
      <c r="B29" s="23"/>
      <c r="C29" s="23"/>
      <c r="D29" s="21"/>
      <c r="E29" s="21"/>
      <c r="F29" s="21">
        <f t="shared" si="1"/>
        <v>0</v>
      </c>
      <c r="G29" s="21"/>
      <c r="H29" s="22">
        <f t="shared" si="4"/>
        <v>0</v>
      </c>
      <c r="I29" s="21"/>
      <c r="J29" s="21">
        <f t="shared" si="3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/>
      <c r="B30" s="23"/>
      <c r="C30" s="23"/>
      <c r="D30" s="21"/>
      <c r="E30" s="21"/>
      <c r="F30" s="21">
        <f t="shared" si="1"/>
        <v>0</v>
      </c>
      <c r="G30" s="21"/>
      <c r="H30" s="22">
        <f t="shared" si="4"/>
        <v>0</v>
      </c>
      <c r="I30" s="21"/>
      <c r="J30" s="21">
        <f t="shared" si="3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/>
      <c r="B31" s="23"/>
      <c r="C31" s="23"/>
      <c r="D31" s="21"/>
      <c r="E31" s="21"/>
      <c r="F31" s="21">
        <f t="shared" si="1"/>
        <v>0</v>
      </c>
      <c r="G31" s="21"/>
      <c r="H31" s="22">
        <f t="shared" si="4"/>
        <v>0</v>
      </c>
      <c r="I31" s="21"/>
      <c r="J31" s="21">
        <f t="shared" si="3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/>
      <c r="B32" s="23"/>
      <c r="C32" s="23"/>
      <c r="D32" s="21"/>
      <c r="E32" s="21"/>
      <c r="F32" s="21">
        <f t="shared" si="1"/>
        <v>0</v>
      </c>
      <c r="G32" s="21"/>
      <c r="H32" s="22">
        <f t="shared" si="4"/>
        <v>0</v>
      </c>
      <c r="I32" s="21"/>
      <c r="J32" s="21">
        <f t="shared" si="3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/>
      <c r="B33" s="23"/>
      <c r="C33" s="23"/>
      <c r="D33" s="21"/>
      <c r="E33" s="21"/>
      <c r="F33" s="21">
        <f t="shared" si="1"/>
        <v>0</v>
      </c>
      <c r="G33" s="21"/>
      <c r="H33" s="22">
        <f t="shared" si="4"/>
        <v>0</v>
      </c>
      <c r="I33" s="21"/>
      <c r="J33" s="21">
        <f t="shared" si="3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41</v>
      </c>
      <c r="B34" s="34"/>
      <c r="C34" s="35"/>
      <c r="D34" s="36"/>
      <c r="E34" s="36"/>
      <c r="F34" s="36">
        <f t="shared" ref="F34:I34" si="5">SUM(F22:F33)</f>
        <v>1050000</v>
      </c>
      <c r="G34" s="36">
        <f t="shared" si="5"/>
        <v>150000</v>
      </c>
      <c r="H34" s="37">
        <f t="shared" si="5"/>
        <v>900000</v>
      </c>
      <c r="I34" s="36">
        <f t="shared" si="5"/>
        <v>900000</v>
      </c>
      <c r="J34" s="36">
        <f t="shared" si="3"/>
        <v>0</v>
      </c>
      <c r="K34" s="1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9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