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1">
      <go:sheetsCustomData xmlns:go="http://customooxmlschemas.google.com/" r:id="rId6" roundtripDataSignature="AMtx7mjf0ght9K/ylyrNMGR5laGU1jzrWA=="/>
    </ext>
  </extLst>
</workbook>
</file>

<file path=xl/sharedStrings.xml><?xml version="1.0" encoding="utf-8"?>
<sst xmlns="http://schemas.openxmlformats.org/spreadsheetml/2006/main" count="43" uniqueCount="43">
  <si>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</si>
  <si>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</si>
  <si>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</si>
  <si>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</si>
  <si>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</si>
  <si>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23.143</t>
  </si>
  <si>
    <t>Họ và tên:</t>
  </si>
  <si>
    <t>NGUYỄN TRẦN THANH NGÂN</t>
  </si>
  <si>
    <t>Năm sinh:</t>
  </si>
  <si>
    <t>Giới tính:</t>
  </si>
  <si>
    <t>Nữ</t>
  </si>
  <si>
    <t>Địa chỉ:</t>
  </si>
  <si>
    <t>Điện thoại:</t>
  </si>
  <si>
    <t>0918237666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</si>
  <si>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</si>
  <si>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</si>
  <si>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</si>
  <si>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</si>
  <si>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</si>
  <si>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</si>
  <si>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</si>
  <si>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</si>
  <si>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</si>
  <si>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</si>
  <si>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</si>
  <si>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</si>
  <si>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</si>
  <si>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</si>
  <si>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</si>
  <si>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</si>
  <si>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</si>
  <si>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</si>
  <si>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</si>
  <si>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</si>
  <si>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</si>
  <si>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</si>
  <si>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</si>
  <si>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</si>
  <si>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</si>
  <si>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</si>
  <si>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Áp xe + thuốc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</si>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</sst>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65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5" fillId="0" fontId="7" numFmtId="0" xfId="0" applyAlignment="1" applyBorder="1" applyFont="1">
      <alignment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Font="1"/>
    <xf borderId="2" fillId="0" fontId="7" numFmtId="166" xfId="0" applyAlignment="1" applyBorder="1" applyFont="1" applyNumberFormat="1">
      <alignment shrinkToFit="0" vertical="top" wrapText="1"/>
    </xf>
    <xf borderId="3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21.71"/>
    <col customWidth="1" min="10" max="10" width="25.0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45163.0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2004.0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8">
        <f>IFERROR(VLOOKUP(B5,'[1]theo dõi số'!$A$2:$F$600,4,0),0)</f>
        <v>0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12</v>
      </c>
      <c r="B10" s="11" t="s">
        <v>13</v>
      </c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16</v>
      </c>
      <c r="E13" s="2"/>
      <c r="F13" s="2"/>
      <c r="G13" s="13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18</v>
      </c>
      <c r="E14" s="2"/>
      <c r="F14" s="2"/>
      <c r="G14" s="13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20</v>
      </c>
      <c r="E15" s="2"/>
      <c r="F15" s="2"/>
      <c r="G15" s="13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22</v>
      </c>
      <c r="E16" s="2"/>
      <c r="F16" s="2"/>
      <c r="G16" s="13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24</v>
      </c>
      <c r="E17" s="2"/>
      <c r="F17" s="2"/>
      <c r="G17" s="13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26</v>
      </c>
      <c r="E18" s="2"/>
      <c r="F18" s="2"/>
      <c r="G18" s="13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29</v>
      </c>
      <c r="B21" s="14" t="s">
        <v>30</v>
      </c>
      <c r="C21" s="15" t="s">
        <v>31</v>
      </c>
      <c r="D21" s="14" t="s">
        <v>32</v>
      </c>
      <c r="E21" s="14" t="s">
        <v>33</v>
      </c>
      <c r="F21" s="14" t="s">
        <v>34</v>
      </c>
      <c r="G21" s="14" t="s">
        <v>35</v>
      </c>
      <c r="H21" s="16" t="s">
        <v>36</v>
      </c>
      <c r="I21" s="14" t="s">
        <v>37</v>
      </c>
      <c r="J21" s="14" t="s">
        <v>38</v>
      </c>
      <c r="K21" s="14" t="s">
        <v>39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45163.0</v>
      </c>
      <c r="B22" s="18">
        <v>27.0</v>
      </c>
      <c r="C22" s="19" t="s">
        <v>40</v>
      </c>
      <c r="D22" s="20">
        <v>1.0</v>
      </c>
      <c r="E22" s="21"/>
      <c r="F22" s="21">
        <f>E22*D22</f>
        <v>0</v>
      </c>
      <c r="G22" s="21"/>
      <c r="H22" s="21">
        <f>F22-G22</f>
        <v>0</v>
      </c>
      <c r="I22" s="21">
        <f>H22</f>
        <v>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4"/>
      <c r="B23" s="25"/>
      <c r="C23" s="19"/>
      <c r="D23" s="20"/>
      <c r="E23" s="21"/>
      <c r="F23" s="21"/>
      <c r="G23" s="21"/>
      <c r="H23" s="21"/>
      <c r="I23" s="21"/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0"/>
      <c r="E24" s="21"/>
      <c r="F24" s="21"/>
      <c r="G24" s="21"/>
      <c r="H24" s="21"/>
      <c r="I24" s="21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7"/>
      <c r="D25" s="21"/>
      <c r="E25" s="21"/>
      <c r="F25" s="21"/>
      <c r="G25" s="21"/>
      <c r="H25" s="21"/>
      <c r="I25" s="28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9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23"/>
      <c r="D27" s="21"/>
      <c r="E27" s="21"/>
      <c r="F27" s="21"/>
      <c r="G27" s="30"/>
      <c r="H27" s="21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1"/>
      <c r="I28" s="31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2"/>
      <c r="I29" s="33"/>
      <c r="J29" s="30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4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ref="J31:J34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41</v>
      </c>
      <c r="B34" s="36"/>
      <c r="C34" s="37"/>
      <c r="D34" s="38"/>
      <c r="E34" s="38"/>
      <c r="F34" s="38">
        <f>+D34*E34</f>
        <v>0</v>
      </c>
      <c r="G34" s="38"/>
      <c r="H34" s="39">
        <f>+F34-G34</f>
        <v>0</v>
      </c>
      <c r="I34" s="38"/>
      <c r="J34" s="38">
        <f t="shared" si="1"/>
        <v>0</v>
      </c>
      <c r="K34" s="14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2" t="s">
        <v>42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