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<sst xmlns="http://schemas.openxmlformats.org/spreadsheetml/2006/main" count="49" uniqueCount="46">
  <si>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</si>
  <si>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</si>
  <si>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</si>
  <si>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</si>
  <si>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</si>
  <si>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23.149</t>
  </si>
  <si>
    <t>Họ và tên:</t>
  </si>
  <si>
    <t>NGUYỄN MINH VỮNG</t>
  </si>
  <si>
    <t>Năm sinh:</t>
  </si>
  <si>
    <t>Giới tính:</t>
  </si>
  <si>
    <t>Nam</t>
  </si>
  <si>
    <t>Địa chỉ:</t>
  </si>
  <si>
    <t>P9</t>
  </si>
  <si>
    <t>Điện thoại:</t>
  </si>
  <si>
    <t>0949656118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</si>
  <si>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</si>
  <si>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</si>
  <si>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</si>
  <si>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</si>
  <si>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</si>
  <si>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</si>
  <si>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</si>
  <si>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</si>
  <si>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</si>
  <si>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</si>
  <si>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</si>
  <si>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</si>
  <si>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</si>
  <si>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</si>
  <si>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</si>
  <si>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</si>
  <si>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</si>
  <si>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</si>
  <si>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</si>
  <si>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Thành tiền</t>
  </si>
  <si>
    <t>Giảm giá</t>
  </si>
  <si>
    <t>Tổng</t>
  </si>
  <si>
    <t>Đã thanh toán</t>
  </si>
  <si>
    <t>Còn lại</t>
  </si>
  <si>
    <t>Hẹn</t>
  </si>
  <si>
    <t>Nhổ</t>
  </si>
  <si>
    <t>47,48</t>
  </si>
  <si>
    <t>16, 18</t>
  </si>
  <si>
    <t>Trám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</si>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</sst>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 &quot;tháng &quot;m &quot;năm &quot;yyyy"/>
    <numFmt numFmtId="165" formatCode="_-* #,##0\ _₫_-;\-* #,##0\ _₫_-;_-* &quot;-&quot;??\ _₫_-;_-@"/>
    <numFmt numFmtId="166" formatCode="dd/MM/yyyy"/>
  </numFmts>
  <fonts count="13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4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49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Font="1"/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6" xfId="0" applyAlignment="1" applyBorder="1" applyFont="1" applyNumberFormat="1">
      <alignment horizontal="center" shrinkToFit="0" vertical="top" wrapText="1"/>
    </xf>
    <xf borderId="3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left" readingOrder="0"/>
    </xf>
    <xf borderId="4" fillId="0" fontId="7" numFmtId="165" xfId="0" applyAlignment="1" applyBorder="1" applyFont="1" applyNumberFormat="1">
      <alignment horizontal="center" shrinkToFit="0" vertical="top" wrapText="1"/>
    </xf>
    <xf borderId="1" fillId="0" fontId="7" numFmtId="165" xfId="0" applyAlignment="1" applyBorder="1" applyFont="1" applyNumberFormat="1">
      <alignment horizontal="center" shrinkToFit="0" vertical="top" wrapText="1"/>
    </xf>
    <xf borderId="1" fillId="0" fontId="10" numFmtId="165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0" fillId="0" fontId="7" numFmtId="166" xfId="0" applyAlignment="1" applyFont="1" applyNumberFormat="1">
      <alignment horizontal="center"/>
    </xf>
    <xf borderId="3" fillId="0" fontId="7" numFmtId="1" xfId="0" applyAlignment="1" applyBorder="1" applyFont="1" applyNumberFormat="1">
      <alignment horizontal="center" shrinkToFit="0" vertical="center" wrapText="1"/>
    </xf>
    <xf borderId="0" fillId="0" fontId="7" numFmtId="1" xfId="0" applyAlignment="1" applyFont="1" applyNumberFormat="1">
      <alignment horizontal="center"/>
    </xf>
    <xf borderId="1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left"/>
    </xf>
    <xf borderId="1" fillId="0" fontId="7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horizontal="center"/>
    </xf>
    <xf borderId="2" fillId="0" fontId="7" numFmtId="165" xfId="0" applyAlignment="1" applyBorder="1" applyFont="1" applyNumberFormat="1">
      <alignment horizontal="center" shrinkToFit="0" vertical="top" wrapText="1"/>
    </xf>
    <xf borderId="3" fillId="0" fontId="10" numFmtId="165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vertical="center"/>
    </xf>
    <xf borderId="5" fillId="0" fontId="10" numFmtId="165" xfId="0" applyAlignment="1" applyBorder="1" applyFont="1" applyNumberFormat="1">
      <alignment horizontal="center" shrinkToFit="0" vertical="top" wrapText="1"/>
    </xf>
    <xf borderId="3" fillId="0" fontId="3" numFmtId="0" xfId="0" applyAlignment="1" applyBorder="1" applyFont="1">
      <alignment horizontal="center" readingOrder="0" shrinkToFit="0" vertical="top" wrapText="1"/>
    </xf>
    <xf borderId="6" fillId="0" fontId="11" numFmtId="0" xfId="0" applyBorder="1" applyFont="1"/>
    <xf borderId="4" fillId="0" fontId="11" numFmtId="0" xfId="0" applyBorder="1" applyFont="1"/>
    <xf borderId="1" fillId="0" fontId="3" numFmtId="165" xfId="0" applyAlignment="1" applyBorder="1" applyFont="1" applyNumberFormat="1">
      <alignment horizontal="center" shrinkToFit="0" vertical="top" wrapText="1"/>
    </xf>
    <xf borderId="1" fillId="0" fontId="9" numFmtId="165" xfId="0" applyAlignment="1" applyBorder="1" applyFont="1" applyNumberFormat="1">
      <alignment horizontal="center" shrinkToFit="0" vertical="top" wrapText="1"/>
    </xf>
    <xf borderId="0" fillId="0" fontId="2" numFmtId="16" xfId="0" applyFont="1" applyNumberForma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3" max="3" width="29.57"/>
    <col customWidth="1" min="4" max="4" width="12.29"/>
    <col customWidth="1" min="5" max="5" width="15.57"/>
    <col customWidth="1" min="6" max="6" width="17.71"/>
    <col customWidth="1" min="7" max="7" width="15.0"/>
    <col customWidth="1" min="8" max="8" width="15.14"/>
    <col customWidth="1" min="9" max="9" width="17.57"/>
    <col customWidth="1" min="10" max="10" width="15.57"/>
    <col customWidth="1" min="11" max="11" width="19.71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44881.0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9" t="s">
        <v>7</v>
      </c>
      <c r="C8" s="8"/>
      <c r="D8" s="8"/>
      <c r="E8" s="8"/>
      <c r="F8" s="8" t="s">
        <v>8</v>
      </c>
      <c r="G8" s="8"/>
      <c r="H8" s="8"/>
      <c r="I8" s="8"/>
      <c r="J8" s="8" t="s">
        <v>9</v>
      </c>
      <c r="K8" s="10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11</v>
      </c>
      <c r="B9" s="10" t="s">
        <v>12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11" t="s">
        <v>14</v>
      </c>
      <c r="C10" s="8"/>
      <c r="D10" s="8"/>
      <c r="E10" s="8"/>
      <c r="F10" s="8" t="s">
        <v>15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17</v>
      </c>
      <c r="E13" s="2"/>
      <c r="F13" s="2"/>
      <c r="G13" s="1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19</v>
      </c>
      <c r="E14" s="2"/>
      <c r="F14" s="2"/>
      <c r="G14" s="13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21</v>
      </c>
      <c r="E15" s="2"/>
      <c r="F15" s="2"/>
      <c r="G15" s="13" t="s">
        <v>22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23</v>
      </c>
      <c r="E16" s="2"/>
      <c r="F16" s="2"/>
      <c r="G16" s="13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25</v>
      </c>
      <c r="E17" s="2"/>
      <c r="F17" s="2"/>
      <c r="G17" s="13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27</v>
      </c>
      <c r="E18" s="2"/>
      <c r="F18" s="2"/>
      <c r="G18" s="13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30</v>
      </c>
      <c r="B21" s="14" t="s">
        <v>31</v>
      </c>
      <c r="C21" s="15" t="s">
        <v>32</v>
      </c>
      <c r="D21" s="14" t="s">
        <v>33</v>
      </c>
      <c r="E21" s="16">
        <v>350000.0</v>
      </c>
      <c r="F21" s="14" t="s">
        <v>34</v>
      </c>
      <c r="G21" s="14" t="s">
        <v>35</v>
      </c>
      <c r="H21" s="17" t="s">
        <v>36</v>
      </c>
      <c r="I21" s="14" t="s">
        <v>37</v>
      </c>
      <c r="J21" s="14" t="s">
        <v>38</v>
      </c>
      <c r="K21" s="14" t="s">
        <v>39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8">
        <v>44881.0</v>
      </c>
      <c r="B22" s="19">
        <v>38.0</v>
      </c>
      <c r="C22" s="20" t="s">
        <v>40</v>
      </c>
      <c r="D22" s="21">
        <v>1.0</v>
      </c>
      <c r="E22" s="22">
        <v>300000.0</v>
      </c>
      <c r="F22" s="22">
        <f t="shared" ref="F22:F28" si="1">E22*D22</f>
        <v>300000</v>
      </c>
      <c r="G22" s="22"/>
      <c r="H22" s="23">
        <f>F22-G22</f>
        <v>300000</v>
      </c>
      <c r="I22" s="22">
        <f>H22</f>
        <v>300000</v>
      </c>
      <c r="J22" s="23"/>
      <c r="K22" s="2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5">
        <v>44887.0</v>
      </c>
      <c r="B23" s="26" t="s">
        <v>41</v>
      </c>
      <c r="C23" s="20" t="s">
        <v>40</v>
      </c>
      <c r="D23" s="21">
        <v>2.0</v>
      </c>
      <c r="E23" s="22">
        <v>350000.0</v>
      </c>
      <c r="F23" s="22">
        <f t="shared" si="1"/>
        <v>700000</v>
      </c>
      <c r="G23" s="22"/>
      <c r="H23" s="23">
        <v>700000.0</v>
      </c>
      <c r="I23" s="22">
        <v>700000.0</v>
      </c>
      <c r="J23" s="22"/>
      <c r="K23" s="2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18">
        <v>44890.0</v>
      </c>
      <c r="B24" s="27" t="s">
        <v>42</v>
      </c>
      <c r="C24" s="20" t="s">
        <v>40</v>
      </c>
      <c r="D24" s="21">
        <v>2.0</v>
      </c>
      <c r="E24" s="22">
        <v>350000.0</v>
      </c>
      <c r="F24" s="22">
        <f t="shared" si="1"/>
        <v>700000</v>
      </c>
      <c r="G24" s="22"/>
      <c r="H24" s="23">
        <v>700000.0</v>
      </c>
      <c r="I24" s="22">
        <v>700000.0</v>
      </c>
      <c r="J24" s="22"/>
      <c r="K24" s="2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18">
        <v>45175.0</v>
      </c>
      <c r="B25" s="19">
        <v>28.0</v>
      </c>
      <c r="C25" s="20" t="s">
        <v>40</v>
      </c>
      <c r="D25" s="22">
        <v>1.0</v>
      </c>
      <c r="E25" s="22">
        <v>350000.0</v>
      </c>
      <c r="F25" s="22">
        <f t="shared" si="1"/>
        <v>350000</v>
      </c>
      <c r="G25" s="22"/>
      <c r="H25" s="23">
        <v>350000.0</v>
      </c>
      <c r="I25" s="22">
        <v>350000.0</v>
      </c>
      <c r="J25" s="22"/>
      <c r="K25" s="2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8">
        <v>45175.0</v>
      </c>
      <c r="B26" s="28">
        <v>22.0</v>
      </c>
      <c r="C26" s="29" t="s">
        <v>43</v>
      </c>
      <c r="D26" s="22">
        <v>1.0</v>
      </c>
      <c r="E26" s="22">
        <v>150000.0</v>
      </c>
      <c r="F26" s="22">
        <f t="shared" si="1"/>
        <v>150000</v>
      </c>
      <c r="G26" s="22"/>
      <c r="H26" s="23">
        <v>150000.0</v>
      </c>
      <c r="I26" s="22">
        <v>150000.0</v>
      </c>
      <c r="J26" s="22"/>
      <c r="K26" s="2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8"/>
      <c r="B27" s="26"/>
      <c r="C27" s="30"/>
      <c r="D27" s="22"/>
      <c r="E27" s="22"/>
      <c r="F27" s="22">
        <f t="shared" si="1"/>
        <v>0</v>
      </c>
      <c r="G27" s="31"/>
      <c r="H27" s="23"/>
      <c r="I27" s="22"/>
      <c r="J27" s="23"/>
      <c r="K27" s="2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8"/>
      <c r="B28" s="19"/>
      <c r="C28" s="30"/>
      <c r="D28" s="22"/>
      <c r="E28" s="22"/>
      <c r="F28" s="22">
        <f t="shared" si="1"/>
        <v>0</v>
      </c>
      <c r="G28" s="22"/>
      <c r="H28" s="23"/>
      <c r="I28" s="32"/>
      <c r="J28" s="23"/>
      <c r="K28" s="2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8"/>
      <c r="B29" s="19"/>
      <c r="C29" s="30"/>
      <c r="D29" s="22"/>
      <c r="E29" s="22"/>
      <c r="F29" s="22"/>
      <c r="G29" s="22"/>
      <c r="H29" s="33"/>
      <c r="I29" s="34"/>
      <c r="J29" s="31"/>
      <c r="K29" s="2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8"/>
      <c r="B30" s="19"/>
      <c r="C30" s="30"/>
      <c r="D30" s="22"/>
      <c r="E30" s="22"/>
      <c r="F30" s="22"/>
      <c r="G30" s="22"/>
      <c r="H30" s="23"/>
      <c r="I30" s="35"/>
      <c r="J30" s="22"/>
      <c r="K30" s="2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8"/>
      <c r="B31" s="19"/>
      <c r="C31" s="30"/>
      <c r="D31" s="22"/>
      <c r="E31" s="22"/>
      <c r="F31" s="22"/>
      <c r="G31" s="22"/>
      <c r="H31" s="23"/>
      <c r="I31" s="23"/>
      <c r="J31" s="22">
        <f t="shared" ref="J31:J33" si="2">+H31-I31</f>
        <v>0</v>
      </c>
      <c r="K31" s="2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8"/>
      <c r="B32" s="19"/>
      <c r="C32" s="30"/>
      <c r="D32" s="22"/>
      <c r="E32" s="22"/>
      <c r="F32" s="22"/>
      <c r="G32" s="22"/>
      <c r="H32" s="23"/>
      <c r="I32" s="22"/>
      <c r="J32" s="22">
        <f t="shared" si="2"/>
        <v>0</v>
      </c>
      <c r="K32" s="2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8"/>
      <c r="B33" s="19"/>
      <c r="C33" s="30"/>
      <c r="D33" s="22"/>
      <c r="E33" s="22"/>
      <c r="F33" s="22"/>
      <c r="G33" s="22"/>
      <c r="H33" s="23"/>
      <c r="I33" s="22"/>
      <c r="J33" s="22">
        <f t="shared" si="2"/>
        <v>0</v>
      </c>
      <c r="K33" s="2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6" t="s">
        <v>44</v>
      </c>
      <c r="B34" s="37"/>
      <c r="C34" s="37"/>
      <c r="D34" s="38"/>
      <c r="E34" s="22"/>
      <c r="F34" s="39">
        <f t="shared" ref="F34:J34" si="3">SUM(F22:F33)</f>
        <v>2200000</v>
      </c>
      <c r="G34" s="39">
        <f t="shared" si="3"/>
        <v>0</v>
      </c>
      <c r="H34" s="40">
        <f t="shared" si="3"/>
        <v>2200000</v>
      </c>
      <c r="I34" s="39">
        <f t="shared" si="3"/>
        <v>2200000</v>
      </c>
      <c r="J34" s="39">
        <f t="shared" si="3"/>
        <v>0</v>
      </c>
      <c r="K34" s="2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2" t="s">
        <v>45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D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