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<sst xmlns="http://schemas.openxmlformats.org/spreadsheetml/2006/main" count="46" uniqueCount="46">
  <si>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</si>
  <si>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</si>
  <si>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</si>
  <si>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</si>
  <si>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</si>
  <si>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</si>
  <si>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</si>
  <si>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HÀ QUỐC NGUYÊN</t>
  </si>
  <si>
    <t>Năm sinh:</t>
  </si>
  <si>
    <t>Giới tính:</t>
  </si>
  <si>
    <t>Nam</t>
  </si>
  <si>
    <t>Địa chỉ:</t>
  </si>
  <si>
    <t>P1</t>
  </si>
  <si>
    <t>Điện thoại:</t>
  </si>
  <si>
    <t>0916577633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</si>
  <si>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</si>
  <si>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</si>
  <si>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</si>
  <si>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</si>
  <si>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</si>
  <si>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</si>
  <si>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</si>
  <si>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</si>
  <si>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</si>
  <si>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</si>
  <si>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</si>
  <si>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</si>
  <si>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</si>
  <si>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</si>
  <si>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</si>
  <si>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</si>
  <si>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</si>
  <si>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</si>
  <si>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</si>
  <si>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</si>
  <si>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</si>
  <si>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</si>
  <si>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</si>
  <si>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</si>
  <si>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</si>
  <si>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</si>
  <si>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BOT</t>
  </si>
  <si>
    <t>Sứ titan</t>
  </si>
  <si>
    <t>Găn cứng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</si>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</sst>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3" xfId="0" applyAlignment="1" applyBorder="1" applyFont="1" applyNumberFormat="1">
      <alignment horizontal="center" shrinkToFit="0" vertical="top" wrapText="1"/>
    </xf>
    <xf borderId="1" fillId="0" fontId="10" numFmtId="3" xfId="0" applyAlignment="1" applyBorder="1" applyFont="1" applyNumberFormat="1">
      <alignment horizontal="center" shrinkToFit="0" vertical="top" wrapText="1"/>
    </xf>
    <xf borderId="1" fillId="0" fontId="7" numFmtId="3" xfId="0" applyAlignment="1" applyBorder="1" applyFont="1" applyNumberFormat="1">
      <alignment horizontal="center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3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0" fillId="0" fontId="7" numFmtId="0" xfId="0" applyAlignment="1" applyFont="1">
      <alignment horizontal="left" readingOrder="0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0" fillId="0" fontId="7" numFmtId="0" xfId="0" applyAlignment="1" applyFont="1">
      <alignment horizontal="left"/>
    </xf>
    <xf borderId="3" fillId="0" fontId="3" numFmtId="0" xfId="0" applyAlignment="1" applyBorder="1" applyFont="1">
      <alignment horizontal="center" readingOrder="0" shrinkToFit="0" vertical="top" wrapText="1"/>
    </xf>
    <xf borderId="5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9.14"/>
    <col customWidth="1" min="3" max="3" width="24.0"/>
    <col customWidth="1" min="4" max="4" width="12.29"/>
    <col customWidth="1" min="5" max="5" width="18.14"/>
    <col customWidth="1" min="6" max="6" width="15.43"/>
    <col customWidth="1" min="7" max="7" width="20.71"/>
    <col customWidth="1" min="8" max="8" width="15.0"/>
    <col customWidth="1" min="9" max="9" width="19.71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23180.0</v>
      </c>
      <c r="C5" s="2"/>
      <c r="D5" s="2"/>
      <c r="E5" s="2"/>
      <c r="F5" s="2"/>
      <c r="G5" s="6">
        <v>45207.0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2007.0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45207.0</v>
      </c>
      <c r="B22" s="18">
        <v>46.0</v>
      </c>
      <c r="C22" s="19" t="s">
        <v>41</v>
      </c>
      <c r="D22" s="20">
        <v>1.0</v>
      </c>
      <c r="E22" s="21">
        <v>850000.0</v>
      </c>
      <c r="F22" s="21">
        <f>E22*D22</f>
        <v>850000</v>
      </c>
      <c r="G22" s="21"/>
      <c r="H22" s="22">
        <f>F22-G22</f>
        <v>850000</v>
      </c>
      <c r="I22" s="21">
        <f>H22</f>
        <v>850000</v>
      </c>
      <c r="J22" s="23"/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45207.0</v>
      </c>
      <c r="B23" s="18">
        <v>46.0</v>
      </c>
      <c r="C23" s="19" t="s">
        <v>42</v>
      </c>
      <c r="D23" s="20">
        <v>1.0</v>
      </c>
      <c r="E23" s="21">
        <v>1200000.0</v>
      </c>
      <c r="F23" s="21">
        <f>E23</f>
        <v>1200000</v>
      </c>
      <c r="G23" s="25">
        <v>50000.0</v>
      </c>
      <c r="H23" s="22">
        <f t="shared" ref="H23:H33" si="1">+F23-G23</f>
        <v>1150000</v>
      </c>
      <c r="I23" s="21">
        <v>150000.0</v>
      </c>
      <c r="J23" s="21">
        <f t="shared" ref="J23:J33" si="2">+H23-I23</f>
        <v>1000000</v>
      </c>
      <c r="K23" s="2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7">
        <v>45214.0</v>
      </c>
      <c r="B24" s="26"/>
      <c r="C24" s="28" t="s">
        <v>43</v>
      </c>
      <c r="D24" s="29"/>
      <c r="E24" s="21"/>
      <c r="F24" s="21"/>
      <c r="G24" s="21"/>
      <c r="H24" s="22">
        <f t="shared" si="1"/>
        <v>0</v>
      </c>
      <c r="I24" s="25">
        <v>1000000.0</v>
      </c>
      <c r="J24" s="21">
        <f t="shared" si="2"/>
        <v>-1000000</v>
      </c>
      <c r="K24" s="2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6"/>
      <c r="C25" s="30"/>
      <c r="D25" s="29"/>
      <c r="E25" s="21"/>
      <c r="F25" s="21">
        <f t="shared" ref="F25:F33" si="3">+D25*E25</f>
        <v>0</v>
      </c>
      <c r="G25" s="21"/>
      <c r="H25" s="22">
        <f t="shared" si="1"/>
        <v>0</v>
      </c>
      <c r="I25" s="21"/>
      <c r="J25" s="21">
        <f t="shared" si="2"/>
        <v>0</v>
      </c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6"/>
      <c r="C26" s="31"/>
      <c r="D26" s="29"/>
      <c r="E26" s="21"/>
      <c r="F26" s="21">
        <f t="shared" si="3"/>
        <v>0</v>
      </c>
      <c r="G26" s="21"/>
      <c r="H26" s="22">
        <f t="shared" si="1"/>
        <v>0</v>
      </c>
      <c r="I26" s="21"/>
      <c r="J26" s="21">
        <f t="shared" si="2"/>
        <v>0</v>
      </c>
      <c r="K26" s="2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6"/>
      <c r="C27" s="30"/>
      <c r="D27" s="29"/>
      <c r="E27" s="21"/>
      <c r="F27" s="21">
        <f t="shared" si="3"/>
        <v>0</v>
      </c>
      <c r="G27" s="21"/>
      <c r="H27" s="22">
        <f t="shared" si="1"/>
        <v>0</v>
      </c>
      <c r="I27" s="21"/>
      <c r="J27" s="21">
        <f t="shared" si="2"/>
        <v>0</v>
      </c>
      <c r="K27" s="2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6"/>
      <c r="C28" s="30"/>
      <c r="D28" s="29"/>
      <c r="E28" s="21"/>
      <c r="F28" s="21">
        <f t="shared" si="3"/>
        <v>0</v>
      </c>
      <c r="G28" s="21"/>
      <c r="H28" s="22">
        <f t="shared" si="1"/>
        <v>0</v>
      </c>
      <c r="I28" s="21"/>
      <c r="J28" s="21">
        <f t="shared" si="2"/>
        <v>0</v>
      </c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6"/>
      <c r="C29" s="30"/>
      <c r="D29" s="29"/>
      <c r="E29" s="21"/>
      <c r="F29" s="21">
        <f t="shared" si="3"/>
        <v>0</v>
      </c>
      <c r="G29" s="21"/>
      <c r="H29" s="22">
        <f t="shared" si="1"/>
        <v>0</v>
      </c>
      <c r="I29" s="21"/>
      <c r="J29" s="21">
        <f t="shared" si="2"/>
        <v>0</v>
      </c>
      <c r="K29" s="2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6"/>
      <c r="C30" s="30"/>
      <c r="D30" s="29"/>
      <c r="E30" s="21"/>
      <c r="F30" s="21">
        <f t="shared" si="3"/>
        <v>0</v>
      </c>
      <c r="G30" s="21"/>
      <c r="H30" s="22">
        <f t="shared" si="1"/>
        <v>0</v>
      </c>
      <c r="I30" s="21"/>
      <c r="J30" s="21">
        <f t="shared" si="2"/>
        <v>0</v>
      </c>
      <c r="K30" s="2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6"/>
      <c r="C31" s="30"/>
      <c r="D31" s="29"/>
      <c r="E31" s="21"/>
      <c r="F31" s="21">
        <f t="shared" si="3"/>
        <v>0</v>
      </c>
      <c r="G31" s="21"/>
      <c r="H31" s="22">
        <f t="shared" si="1"/>
        <v>0</v>
      </c>
      <c r="I31" s="21"/>
      <c r="J31" s="21">
        <f t="shared" si="2"/>
        <v>0</v>
      </c>
      <c r="K31" s="2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6"/>
      <c r="C32" s="30"/>
      <c r="D32" s="29"/>
      <c r="E32" s="21"/>
      <c r="F32" s="21">
        <f t="shared" si="3"/>
        <v>0</v>
      </c>
      <c r="G32" s="21"/>
      <c r="H32" s="22">
        <f t="shared" si="1"/>
        <v>0</v>
      </c>
      <c r="I32" s="21"/>
      <c r="J32" s="21">
        <f t="shared" si="2"/>
        <v>0</v>
      </c>
      <c r="K32" s="2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26"/>
      <c r="C33" s="30"/>
      <c r="D33" s="29"/>
      <c r="E33" s="21"/>
      <c r="F33" s="21">
        <f t="shared" si="3"/>
        <v>0</v>
      </c>
      <c r="G33" s="21"/>
      <c r="H33" s="22">
        <f t="shared" si="1"/>
        <v>0</v>
      </c>
      <c r="I33" s="21"/>
      <c r="J33" s="21">
        <f t="shared" si="2"/>
        <v>0</v>
      </c>
      <c r="K33" s="2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2" t="s">
        <v>44</v>
      </c>
      <c r="B34" s="33"/>
      <c r="C34" s="34"/>
      <c r="D34" s="35"/>
      <c r="E34" s="35"/>
      <c r="F34" s="35">
        <f t="shared" ref="F34:J34" si="4">SUM(F22:F33)</f>
        <v>2050000</v>
      </c>
      <c r="G34" s="35">
        <f t="shared" si="4"/>
        <v>50000</v>
      </c>
      <c r="H34" s="36">
        <f t="shared" si="4"/>
        <v>2000000</v>
      </c>
      <c r="I34" s="35">
        <f t="shared" si="4"/>
        <v>2000000</v>
      </c>
      <c r="J34" s="35">
        <f t="shared" si="4"/>
        <v>0</v>
      </c>
      <c r="K34" s="14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8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