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<sst xmlns="http://schemas.openxmlformats.org/spreadsheetml/2006/main" count="47" uniqueCount="47">
  <si>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</si>
  <si>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</si>
  <si>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</si>
  <si>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</si>
  <si>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</si>
  <si>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23.19</t>
  </si>
  <si>
    <t>HỒ SƠ BỆNH NHÂN</t>
  </si>
  <si>
    <t>Họ và tên:</t>
  </si>
  <si>
    <t>NGUYỄN QUỐC TOẢN</t>
  </si>
  <si>
    <t>Năm sinh:</t>
  </si>
  <si>
    <t>Giới tính:</t>
  </si>
  <si>
    <t>Nam</t>
  </si>
  <si>
    <t>Địa chỉ:</t>
  </si>
  <si>
    <t>P8</t>
  </si>
  <si>
    <t>Điện thoại:</t>
  </si>
  <si>
    <t>Nghề nghiệp:</t>
  </si>
  <si>
    <t xml:space="preserve"> ĐÁNH GIÁ MỘT SỐ TÌNH TRẠNG SAU ĐÂY:</t>
  </si>
  <si>
    <t>Chảy máu nướu khi đánh răng</t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</si>
  <si>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</si>
  <si>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</si>
  <si>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</si>
  <si>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</si>
  <si>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</si>
  <si>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</si>
  <si>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</si>
  <si>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</si>
  <si>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</si>
  <si>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</si>
  <si>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</si>
  <si>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</si>
  <si>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</si>
  <si>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</si>
  <si>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</si>
  <si>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</si>
  <si>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</si>
  <si>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</si>
  <si>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</si>
  <si>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</si>
  <si>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</si>
  <si>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</si>
  <si>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</si>
  <si>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÷</t>
  </si>
  <si>
    <t xml:space="preserve">Cạo vôi răng </t>
  </si>
  <si>
    <t>Đặt AS</t>
  </si>
  <si>
    <t xml:space="preserve">Trám 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</si>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</sst>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;[Red]0.00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4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3" fillId="0" fontId="7" numFmtId="1" xfId="0" applyAlignment="1" applyBorder="1" applyFont="1" applyNumberFormat="1">
      <alignment horizontal="center" shrinkToFit="0" vertical="center" wrapText="1"/>
    </xf>
    <xf borderId="1" fillId="0" fontId="7" numFmtId="0" xfId="0" applyBorder="1" applyFont="1"/>
    <xf borderId="4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10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5" fillId="0" fontId="7" numFmtId="166" xfId="0" applyAlignment="1" applyBorder="1" applyFont="1" applyNumberFormat="1">
      <alignment shrinkToFit="0" vertical="center" wrapText="1"/>
    </xf>
    <xf borderId="6" fillId="0" fontId="7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7" fillId="0" fontId="11" numFmtId="0" xfId="0" applyBorder="1" applyFont="1"/>
    <xf borderId="4" fillId="0" fontId="11" numFmtId="0" xfId="0" applyBorder="1" applyFont="1"/>
    <xf borderId="1" fillId="0" fontId="3" numFmtId="167" xfId="0" applyAlignment="1" applyBorder="1" applyFont="1" applyNumberFormat="1">
      <alignment shrinkToFit="0" vertical="top" wrapText="1"/>
    </xf>
    <xf borderId="1" fillId="0" fontId="9" numFmtId="167" xfId="0" applyAlignment="1" applyBorder="1" applyFont="1" applyNumberFormat="1">
      <alignment shrinkToFit="0" vertical="top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71"/>
    <col customWidth="1" min="3" max="3" width="29.57"/>
    <col customWidth="1" min="4" max="4" width="13.57"/>
    <col customWidth="1" min="5" max="5" width="22.0"/>
    <col customWidth="1" min="6" max="6" width="15.43"/>
    <col customWidth="1" min="8" max="8" width="15.14"/>
    <col customWidth="1" min="9" max="9" width="19.71"/>
    <col customWidth="1" min="10" max="10" width="19.14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44954.0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>
        <f>IFERROR(VLOOKUP(B5,'[1]theo dõi số'!$A$2:$F$600,3,0),0)</f>
        <v>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8">
        <v>9.44633252E8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2" t="s">
        <v>17</v>
      </c>
      <c r="E13" s="2"/>
      <c r="F13" s="2"/>
      <c r="G13" s="12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2" t="s">
        <v>19</v>
      </c>
      <c r="E14" s="2"/>
      <c r="F14" s="2"/>
      <c r="G14" s="12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2" t="s">
        <v>21</v>
      </c>
      <c r="E15" s="2"/>
      <c r="F15" s="2"/>
      <c r="G15" s="12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2" t="s">
        <v>23</v>
      </c>
      <c r="E16" s="2"/>
      <c r="F16" s="2"/>
      <c r="G16" s="12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2" t="s">
        <v>25</v>
      </c>
      <c r="E17" s="2"/>
      <c r="F17" s="2"/>
      <c r="G17" s="12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2" t="s">
        <v>27</v>
      </c>
      <c r="E18" s="2"/>
      <c r="F18" s="2"/>
      <c r="G18" s="1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3" t="s">
        <v>30</v>
      </c>
      <c r="B21" s="13" t="s">
        <v>31</v>
      </c>
      <c r="C21" s="14" t="s">
        <v>32</v>
      </c>
      <c r="D21" s="13" t="s">
        <v>33</v>
      </c>
      <c r="E21" s="13" t="s">
        <v>34</v>
      </c>
      <c r="F21" s="13" t="s">
        <v>35</v>
      </c>
      <c r="G21" s="13" t="s">
        <v>36</v>
      </c>
      <c r="H21" s="15" t="s">
        <v>37</v>
      </c>
      <c r="I21" s="13" t="s">
        <v>38</v>
      </c>
      <c r="J21" s="13" t="s">
        <v>39</v>
      </c>
      <c r="K21" s="13" t="s">
        <v>40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44954.0</v>
      </c>
      <c r="B22" s="17" t="s">
        <v>41</v>
      </c>
      <c r="C22" s="18" t="s">
        <v>42</v>
      </c>
      <c r="D22" s="19">
        <v>1.0</v>
      </c>
      <c r="E22" s="20">
        <v>200000.0</v>
      </c>
      <c r="F22" s="20">
        <f>+D22*E22</f>
        <v>200000</v>
      </c>
      <c r="G22" s="20"/>
      <c r="H22" s="21">
        <f>+F22-G22</f>
        <v>200000</v>
      </c>
      <c r="I22" s="20">
        <f>H22</f>
        <v>200000</v>
      </c>
      <c r="J22" s="20">
        <f t="shared" ref="J22:J32" si="1">+H22-I22</f>
        <v>0</v>
      </c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17">
        <v>36.0</v>
      </c>
      <c r="C23" s="18" t="s">
        <v>43</v>
      </c>
      <c r="D23" s="19">
        <v>1.0</v>
      </c>
      <c r="E23" s="20">
        <v>750000.0</v>
      </c>
      <c r="F23" s="20">
        <v>750000.0</v>
      </c>
      <c r="G23" s="20"/>
      <c r="H23" s="21">
        <v>750000.0</v>
      </c>
      <c r="I23" s="20">
        <v>300000.0</v>
      </c>
      <c r="J23" s="20">
        <f t="shared" si="1"/>
        <v>450000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4">
        <v>44965.0</v>
      </c>
      <c r="B24" s="25">
        <v>36.0</v>
      </c>
      <c r="C24" s="26" t="s">
        <v>44</v>
      </c>
      <c r="D24" s="20">
        <v>1.0</v>
      </c>
      <c r="E24" s="20">
        <v>0.0</v>
      </c>
      <c r="F24" s="20">
        <v>0.0</v>
      </c>
      <c r="G24" s="20">
        <v>0.0</v>
      </c>
      <c r="H24" s="21">
        <v>0.0</v>
      </c>
      <c r="I24" s="20">
        <v>450000.0</v>
      </c>
      <c r="J24" s="20">
        <f t="shared" si="1"/>
        <v>-450000</v>
      </c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6"/>
      <c r="B25" s="25"/>
      <c r="C25" s="8"/>
      <c r="D25" s="20">
        <v>0.0</v>
      </c>
      <c r="E25" s="20">
        <v>0.0</v>
      </c>
      <c r="F25" s="20">
        <v>0.0</v>
      </c>
      <c r="G25" s="20"/>
      <c r="H25" s="21">
        <f t="shared" ref="H25:H32" si="2">+F25-G25</f>
        <v>0</v>
      </c>
      <c r="I25" s="20"/>
      <c r="J25" s="20">
        <f t="shared" si="1"/>
        <v>0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25"/>
      <c r="C26" s="22"/>
      <c r="D26" s="20"/>
      <c r="E26" s="20"/>
      <c r="F26" s="20">
        <f t="shared" ref="F26:F32" si="3">+D26*E26</f>
        <v>0</v>
      </c>
      <c r="G26" s="20"/>
      <c r="H26" s="21">
        <f t="shared" si="2"/>
        <v>0</v>
      </c>
      <c r="I26" s="20"/>
      <c r="J26" s="20">
        <f t="shared" si="1"/>
        <v>0</v>
      </c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22"/>
      <c r="C27" s="22"/>
      <c r="D27" s="20"/>
      <c r="E27" s="20"/>
      <c r="F27" s="20">
        <f t="shared" si="3"/>
        <v>0</v>
      </c>
      <c r="G27" s="20"/>
      <c r="H27" s="21">
        <f t="shared" si="2"/>
        <v>0</v>
      </c>
      <c r="I27" s="20"/>
      <c r="J27" s="20">
        <f t="shared" si="1"/>
        <v>0</v>
      </c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22"/>
      <c r="C28" s="22"/>
      <c r="D28" s="20"/>
      <c r="E28" s="20"/>
      <c r="F28" s="20">
        <f t="shared" si="3"/>
        <v>0</v>
      </c>
      <c r="G28" s="20"/>
      <c r="H28" s="21">
        <f t="shared" si="2"/>
        <v>0</v>
      </c>
      <c r="I28" s="20"/>
      <c r="J28" s="20">
        <f t="shared" si="1"/>
        <v>0</v>
      </c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22"/>
      <c r="C29" s="22"/>
      <c r="D29" s="20"/>
      <c r="E29" s="20"/>
      <c r="F29" s="20">
        <f t="shared" si="3"/>
        <v>0</v>
      </c>
      <c r="G29" s="20"/>
      <c r="H29" s="21">
        <f t="shared" si="2"/>
        <v>0</v>
      </c>
      <c r="I29" s="20"/>
      <c r="J29" s="20">
        <f t="shared" si="1"/>
        <v>0</v>
      </c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22"/>
      <c r="C30" s="22"/>
      <c r="D30" s="20"/>
      <c r="E30" s="20"/>
      <c r="F30" s="20">
        <f t="shared" si="3"/>
        <v>0</v>
      </c>
      <c r="G30" s="20"/>
      <c r="H30" s="21">
        <f t="shared" si="2"/>
        <v>0</v>
      </c>
      <c r="I30" s="20"/>
      <c r="J30" s="20">
        <f t="shared" si="1"/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22"/>
      <c r="C31" s="22"/>
      <c r="D31" s="20"/>
      <c r="E31" s="20"/>
      <c r="F31" s="20">
        <f t="shared" si="3"/>
        <v>0</v>
      </c>
      <c r="G31" s="20"/>
      <c r="H31" s="21">
        <f t="shared" si="2"/>
        <v>0</v>
      </c>
      <c r="I31" s="20"/>
      <c r="J31" s="20">
        <f t="shared" si="1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22"/>
      <c r="C32" s="22"/>
      <c r="D32" s="20"/>
      <c r="E32" s="20"/>
      <c r="F32" s="20">
        <f t="shared" si="3"/>
        <v>0</v>
      </c>
      <c r="G32" s="20"/>
      <c r="H32" s="21">
        <f t="shared" si="2"/>
        <v>0</v>
      </c>
      <c r="I32" s="20"/>
      <c r="J32" s="20">
        <f t="shared" si="1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7" t="s">
        <v>45</v>
      </c>
      <c r="B33" s="28"/>
      <c r="C33" s="29"/>
      <c r="D33" s="20"/>
      <c r="E33" s="30">
        <f t="shared" ref="E33:J33" si="4">SUM(E22:E32)</f>
        <v>950000</v>
      </c>
      <c r="F33" s="30">
        <f t="shared" si="4"/>
        <v>950000</v>
      </c>
      <c r="G33" s="30">
        <f t="shared" si="4"/>
        <v>0</v>
      </c>
      <c r="H33" s="31">
        <f t="shared" si="4"/>
        <v>950000</v>
      </c>
      <c r="I33" s="30">
        <f t="shared" si="4"/>
        <v>950000</v>
      </c>
      <c r="J33" s="30">
        <f t="shared" si="4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