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<sst xmlns="http://schemas.openxmlformats.org/spreadsheetml/2006/main" count="46" uniqueCount="46">
  <si>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</si>
  <si>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</si>
  <si>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</si>
  <si>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</si>
  <si>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</si>
  <si>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23.23</t>
  </si>
  <si>
    <t>HỒ SƠ BỆNH NHÂN</t>
  </si>
  <si>
    <t>Họ và tên:</t>
  </si>
  <si>
    <t>LÝ HUY THÀNH</t>
  </si>
  <si>
    <t>Năm sinh:</t>
  </si>
  <si>
    <t>Giới tính:</t>
  </si>
  <si>
    <t>Nam</t>
  </si>
  <si>
    <t>Địa chỉ:</t>
  </si>
  <si>
    <t>P8</t>
  </si>
  <si>
    <t>Điện thoại:</t>
  </si>
  <si>
    <t>0919138540</t>
  </si>
  <si>
    <t>Nghề nghiệp:</t>
  </si>
  <si>
    <t xml:space="preserve"> ĐÁNH GIÁ MỘT SỐ TÌNH TRẠNG SAU ĐÂY:</t>
  </si>
  <si>
    <t>Chảy máu nướu khi đánh răng</t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</si>
  <si>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</si>
  <si>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</si>
  <si>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</si>
  <si>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</si>
  <si>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</si>
  <si>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</si>
  <si>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</si>
  <si>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</si>
  <si>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</si>
  <si>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</si>
  <si>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</si>
  <si>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</si>
  <si>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</si>
  <si>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</si>
  <si>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</si>
  <si>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</si>
  <si>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</si>
  <si>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</si>
  <si>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</si>
  <si>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</si>
  <si>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</si>
  <si>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</si>
  <si>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</si>
  <si>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Nội nha R4,5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</si>
  <si>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</si>
  <si>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</si>
  <si>
    <t>Trám thẩm mỹ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</si>
</sst>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;[Red]0.00"/>
    <numFmt numFmtId="165" formatCode="&quot;Ngày &quot;dd &quot;tháng &quot;mm &quot;năm &quot;yyyy"/>
    <numFmt numFmtId="166" formatCode="dd/MM/yyyy"/>
    <numFmt numFmtId="167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0" fillId="0" fontId="7" numFmtId="166" xfId="0" applyFont="1" applyNumberFormat="1"/>
    <xf borderId="2" fillId="0" fontId="7" numFmtId="1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readingOrder="0"/>
    </xf>
    <xf borderId="3" fillId="0" fontId="7" numFmtId="167" xfId="0" applyAlignment="1" applyBorder="1" applyFont="1" applyNumberFormat="1">
      <alignment shrinkToFit="0" vertical="top" wrapText="1"/>
    </xf>
    <xf borderId="1" fillId="0" fontId="7" numFmtId="167" xfId="0" applyAlignment="1" applyBorder="1" applyFont="1" applyNumberFormat="1">
      <alignment shrinkToFit="0" vertical="top" wrapText="1"/>
    </xf>
    <xf borderId="1" fillId="0" fontId="10" numFmtId="167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3" fillId="0" fontId="7" numFmtId="166" xfId="0" applyAlignment="1" applyBorder="1" applyFont="1" applyNumberFormat="1">
      <alignment shrinkToFit="0" vertical="center" wrapText="1"/>
    </xf>
    <xf borderId="2" fillId="0" fontId="7" numFmtId="1" xfId="0" applyAlignment="1" applyBorder="1" applyFont="1" applyNumberFormat="1">
      <alignment horizontal="center" shrinkToFit="0" vertical="center" wrapText="1"/>
    </xf>
    <xf borderId="4" fillId="0" fontId="7" numFmtId="1" xfId="0" applyAlignment="1" applyBorder="1" applyFont="1" applyNumberFormat="1">
      <alignment shrinkToFit="0" vertical="center" wrapText="1"/>
    </xf>
    <xf borderId="5" fillId="0" fontId="7" numFmtId="167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center" wrapText="1"/>
    </xf>
    <xf borderId="6" fillId="0" fontId="7" numFmtId="0" xfId="0" applyAlignment="1" applyBorder="1" applyFont="1">
      <alignment horizontal="center" shrinkToFit="0" vertical="top" wrapText="1"/>
    </xf>
    <xf borderId="1" fillId="0" fontId="7" numFmtId="0" xfId="0" applyBorder="1" applyFont="1"/>
    <xf borderId="7" fillId="0" fontId="7" numFmtId="167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0" fontId="7" numFmtId="14" xfId="0" applyAlignment="1" applyBorder="1" applyFont="1" applyNumberFormat="1">
      <alignment shrinkToFit="0" vertical="top" wrapText="1"/>
    </xf>
    <xf borderId="2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7" numFmtId="167" xfId="0" applyAlignment="1" applyBorder="1" applyFont="1" applyNumberFormat="1">
      <alignment horizontal="center" shrinkToFit="0" vertical="top" wrapText="1"/>
    </xf>
    <xf borderId="1" fillId="0" fontId="3" numFmtId="167" xfId="0" applyAlignment="1" applyBorder="1" applyFont="1" applyNumberFormat="1">
      <alignment horizontal="center" shrinkToFit="0" vertical="top" wrapText="1"/>
    </xf>
    <xf borderId="1" fillId="0" fontId="9" numFmtId="167" xfId="0" applyAlignment="1" applyBorder="1" applyFont="1" applyNumberFormat="1">
      <alignment horizontal="center" shrinkToFit="0" vertical="top" wrapText="1"/>
    </xf>
    <xf borderId="0" fillId="0" fontId="2" numFmtId="0" xfId="0" applyAlignment="1" applyFont="1">
      <alignment horizontal="center"/>
    </xf>
    <xf borderId="0" fillId="0" fontId="10" numFmtId="167" xfId="0" applyAlignment="1" applyFont="1" applyNumberFormat="1">
      <alignment shrinkToFit="0" vertical="top" wrapText="1"/>
    </xf>
    <xf borderId="0" fillId="0" fontId="12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2.71"/>
    <col customWidth="1" min="3" max="3" width="29.57"/>
    <col customWidth="1" min="4" max="4" width="13.57"/>
    <col customWidth="1" min="5" max="5" width="22.0"/>
    <col customWidth="1" min="6" max="6" width="15.43"/>
    <col customWidth="1" min="8" max="8" width="15.14"/>
    <col customWidth="1" min="9" max="9" width="19.71"/>
    <col customWidth="1" min="10" max="10" width="19.14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44964.0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>
        <f>IFERROR(VLOOKUP(B5,'[1]theo dõi số'!$A$2:$F$600,3,0),0)</f>
        <v>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4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5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44964.0</v>
      </c>
      <c r="B22" s="17">
        <v>25.0</v>
      </c>
      <c r="C22" s="18" t="s">
        <v>42</v>
      </c>
      <c r="D22" s="19">
        <v>1.0</v>
      </c>
      <c r="E22" s="20">
        <v>550000.0</v>
      </c>
      <c r="F22" s="20">
        <f t="shared" ref="F22:F30" si="1">E22*D22</f>
        <v>550000</v>
      </c>
      <c r="G22" s="20"/>
      <c r="H22" s="21">
        <f>F22</f>
        <v>550000</v>
      </c>
      <c r="I22" s="20">
        <f t="shared" ref="I22:I30" si="2">H22</f>
        <v>550000</v>
      </c>
      <c r="J22" s="20">
        <v>0.0</v>
      </c>
      <c r="K22" s="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3"/>
      <c r="B23" s="24"/>
      <c r="C23" s="25"/>
      <c r="D23" s="20"/>
      <c r="E23" s="26"/>
      <c r="F23" s="20">
        <f t="shared" si="1"/>
        <v>0</v>
      </c>
      <c r="G23" s="20">
        <v>0.0</v>
      </c>
      <c r="H23" s="21">
        <f t="shared" ref="H23:H33" si="3">+G23-F23</f>
        <v>0</v>
      </c>
      <c r="I23" s="20">
        <f t="shared" si="2"/>
        <v>0</v>
      </c>
      <c r="J23" s="20">
        <v>0.0</v>
      </c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7"/>
      <c r="B24" s="28"/>
      <c r="C24" s="29"/>
      <c r="D24" s="30"/>
      <c r="E24" s="26"/>
      <c r="F24" s="20">
        <f t="shared" si="1"/>
        <v>0</v>
      </c>
      <c r="G24" s="26"/>
      <c r="H24" s="21">
        <f t="shared" si="3"/>
        <v>0</v>
      </c>
      <c r="I24" s="20">
        <f t="shared" si="2"/>
        <v>0</v>
      </c>
      <c r="J24" s="20"/>
      <c r="K24" s="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1"/>
      <c r="B25" s="32"/>
      <c r="C25" s="33"/>
      <c r="D25" s="20"/>
      <c r="E25" s="20"/>
      <c r="F25" s="20">
        <f t="shared" si="1"/>
        <v>0</v>
      </c>
      <c r="G25" s="20"/>
      <c r="H25" s="21">
        <f t="shared" si="3"/>
        <v>0</v>
      </c>
      <c r="I25" s="20">
        <f t="shared" si="2"/>
        <v>0</v>
      </c>
      <c r="J25" s="20"/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/>
      <c r="B26" s="32"/>
      <c r="C26" s="8"/>
      <c r="D26" s="20"/>
      <c r="E26" s="20"/>
      <c r="F26" s="20">
        <f t="shared" si="1"/>
        <v>0</v>
      </c>
      <c r="G26" s="20"/>
      <c r="H26" s="21">
        <f t="shared" si="3"/>
        <v>0</v>
      </c>
      <c r="I26" s="20">
        <f t="shared" si="2"/>
        <v>0</v>
      </c>
      <c r="J26" s="20"/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1"/>
      <c r="B27" s="32"/>
      <c r="C27" s="22"/>
      <c r="D27" s="20"/>
      <c r="E27" s="20"/>
      <c r="F27" s="20">
        <f t="shared" si="1"/>
        <v>0</v>
      </c>
      <c r="G27" s="20"/>
      <c r="H27" s="21">
        <f t="shared" si="3"/>
        <v>0</v>
      </c>
      <c r="I27" s="20">
        <f t="shared" si="2"/>
        <v>0</v>
      </c>
      <c r="J27" s="20"/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1"/>
      <c r="B28" s="22"/>
      <c r="C28" s="22"/>
      <c r="D28" s="20"/>
      <c r="E28" s="34"/>
      <c r="F28" s="20">
        <f t="shared" si="1"/>
        <v>0</v>
      </c>
      <c r="G28" s="20"/>
      <c r="H28" s="21">
        <f t="shared" si="3"/>
        <v>0</v>
      </c>
      <c r="I28" s="20">
        <f t="shared" si="2"/>
        <v>0</v>
      </c>
      <c r="J28" s="20"/>
      <c r="K28" s="2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1"/>
      <c r="B29" s="22"/>
      <c r="C29" s="22"/>
      <c r="D29" s="20"/>
      <c r="E29" s="20"/>
      <c r="F29" s="20">
        <f t="shared" si="1"/>
        <v>0</v>
      </c>
      <c r="G29" s="20"/>
      <c r="H29" s="21">
        <f t="shared" si="3"/>
        <v>0</v>
      </c>
      <c r="I29" s="20">
        <f t="shared" si="2"/>
        <v>0</v>
      </c>
      <c r="J29" s="20"/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1"/>
      <c r="B30" s="22"/>
      <c r="C30" s="22"/>
      <c r="D30" s="20"/>
      <c r="E30" s="20"/>
      <c r="F30" s="20">
        <f t="shared" si="1"/>
        <v>0</v>
      </c>
      <c r="G30" s="20"/>
      <c r="H30" s="21">
        <f t="shared" si="3"/>
        <v>0</v>
      </c>
      <c r="I30" s="20">
        <f t="shared" si="2"/>
        <v>0</v>
      </c>
      <c r="J30" s="20">
        <f t="shared" ref="J30:J33" si="4">+H30-I30</f>
        <v>0</v>
      </c>
      <c r="K30" s="2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1"/>
      <c r="B31" s="22"/>
      <c r="C31" s="22"/>
      <c r="D31" s="20"/>
      <c r="E31" s="20"/>
      <c r="F31" s="20">
        <f t="shared" ref="F31:F33" si="5">+D31*E31</f>
        <v>0</v>
      </c>
      <c r="G31" s="20"/>
      <c r="H31" s="21">
        <f t="shared" si="3"/>
        <v>0</v>
      </c>
      <c r="I31" s="20"/>
      <c r="J31" s="20">
        <f t="shared" si="4"/>
        <v>0</v>
      </c>
      <c r="K31" s="2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1"/>
      <c r="B32" s="22"/>
      <c r="C32" s="22"/>
      <c r="D32" s="20"/>
      <c r="E32" s="20"/>
      <c r="F32" s="20">
        <f t="shared" si="5"/>
        <v>0</v>
      </c>
      <c r="G32" s="20"/>
      <c r="H32" s="21">
        <f t="shared" si="3"/>
        <v>0</v>
      </c>
      <c r="I32" s="20"/>
      <c r="J32" s="20">
        <f t="shared" si="4"/>
        <v>0</v>
      </c>
      <c r="K32" s="2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1"/>
      <c r="B33" s="22"/>
      <c r="C33" s="22"/>
      <c r="D33" s="20"/>
      <c r="E33" s="20"/>
      <c r="F33" s="20">
        <f t="shared" si="5"/>
        <v>0</v>
      </c>
      <c r="G33" s="20"/>
      <c r="H33" s="21">
        <f t="shared" si="3"/>
        <v>0</v>
      </c>
      <c r="I33" s="20"/>
      <c r="J33" s="20">
        <f t="shared" si="4"/>
        <v>0</v>
      </c>
      <c r="K33" s="2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5" t="s">
        <v>43</v>
      </c>
      <c r="B34" s="36"/>
      <c r="C34" s="37"/>
      <c r="D34" s="38"/>
      <c r="E34" s="38"/>
      <c r="F34" s="39">
        <f t="shared" ref="F34:J34" si="6">SUM(F22:F33)</f>
        <v>550000</v>
      </c>
      <c r="G34" s="39">
        <f t="shared" si="6"/>
        <v>0</v>
      </c>
      <c r="H34" s="40">
        <f t="shared" si="6"/>
        <v>550000</v>
      </c>
      <c r="I34" s="39">
        <f t="shared" si="6"/>
        <v>550000</v>
      </c>
      <c r="J34" s="39">
        <f t="shared" si="6"/>
        <v>0</v>
      </c>
      <c r="K34" s="32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2"/>
      <c r="B35" s="2"/>
      <c r="C35" s="2"/>
      <c r="D35" s="2"/>
      <c r="E35" s="2"/>
      <c r="F35" s="2"/>
      <c r="G35" s="2"/>
      <c r="H35" s="4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3" t="s">
        <v>44</v>
      </c>
      <c r="B36" s="2"/>
      <c r="C36" s="2"/>
      <c r="D36" s="2"/>
      <c r="E36" s="2"/>
      <c r="F36" s="2"/>
      <c r="G36" s="2"/>
      <c r="H36" s="4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34" t="s">
        <v>45</v>
      </c>
      <c r="F37" s="2"/>
      <c r="G37" s="2"/>
      <c r="H37" s="4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4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4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4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4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