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<sst xmlns="http://schemas.openxmlformats.org/spreadsheetml/2006/main" count="50" uniqueCount="50">
  <si>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</si>
  <si>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</si>
  <si>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</si>
  <si>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</si>
  <si>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</si>
  <si>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23.46</t>
  </si>
  <si>
    <t>HỒ SƠ BỆNH NHÂN</t>
  </si>
  <si>
    <t>Họ và tên:</t>
  </si>
  <si>
    <t>LÂM KIM ĐÍNH</t>
  </si>
  <si>
    <t>Năm sinh:</t>
  </si>
  <si>
    <t>Giới tính:</t>
  </si>
  <si>
    <t>Nữ</t>
  </si>
  <si>
    <t>Địa chỉ:</t>
  </si>
  <si>
    <t>P8</t>
  </si>
  <si>
    <t>Điện thoại:</t>
  </si>
  <si>
    <t>0917312221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</si>
  <si>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</si>
  <si>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</si>
  <si>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</si>
  <si>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</si>
  <si>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</si>
  <si>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</si>
  <si>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</si>
  <si>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</si>
  <si>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</si>
  <si>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</si>
  <si>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</si>
  <si>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</si>
  <si>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</si>
  <si>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</si>
  <si>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</si>
  <si>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</si>
  <si>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</si>
  <si>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</si>
  <si>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</si>
  <si>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</si>
  <si>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</si>
  <si>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</si>
  <si>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</si>
  <si>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</si>
  <si>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</si>
  <si>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</si>
  <si>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</si>
  <si>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</si>
  <si>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Để trống ( L=19)</t>
  </si>
  <si>
    <t>23,24</t>
  </si>
  <si>
    <t>Nền dẻo</t>
  </si>
  <si>
    <t>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</si>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</sst>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5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434343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11" numFmtId="166" xfId="0" applyAlignment="1" applyBorder="1" applyFont="1" applyNumberForma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2" numFmtId="0" xfId="0" applyBorder="1" applyFont="1"/>
    <xf borderId="4" fillId="0" fontId="12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3" numFmtId="0" xfId="0" applyAlignment="1" applyFont="1">
      <alignment horizontal="center"/>
    </xf>
    <xf borderId="0" fillId="0" fontId="2" numFmtId="16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21.71"/>
    <col customWidth="1" min="10" max="10" width="10.71"/>
    <col customWidth="1" min="11" max="11" width="9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45003.0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>
        <f>IFERROR(VLOOKUP(B5,'[1]theo dõi số'!$A$2:$F$600,3,0),0)</f>
        <v>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7" t="s">
        <v>41</v>
      </c>
      <c r="L21" s="18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9">
        <v>45003.0</v>
      </c>
      <c r="B22" s="20">
        <v>45.0</v>
      </c>
      <c r="C22" s="21" t="s">
        <v>44</v>
      </c>
      <c r="D22" s="22">
        <v>1.0</v>
      </c>
      <c r="E22" s="23">
        <v>550000.0</v>
      </c>
      <c r="F22" s="23">
        <f t="shared" ref="F22:F23" si="1">E22*D22</f>
        <v>550000</v>
      </c>
      <c r="G22" s="23">
        <v>143000.0</v>
      </c>
      <c r="H22" s="24">
        <f>F22-G22</f>
        <v>407000</v>
      </c>
      <c r="I22" s="23">
        <v>407000.0</v>
      </c>
      <c r="J22" s="23">
        <f t="shared" ref="J22:J34" si="2">+H22-I22</f>
        <v>0</v>
      </c>
      <c r="K22" s="25"/>
      <c r="L22" s="25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9"/>
      <c r="B23" s="20" t="s">
        <v>45</v>
      </c>
      <c r="C23" s="21" t="s">
        <v>46</v>
      </c>
      <c r="D23" s="22">
        <v>2.0</v>
      </c>
      <c r="E23" s="23">
        <v>200000.0</v>
      </c>
      <c r="F23" s="23">
        <f t="shared" si="1"/>
        <v>400000</v>
      </c>
      <c r="G23" s="23">
        <v>0.0</v>
      </c>
      <c r="H23" s="24">
        <f>F23</f>
        <v>400000</v>
      </c>
      <c r="I23" s="23">
        <v>400000.0</v>
      </c>
      <c r="J23" s="23">
        <f t="shared" si="2"/>
        <v>0</v>
      </c>
      <c r="K23" s="25"/>
      <c r="L23" s="25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9">
        <v>45010.0</v>
      </c>
      <c r="B24" s="20">
        <v>27.0</v>
      </c>
      <c r="C24" s="21" t="s">
        <v>47</v>
      </c>
      <c r="D24" s="22">
        <v>1.0</v>
      </c>
      <c r="E24" s="23">
        <v>200000.0</v>
      </c>
      <c r="F24" s="23">
        <v>200000.0</v>
      </c>
      <c r="G24" s="23"/>
      <c r="H24" s="24">
        <v>200000.0</v>
      </c>
      <c r="I24" s="26">
        <v>200000.0</v>
      </c>
      <c r="J24" s="23">
        <f t="shared" si="2"/>
        <v>0</v>
      </c>
      <c r="K24" s="25"/>
      <c r="L24" s="25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9"/>
      <c r="B25" s="20"/>
      <c r="C25" s="27"/>
      <c r="D25" s="23"/>
      <c r="E25" s="23"/>
      <c r="F25" s="23"/>
      <c r="G25" s="23"/>
      <c r="H25" s="24"/>
      <c r="I25" s="23"/>
      <c r="J25" s="23">
        <f t="shared" si="2"/>
        <v>0</v>
      </c>
      <c r="K25" s="25"/>
      <c r="L25" s="25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9"/>
      <c r="B26" s="28"/>
      <c r="C26" s="8"/>
      <c r="D26" s="23"/>
      <c r="E26" s="23"/>
      <c r="F26" s="23"/>
      <c r="G26" s="23"/>
      <c r="H26" s="24"/>
      <c r="I26" s="24"/>
      <c r="J26" s="23">
        <f t="shared" si="2"/>
        <v>0</v>
      </c>
      <c r="K26" s="25"/>
      <c r="L26" s="25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9"/>
      <c r="B27" s="20"/>
      <c r="C27" s="25"/>
      <c r="D27" s="23"/>
      <c r="E27" s="23"/>
      <c r="F27" s="23"/>
      <c r="G27" s="23"/>
      <c r="H27" s="24"/>
      <c r="I27" s="23"/>
      <c r="J27" s="23">
        <f t="shared" si="2"/>
        <v>0</v>
      </c>
      <c r="K27" s="25"/>
      <c r="L27" s="25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9"/>
      <c r="B28" s="20"/>
      <c r="C28" s="25"/>
      <c r="D28" s="23"/>
      <c r="E28" s="23"/>
      <c r="F28" s="23"/>
      <c r="G28" s="23"/>
      <c r="H28" s="24"/>
      <c r="I28" s="24"/>
      <c r="J28" s="23">
        <f t="shared" si="2"/>
        <v>0</v>
      </c>
      <c r="K28" s="25"/>
      <c r="L28" s="25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9"/>
      <c r="B29" s="20"/>
      <c r="C29" s="25"/>
      <c r="D29" s="23"/>
      <c r="E29" s="23"/>
      <c r="F29" s="23"/>
      <c r="G29" s="23"/>
      <c r="H29" s="24"/>
      <c r="I29" s="23"/>
      <c r="J29" s="23">
        <f t="shared" si="2"/>
        <v>0</v>
      </c>
      <c r="K29" s="25"/>
      <c r="L29" s="25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9"/>
      <c r="B30" s="20"/>
      <c r="C30" s="25"/>
      <c r="D30" s="23"/>
      <c r="E30" s="23"/>
      <c r="F30" s="23"/>
      <c r="G30" s="23"/>
      <c r="H30" s="24"/>
      <c r="I30" s="23"/>
      <c r="J30" s="23">
        <f t="shared" si="2"/>
        <v>0</v>
      </c>
      <c r="K30" s="25"/>
      <c r="L30" s="25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9"/>
      <c r="B31" s="20"/>
      <c r="C31" s="25"/>
      <c r="D31" s="23"/>
      <c r="E31" s="23"/>
      <c r="F31" s="23"/>
      <c r="G31" s="23"/>
      <c r="H31" s="24"/>
      <c r="I31" s="24"/>
      <c r="J31" s="23">
        <f t="shared" si="2"/>
        <v>0</v>
      </c>
      <c r="K31" s="25"/>
      <c r="L31" s="25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9"/>
      <c r="B32" s="20"/>
      <c r="C32" s="25"/>
      <c r="D32" s="23"/>
      <c r="E32" s="23"/>
      <c r="F32" s="23"/>
      <c r="G32" s="23"/>
      <c r="H32" s="24"/>
      <c r="I32" s="23"/>
      <c r="J32" s="23">
        <f t="shared" si="2"/>
        <v>0</v>
      </c>
      <c r="K32" s="25"/>
      <c r="L32" s="25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9"/>
      <c r="B33" s="20"/>
      <c r="C33" s="25"/>
      <c r="D33" s="23"/>
      <c r="E33" s="23"/>
      <c r="F33" s="23"/>
      <c r="G33" s="23"/>
      <c r="H33" s="24"/>
      <c r="I33" s="23"/>
      <c r="J33" s="23">
        <f t="shared" si="2"/>
        <v>0</v>
      </c>
      <c r="K33" s="25"/>
      <c r="L33" s="25"/>
      <c r="M33" s="2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9" t="s">
        <v>48</v>
      </c>
      <c r="B34" s="30"/>
      <c r="C34" s="31"/>
      <c r="D34" s="32"/>
      <c r="E34" s="32"/>
      <c r="F34" s="32">
        <f t="shared" ref="F34:I34" si="3">SUM(F22:F33)</f>
        <v>1150000</v>
      </c>
      <c r="G34" s="32">
        <f t="shared" si="3"/>
        <v>143000</v>
      </c>
      <c r="H34" s="33">
        <f t="shared" si="3"/>
        <v>1007000</v>
      </c>
      <c r="I34" s="32">
        <f t="shared" si="3"/>
        <v>1007000</v>
      </c>
      <c r="J34" s="32">
        <f t="shared" si="2"/>
        <v>0</v>
      </c>
      <c r="K34" s="14"/>
      <c r="L34" s="14"/>
      <c r="M34" s="1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6" t="s">
        <v>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