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mau!$A$46</definedName>
  </definedNames>
  <calcPr/>
  <extLst>
    <ext uri="GoogleSheetsCustomDataVersion2">
      <go:sheetsCustomData xmlns:go="http://customooxmlschemas.google.com/" r:id="rId6" roundtripDataChecksum="XpvX7Qx5qstTu/iV9geUz6ufblFXPa0SpLF0Nla/gMY="/>
    </ext>
  </extLst>
</workbook>
</file>

<file path=xl/sharedStrings.xml><?xml version="1.0" encoding="utf-8"?>
<sst xmlns="http://schemas.openxmlformats.org/spreadsheetml/2006/main" count="53" uniqueCount="51">
  <si>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</si>
  <si>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</si>
  <si>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</si>
  <si>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</si>
  <si>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</si>
  <si>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23.88</t>
  </si>
  <si>
    <t>Họ và tên:</t>
  </si>
  <si>
    <t>VÕ VĂN TƯƠI</t>
  </si>
  <si>
    <t>Năm sinh:</t>
  </si>
  <si>
    <t>Giới tính:</t>
  </si>
  <si>
    <t>Nam</t>
  </si>
  <si>
    <t>Địa chỉ:</t>
  </si>
  <si>
    <t>P9</t>
  </si>
  <si>
    <t>Điện thoại:</t>
  </si>
  <si>
    <t>0947955979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</si>
  <si>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</si>
  <si>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</si>
  <si>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</si>
  <si>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</si>
  <si>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</si>
  <si>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</si>
  <si>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</si>
  <si>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</si>
  <si>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</si>
  <si>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</si>
  <si>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</si>
  <si>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</si>
  <si>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</si>
  <si>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</si>
  <si>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</si>
  <si>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</si>
  <si>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</si>
  <si>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</si>
  <si>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</si>
  <si>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</si>
  <si>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</si>
  <si>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</si>
  <si>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</si>
  <si>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</si>
  <si>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</si>
  <si>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</si>
  <si>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 R6,7</t>
  </si>
  <si>
    <t>Nội nha L2</t>
  </si>
  <si>
    <t>Sứ Co</t>
  </si>
  <si>
    <t>21-&gt;12</t>
  </si>
  <si>
    <t>Sứ Zirconia</t>
  </si>
  <si>
    <t xml:space="preserve">Gắn cứng </t>
  </si>
  <si>
    <t>Lấy dấu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</si>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</sst>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rgb="FF000000"/>
      <name val="Times New Roman"/>
    </font>
    <font/>
    <font>
      <sz val="15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3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1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left" shrinkToFit="0" vertical="top" wrapText="1"/>
    </xf>
    <xf borderId="4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3" xfId="0" applyAlignment="1" applyBorder="1" applyFont="1" applyNumberFormat="1">
      <alignment horizontal="center" readingOrder="0" shrinkToFit="0" vertical="top" wrapText="1"/>
    </xf>
    <xf borderId="3" fillId="0" fontId="7" numFmtId="1" xfId="0" applyAlignment="1" applyBorder="1" applyFont="1" applyNumberFormat="1">
      <alignment horizontal="center" shrinkToFit="0" vertical="center" wrapText="1"/>
    </xf>
    <xf borderId="1" fillId="0" fontId="10" numFmtId="3" xfId="0" applyAlignment="1" applyBorder="1" applyFont="1" applyNumberFormat="1">
      <alignment horizontal="center" shrinkToFit="0" vertical="top" wrapText="1"/>
    </xf>
    <xf borderId="1" fillId="0" fontId="7" numFmtId="3" xfId="0" applyAlignment="1" applyBorder="1" applyFont="1" applyNumberForma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11" numFmtId="3" xfId="0" applyAlignment="1" applyBorder="1" applyFont="1" applyNumberFormat="1">
      <alignment horizontal="center" readingOrder="0" shrinkToFit="0" vertical="top" wrapText="1"/>
    </xf>
    <xf borderId="1" fillId="0" fontId="11" numFmtId="3" xfId="0" applyAlignment="1" applyBorder="1" applyFont="1" applyNumberFormat="1">
      <alignment horizontal="center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5" fillId="0" fontId="12" numFmtId="0" xfId="0" applyBorder="1" applyFont="1"/>
    <xf borderId="4" fillId="0" fontId="12" numFmtId="0" xfId="0" applyBorder="1" applyFont="1"/>
    <xf borderId="1" fillId="0" fontId="13" numFmtId="166" xfId="0" applyAlignment="1" applyBorder="1" applyFont="1" applyNumberFormat="1">
      <alignment horizontal="center" shrinkToFit="0" vertical="top" wrapText="1"/>
    </xf>
    <xf borderId="1" fillId="0" fontId="8" numFmtId="166" xfId="0" applyAlignment="1" applyBorder="1" applyFont="1" applyNumberFormat="1">
      <alignment horizontal="center" shrinkToFit="0" vertical="top" wrapText="1"/>
    </xf>
    <xf borderId="1" fillId="0" fontId="5" numFmtId="166" xfId="0" applyAlignment="1" applyBorder="1" applyFont="1" applyNumberFormat="1">
      <alignment horizontal="center" shrinkToFit="0" vertical="top" wrapText="1"/>
    </xf>
    <xf borderId="1" fillId="0" fontId="8" numFmtId="3" xfId="0" applyAlignment="1" applyBorder="1" applyFont="1" applyNumberFormat="1">
      <alignment horizontal="center" shrinkToFit="0" vertical="top" wrapText="1"/>
    </xf>
    <xf borderId="1" fillId="0" fontId="13" numFmtId="0" xfId="0" applyAlignment="1" applyBorder="1" applyFont="1">
      <alignment horizontal="center" shrinkToFit="0" vertical="top" wrapText="1"/>
    </xf>
    <xf borderId="0" fillId="0" fontId="13" numFmtId="0" xfId="0" applyFont="1"/>
    <xf borderId="0" fillId="0" fontId="2" numFmtId="16" xfId="0" applyFont="1" applyNumberForma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86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71"/>
    <col customWidth="1" min="10" max="10" width="14.57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45089.0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1980.0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45089.0</v>
      </c>
      <c r="B22" s="18">
        <v>16.0</v>
      </c>
      <c r="C22" s="19" t="s">
        <v>41</v>
      </c>
      <c r="D22" s="20">
        <v>1.0</v>
      </c>
      <c r="E22" s="21">
        <v>750000.0</v>
      </c>
      <c r="F22" s="21">
        <f t="shared" ref="F22:F34" si="1">E22*D22</f>
        <v>750000</v>
      </c>
      <c r="G22" s="21"/>
      <c r="H22" s="22">
        <f t="shared" ref="H22:H36" si="2">F22-G22</f>
        <v>750000</v>
      </c>
      <c r="I22" s="23">
        <v>500000.0</v>
      </c>
      <c r="J22" s="21">
        <f t="shared" ref="J22:J32" si="3">+H22-I22</f>
        <v>250000</v>
      </c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5">
        <v>45091.0</v>
      </c>
      <c r="B23" s="26">
        <v>16.0</v>
      </c>
      <c r="C23" s="19" t="s">
        <v>42</v>
      </c>
      <c r="D23" s="20"/>
      <c r="E23" s="21"/>
      <c r="F23" s="21">
        <f t="shared" si="1"/>
        <v>0</v>
      </c>
      <c r="G23" s="21"/>
      <c r="H23" s="22">
        <f t="shared" si="2"/>
        <v>0</v>
      </c>
      <c r="I23" s="23"/>
      <c r="J23" s="21">
        <f t="shared" si="3"/>
        <v>0</v>
      </c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5">
        <v>45091.0</v>
      </c>
      <c r="B24" s="26">
        <v>16.0</v>
      </c>
      <c r="C24" s="27" t="s">
        <v>43</v>
      </c>
      <c r="D24" s="28">
        <v>1.0</v>
      </c>
      <c r="E24" s="29">
        <v>1500000.0</v>
      </c>
      <c r="F24" s="21">
        <f t="shared" si="1"/>
        <v>1500000</v>
      </c>
      <c r="G24" s="21"/>
      <c r="H24" s="22">
        <f t="shared" si="2"/>
        <v>1500000</v>
      </c>
      <c r="I24" s="30"/>
      <c r="J24" s="21">
        <f t="shared" si="3"/>
        <v>1500000</v>
      </c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5">
        <v>45091.0</v>
      </c>
      <c r="B25" s="31" t="s">
        <v>44</v>
      </c>
      <c r="C25" s="19" t="s">
        <v>45</v>
      </c>
      <c r="D25" s="28">
        <v>3.0</v>
      </c>
      <c r="E25" s="29">
        <v>2500000.0</v>
      </c>
      <c r="F25" s="21">
        <f t="shared" si="1"/>
        <v>7500000</v>
      </c>
      <c r="G25" s="21"/>
      <c r="H25" s="22">
        <f t="shared" si="2"/>
        <v>7500000</v>
      </c>
      <c r="I25" s="30">
        <v>4000000.0</v>
      </c>
      <c r="J25" s="21">
        <f t="shared" si="3"/>
        <v>3500000</v>
      </c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>
        <v>45099.0</v>
      </c>
      <c r="B26" s="18" t="s">
        <v>44</v>
      </c>
      <c r="C26" s="27" t="s">
        <v>46</v>
      </c>
      <c r="D26" s="21"/>
      <c r="E26" s="21"/>
      <c r="F26" s="21">
        <f t="shared" si="1"/>
        <v>0</v>
      </c>
      <c r="G26" s="21"/>
      <c r="H26" s="22">
        <f t="shared" si="2"/>
        <v>0</v>
      </c>
      <c r="I26" s="23">
        <v>3000000.0</v>
      </c>
      <c r="J26" s="21">
        <f t="shared" si="3"/>
        <v>-3000000</v>
      </c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>
        <v>45105.0</v>
      </c>
      <c r="B27" s="18">
        <v>16.0</v>
      </c>
      <c r="C27" s="27" t="s">
        <v>47</v>
      </c>
      <c r="D27" s="21"/>
      <c r="E27" s="21"/>
      <c r="F27" s="21">
        <f t="shared" si="1"/>
        <v>0</v>
      </c>
      <c r="G27" s="21"/>
      <c r="H27" s="22">
        <f t="shared" si="2"/>
        <v>0</v>
      </c>
      <c r="I27" s="32"/>
      <c r="J27" s="21">
        <f t="shared" si="3"/>
        <v>0</v>
      </c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>
        <v>45110.0</v>
      </c>
      <c r="B28" s="18">
        <v>16.0</v>
      </c>
      <c r="C28" s="27" t="s">
        <v>46</v>
      </c>
      <c r="D28" s="21"/>
      <c r="E28" s="21"/>
      <c r="F28" s="21">
        <f t="shared" si="1"/>
        <v>0</v>
      </c>
      <c r="G28" s="21"/>
      <c r="H28" s="22">
        <f t="shared" si="2"/>
        <v>0</v>
      </c>
      <c r="I28" s="33">
        <v>2250000.0</v>
      </c>
      <c r="J28" s="21">
        <f t="shared" si="3"/>
        <v>-2250000</v>
      </c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>
        <v>45285.0</v>
      </c>
      <c r="B29" s="34">
        <v>27.0</v>
      </c>
      <c r="C29" s="35" t="s">
        <v>48</v>
      </c>
      <c r="D29" s="29">
        <v>1.0</v>
      </c>
      <c r="E29" s="29">
        <v>150000.0</v>
      </c>
      <c r="F29" s="21">
        <f t="shared" si="1"/>
        <v>150000</v>
      </c>
      <c r="G29" s="21"/>
      <c r="H29" s="22">
        <f t="shared" si="2"/>
        <v>150000</v>
      </c>
      <c r="I29" s="36">
        <v>1500000.0</v>
      </c>
      <c r="J29" s="21">
        <f t="shared" si="3"/>
        <v>-1350000</v>
      </c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7"/>
      <c r="D30" s="21"/>
      <c r="E30" s="21"/>
      <c r="F30" s="21">
        <f t="shared" si="1"/>
        <v>0</v>
      </c>
      <c r="G30" s="21"/>
      <c r="H30" s="22">
        <f t="shared" si="2"/>
        <v>0</v>
      </c>
      <c r="I30" s="37"/>
      <c r="J30" s="21">
        <f t="shared" si="3"/>
        <v>0</v>
      </c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7"/>
      <c r="D31" s="21"/>
      <c r="E31" s="21"/>
      <c r="F31" s="21">
        <f t="shared" si="1"/>
        <v>0</v>
      </c>
      <c r="G31" s="21"/>
      <c r="H31" s="22">
        <f t="shared" si="2"/>
        <v>0</v>
      </c>
      <c r="I31" s="37"/>
      <c r="J31" s="21">
        <f t="shared" si="3"/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7"/>
      <c r="D32" s="21"/>
      <c r="E32" s="21"/>
      <c r="F32" s="21">
        <f t="shared" si="1"/>
        <v>0</v>
      </c>
      <c r="G32" s="21"/>
      <c r="H32" s="22">
        <f t="shared" si="2"/>
        <v>0</v>
      </c>
      <c r="I32" s="37"/>
      <c r="J32" s="21">
        <f t="shared" si="3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7"/>
      <c r="D33" s="21"/>
      <c r="E33" s="21"/>
      <c r="F33" s="21">
        <f t="shared" si="1"/>
        <v>0</v>
      </c>
      <c r="G33" s="21"/>
      <c r="H33" s="22">
        <f t="shared" si="2"/>
        <v>0</v>
      </c>
      <c r="I33" s="37"/>
      <c r="J33" s="21"/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/>
      <c r="B34" s="18"/>
      <c r="C34" s="27"/>
      <c r="D34" s="21"/>
      <c r="E34" s="21"/>
      <c r="F34" s="21">
        <f t="shared" si="1"/>
        <v>0</v>
      </c>
      <c r="G34" s="21"/>
      <c r="H34" s="22">
        <f t="shared" si="2"/>
        <v>0</v>
      </c>
      <c r="I34" s="37"/>
      <c r="J34" s="21"/>
      <c r="K34" s="2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7"/>
      <c r="B35" s="18"/>
      <c r="C35" s="27"/>
      <c r="D35" s="21"/>
      <c r="E35" s="21"/>
      <c r="F35" s="21"/>
      <c r="G35" s="21"/>
      <c r="H35" s="22">
        <f t="shared" si="2"/>
        <v>0</v>
      </c>
      <c r="I35" s="37"/>
      <c r="J35" s="21"/>
      <c r="K35" s="2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/>
      <c r="B36" s="18"/>
      <c r="C36" s="27"/>
      <c r="D36" s="21"/>
      <c r="E36" s="21"/>
      <c r="F36" s="21"/>
      <c r="G36" s="21"/>
      <c r="H36" s="22">
        <f t="shared" si="2"/>
        <v>0</v>
      </c>
      <c r="I36" s="37"/>
      <c r="J36" s="21"/>
      <c r="K36" s="2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7"/>
      <c r="B37" s="18"/>
      <c r="C37" s="27"/>
      <c r="D37" s="21"/>
      <c r="E37" s="21"/>
      <c r="F37" s="21"/>
      <c r="G37" s="21"/>
      <c r="H37" s="22"/>
      <c r="I37" s="37"/>
      <c r="J37" s="21"/>
      <c r="K37" s="2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/>
      <c r="B38" s="18"/>
      <c r="C38" s="27"/>
      <c r="D38" s="21"/>
      <c r="E38" s="21"/>
      <c r="F38" s="21"/>
      <c r="G38" s="21"/>
      <c r="H38" s="22"/>
      <c r="I38" s="37"/>
      <c r="J38" s="21"/>
      <c r="K38" s="2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7"/>
      <c r="B39" s="18"/>
      <c r="C39" s="27"/>
      <c r="D39" s="21"/>
      <c r="E39" s="21"/>
      <c r="F39" s="21"/>
      <c r="G39" s="21"/>
      <c r="H39" s="22"/>
      <c r="I39" s="37"/>
      <c r="J39" s="21"/>
      <c r="K39" s="2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7"/>
      <c r="B40" s="18"/>
      <c r="C40" s="27"/>
      <c r="D40" s="21"/>
      <c r="E40" s="21"/>
      <c r="F40" s="21"/>
      <c r="G40" s="21"/>
      <c r="H40" s="22"/>
      <c r="I40" s="37"/>
      <c r="J40" s="21"/>
      <c r="K40" s="2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7"/>
      <c r="B41" s="18"/>
      <c r="C41" s="27"/>
      <c r="D41" s="21"/>
      <c r="E41" s="21"/>
      <c r="F41" s="21"/>
      <c r="G41" s="21"/>
      <c r="H41" s="22">
        <f t="shared" ref="H41:H43" si="4">F41-G41</f>
        <v>0</v>
      </c>
      <c r="I41" s="32"/>
      <c r="J41" s="21">
        <f t="shared" ref="J41:J43" si="5">+H41-I41</f>
        <v>0</v>
      </c>
      <c r="K41" s="2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7"/>
      <c r="B42" s="18"/>
      <c r="C42" s="27"/>
      <c r="D42" s="21"/>
      <c r="E42" s="21"/>
      <c r="F42" s="21"/>
      <c r="G42" s="21"/>
      <c r="H42" s="22">
        <f t="shared" si="4"/>
        <v>0</v>
      </c>
      <c r="I42" s="23"/>
      <c r="J42" s="21">
        <f t="shared" si="5"/>
        <v>0</v>
      </c>
      <c r="K42" s="2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7"/>
      <c r="B43" s="18"/>
      <c r="C43" s="24"/>
      <c r="D43" s="21"/>
      <c r="E43" s="21"/>
      <c r="F43" s="21"/>
      <c r="G43" s="21"/>
      <c r="H43" s="22">
        <f t="shared" si="4"/>
        <v>0</v>
      </c>
      <c r="I43" s="23"/>
      <c r="J43" s="21">
        <f t="shared" si="5"/>
        <v>0</v>
      </c>
      <c r="K43" s="2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8" t="s">
        <v>49</v>
      </c>
      <c r="B44" s="39"/>
      <c r="C44" s="39"/>
      <c r="D44" s="40"/>
      <c r="E44" s="41"/>
      <c r="F44" s="42">
        <f t="shared" ref="F44:J44" si="6">SUM(F22:F43)</f>
        <v>9900000</v>
      </c>
      <c r="G44" s="42">
        <f t="shared" si="6"/>
        <v>0</v>
      </c>
      <c r="H44" s="43">
        <f t="shared" si="6"/>
        <v>9900000</v>
      </c>
      <c r="I44" s="44">
        <f t="shared" si="6"/>
        <v>11250000</v>
      </c>
      <c r="J44" s="42">
        <f t="shared" si="6"/>
        <v>-1350000</v>
      </c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5.75" customHeight="1">
      <c r="A45" s="4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8" t="s">
        <v>50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mergeCells count="19">
    <mergeCell ref="A13:D13"/>
    <mergeCell ref="A14:D14"/>
    <mergeCell ref="A15:D15"/>
    <mergeCell ref="A16:D16"/>
    <mergeCell ref="A17:D17"/>
    <mergeCell ref="A18:D18"/>
    <mergeCell ref="A44:D4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