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han\Desktop\zerothon\"/>
    </mc:Choice>
  </mc:AlternateContent>
  <xr:revisionPtr revIDLastSave="0" documentId="13_ncr:1_{CB9A4D1C-BDC7-4A03-A685-F950077B6D26}" xr6:coauthVersionLast="47" xr6:coauthVersionMax="47" xr10:uidLastSave="{00000000-0000-0000-0000-000000000000}"/>
  <bookViews>
    <workbookView xWindow="-108" yWindow="-108" windowWidth="30936" windowHeight="16776" xr2:uid="{00000000-000D-0000-FFFF-FFFF00000000}"/>
  </bookViews>
  <sheets>
    <sheet name="데이터셋" sheetId="16" r:id="rId1"/>
    <sheet name="데이터셋(rand)" sheetId="1" r:id="rId2"/>
    <sheet name="품목코드" sheetId="14" r:id="rId3"/>
    <sheet name="▶" sheetId="8" r:id="rId4"/>
    <sheet name="2020_data" sheetId="9" r:id="rId5"/>
    <sheet name="2021_물가 (2)" sheetId="10" r:id="rId6"/>
    <sheet name="2022_물가 (2)" sheetId="11" r:id="rId7"/>
    <sheet name="2023_물가 (2)" sheetId="12" r:id="rId8"/>
    <sheet name="2024_물가 (2)" sheetId="13" r:id="rId9"/>
    <sheet name="raw▶" sheetId="5" r:id="rId10"/>
    <sheet name="2020_물가" sheetId="2" r:id="rId11"/>
    <sheet name="2021_물가" sheetId="3" r:id="rId12"/>
    <sheet name="2022_물가" sheetId="4" r:id="rId13"/>
    <sheet name="2023_물가" sheetId="6" r:id="rId14"/>
    <sheet name="2024_물가" sheetId="7" r:id="rId15"/>
  </sheets>
  <externalReferences>
    <externalReference r:id="rId16"/>
  </externalReferences>
  <definedNames>
    <definedName name="_xlnm._FilterDatabase" localSheetId="4" hidden="1">'2020_data'!$A$1:$F$207</definedName>
    <definedName name="_xlnm._FilterDatabase" localSheetId="10" hidden="1">'2020_물가'!$A$2:$K$295</definedName>
    <definedName name="_xlnm._FilterDatabase" localSheetId="11" hidden="1">'2021_물가'!$A$2:$K$294</definedName>
    <definedName name="_xlnm._FilterDatabase" localSheetId="5" hidden="1">'2021_물가 (2)'!$A$2:$G$294</definedName>
    <definedName name="_xlnm._FilterDatabase" localSheetId="12" hidden="1">'2022_물가'!$A$2:$K$293</definedName>
    <definedName name="_xlnm._FilterDatabase" localSheetId="6" hidden="1">'2022_물가 (2)'!$A$2:$G$293</definedName>
    <definedName name="_xlnm._FilterDatabase" localSheetId="13" hidden="1">'2023_물가'!$A$2:$L$279</definedName>
    <definedName name="_xlnm._FilterDatabase" localSheetId="7" hidden="1">'2023_물가 (2)'!$A$2:$I$279</definedName>
    <definedName name="_xlnm._FilterDatabase" localSheetId="14" hidden="1">'2024_물가'!$A$2:$L$276</definedName>
    <definedName name="_xlnm._FilterDatabase" localSheetId="8" hidden="1">'2024_물가 (2)'!$A$1:$I$275</definedName>
    <definedName name="_xlnm._FilterDatabase" localSheetId="0" hidden="1">데이터셋!$A$1:$M$974</definedName>
    <definedName name="_xlnm._FilterDatabase" localSheetId="1" hidden="1">'데이터셋(rand)'!$A$1:$M$974</definedName>
    <definedName name="_xlnm.Print_Area" localSheetId="4">'2020_data'!$A$1:$F$207</definedName>
    <definedName name="_xlnm.Print_Area" localSheetId="10">'2020_물가'!$A$1:$K$295</definedName>
    <definedName name="_xlnm.Print_Area" localSheetId="11">'2021_물가'!$A$1:$K$294</definedName>
    <definedName name="_xlnm.Print_Area" localSheetId="5">'2021_물가 (2)'!$A$1:$G$294</definedName>
    <definedName name="_xlnm.Print_Area" localSheetId="12">'2022_물가'!$A$1:$K$293</definedName>
    <definedName name="_xlnm.Print_Area" localSheetId="6">'2022_물가 (2)'!$A$1:$G$293</definedName>
    <definedName name="_xlnm.Print_Area" localSheetId="13">'2023_물가'!$A$1:$L$279</definedName>
    <definedName name="_xlnm.Print_Area" localSheetId="7">'2023_물가 (2)'!$A$1:$I$279</definedName>
    <definedName name="_xlnm.Print_Area" localSheetId="14">'2024_물가'!$A$1:$L$276</definedName>
    <definedName name="_xlnm.Print_Area" localSheetId="8">'2024_물가 (2)'!$A$1:$I$275</definedName>
    <definedName name="_xlnm.Print_Titles" localSheetId="4">'2020_data'!$1:$1</definedName>
    <definedName name="_xlnm.Print_Titles" localSheetId="10">'2020_물가'!$2:$2</definedName>
    <definedName name="_xlnm.Print_Titles" localSheetId="11">'2021_물가'!$2:$2</definedName>
    <definedName name="_xlnm.Print_Titles" localSheetId="5">'2021_물가 (2)'!$2:$2</definedName>
    <definedName name="_xlnm.Print_Titles" localSheetId="12">'2022_물가'!$2:$2</definedName>
    <definedName name="_xlnm.Print_Titles" localSheetId="6">'2022_물가 (2)'!$2:$2</definedName>
    <definedName name="_xlnm.Print_Titles" localSheetId="13">'2023_물가'!$1:$2</definedName>
    <definedName name="_xlnm.Print_Titles" localSheetId="7">'2023_물가 (2)'!$1:$2</definedName>
    <definedName name="_xlnm.Print_Titles" localSheetId="14">'2024_물가'!$1:$2</definedName>
    <definedName name="_xlnm.Print_Titles" localSheetId="8">'2024_물가 (2)'!$1:$1</definedName>
    <definedName name="tsell_prc" localSheetId="4">'2020_data'!$A$1:$F$207</definedName>
    <definedName name="tsell_prc" localSheetId="10">'2020_물가'!$A$2:$I$295</definedName>
    <definedName name="tsell_prc" localSheetId="11">'2021_물가'!$A$2:$I$294</definedName>
    <definedName name="tsell_prc" localSheetId="5">'2021_물가 (2)'!$A$2:$E$294</definedName>
    <definedName name="tsell_prc" localSheetId="12">'2022_물가'!$A$2:$I$293</definedName>
    <definedName name="tsell_prc" localSheetId="6">'2022_물가 (2)'!$A$2:$E$293</definedName>
    <definedName name="tsell_prc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974" i="16" l="1"/>
  <c r="M974" i="16"/>
  <c r="A974" i="16"/>
  <c r="J973" i="16"/>
  <c r="M973" i="16"/>
  <c r="A973" i="16"/>
  <c r="J972" i="16"/>
  <c r="M972" i="16"/>
  <c r="A972" i="16"/>
  <c r="J971" i="16"/>
  <c r="M971" i="16"/>
  <c r="A971" i="16"/>
  <c r="J970" i="16"/>
  <c r="M970" i="16"/>
  <c r="A970" i="16"/>
  <c r="J969" i="16"/>
  <c r="M969" i="16"/>
  <c r="A969" i="16"/>
  <c r="J968" i="16"/>
  <c r="M968" i="16"/>
  <c r="A968" i="16"/>
  <c r="J967" i="16"/>
  <c r="M967" i="16"/>
  <c r="A967" i="16"/>
  <c r="J966" i="16"/>
  <c r="M966" i="16"/>
  <c r="A966" i="16"/>
  <c r="J965" i="16"/>
  <c r="M965" i="16"/>
  <c r="A965" i="16"/>
  <c r="J964" i="16"/>
  <c r="M964" i="16"/>
  <c r="A964" i="16"/>
  <c r="J963" i="16"/>
  <c r="M963" i="16"/>
  <c r="A963" i="16"/>
  <c r="J962" i="16"/>
  <c r="M962" i="16"/>
  <c r="A962" i="16"/>
  <c r="J961" i="16"/>
  <c r="M961" i="16"/>
  <c r="A961" i="16"/>
  <c r="J960" i="16"/>
  <c r="M960" i="16"/>
  <c r="A960" i="16"/>
  <c r="J959" i="16"/>
  <c r="M959" i="16"/>
  <c r="A959" i="16"/>
  <c r="J958" i="16"/>
  <c r="M958" i="16"/>
  <c r="A958" i="16"/>
  <c r="J957" i="16"/>
  <c r="M957" i="16"/>
  <c r="A957" i="16"/>
  <c r="J956" i="16"/>
  <c r="M956" i="16"/>
  <c r="A956" i="16"/>
  <c r="J955" i="16"/>
  <c r="M955" i="16"/>
  <c r="A955" i="16"/>
  <c r="M954" i="16"/>
  <c r="J954" i="16"/>
  <c r="A954" i="16"/>
  <c r="J953" i="16"/>
  <c r="M953" i="16"/>
  <c r="A953" i="16"/>
  <c r="J952" i="16"/>
  <c r="M952" i="16"/>
  <c r="A952" i="16"/>
  <c r="J951" i="16"/>
  <c r="M951" i="16"/>
  <c r="A951" i="16"/>
  <c r="J950" i="16"/>
  <c r="M950" i="16"/>
  <c r="A950" i="16"/>
  <c r="J949" i="16"/>
  <c r="M949" i="16"/>
  <c r="A949" i="16"/>
  <c r="J948" i="16"/>
  <c r="M948" i="16"/>
  <c r="A948" i="16"/>
  <c r="J947" i="16"/>
  <c r="M947" i="16"/>
  <c r="A947" i="16"/>
  <c r="J946" i="16"/>
  <c r="M946" i="16"/>
  <c r="A946" i="16"/>
  <c r="J945" i="16"/>
  <c r="M945" i="16"/>
  <c r="A945" i="16"/>
  <c r="J944" i="16"/>
  <c r="M944" i="16"/>
  <c r="A944" i="16"/>
  <c r="J943" i="16"/>
  <c r="M943" i="16"/>
  <c r="A943" i="16"/>
  <c r="J942" i="16"/>
  <c r="M942" i="16"/>
  <c r="A942" i="16"/>
  <c r="J941" i="16"/>
  <c r="M941" i="16"/>
  <c r="A941" i="16"/>
  <c r="J940" i="16"/>
  <c r="M940" i="16"/>
  <c r="A940" i="16"/>
  <c r="J939" i="16"/>
  <c r="M939" i="16"/>
  <c r="A939" i="16"/>
  <c r="J938" i="16"/>
  <c r="M938" i="16"/>
  <c r="A938" i="16"/>
  <c r="J937" i="16"/>
  <c r="M937" i="16"/>
  <c r="A937" i="16"/>
  <c r="J936" i="16"/>
  <c r="M936" i="16"/>
  <c r="A936" i="16"/>
  <c r="J935" i="16"/>
  <c r="M935" i="16"/>
  <c r="A935" i="16"/>
  <c r="J934" i="16"/>
  <c r="M934" i="16"/>
  <c r="A934" i="16"/>
  <c r="J933" i="16"/>
  <c r="M933" i="16"/>
  <c r="A933" i="16"/>
  <c r="J932" i="16"/>
  <c r="M932" i="16"/>
  <c r="A932" i="16"/>
  <c r="J931" i="16"/>
  <c r="M931" i="16"/>
  <c r="A931" i="16"/>
  <c r="J930" i="16"/>
  <c r="M930" i="16"/>
  <c r="A930" i="16"/>
  <c r="J929" i="16"/>
  <c r="M929" i="16"/>
  <c r="A929" i="16"/>
  <c r="J928" i="16"/>
  <c r="M928" i="16"/>
  <c r="A928" i="16"/>
  <c r="J927" i="16"/>
  <c r="M927" i="16"/>
  <c r="A927" i="16"/>
  <c r="J926" i="16"/>
  <c r="M926" i="16"/>
  <c r="A926" i="16"/>
  <c r="J925" i="16"/>
  <c r="M925" i="16"/>
  <c r="A925" i="16"/>
  <c r="J924" i="16"/>
  <c r="M924" i="16"/>
  <c r="A924" i="16"/>
  <c r="J923" i="16"/>
  <c r="M923" i="16"/>
  <c r="A923" i="16"/>
  <c r="J922" i="16"/>
  <c r="M922" i="16"/>
  <c r="A922" i="16"/>
  <c r="J921" i="16"/>
  <c r="M921" i="16"/>
  <c r="A921" i="16"/>
  <c r="J920" i="16"/>
  <c r="M920" i="16"/>
  <c r="A920" i="16"/>
  <c r="J919" i="16"/>
  <c r="M919" i="16"/>
  <c r="A919" i="16"/>
  <c r="J918" i="16"/>
  <c r="M918" i="16"/>
  <c r="A918" i="16"/>
  <c r="J917" i="16"/>
  <c r="M917" i="16"/>
  <c r="A917" i="16"/>
  <c r="J916" i="16"/>
  <c r="M916" i="16"/>
  <c r="A916" i="16"/>
  <c r="J915" i="16"/>
  <c r="M915" i="16"/>
  <c r="A915" i="16"/>
  <c r="J914" i="16"/>
  <c r="M914" i="16"/>
  <c r="A914" i="16"/>
  <c r="J913" i="16"/>
  <c r="M913" i="16"/>
  <c r="A913" i="16"/>
  <c r="M912" i="16"/>
  <c r="J912" i="16"/>
  <c r="A912" i="16"/>
  <c r="J911" i="16"/>
  <c r="M911" i="16"/>
  <c r="A911" i="16"/>
  <c r="J910" i="16"/>
  <c r="M910" i="16"/>
  <c r="A910" i="16"/>
  <c r="J909" i="16"/>
  <c r="M909" i="16"/>
  <c r="A909" i="16"/>
  <c r="J908" i="16"/>
  <c r="M908" i="16"/>
  <c r="A908" i="16"/>
  <c r="J907" i="16"/>
  <c r="M907" i="16"/>
  <c r="A907" i="16"/>
  <c r="J906" i="16"/>
  <c r="M906" i="16"/>
  <c r="A906" i="16"/>
  <c r="J905" i="16"/>
  <c r="M905" i="16"/>
  <c r="A905" i="16"/>
  <c r="J904" i="16"/>
  <c r="M904" i="16"/>
  <c r="A904" i="16"/>
  <c r="J903" i="16"/>
  <c r="M903" i="16"/>
  <c r="A903" i="16"/>
  <c r="J902" i="16"/>
  <c r="M902" i="16"/>
  <c r="A902" i="16"/>
  <c r="J901" i="16"/>
  <c r="M901" i="16"/>
  <c r="A901" i="16"/>
  <c r="J900" i="16"/>
  <c r="M900" i="16"/>
  <c r="A900" i="16"/>
  <c r="J899" i="16"/>
  <c r="M899" i="16"/>
  <c r="A899" i="16"/>
  <c r="J898" i="16"/>
  <c r="M898" i="16"/>
  <c r="A898" i="16"/>
  <c r="J897" i="16"/>
  <c r="M897" i="16"/>
  <c r="A897" i="16"/>
  <c r="J896" i="16"/>
  <c r="M896" i="16"/>
  <c r="A896" i="16"/>
  <c r="J895" i="16"/>
  <c r="M895" i="16"/>
  <c r="A895" i="16"/>
  <c r="J894" i="16"/>
  <c r="M894" i="16"/>
  <c r="A894" i="16"/>
  <c r="J893" i="16"/>
  <c r="M893" i="16"/>
  <c r="A893" i="16"/>
  <c r="J892" i="16"/>
  <c r="M892" i="16"/>
  <c r="A892" i="16"/>
  <c r="J891" i="16"/>
  <c r="M891" i="16"/>
  <c r="A891" i="16"/>
  <c r="J890" i="16"/>
  <c r="M890" i="16"/>
  <c r="A890" i="16"/>
  <c r="J889" i="16"/>
  <c r="M889" i="16"/>
  <c r="A889" i="16"/>
  <c r="J888" i="16"/>
  <c r="M888" i="16"/>
  <c r="A888" i="16"/>
  <c r="J887" i="16"/>
  <c r="M887" i="16"/>
  <c r="A887" i="16"/>
  <c r="M886" i="16"/>
  <c r="J886" i="16"/>
  <c r="A886" i="16"/>
  <c r="J885" i="16"/>
  <c r="M885" i="16"/>
  <c r="A885" i="16"/>
  <c r="J884" i="16"/>
  <c r="M884" i="16"/>
  <c r="A884" i="16"/>
  <c r="J883" i="16"/>
  <c r="M883" i="16"/>
  <c r="A883" i="16"/>
  <c r="J882" i="16"/>
  <c r="M882" i="16"/>
  <c r="A882" i="16"/>
  <c r="J881" i="16"/>
  <c r="M881" i="16"/>
  <c r="A881" i="16"/>
  <c r="J880" i="16"/>
  <c r="M880" i="16"/>
  <c r="A880" i="16"/>
  <c r="J879" i="16"/>
  <c r="M879" i="16"/>
  <c r="A879" i="16"/>
  <c r="J878" i="16"/>
  <c r="M878" i="16"/>
  <c r="A878" i="16"/>
  <c r="J877" i="16"/>
  <c r="M877" i="16"/>
  <c r="A877" i="16"/>
  <c r="M876" i="16"/>
  <c r="J876" i="16"/>
  <c r="A876" i="16"/>
  <c r="J875" i="16"/>
  <c r="M875" i="16"/>
  <c r="A875" i="16"/>
  <c r="J874" i="16"/>
  <c r="M874" i="16"/>
  <c r="A874" i="16"/>
  <c r="J873" i="16"/>
  <c r="M873" i="16"/>
  <c r="A873" i="16"/>
  <c r="J872" i="16"/>
  <c r="M872" i="16"/>
  <c r="A872" i="16"/>
  <c r="J871" i="16"/>
  <c r="M871" i="16"/>
  <c r="A871" i="16"/>
  <c r="J870" i="16"/>
  <c r="M870" i="16"/>
  <c r="A870" i="16"/>
  <c r="J869" i="16"/>
  <c r="M869" i="16"/>
  <c r="A869" i="16"/>
  <c r="J868" i="16"/>
  <c r="M868" i="16"/>
  <c r="A868" i="16"/>
  <c r="J867" i="16"/>
  <c r="M867" i="16"/>
  <c r="A867" i="16"/>
  <c r="J866" i="16"/>
  <c r="M866" i="16"/>
  <c r="A866" i="16"/>
  <c r="J865" i="16"/>
  <c r="M865" i="16"/>
  <c r="A865" i="16"/>
  <c r="J864" i="16"/>
  <c r="M864" i="16"/>
  <c r="A864" i="16"/>
  <c r="J863" i="16"/>
  <c r="M863" i="16"/>
  <c r="A863" i="16"/>
  <c r="J862" i="16"/>
  <c r="M862" i="16"/>
  <c r="A862" i="16"/>
  <c r="J861" i="16"/>
  <c r="M861" i="16"/>
  <c r="A861" i="16"/>
  <c r="J860" i="16"/>
  <c r="M860" i="16"/>
  <c r="A860" i="16"/>
  <c r="J859" i="16"/>
  <c r="M859" i="16"/>
  <c r="A859" i="16"/>
  <c r="J858" i="16"/>
  <c r="M858" i="16"/>
  <c r="A858" i="16"/>
  <c r="J857" i="16"/>
  <c r="M857" i="16"/>
  <c r="A857" i="16"/>
  <c r="J856" i="16"/>
  <c r="M856" i="16"/>
  <c r="A856" i="16"/>
  <c r="J855" i="16"/>
  <c r="M855" i="16"/>
  <c r="A855" i="16"/>
  <c r="J854" i="16"/>
  <c r="M854" i="16"/>
  <c r="A854" i="16"/>
  <c r="J853" i="16"/>
  <c r="M853" i="16"/>
  <c r="A853" i="16"/>
  <c r="J852" i="16"/>
  <c r="M852" i="16"/>
  <c r="A852" i="16"/>
  <c r="J851" i="16"/>
  <c r="M851" i="16"/>
  <c r="A851" i="16"/>
  <c r="J850" i="16"/>
  <c r="M850" i="16"/>
  <c r="A850" i="16"/>
  <c r="J849" i="16"/>
  <c r="M849" i="16"/>
  <c r="A849" i="16"/>
  <c r="J848" i="16"/>
  <c r="M848" i="16"/>
  <c r="A848" i="16"/>
  <c r="J847" i="16"/>
  <c r="M847" i="16"/>
  <c r="A847" i="16"/>
  <c r="J846" i="16"/>
  <c r="M846" i="16"/>
  <c r="A846" i="16"/>
  <c r="J845" i="16"/>
  <c r="M845" i="16"/>
  <c r="A845" i="16"/>
  <c r="J844" i="16"/>
  <c r="M844" i="16"/>
  <c r="A844" i="16"/>
  <c r="J843" i="16"/>
  <c r="M843" i="16"/>
  <c r="A843" i="16"/>
  <c r="J842" i="16"/>
  <c r="M842" i="16"/>
  <c r="A842" i="16"/>
  <c r="J841" i="16"/>
  <c r="M841" i="16"/>
  <c r="A841" i="16"/>
  <c r="J840" i="16"/>
  <c r="M840" i="16"/>
  <c r="A840" i="16"/>
  <c r="J839" i="16"/>
  <c r="M839" i="16"/>
  <c r="A839" i="16"/>
  <c r="J838" i="16"/>
  <c r="M838" i="16"/>
  <c r="A838" i="16"/>
  <c r="J837" i="16"/>
  <c r="M837" i="16"/>
  <c r="A837" i="16"/>
  <c r="J836" i="16"/>
  <c r="M836" i="16"/>
  <c r="A836" i="16"/>
  <c r="J835" i="16"/>
  <c r="M835" i="16"/>
  <c r="A835" i="16"/>
  <c r="J834" i="16"/>
  <c r="M834" i="16"/>
  <c r="A834" i="16"/>
  <c r="J833" i="16"/>
  <c r="M833" i="16"/>
  <c r="A833" i="16"/>
  <c r="J832" i="16"/>
  <c r="M832" i="16"/>
  <c r="A832" i="16"/>
  <c r="J831" i="16"/>
  <c r="M831" i="16"/>
  <c r="A831" i="16"/>
  <c r="J830" i="16"/>
  <c r="M830" i="16"/>
  <c r="A830" i="16"/>
  <c r="J829" i="16"/>
  <c r="M829" i="16"/>
  <c r="A829" i="16"/>
  <c r="J828" i="16"/>
  <c r="M828" i="16"/>
  <c r="A828" i="16"/>
  <c r="J827" i="16"/>
  <c r="M827" i="16"/>
  <c r="A827" i="16"/>
  <c r="J826" i="16"/>
  <c r="M826" i="16"/>
  <c r="A826" i="16"/>
  <c r="J825" i="16"/>
  <c r="M825" i="16"/>
  <c r="A825" i="16"/>
  <c r="J824" i="16"/>
  <c r="M824" i="16"/>
  <c r="A824" i="16"/>
  <c r="J823" i="16"/>
  <c r="M823" i="16"/>
  <c r="A823" i="16"/>
  <c r="M822" i="16"/>
  <c r="J822" i="16"/>
  <c r="A822" i="16"/>
  <c r="J821" i="16"/>
  <c r="M821" i="16"/>
  <c r="A821" i="16"/>
  <c r="J820" i="16"/>
  <c r="M820" i="16"/>
  <c r="A820" i="16"/>
  <c r="J819" i="16"/>
  <c r="M819" i="16"/>
  <c r="A819" i="16"/>
  <c r="J818" i="16"/>
  <c r="M818" i="16"/>
  <c r="A818" i="16"/>
  <c r="J817" i="16"/>
  <c r="M817" i="16"/>
  <c r="A817" i="16"/>
  <c r="J816" i="16"/>
  <c r="M816" i="16"/>
  <c r="A816" i="16"/>
  <c r="J815" i="16"/>
  <c r="M815" i="16"/>
  <c r="A815" i="16"/>
  <c r="J814" i="16"/>
  <c r="M814" i="16"/>
  <c r="A814" i="16"/>
  <c r="J813" i="16"/>
  <c r="M813" i="16"/>
  <c r="A813" i="16"/>
  <c r="M812" i="16"/>
  <c r="J812" i="16"/>
  <c r="A812" i="16"/>
  <c r="J811" i="16"/>
  <c r="M811" i="16"/>
  <c r="A811" i="16"/>
  <c r="J810" i="16"/>
  <c r="M810" i="16"/>
  <c r="A810" i="16"/>
  <c r="J809" i="16"/>
  <c r="M809" i="16"/>
  <c r="A809" i="16"/>
  <c r="J808" i="16"/>
  <c r="M808" i="16"/>
  <c r="A808" i="16"/>
  <c r="J807" i="16"/>
  <c r="M807" i="16"/>
  <c r="A807" i="16"/>
  <c r="J806" i="16"/>
  <c r="M806" i="16"/>
  <c r="A806" i="16"/>
  <c r="J805" i="16"/>
  <c r="M805" i="16"/>
  <c r="A805" i="16"/>
  <c r="J804" i="16"/>
  <c r="M804" i="16"/>
  <c r="A804" i="16"/>
  <c r="J803" i="16"/>
  <c r="M803" i="16"/>
  <c r="A803" i="16"/>
  <c r="J802" i="16"/>
  <c r="M802" i="16"/>
  <c r="A802" i="16"/>
  <c r="J801" i="16"/>
  <c r="M801" i="16"/>
  <c r="A801" i="16"/>
  <c r="J800" i="16"/>
  <c r="M800" i="16"/>
  <c r="A800" i="16"/>
  <c r="J799" i="16"/>
  <c r="M799" i="16"/>
  <c r="A799" i="16"/>
  <c r="J798" i="16"/>
  <c r="M798" i="16"/>
  <c r="A798" i="16"/>
  <c r="J797" i="16"/>
  <c r="M797" i="16"/>
  <c r="A797" i="16"/>
  <c r="J796" i="16"/>
  <c r="M796" i="16"/>
  <c r="A796" i="16"/>
  <c r="J795" i="16"/>
  <c r="M795" i="16"/>
  <c r="A795" i="16"/>
  <c r="J794" i="16"/>
  <c r="M794" i="16"/>
  <c r="A794" i="16"/>
  <c r="J793" i="16"/>
  <c r="M793" i="16"/>
  <c r="A793" i="16"/>
  <c r="J792" i="16"/>
  <c r="M792" i="16"/>
  <c r="A792" i="16"/>
  <c r="J791" i="16"/>
  <c r="M791" i="16"/>
  <c r="A791" i="16"/>
  <c r="J790" i="16"/>
  <c r="M790" i="16"/>
  <c r="A790" i="16"/>
  <c r="J789" i="16"/>
  <c r="M789" i="16"/>
  <c r="A789" i="16"/>
  <c r="J788" i="16"/>
  <c r="M788" i="16"/>
  <c r="A788" i="16"/>
  <c r="M787" i="16"/>
  <c r="J787" i="16"/>
  <c r="A787" i="16"/>
  <c r="J786" i="16"/>
  <c r="M786" i="16"/>
  <c r="A786" i="16"/>
  <c r="J785" i="16"/>
  <c r="M785" i="16"/>
  <c r="A785" i="16"/>
  <c r="J784" i="16"/>
  <c r="M784" i="16"/>
  <c r="A784" i="16"/>
  <c r="J783" i="16"/>
  <c r="M783" i="16"/>
  <c r="A783" i="16"/>
  <c r="J782" i="16"/>
  <c r="M782" i="16"/>
  <c r="A782" i="16"/>
  <c r="J781" i="16"/>
  <c r="M781" i="16"/>
  <c r="A781" i="16"/>
  <c r="J780" i="16"/>
  <c r="M780" i="16"/>
  <c r="A780" i="16"/>
  <c r="J779" i="16"/>
  <c r="M779" i="16"/>
  <c r="A779" i="16"/>
  <c r="J778" i="16"/>
  <c r="M778" i="16"/>
  <c r="A778" i="16"/>
  <c r="J777" i="16"/>
  <c r="M777" i="16"/>
  <c r="A777" i="16"/>
  <c r="J776" i="16"/>
  <c r="M776" i="16"/>
  <c r="A776" i="16"/>
  <c r="J775" i="16"/>
  <c r="M775" i="16"/>
  <c r="A775" i="16"/>
  <c r="J774" i="16"/>
  <c r="M774" i="16"/>
  <c r="A774" i="16"/>
  <c r="J773" i="16"/>
  <c r="M773" i="16"/>
  <c r="A773" i="16"/>
  <c r="J772" i="16"/>
  <c r="M772" i="16"/>
  <c r="A772" i="16"/>
  <c r="J771" i="16"/>
  <c r="M771" i="16"/>
  <c r="A771" i="16"/>
  <c r="J770" i="16"/>
  <c r="M770" i="16"/>
  <c r="A770" i="16"/>
  <c r="J769" i="16"/>
  <c r="M769" i="16"/>
  <c r="A769" i="16"/>
  <c r="J768" i="16"/>
  <c r="M768" i="16"/>
  <c r="A768" i="16"/>
  <c r="J767" i="16"/>
  <c r="M767" i="16"/>
  <c r="A767" i="16"/>
  <c r="J766" i="16"/>
  <c r="M766" i="16"/>
  <c r="A766" i="16"/>
  <c r="J765" i="16"/>
  <c r="M765" i="16"/>
  <c r="A765" i="16"/>
  <c r="J764" i="16"/>
  <c r="M764" i="16"/>
  <c r="A764" i="16"/>
  <c r="J763" i="16"/>
  <c r="M763" i="16"/>
  <c r="A763" i="16"/>
  <c r="J762" i="16"/>
  <c r="M762" i="16"/>
  <c r="A762" i="16"/>
  <c r="J761" i="16"/>
  <c r="M761" i="16"/>
  <c r="A761" i="16"/>
  <c r="J760" i="16"/>
  <c r="M760" i="16"/>
  <c r="A760" i="16"/>
  <c r="J759" i="16"/>
  <c r="M759" i="16"/>
  <c r="A759" i="16"/>
  <c r="J758" i="16"/>
  <c r="M758" i="16"/>
  <c r="A758" i="16"/>
  <c r="J757" i="16"/>
  <c r="M757" i="16"/>
  <c r="A757" i="16"/>
  <c r="J756" i="16"/>
  <c r="M756" i="16"/>
  <c r="A756" i="16"/>
  <c r="J755" i="16"/>
  <c r="M755" i="16"/>
  <c r="A755" i="16"/>
  <c r="J754" i="16"/>
  <c r="M754" i="16"/>
  <c r="A754" i="16"/>
  <c r="J753" i="16"/>
  <c r="M753" i="16"/>
  <c r="A753" i="16"/>
  <c r="J752" i="16"/>
  <c r="M752" i="16"/>
  <c r="A752" i="16"/>
  <c r="J751" i="16"/>
  <c r="M751" i="16"/>
  <c r="A751" i="16"/>
  <c r="M750" i="16"/>
  <c r="J750" i="16"/>
  <c r="A750" i="16"/>
  <c r="J749" i="16"/>
  <c r="M749" i="16"/>
  <c r="A749" i="16"/>
  <c r="J748" i="16"/>
  <c r="M748" i="16"/>
  <c r="A748" i="16"/>
  <c r="J747" i="16"/>
  <c r="M747" i="16"/>
  <c r="A747" i="16"/>
  <c r="J746" i="16"/>
  <c r="M746" i="16"/>
  <c r="A746" i="16"/>
  <c r="J745" i="16"/>
  <c r="M745" i="16"/>
  <c r="A745" i="16"/>
  <c r="J744" i="16"/>
  <c r="M744" i="16"/>
  <c r="A744" i="16"/>
  <c r="J743" i="16"/>
  <c r="M743" i="16"/>
  <c r="A743" i="16"/>
  <c r="J742" i="16"/>
  <c r="M742" i="16"/>
  <c r="A742" i="16"/>
  <c r="J741" i="16"/>
  <c r="M741" i="16"/>
  <c r="A741" i="16"/>
  <c r="J740" i="16"/>
  <c r="M740" i="16"/>
  <c r="A740" i="16"/>
  <c r="J739" i="16"/>
  <c r="M739" i="16"/>
  <c r="A739" i="16"/>
  <c r="J738" i="16"/>
  <c r="M738" i="16"/>
  <c r="A738" i="16"/>
  <c r="J737" i="16"/>
  <c r="M737" i="16"/>
  <c r="A737" i="16"/>
  <c r="J736" i="16"/>
  <c r="M736" i="16"/>
  <c r="A736" i="16"/>
  <c r="J735" i="16"/>
  <c r="M735" i="16"/>
  <c r="A735" i="16"/>
  <c r="J734" i="16"/>
  <c r="M734" i="16"/>
  <c r="A734" i="16"/>
  <c r="J733" i="16"/>
  <c r="M733" i="16"/>
  <c r="A733" i="16"/>
  <c r="J732" i="16"/>
  <c r="M732" i="16"/>
  <c r="A732" i="16"/>
  <c r="J731" i="16"/>
  <c r="M731" i="16"/>
  <c r="A731" i="16"/>
  <c r="M730" i="16"/>
  <c r="J730" i="16"/>
  <c r="A730" i="16"/>
  <c r="J729" i="16"/>
  <c r="M729" i="16"/>
  <c r="A729" i="16"/>
  <c r="J728" i="16"/>
  <c r="M728" i="16"/>
  <c r="A728" i="16"/>
  <c r="J727" i="16"/>
  <c r="M727" i="16"/>
  <c r="A727" i="16"/>
  <c r="J726" i="16"/>
  <c r="M726" i="16"/>
  <c r="A726" i="16"/>
  <c r="J725" i="16"/>
  <c r="M725" i="16"/>
  <c r="A725" i="16"/>
  <c r="J724" i="16"/>
  <c r="M724" i="16"/>
  <c r="A724" i="16"/>
  <c r="M723" i="16"/>
  <c r="J723" i="16"/>
  <c r="A723" i="16"/>
  <c r="J722" i="16"/>
  <c r="M722" i="16"/>
  <c r="A722" i="16"/>
  <c r="J721" i="16"/>
  <c r="M721" i="16"/>
  <c r="A721" i="16"/>
  <c r="J720" i="16"/>
  <c r="M720" i="16"/>
  <c r="A720" i="16"/>
  <c r="J719" i="16"/>
  <c r="M719" i="16"/>
  <c r="A719" i="16"/>
  <c r="M718" i="16"/>
  <c r="J718" i="16"/>
  <c r="A718" i="16"/>
  <c r="J717" i="16"/>
  <c r="M717" i="16"/>
  <c r="A717" i="16"/>
  <c r="J716" i="16"/>
  <c r="M716" i="16"/>
  <c r="A716" i="16"/>
  <c r="J715" i="16"/>
  <c r="M715" i="16"/>
  <c r="A715" i="16"/>
  <c r="J714" i="16"/>
  <c r="M714" i="16"/>
  <c r="A714" i="16"/>
  <c r="J713" i="16"/>
  <c r="M713" i="16"/>
  <c r="A713" i="16"/>
  <c r="J712" i="16"/>
  <c r="M712" i="16"/>
  <c r="A712" i="16"/>
  <c r="J711" i="16"/>
  <c r="M711" i="16"/>
  <c r="A711" i="16"/>
  <c r="J710" i="16"/>
  <c r="M710" i="16"/>
  <c r="A710" i="16"/>
  <c r="J709" i="16"/>
  <c r="M709" i="16"/>
  <c r="A709" i="16"/>
  <c r="J708" i="16"/>
  <c r="M708" i="16"/>
  <c r="A708" i="16"/>
  <c r="J707" i="16"/>
  <c r="M707" i="16"/>
  <c r="A707" i="16"/>
  <c r="J706" i="16"/>
  <c r="M706" i="16"/>
  <c r="A706" i="16"/>
  <c r="J705" i="16"/>
  <c r="M705" i="16"/>
  <c r="A705" i="16"/>
  <c r="J704" i="16"/>
  <c r="M704" i="16"/>
  <c r="A704" i="16"/>
  <c r="J703" i="16"/>
  <c r="M703" i="16"/>
  <c r="A703" i="16"/>
  <c r="J702" i="16"/>
  <c r="M702" i="16"/>
  <c r="A702" i="16"/>
  <c r="J701" i="16"/>
  <c r="M701" i="16"/>
  <c r="A701" i="16"/>
  <c r="J700" i="16"/>
  <c r="M700" i="16"/>
  <c r="A700" i="16"/>
  <c r="J699" i="16"/>
  <c r="M699" i="16"/>
  <c r="A699" i="16"/>
  <c r="J698" i="16"/>
  <c r="M698" i="16"/>
  <c r="A698" i="16"/>
  <c r="J697" i="16"/>
  <c r="M697" i="16"/>
  <c r="A697" i="16"/>
  <c r="J696" i="16"/>
  <c r="M696" i="16"/>
  <c r="A696" i="16"/>
  <c r="J695" i="16"/>
  <c r="M695" i="16"/>
  <c r="A695" i="16"/>
  <c r="J694" i="16"/>
  <c r="M694" i="16"/>
  <c r="A694" i="16"/>
  <c r="J693" i="16"/>
  <c r="M693" i="16"/>
  <c r="A693" i="16"/>
  <c r="J692" i="16"/>
  <c r="M692" i="16"/>
  <c r="A692" i="16"/>
  <c r="J691" i="16"/>
  <c r="M691" i="16"/>
  <c r="A691" i="16"/>
  <c r="J690" i="16"/>
  <c r="M690" i="16"/>
  <c r="A690" i="16"/>
  <c r="J689" i="16"/>
  <c r="M689" i="16"/>
  <c r="A689" i="16"/>
  <c r="J688" i="16"/>
  <c r="M688" i="16"/>
  <c r="A688" i="16"/>
  <c r="J687" i="16"/>
  <c r="M687" i="16"/>
  <c r="A687" i="16"/>
  <c r="J686" i="16"/>
  <c r="M686" i="16"/>
  <c r="A686" i="16"/>
  <c r="J685" i="16"/>
  <c r="M685" i="16"/>
  <c r="A685" i="16"/>
  <c r="M684" i="16"/>
  <c r="J684" i="16"/>
  <c r="A684" i="16"/>
  <c r="J683" i="16"/>
  <c r="M683" i="16"/>
  <c r="A683" i="16"/>
  <c r="M682" i="16"/>
  <c r="J682" i="16"/>
  <c r="A682" i="16"/>
  <c r="J681" i="16"/>
  <c r="M681" i="16"/>
  <c r="A681" i="16"/>
  <c r="J680" i="16"/>
  <c r="M680" i="16"/>
  <c r="A680" i="16"/>
  <c r="J679" i="16"/>
  <c r="M679" i="16"/>
  <c r="A679" i="16"/>
  <c r="J678" i="16"/>
  <c r="M678" i="16"/>
  <c r="A678" i="16"/>
  <c r="J677" i="16"/>
  <c r="M677" i="16"/>
  <c r="A677" i="16"/>
  <c r="J676" i="16"/>
  <c r="M676" i="16"/>
  <c r="A676" i="16"/>
  <c r="J675" i="16"/>
  <c r="M675" i="16"/>
  <c r="A675" i="16"/>
  <c r="J674" i="16"/>
  <c r="M674" i="16"/>
  <c r="A674" i="16"/>
  <c r="J673" i="16"/>
  <c r="M673" i="16"/>
  <c r="A673" i="16"/>
  <c r="J672" i="16"/>
  <c r="M672" i="16"/>
  <c r="A672" i="16"/>
  <c r="J671" i="16"/>
  <c r="M671" i="16"/>
  <c r="A671" i="16"/>
  <c r="M670" i="16"/>
  <c r="J670" i="16"/>
  <c r="A670" i="16"/>
  <c r="J669" i="16"/>
  <c r="M669" i="16"/>
  <c r="A669" i="16"/>
  <c r="M668" i="16"/>
  <c r="J668" i="16"/>
  <c r="A668" i="16"/>
  <c r="J667" i="16"/>
  <c r="M667" i="16"/>
  <c r="A667" i="16"/>
  <c r="J666" i="16"/>
  <c r="M666" i="16"/>
  <c r="A666" i="16"/>
  <c r="M665" i="16"/>
  <c r="J665" i="16"/>
  <c r="A665" i="16"/>
  <c r="J664" i="16"/>
  <c r="M664" i="16"/>
  <c r="A664" i="16"/>
  <c r="J663" i="16"/>
  <c r="M663" i="16"/>
  <c r="A663" i="16"/>
  <c r="J662" i="16"/>
  <c r="M662" i="16"/>
  <c r="A662" i="16"/>
  <c r="J661" i="16"/>
  <c r="M661" i="16"/>
  <c r="A661" i="16"/>
  <c r="J660" i="16"/>
  <c r="M660" i="16"/>
  <c r="A660" i="16"/>
  <c r="J659" i="16"/>
  <c r="M659" i="16"/>
  <c r="A659" i="16"/>
  <c r="J658" i="16"/>
  <c r="M658" i="16"/>
  <c r="A658" i="16"/>
  <c r="J657" i="16"/>
  <c r="M657" i="16"/>
  <c r="A657" i="16"/>
  <c r="J656" i="16"/>
  <c r="M656" i="16"/>
  <c r="A656" i="16"/>
  <c r="J655" i="16"/>
  <c r="M655" i="16"/>
  <c r="A655" i="16"/>
  <c r="J654" i="16"/>
  <c r="M654" i="16"/>
  <c r="A654" i="16"/>
  <c r="J653" i="16"/>
  <c r="M653" i="16"/>
  <c r="A653" i="16"/>
  <c r="J652" i="16"/>
  <c r="M652" i="16"/>
  <c r="A652" i="16"/>
  <c r="J651" i="16"/>
  <c r="M651" i="16"/>
  <c r="A651" i="16"/>
  <c r="J650" i="16"/>
  <c r="M650" i="16"/>
  <c r="A650" i="16"/>
  <c r="J649" i="16"/>
  <c r="M649" i="16"/>
  <c r="A649" i="16"/>
  <c r="J648" i="16"/>
  <c r="M648" i="16"/>
  <c r="A648" i="16"/>
  <c r="J647" i="16"/>
  <c r="M647" i="16"/>
  <c r="A647" i="16"/>
  <c r="J646" i="16"/>
  <c r="M646" i="16"/>
  <c r="A646" i="16"/>
  <c r="J645" i="16"/>
  <c r="M645" i="16"/>
  <c r="A645" i="16"/>
  <c r="J644" i="16"/>
  <c r="M644" i="16"/>
  <c r="A644" i="16"/>
  <c r="J643" i="16"/>
  <c r="M643" i="16"/>
  <c r="A643" i="16"/>
  <c r="J642" i="16"/>
  <c r="M642" i="16"/>
  <c r="A642" i="16"/>
  <c r="J641" i="16"/>
  <c r="M641" i="16"/>
  <c r="A641" i="16"/>
  <c r="J640" i="16"/>
  <c r="M640" i="16"/>
  <c r="A640" i="16"/>
  <c r="J639" i="16"/>
  <c r="M639" i="16"/>
  <c r="A639" i="16"/>
  <c r="J638" i="16"/>
  <c r="M638" i="16"/>
  <c r="A638" i="16"/>
  <c r="J637" i="16"/>
  <c r="M637" i="16"/>
  <c r="A637" i="16"/>
  <c r="J636" i="16"/>
  <c r="M636" i="16"/>
  <c r="A636" i="16"/>
  <c r="J635" i="16"/>
  <c r="M635" i="16"/>
  <c r="A635" i="16"/>
  <c r="J634" i="16"/>
  <c r="M634" i="16"/>
  <c r="A634" i="16"/>
  <c r="J633" i="16"/>
  <c r="M633" i="16"/>
  <c r="A633" i="16"/>
  <c r="J632" i="16"/>
  <c r="M632" i="16"/>
  <c r="A632" i="16"/>
  <c r="J631" i="16"/>
  <c r="M631" i="16"/>
  <c r="A631" i="16"/>
  <c r="J630" i="16"/>
  <c r="M630" i="16"/>
  <c r="A630" i="16"/>
  <c r="J629" i="16"/>
  <c r="M629" i="16"/>
  <c r="A629" i="16"/>
  <c r="J628" i="16"/>
  <c r="M628" i="16"/>
  <c r="A628" i="16"/>
  <c r="J627" i="16"/>
  <c r="M627" i="16"/>
  <c r="A627" i="16"/>
  <c r="J626" i="16"/>
  <c r="M626" i="16"/>
  <c r="A626" i="16"/>
  <c r="J625" i="16"/>
  <c r="M625" i="16"/>
  <c r="A625" i="16"/>
  <c r="J624" i="16"/>
  <c r="M624" i="16"/>
  <c r="A624" i="16"/>
  <c r="J623" i="16"/>
  <c r="M623" i="16"/>
  <c r="A623" i="16"/>
  <c r="J622" i="16"/>
  <c r="M622" i="16"/>
  <c r="A622" i="16"/>
  <c r="J621" i="16"/>
  <c r="M621" i="16"/>
  <c r="A621" i="16"/>
  <c r="J620" i="16"/>
  <c r="M620" i="16"/>
  <c r="A620" i="16"/>
  <c r="J619" i="16"/>
  <c r="M619" i="16"/>
  <c r="A619" i="16"/>
  <c r="J618" i="16"/>
  <c r="M618" i="16"/>
  <c r="A618" i="16"/>
  <c r="J617" i="16"/>
  <c r="M617" i="16"/>
  <c r="A617" i="16"/>
  <c r="J616" i="16"/>
  <c r="M616" i="16"/>
  <c r="A616" i="16"/>
  <c r="J615" i="16"/>
  <c r="M615" i="16"/>
  <c r="A615" i="16"/>
  <c r="J614" i="16"/>
  <c r="M614" i="16"/>
  <c r="A614" i="16"/>
  <c r="J613" i="16"/>
  <c r="M613" i="16"/>
  <c r="A613" i="16"/>
  <c r="J612" i="16"/>
  <c r="M612" i="16"/>
  <c r="A612" i="16"/>
  <c r="J611" i="16"/>
  <c r="M611" i="16"/>
  <c r="A611" i="16"/>
  <c r="J610" i="16"/>
  <c r="M610" i="16"/>
  <c r="A610" i="16"/>
  <c r="J609" i="16"/>
  <c r="M609" i="16"/>
  <c r="A609" i="16"/>
  <c r="J608" i="16"/>
  <c r="M608" i="16"/>
  <c r="A608" i="16"/>
  <c r="J607" i="16"/>
  <c r="M607" i="16"/>
  <c r="A607" i="16"/>
  <c r="J606" i="16"/>
  <c r="M606" i="16"/>
  <c r="A606" i="16"/>
  <c r="J605" i="16"/>
  <c r="M605" i="16"/>
  <c r="A605" i="16"/>
  <c r="J604" i="16"/>
  <c r="M604" i="16"/>
  <c r="A604" i="16"/>
  <c r="J603" i="16"/>
  <c r="M603" i="16"/>
  <c r="A603" i="16"/>
  <c r="M602" i="16"/>
  <c r="J602" i="16"/>
  <c r="A602" i="16"/>
  <c r="J601" i="16"/>
  <c r="M601" i="16"/>
  <c r="A601" i="16"/>
  <c r="J600" i="16"/>
  <c r="M600" i="16"/>
  <c r="A600" i="16"/>
  <c r="J599" i="16"/>
  <c r="M599" i="16"/>
  <c r="A599" i="16"/>
  <c r="J598" i="16"/>
  <c r="M598" i="16"/>
  <c r="A598" i="16"/>
  <c r="J597" i="16"/>
  <c r="M597" i="16"/>
  <c r="A597" i="16"/>
  <c r="J596" i="16"/>
  <c r="M596" i="16"/>
  <c r="A596" i="16"/>
  <c r="M595" i="16"/>
  <c r="J595" i="16"/>
  <c r="A595" i="16"/>
  <c r="J594" i="16"/>
  <c r="M594" i="16"/>
  <c r="A594" i="16"/>
  <c r="M593" i="16"/>
  <c r="J593" i="16"/>
  <c r="A593" i="16"/>
  <c r="J592" i="16"/>
  <c r="M592" i="16"/>
  <c r="A592" i="16"/>
  <c r="J591" i="16"/>
  <c r="M591" i="16"/>
  <c r="A591" i="16"/>
  <c r="J590" i="16"/>
  <c r="M590" i="16"/>
  <c r="A590" i="16"/>
  <c r="J589" i="16"/>
  <c r="M589" i="16"/>
  <c r="A589" i="16"/>
  <c r="M588" i="16"/>
  <c r="J588" i="16"/>
  <c r="A588" i="16"/>
  <c r="J587" i="16"/>
  <c r="M587" i="16"/>
  <c r="A587" i="16"/>
  <c r="J586" i="16"/>
  <c r="M586" i="16"/>
  <c r="A586" i="16"/>
  <c r="J585" i="16"/>
  <c r="M585" i="16"/>
  <c r="A585" i="16"/>
  <c r="J584" i="16"/>
  <c r="M584" i="16"/>
  <c r="A584" i="16"/>
  <c r="J583" i="16"/>
  <c r="M583" i="16"/>
  <c r="A583" i="16"/>
  <c r="J582" i="16"/>
  <c r="M582" i="16"/>
  <c r="A582" i="16"/>
  <c r="J581" i="16"/>
  <c r="M581" i="16"/>
  <c r="A581" i="16"/>
  <c r="J580" i="16"/>
  <c r="M580" i="16"/>
  <c r="A580" i="16"/>
  <c r="J579" i="16"/>
  <c r="M579" i="16"/>
  <c r="A579" i="16"/>
  <c r="J578" i="16"/>
  <c r="M578" i="16"/>
  <c r="A578" i="16"/>
  <c r="J577" i="16"/>
  <c r="M577" i="16"/>
  <c r="A577" i="16"/>
  <c r="J576" i="16"/>
  <c r="M576" i="16"/>
  <c r="A576" i="16"/>
  <c r="J575" i="16"/>
  <c r="M575" i="16"/>
  <c r="A575" i="16"/>
  <c r="J574" i="16"/>
  <c r="M574" i="16"/>
  <c r="A574" i="16"/>
  <c r="J573" i="16"/>
  <c r="M573" i="16"/>
  <c r="A573" i="16"/>
  <c r="J572" i="16"/>
  <c r="M572" i="16"/>
  <c r="A572" i="16"/>
  <c r="J571" i="16"/>
  <c r="M571" i="16"/>
  <c r="A571" i="16"/>
  <c r="J570" i="16"/>
  <c r="M570" i="16"/>
  <c r="A570" i="16"/>
  <c r="J569" i="16"/>
  <c r="M569" i="16"/>
  <c r="A569" i="16"/>
  <c r="J568" i="16"/>
  <c r="M568" i="16"/>
  <c r="A568" i="16"/>
  <c r="J567" i="16"/>
  <c r="M567" i="16"/>
  <c r="A567" i="16"/>
  <c r="J566" i="16"/>
  <c r="M566" i="16"/>
  <c r="A566" i="16"/>
  <c r="J565" i="16"/>
  <c r="M565" i="16"/>
  <c r="A565" i="16"/>
  <c r="J564" i="16"/>
  <c r="M564" i="16"/>
  <c r="A564" i="16"/>
  <c r="J563" i="16"/>
  <c r="M563" i="16"/>
  <c r="A563" i="16"/>
  <c r="J562" i="16"/>
  <c r="M562" i="16"/>
  <c r="A562" i="16"/>
  <c r="J561" i="16"/>
  <c r="M561" i="16"/>
  <c r="A561" i="16"/>
  <c r="J560" i="16"/>
  <c r="M560" i="16"/>
  <c r="A560" i="16"/>
  <c r="J559" i="16"/>
  <c r="M559" i="16"/>
  <c r="A559" i="16"/>
  <c r="J558" i="16"/>
  <c r="M558" i="16"/>
  <c r="A558" i="16"/>
  <c r="J557" i="16"/>
  <c r="M557" i="16"/>
  <c r="A557" i="16"/>
  <c r="J556" i="16"/>
  <c r="M556" i="16"/>
  <c r="A556" i="16"/>
  <c r="J555" i="16"/>
  <c r="M555" i="16"/>
  <c r="A555" i="16"/>
  <c r="J554" i="16"/>
  <c r="M554" i="16"/>
  <c r="A554" i="16"/>
  <c r="J553" i="16"/>
  <c r="M553" i="16"/>
  <c r="A553" i="16"/>
  <c r="J552" i="16"/>
  <c r="M552" i="16"/>
  <c r="A552" i="16"/>
  <c r="M551" i="16"/>
  <c r="J551" i="16"/>
  <c r="A551" i="16"/>
  <c r="J550" i="16"/>
  <c r="M550" i="16"/>
  <c r="A550" i="16"/>
  <c r="J549" i="16"/>
  <c r="M549" i="16"/>
  <c r="A549" i="16"/>
  <c r="J548" i="16"/>
  <c r="M548" i="16"/>
  <c r="A548" i="16"/>
  <c r="J547" i="16"/>
  <c r="M547" i="16"/>
  <c r="A547" i="16"/>
  <c r="J546" i="16"/>
  <c r="M546" i="16"/>
  <c r="A546" i="16"/>
  <c r="J545" i="16"/>
  <c r="M545" i="16"/>
  <c r="A545" i="16"/>
  <c r="J544" i="16"/>
  <c r="M544" i="16"/>
  <c r="A544" i="16"/>
  <c r="J543" i="16"/>
  <c r="M543" i="16"/>
  <c r="A543" i="16"/>
  <c r="J542" i="16"/>
  <c r="M542" i="16"/>
  <c r="A542" i="16"/>
  <c r="J541" i="16"/>
  <c r="M541" i="16"/>
  <c r="A541" i="16"/>
  <c r="J540" i="16"/>
  <c r="M540" i="16"/>
  <c r="A540" i="16"/>
  <c r="J539" i="16"/>
  <c r="M539" i="16"/>
  <c r="A539" i="16"/>
  <c r="M538" i="16"/>
  <c r="J538" i="16"/>
  <c r="A538" i="16"/>
  <c r="J537" i="16"/>
  <c r="M537" i="16"/>
  <c r="A537" i="16"/>
  <c r="J536" i="16"/>
  <c r="M536" i="16"/>
  <c r="A536" i="16"/>
  <c r="J535" i="16"/>
  <c r="M535" i="16"/>
  <c r="A535" i="16"/>
  <c r="J534" i="16"/>
  <c r="M534" i="16"/>
  <c r="A534" i="16"/>
  <c r="J533" i="16"/>
  <c r="M533" i="16"/>
  <c r="A533" i="16"/>
  <c r="J532" i="16"/>
  <c r="M532" i="16"/>
  <c r="A532" i="16"/>
  <c r="J531" i="16"/>
  <c r="M531" i="16"/>
  <c r="A531" i="16"/>
  <c r="J530" i="16"/>
  <c r="M530" i="16"/>
  <c r="A530" i="16"/>
  <c r="J529" i="16"/>
  <c r="M529" i="16"/>
  <c r="A529" i="16"/>
  <c r="J528" i="16"/>
  <c r="M528" i="16"/>
  <c r="A528" i="16"/>
  <c r="J527" i="16"/>
  <c r="M527" i="16"/>
  <c r="A527" i="16"/>
  <c r="J526" i="16"/>
  <c r="M526" i="16"/>
  <c r="A526" i="16"/>
  <c r="J525" i="16"/>
  <c r="M525" i="16"/>
  <c r="A525" i="16"/>
  <c r="J524" i="16"/>
  <c r="M524" i="16"/>
  <c r="A524" i="16"/>
  <c r="J523" i="16"/>
  <c r="M523" i="16"/>
  <c r="A523" i="16"/>
  <c r="J522" i="16"/>
  <c r="M522" i="16"/>
  <c r="A522" i="16"/>
  <c r="J521" i="16"/>
  <c r="M521" i="16"/>
  <c r="A521" i="16"/>
  <c r="J520" i="16"/>
  <c r="M520" i="16"/>
  <c r="A520" i="16"/>
  <c r="J519" i="16"/>
  <c r="M519" i="16"/>
  <c r="A519" i="16"/>
  <c r="J518" i="16"/>
  <c r="M518" i="16"/>
  <c r="A518" i="16"/>
  <c r="J517" i="16"/>
  <c r="M517" i="16"/>
  <c r="A517" i="16"/>
  <c r="J516" i="16"/>
  <c r="M516" i="16"/>
  <c r="A516" i="16"/>
  <c r="J515" i="16"/>
  <c r="M515" i="16"/>
  <c r="A515" i="16"/>
  <c r="J514" i="16"/>
  <c r="M514" i="16"/>
  <c r="A514" i="16"/>
  <c r="J513" i="16"/>
  <c r="M513" i="16"/>
  <c r="A513" i="16"/>
  <c r="J512" i="16"/>
  <c r="M512" i="16"/>
  <c r="A512" i="16"/>
  <c r="J511" i="16"/>
  <c r="M511" i="16"/>
  <c r="A511" i="16"/>
  <c r="J510" i="16"/>
  <c r="M510" i="16"/>
  <c r="A510" i="16"/>
  <c r="J509" i="16"/>
  <c r="M509" i="16"/>
  <c r="A509" i="16"/>
  <c r="M508" i="16"/>
  <c r="J508" i="16"/>
  <c r="A508" i="16"/>
  <c r="J507" i="16"/>
  <c r="M507" i="16"/>
  <c r="A507" i="16"/>
  <c r="J506" i="16"/>
  <c r="M506" i="16"/>
  <c r="A506" i="16"/>
  <c r="J505" i="16"/>
  <c r="M505" i="16"/>
  <c r="A505" i="16"/>
  <c r="J504" i="16"/>
  <c r="M504" i="16"/>
  <c r="A504" i="16"/>
  <c r="J503" i="16"/>
  <c r="M503" i="16"/>
  <c r="A503" i="16"/>
  <c r="J502" i="16"/>
  <c r="M502" i="16"/>
  <c r="A502" i="16"/>
  <c r="J501" i="16"/>
  <c r="M501" i="16"/>
  <c r="A501" i="16"/>
  <c r="J500" i="16"/>
  <c r="M500" i="16"/>
  <c r="A500" i="16"/>
  <c r="M499" i="16"/>
  <c r="J499" i="16"/>
  <c r="A499" i="16"/>
  <c r="J498" i="16"/>
  <c r="M498" i="16"/>
  <c r="A498" i="16"/>
  <c r="M497" i="16"/>
  <c r="J497" i="16"/>
  <c r="A497" i="16"/>
  <c r="J496" i="16"/>
  <c r="M496" i="16"/>
  <c r="A496" i="16"/>
  <c r="J495" i="16"/>
  <c r="M495" i="16"/>
  <c r="A495" i="16"/>
  <c r="J494" i="16"/>
  <c r="M494" i="16"/>
  <c r="A494" i="16"/>
  <c r="J493" i="16"/>
  <c r="M493" i="16"/>
  <c r="A493" i="16"/>
  <c r="J492" i="16"/>
  <c r="M492" i="16"/>
  <c r="A492" i="16"/>
  <c r="J491" i="16"/>
  <c r="M491" i="16"/>
  <c r="A491" i="16"/>
  <c r="J490" i="16"/>
  <c r="M490" i="16"/>
  <c r="A490" i="16"/>
  <c r="J489" i="16"/>
  <c r="M489" i="16"/>
  <c r="A489" i="16"/>
  <c r="J488" i="16"/>
  <c r="M488" i="16"/>
  <c r="A488" i="16"/>
  <c r="J487" i="16"/>
  <c r="M487" i="16"/>
  <c r="A487" i="16"/>
  <c r="J486" i="16"/>
  <c r="M486" i="16"/>
  <c r="A486" i="16"/>
  <c r="J485" i="16"/>
  <c r="M485" i="16"/>
  <c r="A485" i="16"/>
  <c r="J484" i="16"/>
  <c r="M484" i="16"/>
  <c r="A484" i="16"/>
  <c r="J483" i="16"/>
  <c r="M483" i="16"/>
  <c r="A483" i="16"/>
  <c r="J482" i="16"/>
  <c r="M482" i="16"/>
  <c r="A482" i="16"/>
  <c r="J481" i="16"/>
  <c r="M481" i="16"/>
  <c r="A481" i="16"/>
  <c r="J480" i="16"/>
  <c r="M480" i="16"/>
  <c r="A480" i="16"/>
  <c r="J479" i="16"/>
  <c r="M479" i="16"/>
  <c r="A479" i="16"/>
  <c r="J478" i="16"/>
  <c r="M478" i="16"/>
  <c r="A478" i="16"/>
  <c r="J477" i="16"/>
  <c r="M477" i="16"/>
  <c r="A477" i="16"/>
  <c r="J476" i="16"/>
  <c r="M476" i="16"/>
  <c r="A476" i="16"/>
  <c r="J475" i="16"/>
  <c r="M475" i="16"/>
  <c r="A475" i="16"/>
  <c r="J474" i="16"/>
  <c r="M474" i="16"/>
  <c r="A474" i="16"/>
  <c r="J473" i="16"/>
  <c r="M473" i="16"/>
  <c r="A473" i="16"/>
  <c r="J472" i="16"/>
  <c r="M472" i="16"/>
  <c r="A472" i="16"/>
  <c r="J471" i="16"/>
  <c r="M471" i="16"/>
  <c r="A471" i="16"/>
  <c r="J470" i="16"/>
  <c r="M470" i="16"/>
  <c r="A470" i="16"/>
  <c r="J469" i="16"/>
  <c r="M469" i="16"/>
  <c r="A469" i="16"/>
  <c r="J468" i="16"/>
  <c r="M468" i="16"/>
  <c r="A468" i="16"/>
  <c r="J467" i="16"/>
  <c r="M467" i="16"/>
  <c r="A467" i="16"/>
  <c r="J466" i="16"/>
  <c r="M466" i="16"/>
  <c r="A466" i="16"/>
  <c r="M465" i="16"/>
  <c r="J465" i="16"/>
  <c r="A465" i="16"/>
  <c r="J464" i="16"/>
  <c r="M464" i="16"/>
  <c r="A464" i="16"/>
  <c r="J463" i="16"/>
  <c r="M463" i="16"/>
  <c r="A463" i="16"/>
  <c r="J462" i="16"/>
  <c r="M462" i="16"/>
  <c r="A462" i="16"/>
  <c r="J461" i="16"/>
  <c r="M461" i="16"/>
  <c r="A461" i="16"/>
  <c r="J460" i="16"/>
  <c r="M460" i="16"/>
  <c r="A460" i="16"/>
  <c r="J459" i="16"/>
  <c r="M459" i="16"/>
  <c r="A459" i="16"/>
  <c r="J458" i="16"/>
  <c r="M458" i="16"/>
  <c r="A458" i="16"/>
  <c r="J457" i="16"/>
  <c r="M457" i="16"/>
  <c r="A457" i="16"/>
  <c r="J456" i="16"/>
  <c r="M456" i="16"/>
  <c r="A456" i="16"/>
  <c r="J455" i="16"/>
  <c r="M455" i="16"/>
  <c r="A455" i="16"/>
  <c r="J454" i="16"/>
  <c r="M454" i="16"/>
  <c r="A454" i="16"/>
  <c r="J453" i="16"/>
  <c r="M453" i="16"/>
  <c r="A453" i="16"/>
  <c r="M452" i="16"/>
  <c r="J452" i="16"/>
  <c r="A452" i="16"/>
  <c r="J451" i="16"/>
  <c r="M451" i="16"/>
  <c r="A451" i="16"/>
  <c r="J450" i="16"/>
  <c r="M450" i="16"/>
  <c r="A450" i="16"/>
  <c r="J449" i="16"/>
  <c r="M449" i="16"/>
  <c r="A449" i="16"/>
  <c r="J448" i="16"/>
  <c r="M448" i="16"/>
  <c r="A448" i="16"/>
  <c r="J447" i="16"/>
  <c r="M447" i="16"/>
  <c r="A447" i="16"/>
  <c r="J446" i="16"/>
  <c r="M446" i="16"/>
  <c r="A446" i="16"/>
  <c r="J445" i="16"/>
  <c r="M445" i="16"/>
  <c r="A445" i="16"/>
  <c r="J444" i="16"/>
  <c r="M444" i="16"/>
  <c r="A444" i="16"/>
  <c r="J443" i="16"/>
  <c r="M443" i="16"/>
  <c r="A443" i="16"/>
  <c r="J442" i="16"/>
  <c r="M442" i="16"/>
  <c r="A442" i="16"/>
  <c r="J441" i="16"/>
  <c r="M441" i="16"/>
  <c r="A441" i="16"/>
  <c r="M440" i="16"/>
  <c r="J440" i="16"/>
  <c r="A440" i="16"/>
  <c r="J439" i="16"/>
  <c r="M439" i="16"/>
  <c r="A439" i="16"/>
  <c r="J438" i="16"/>
  <c r="M438" i="16"/>
  <c r="A438" i="16"/>
  <c r="J437" i="16"/>
  <c r="M437" i="16"/>
  <c r="A437" i="16"/>
  <c r="J436" i="16"/>
  <c r="M436" i="16"/>
  <c r="A436" i="16"/>
  <c r="J435" i="16"/>
  <c r="M435" i="16"/>
  <c r="A435" i="16"/>
  <c r="M434" i="16"/>
  <c r="J434" i="16"/>
  <c r="A434" i="16"/>
  <c r="J433" i="16"/>
  <c r="M433" i="16"/>
  <c r="A433" i="16"/>
  <c r="J432" i="16"/>
  <c r="M432" i="16"/>
  <c r="A432" i="16"/>
  <c r="J431" i="16"/>
  <c r="M431" i="16"/>
  <c r="A431" i="16"/>
  <c r="J430" i="16"/>
  <c r="M430" i="16"/>
  <c r="A430" i="16"/>
  <c r="J429" i="16"/>
  <c r="M429" i="16"/>
  <c r="A429" i="16"/>
  <c r="J428" i="16"/>
  <c r="M428" i="16"/>
  <c r="A428" i="16"/>
  <c r="J427" i="16"/>
  <c r="M427" i="16"/>
  <c r="A427" i="16"/>
  <c r="J426" i="16"/>
  <c r="M426" i="16"/>
  <c r="A426" i="16"/>
  <c r="J425" i="16"/>
  <c r="M425" i="16"/>
  <c r="A425" i="16"/>
  <c r="J424" i="16"/>
  <c r="M424" i="16"/>
  <c r="A424" i="16"/>
  <c r="J423" i="16"/>
  <c r="M423" i="16"/>
  <c r="A423" i="16"/>
  <c r="J422" i="16"/>
  <c r="M422" i="16"/>
  <c r="A422" i="16"/>
  <c r="J421" i="16"/>
  <c r="M421" i="16"/>
  <c r="A421" i="16"/>
  <c r="J420" i="16"/>
  <c r="M420" i="16"/>
  <c r="A420" i="16"/>
  <c r="J419" i="16"/>
  <c r="M419" i="16"/>
  <c r="A419" i="16"/>
  <c r="J418" i="16"/>
  <c r="M418" i="16"/>
  <c r="A418" i="16"/>
  <c r="J417" i="16"/>
  <c r="M417" i="16"/>
  <c r="A417" i="16"/>
  <c r="J416" i="16"/>
  <c r="M416" i="16"/>
  <c r="A416" i="16"/>
  <c r="J415" i="16"/>
  <c r="M415" i="16"/>
  <c r="A415" i="16"/>
  <c r="J414" i="16"/>
  <c r="M414" i="16"/>
  <c r="A414" i="16"/>
  <c r="J413" i="16"/>
  <c r="M413" i="16"/>
  <c r="A413" i="16"/>
  <c r="J412" i="16"/>
  <c r="M412" i="16"/>
  <c r="A412" i="16"/>
  <c r="J411" i="16"/>
  <c r="M411" i="16"/>
  <c r="A411" i="16"/>
  <c r="J410" i="16"/>
  <c r="M410" i="16"/>
  <c r="A410" i="16"/>
  <c r="J409" i="16"/>
  <c r="M409" i="16"/>
  <c r="A409" i="16"/>
  <c r="J408" i="16"/>
  <c r="M408" i="16"/>
  <c r="A408" i="16"/>
  <c r="J407" i="16"/>
  <c r="M407" i="16"/>
  <c r="A407" i="16"/>
  <c r="J406" i="16"/>
  <c r="M406" i="16"/>
  <c r="A406" i="16"/>
  <c r="J405" i="16"/>
  <c r="M405" i="16"/>
  <c r="A405" i="16"/>
  <c r="J404" i="16"/>
  <c r="M404" i="16"/>
  <c r="A404" i="16"/>
  <c r="J403" i="16"/>
  <c r="M403" i="16"/>
  <c r="A403" i="16"/>
  <c r="J402" i="16"/>
  <c r="M402" i="16"/>
  <c r="A402" i="16"/>
  <c r="J401" i="16"/>
  <c r="M401" i="16"/>
  <c r="A401" i="16"/>
  <c r="M400" i="16"/>
  <c r="J400" i="16"/>
  <c r="A400" i="16"/>
  <c r="J399" i="16"/>
  <c r="M399" i="16"/>
  <c r="A399" i="16"/>
  <c r="J398" i="16"/>
  <c r="M398" i="16"/>
  <c r="A398" i="16"/>
  <c r="J397" i="16"/>
  <c r="M397" i="16"/>
  <c r="A397" i="16"/>
  <c r="J396" i="16"/>
  <c r="M396" i="16"/>
  <c r="A396" i="16"/>
  <c r="J395" i="16"/>
  <c r="M395" i="16"/>
  <c r="A395" i="16"/>
  <c r="J394" i="16"/>
  <c r="M394" i="16"/>
  <c r="A394" i="16"/>
  <c r="J393" i="16"/>
  <c r="M393" i="16"/>
  <c r="A393" i="16"/>
  <c r="J392" i="16"/>
  <c r="M392" i="16"/>
  <c r="A392" i="16"/>
  <c r="J391" i="16"/>
  <c r="M391" i="16"/>
  <c r="A391" i="16"/>
  <c r="J390" i="16"/>
  <c r="M390" i="16"/>
  <c r="A390" i="16"/>
  <c r="J389" i="16"/>
  <c r="M389" i="16"/>
  <c r="A389" i="16"/>
  <c r="J388" i="16"/>
  <c r="M388" i="16"/>
  <c r="A388" i="16"/>
  <c r="J387" i="16"/>
  <c r="M387" i="16"/>
  <c r="A387" i="16"/>
  <c r="J386" i="16"/>
  <c r="M386" i="16"/>
  <c r="A386" i="16"/>
  <c r="J385" i="16"/>
  <c r="M385" i="16"/>
  <c r="A385" i="16"/>
  <c r="J384" i="16"/>
  <c r="M384" i="16"/>
  <c r="A384" i="16"/>
  <c r="J383" i="16"/>
  <c r="M383" i="16"/>
  <c r="A383" i="16"/>
  <c r="J382" i="16"/>
  <c r="M382" i="16"/>
  <c r="A382" i="16"/>
  <c r="J381" i="16"/>
  <c r="M381" i="16"/>
  <c r="A381" i="16"/>
  <c r="J380" i="16"/>
  <c r="M380" i="16"/>
  <c r="A380" i="16"/>
  <c r="J379" i="16"/>
  <c r="M379" i="16"/>
  <c r="A379" i="16"/>
  <c r="J378" i="16"/>
  <c r="M378" i="16"/>
  <c r="A378" i="16"/>
  <c r="J377" i="16"/>
  <c r="M377" i="16"/>
  <c r="A377" i="16"/>
  <c r="J376" i="16"/>
  <c r="M376" i="16"/>
  <c r="A376" i="16"/>
  <c r="J375" i="16"/>
  <c r="M375" i="16"/>
  <c r="A375" i="16"/>
  <c r="J374" i="16"/>
  <c r="M374" i="16"/>
  <c r="A374" i="16"/>
  <c r="J373" i="16"/>
  <c r="M373" i="16"/>
  <c r="A373" i="16"/>
  <c r="J372" i="16"/>
  <c r="M372" i="16"/>
  <c r="A372" i="16"/>
  <c r="J371" i="16"/>
  <c r="M371" i="16"/>
  <c r="A371" i="16"/>
  <c r="J370" i="16"/>
  <c r="M370" i="16"/>
  <c r="A370" i="16"/>
  <c r="J369" i="16"/>
  <c r="M369" i="16"/>
  <c r="A369" i="16"/>
  <c r="J368" i="16"/>
  <c r="M368" i="16"/>
  <c r="A368" i="16"/>
  <c r="J367" i="16"/>
  <c r="M367" i="16"/>
  <c r="A367" i="16"/>
  <c r="J366" i="16"/>
  <c r="M366" i="16"/>
  <c r="A366" i="16"/>
  <c r="J365" i="16"/>
  <c r="M365" i="16"/>
  <c r="A365" i="16"/>
  <c r="J364" i="16"/>
  <c r="M364" i="16"/>
  <c r="A364" i="16"/>
  <c r="J363" i="16"/>
  <c r="M363" i="16"/>
  <c r="A363" i="16"/>
  <c r="J362" i="16"/>
  <c r="M362" i="16"/>
  <c r="A362" i="16"/>
  <c r="J361" i="16"/>
  <c r="M361" i="16"/>
  <c r="A361" i="16"/>
  <c r="J360" i="16"/>
  <c r="M360" i="16"/>
  <c r="A360" i="16"/>
  <c r="J359" i="16"/>
  <c r="M359" i="16"/>
  <c r="A359" i="16"/>
  <c r="J358" i="16"/>
  <c r="M358" i="16"/>
  <c r="A358" i="16"/>
  <c r="J357" i="16"/>
  <c r="M357" i="16"/>
  <c r="A357" i="16"/>
  <c r="J356" i="16"/>
  <c r="M356" i="16"/>
  <c r="A356" i="16"/>
  <c r="M355" i="16"/>
  <c r="J355" i="16"/>
  <c r="A355" i="16"/>
  <c r="J354" i="16"/>
  <c r="M354" i="16"/>
  <c r="A354" i="16"/>
  <c r="J353" i="16"/>
  <c r="M353" i="16"/>
  <c r="A353" i="16"/>
  <c r="J352" i="16"/>
  <c r="M352" i="16"/>
  <c r="A352" i="16"/>
  <c r="J351" i="16"/>
  <c r="M351" i="16"/>
  <c r="A351" i="16"/>
  <c r="J350" i="16"/>
  <c r="M350" i="16"/>
  <c r="A350" i="16"/>
  <c r="J349" i="16"/>
  <c r="M349" i="16"/>
  <c r="A349" i="16"/>
  <c r="J348" i="16"/>
  <c r="M348" i="16"/>
  <c r="A348" i="16"/>
  <c r="J347" i="16"/>
  <c r="M347" i="16"/>
  <c r="A347" i="16"/>
  <c r="J346" i="16"/>
  <c r="M346" i="16"/>
  <c r="A346" i="16"/>
  <c r="J345" i="16"/>
  <c r="M345" i="16"/>
  <c r="A345" i="16"/>
  <c r="J344" i="16"/>
  <c r="M344" i="16"/>
  <c r="A344" i="16"/>
  <c r="J343" i="16"/>
  <c r="M343" i="16"/>
  <c r="A343" i="16"/>
  <c r="J342" i="16"/>
  <c r="M342" i="16"/>
  <c r="A342" i="16"/>
  <c r="J341" i="16"/>
  <c r="M341" i="16"/>
  <c r="A341" i="16"/>
  <c r="J340" i="16"/>
  <c r="M340" i="16"/>
  <c r="A340" i="16"/>
  <c r="J339" i="16"/>
  <c r="M339" i="16"/>
  <c r="A339" i="16"/>
  <c r="J338" i="16"/>
  <c r="M338" i="16"/>
  <c r="A338" i="16"/>
  <c r="J337" i="16"/>
  <c r="M337" i="16"/>
  <c r="A337" i="16"/>
  <c r="J336" i="16"/>
  <c r="M336" i="16"/>
  <c r="A336" i="16"/>
  <c r="J335" i="16"/>
  <c r="M335" i="16"/>
  <c r="A335" i="16"/>
  <c r="J334" i="16"/>
  <c r="M334" i="16"/>
  <c r="A334" i="16"/>
  <c r="J333" i="16"/>
  <c r="M333" i="16"/>
  <c r="A333" i="16"/>
  <c r="J332" i="16"/>
  <c r="M332" i="16"/>
  <c r="A332" i="16"/>
  <c r="J331" i="16"/>
  <c r="M331" i="16"/>
  <c r="A331" i="16"/>
  <c r="M330" i="16"/>
  <c r="J330" i="16"/>
  <c r="A330" i="16"/>
  <c r="M329" i="16"/>
  <c r="J329" i="16"/>
  <c r="A329" i="16"/>
  <c r="J328" i="16"/>
  <c r="M328" i="16"/>
  <c r="A328" i="16"/>
  <c r="J327" i="16"/>
  <c r="M327" i="16"/>
  <c r="A327" i="16"/>
  <c r="J326" i="16"/>
  <c r="M326" i="16"/>
  <c r="A326" i="16"/>
  <c r="J325" i="16"/>
  <c r="M325" i="16"/>
  <c r="A325" i="16"/>
  <c r="J324" i="16"/>
  <c r="M324" i="16"/>
  <c r="A324" i="16"/>
  <c r="J323" i="16"/>
  <c r="M323" i="16"/>
  <c r="A323" i="16"/>
  <c r="J322" i="16"/>
  <c r="M322" i="16"/>
  <c r="A322" i="16"/>
  <c r="J321" i="16"/>
  <c r="M321" i="16"/>
  <c r="A321" i="16"/>
  <c r="J320" i="16"/>
  <c r="M320" i="16"/>
  <c r="A320" i="16"/>
  <c r="J319" i="16"/>
  <c r="M319" i="16"/>
  <c r="A319" i="16"/>
  <c r="J318" i="16"/>
  <c r="M318" i="16"/>
  <c r="A318" i="16"/>
  <c r="J317" i="16"/>
  <c r="M317" i="16"/>
  <c r="A317" i="16"/>
  <c r="J316" i="16"/>
  <c r="M316" i="16"/>
  <c r="A316" i="16"/>
  <c r="J315" i="16"/>
  <c r="M315" i="16"/>
  <c r="A315" i="16"/>
  <c r="J314" i="16"/>
  <c r="M314" i="16"/>
  <c r="A314" i="16"/>
  <c r="J313" i="16"/>
  <c r="M313" i="16"/>
  <c r="A313" i="16"/>
  <c r="J312" i="16"/>
  <c r="M312" i="16"/>
  <c r="A312" i="16"/>
  <c r="J311" i="16"/>
  <c r="M311" i="16"/>
  <c r="A311" i="16"/>
  <c r="M310" i="16"/>
  <c r="J310" i="16"/>
  <c r="A310" i="16"/>
  <c r="J309" i="16"/>
  <c r="M309" i="16"/>
  <c r="A309" i="16"/>
  <c r="J308" i="16"/>
  <c r="M308" i="16"/>
  <c r="A308" i="16"/>
  <c r="J307" i="16"/>
  <c r="M307" i="16"/>
  <c r="A307" i="16"/>
  <c r="J306" i="16"/>
  <c r="M306" i="16"/>
  <c r="A306" i="16"/>
  <c r="J305" i="16"/>
  <c r="M305" i="16"/>
  <c r="A305" i="16"/>
  <c r="J304" i="16"/>
  <c r="M304" i="16"/>
  <c r="A304" i="16"/>
  <c r="J303" i="16"/>
  <c r="M303" i="16"/>
  <c r="A303" i="16"/>
  <c r="J302" i="16"/>
  <c r="M302" i="16"/>
  <c r="A302" i="16"/>
  <c r="J301" i="16"/>
  <c r="M301" i="16"/>
  <c r="A301" i="16"/>
  <c r="J300" i="16"/>
  <c r="M300" i="16"/>
  <c r="A300" i="16"/>
  <c r="J299" i="16"/>
  <c r="M299" i="16"/>
  <c r="A299" i="16"/>
  <c r="J298" i="16"/>
  <c r="M298" i="16"/>
  <c r="A298" i="16"/>
  <c r="J297" i="16"/>
  <c r="M297" i="16"/>
  <c r="A297" i="16"/>
  <c r="J296" i="16"/>
  <c r="M296" i="16"/>
  <c r="A296" i="16"/>
  <c r="J295" i="16"/>
  <c r="M295" i="16"/>
  <c r="A295" i="16"/>
  <c r="J294" i="16"/>
  <c r="M294" i="16"/>
  <c r="A294" i="16"/>
  <c r="J293" i="16"/>
  <c r="M293" i="16"/>
  <c r="A293" i="16"/>
  <c r="J292" i="16"/>
  <c r="M292" i="16"/>
  <c r="A292" i="16"/>
  <c r="J291" i="16"/>
  <c r="M291" i="16"/>
  <c r="A291" i="16"/>
  <c r="J290" i="16"/>
  <c r="M290" i="16"/>
  <c r="A290" i="16"/>
  <c r="J289" i="16"/>
  <c r="M289" i="16"/>
  <c r="A289" i="16"/>
  <c r="J288" i="16"/>
  <c r="M288" i="16"/>
  <c r="A288" i="16"/>
  <c r="J287" i="16"/>
  <c r="M287" i="16"/>
  <c r="A287" i="16"/>
  <c r="J286" i="16"/>
  <c r="M286" i="16"/>
  <c r="A286" i="16"/>
  <c r="J285" i="16"/>
  <c r="M285" i="16"/>
  <c r="A285" i="16"/>
  <c r="J284" i="16"/>
  <c r="M284" i="16"/>
  <c r="A284" i="16"/>
  <c r="J283" i="16"/>
  <c r="M283" i="16"/>
  <c r="A283" i="16"/>
  <c r="J282" i="16"/>
  <c r="M282" i="16"/>
  <c r="A282" i="16"/>
  <c r="J281" i="16"/>
  <c r="M281" i="16"/>
  <c r="A281" i="16"/>
  <c r="J280" i="16"/>
  <c r="M280" i="16"/>
  <c r="A280" i="16"/>
  <c r="J279" i="16"/>
  <c r="M279" i="16"/>
  <c r="A279" i="16"/>
  <c r="J278" i="16"/>
  <c r="M278" i="16"/>
  <c r="A278" i="16"/>
  <c r="J277" i="16"/>
  <c r="M277" i="16"/>
  <c r="A277" i="16"/>
  <c r="J276" i="16"/>
  <c r="M276" i="16"/>
  <c r="A276" i="16"/>
  <c r="J275" i="16"/>
  <c r="M275" i="16"/>
  <c r="A275" i="16"/>
  <c r="J274" i="16"/>
  <c r="M274" i="16"/>
  <c r="A274" i="16"/>
  <c r="J273" i="16"/>
  <c r="M273" i="16"/>
  <c r="A273" i="16"/>
  <c r="J272" i="16"/>
  <c r="M272" i="16"/>
  <c r="A272" i="16"/>
  <c r="J271" i="16"/>
  <c r="M271" i="16"/>
  <c r="A271" i="16"/>
  <c r="J270" i="16"/>
  <c r="M270" i="16"/>
  <c r="A270" i="16"/>
  <c r="J269" i="16"/>
  <c r="M269" i="16"/>
  <c r="A269" i="16"/>
  <c r="J268" i="16"/>
  <c r="M268" i="16"/>
  <c r="A268" i="16"/>
  <c r="J267" i="16"/>
  <c r="M267" i="16"/>
  <c r="A267" i="16"/>
  <c r="J266" i="16"/>
  <c r="M266" i="16"/>
  <c r="A266" i="16"/>
  <c r="J265" i="16"/>
  <c r="M265" i="16"/>
  <c r="A265" i="16"/>
  <c r="J264" i="16"/>
  <c r="M264" i="16"/>
  <c r="A264" i="16"/>
  <c r="J263" i="16"/>
  <c r="M263" i="16"/>
  <c r="A263" i="16"/>
  <c r="J262" i="16"/>
  <c r="M262" i="16"/>
  <c r="A262" i="16"/>
  <c r="J261" i="16"/>
  <c r="M261" i="16"/>
  <c r="A261" i="16"/>
  <c r="J260" i="16"/>
  <c r="M260" i="16"/>
  <c r="A260" i="16"/>
  <c r="M259" i="16"/>
  <c r="J259" i="16"/>
  <c r="A259" i="16"/>
  <c r="J258" i="16"/>
  <c r="M258" i="16"/>
  <c r="A258" i="16"/>
  <c r="J257" i="16"/>
  <c r="M257" i="16"/>
  <c r="A257" i="16"/>
  <c r="J256" i="16"/>
  <c r="M256" i="16"/>
  <c r="A256" i="16"/>
  <c r="J255" i="16"/>
  <c r="M255" i="16"/>
  <c r="A255" i="16"/>
  <c r="J254" i="16"/>
  <c r="M254" i="16"/>
  <c r="A254" i="16"/>
  <c r="J253" i="16"/>
  <c r="M253" i="16"/>
  <c r="A253" i="16"/>
  <c r="J252" i="16"/>
  <c r="M252" i="16"/>
  <c r="A252" i="16"/>
  <c r="J251" i="16"/>
  <c r="M251" i="16"/>
  <c r="A251" i="16"/>
  <c r="J250" i="16"/>
  <c r="M250" i="16"/>
  <c r="A250" i="16"/>
  <c r="J249" i="16"/>
  <c r="M249" i="16"/>
  <c r="A249" i="16"/>
  <c r="J248" i="16"/>
  <c r="M248" i="16"/>
  <c r="A248" i="16"/>
  <c r="J247" i="16"/>
  <c r="M247" i="16"/>
  <c r="A247" i="16"/>
  <c r="J246" i="16"/>
  <c r="M246" i="16"/>
  <c r="A246" i="16"/>
  <c r="J245" i="16"/>
  <c r="M245" i="16"/>
  <c r="A245" i="16"/>
  <c r="J244" i="16"/>
  <c r="M244" i="16"/>
  <c r="A244" i="16"/>
  <c r="J243" i="16"/>
  <c r="M243" i="16"/>
  <c r="A243" i="16"/>
  <c r="J242" i="16"/>
  <c r="M242" i="16"/>
  <c r="A242" i="16"/>
  <c r="J241" i="16"/>
  <c r="M241" i="16"/>
  <c r="A241" i="16"/>
  <c r="J240" i="16"/>
  <c r="M240" i="16"/>
  <c r="A240" i="16"/>
  <c r="J239" i="16"/>
  <c r="M239" i="16"/>
  <c r="A239" i="16"/>
  <c r="J238" i="16"/>
  <c r="M238" i="16"/>
  <c r="A238" i="16"/>
  <c r="J237" i="16"/>
  <c r="M237" i="16"/>
  <c r="A237" i="16"/>
  <c r="J236" i="16"/>
  <c r="M236" i="16"/>
  <c r="A236" i="16"/>
  <c r="J235" i="16"/>
  <c r="M235" i="16"/>
  <c r="A235" i="16"/>
  <c r="J234" i="16"/>
  <c r="M234" i="16"/>
  <c r="A234" i="16"/>
  <c r="J233" i="16"/>
  <c r="M233" i="16"/>
  <c r="A233" i="16"/>
  <c r="J232" i="16"/>
  <c r="M232" i="16"/>
  <c r="A232" i="16"/>
  <c r="J231" i="16"/>
  <c r="M231" i="16"/>
  <c r="A231" i="16"/>
  <c r="J230" i="16"/>
  <c r="M230" i="16"/>
  <c r="A230" i="16"/>
  <c r="J229" i="16"/>
  <c r="M229" i="16"/>
  <c r="A229" i="16"/>
  <c r="J228" i="16"/>
  <c r="M228" i="16"/>
  <c r="A228" i="16"/>
  <c r="J227" i="16"/>
  <c r="M227" i="16"/>
  <c r="A227" i="16"/>
  <c r="J226" i="16"/>
  <c r="M226" i="16"/>
  <c r="A226" i="16"/>
  <c r="J225" i="16"/>
  <c r="M225" i="16"/>
  <c r="A225" i="16"/>
  <c r="J224" i="16"/>
  <c r="M224" i="16"/>
  <c r="A224" i="16"/>
  <c r="J223" i="16"/>
  <c r="M223" i="16"/>
  <c r="A223" i="16"/>
  <c r="J222" i="16"/>
  <c r="M222" i="16"/>
  <c r="A222" i="16"/>
  <c r="J221" i="16"/>
  <c r="M221" i="16"/>
  <c r="A221" i="16"/>
  <c r="J220" i="16"/>
  <c r="M220" i="16"/>
  <c r="A220" i="16"/>
  <c r="J219" i="16"/>
  <c r="M219" i="16"/>
  <c r="A219" i="16"/>
  <c r="J218" i="16"/>
  <c r="M218" i="16"/>
  <c r="A218" i="16"/>
  <c r="J217" i="16"/>
  <c r="M217" i="16"/>
  <c r="A217" i="16"/>
  <c r="J216" i="16"/>
  <c r="M216" i="16"/>
  <c r="A216" i="16"/>
  <c r="J215" i="16"/>
  <c r="M215" i="16"/>
  <c r="A215" i="16"/>
  <c r="J214" i="16"/>
  <c r="M214" i="16"/>
  <c r="A214" i="16"/>
  <c r="J213" i="16"/>
  <c r="M213" i="16"/>
  <c r="A213" i="16"/>
  <c r="J212" i="16"/>
  <c r="M212" i="16"/>
  <c r="A212" i="16"/>
  <c r="J211" i="16"/>
  <c r="M211" i="16"/>
  <c r="A211" i="16"/>
  <c r="J210" i="16"/>
  <c r="M210" i="16"/>
  <c r="A210" i="16"/>
  <c r="J209" i="16"/>
  <c r="M209" i="16"/>
  <c r="A209" i="16"/>
  <c r="M208" i="16"/>
  <c r="J208" i="16"/>
  <c r="A208" i="16"/>
  <c r="J207" i="16"/>
  <c r="M207" i="16"/>
  <c r="A207" i="16"/>
  <c r="J206" i="16"/>
  <c r="M206" i="16"/>
  <c r="A206" i="16"/>
  <c r="J205" i="16"/>
  <c r="M205" i="16"/>
  <c r="A205" i="16"/>
  <c r="J204" i="16"/>
  <c r="M204" i="16"/>
  <c r="A204" i="16"/>
  <c r="J203" i="16"/>
  <c r="M203" i="16"/>
  <c r="A203" i="16"/>
  <c r="J202" i="16"/>
  <c r="M202" i="16"/>
  <c r="A202" i="16"/>
  <c r="J201" i="16"/>
  <c r="M201" i="16"/>
  <c r="A201" i="16"/>
  <c r="J200" i="16"/>
  <c r="M200" i="16"/>
  <c r="A200" i="16"/>
  <c r="J199" i="16"/>
  <c r="M199" i="16"/>
  <c r="A199" i="16"/>
  <c r="J198" i="16"/>
  <c r="M198" i="16"/>
  <c r="A198" i="16"/>
  <c r="J197" i="16"/>
  <c r="M197" i="16"/>
  <c r="A197" i="16"/>
  <c r="J196" i="16"/>
  <c r="M196" i="16"/>
  <c r="A196" i="16"/>
  <c r="J195" i="16"/>
  <c r="M195" i="16"/>
  <c r="A195" i="16"/>
  <c r="J194" i="16"/>
  <c r="M194" i="16"/>
  <c r="A194" i="16"/>
  <c r="J193" i="16"/>
  <c r="M193" i="16"/>
  <c r="A193" i="16"/>
  <c r="J192" i="16"/>
  <c r="M192" i="16"/>
  <c r="A192" i="16"/>
  <c r="J191" i="16"/>
  <c r="M191" i="16"/>
  <c r="A191" i="16"/>
  <c r="J190" i="16"/>
  <c r="M190" i="16"/>
  <c r="A190" i="16"/>
  <c r="J189" i="16"/>
  <c r="M189" i="16"/>
  <c r="A189" i="16"/>
  <c r="M188" i="16"/>
  <c r="J188" i="16"/>
  <c r="A188" i="16"/>
  <c r="J187" i="16"/>
  <c r="M187" i="16"/>
  <c r="A187" i="16"/>
  <c r="J186" i="16"/>
  <c r="M186" i="16"/>
  <c r="A186" i="16"/>
  <c r="J185" i="16"/>
  <c r="M185" i="16"/>
  <c r="A185" i="16"/>
  <c r="J184" i="16"/>
  <c r="M184" i="16"/>
  <c r="A184" i="16"/>
  <c r="J183" i="16"/>
  <c r="M183" i="16"/>
  <c r="A183" i="16"/>
  <c r="J182" i="16"/>
  <c r="M182" i="16"/>
  <c r="A182" i="16"/>
  <c r="J181" i="16"/>
  <c r="M181" i="16"/>
  <c r="A181" i="16"/>
  <c r="J180" i="16"/>
  <c r="M180" i="16"/>
  <c r="A180" i="16"/>
  <c r="J179" i="16"/>
  <c r="M179" i="16"/>
  <c r="A179" i="16"/>
  <c r="J178" i="16"/>
  <c r="M178" i="16"/>
  <c r="A178" i="16"/>
  <c r="J177" i="16"/>
  <c r="M177" i="16"/>
  <c r="A177" i="16"/>
  <c r="J176" i="16"/>
  <c r="M176" i="16"/>
  <c r="A176" i="16"/>
  <c r="J175" i="16"/>
  <c r="M175" i="16"/>
  <c r="A175" i="16"/>
  <c r="J174" i="16"/>
  <c r="M174" i="16"/>
  <c r="A174" i="16"/>
  <c r="J173" i="16"/>
  <c r="M173" i="16"/>
  <c r="A173" i="16"/>
  <c r="J172" i="16"/>
  <c r="M172" i="16"/>
  <c r="A172" i="16"/>
  <c r="J171" i="16"/>
  <c r="M171" i="16"/>
  <c r="A171" i="16"/>
  <c r="J170" i="16"/>
  <c r="M170" i="16"/>
  <c r="A170" i="16"/>
  <c r="J169" i="16"/>
  <c r="M169" i="16"/>
  <c r="A169" i="16"/>
  <c r="M168" i="16"/>
  <c r="J168" i="16"/>
  <c r="A168" i="16"/>
  <c r="J167" i="16"/>
  <c r="M167" i="16"/>
  <c r="A167" i="16"/>
  <c r="J166" i="16"/>
  <c r="M166" i="16"/>
  <c r="A166" i="16"/>
  <c r="J165" i="16"/>
  <c r="M165" i="16"/>
  <c r="A165" i="16"/>
  <c r="J164" i="16"/>
  <c r="M164" i="16"/>
  <c r="A164" i="16"/>
  <c r="J163" i="16"/>
  <c r="M163" i="16"/>
  <c r="A163" i="16"/>
  <c r="J162" i="16"/>
  <c r="M162" i="16"/>
  <c r="A162" i="16"/>
  <c r="J161" i="16"/>
  <c r="M161" i="16"/>
  <c r="A161" i="16"/>
  <c r="J160" i="16"/>
  <c r="M160" i="16"/>
  <c r="A160" i="16"/>
  <c r="J159" i="16"/>
  <c r="M159" i="16"/>
  <c r="A159" i="16"/>
  <c r="J158" i="16"/>
  <c r="M158" i="16"/>
  <c r="A158" i="16"/>
  <c r="J157" i="16"/>
  <c r="M157" i="16"/>
  <c r="A157" i="16"/>
  <c r="J156" i="16"/>
  <c r="M156" i="16"/>
  <c r="A156" i="16"/>
  <c r="J155" i="16"/>
  <c r="M155" i="16"/>
  <c r="A155" i="16"/>
  <c r="J154" i="16"/>
  <c r="M154" i="16"/>
  <c r="A154" i="16"/>
  <c r="J153" i="16"/>
  <c r="M153" i="16"/>
  <c r="A153" i="16"/>
  <c r="J152" i="16"/>
  <c r="M152" i="16"/>
  <c r="A152" i="16"/>
  <c r="J151" i="16"/>
  <c r="M151" i="16"/>
  <c r="A151" i="16"/>
  <c r="J150" i="16"/>
  <c r="M150" i="16"/>
  <c r="A150" i="16"/>
  <c r="J149" i="16"/>
  <c r="M149" i="16"/>
  <c r="A149" i="16"/>
  <c r="J148" i="16"/>
  <c r="M148" i="16"/>
  <c r="A148" i="16"/>
  <c r="J147" i="16"/>
  <c r="M147" i="16"/>
  <c r="A147" i="16"/>
  <c r="J146" i="16"/>
  <c r="M146" i="16"/>
  <c r="A146" i="16"/>
  <c r="J145" i="16"/>
  <c r="M145" i="16"/>
  <c r="A145" i="16"/>
  <c r="J144" i="16"/>
  <c r="M144" i="16"/>
  <c r="A144" i="16"/>
  <c r="J143" i="16"/>
  <c r="M143" i="16"/>
  <c r="A143" i="16"/>
  <c r="J142" i="16"/>
  <c r="M142" i="16"/>
  <c r="A142" i="16"/>
  <c r="J141" i="16"/>
  <c r="M141" i="16"/>
  <c r="A141" i="16"/>
  <c r="J140" i="16"/>
  <c r="M140" i="16"/>
  <c r="A140" i="16"/>
  <c r="J139" i="16"/>
  <c r="M139" i="16"/>
  <c r="A139" i="16"/>
  <c r="J138" i="16"/>
  <c r="M138" i="16"/>
  <c r="A138" i="16"/>
  <c r="J137" i="16"/>
  <c r="M137" i="16"/>
  <c r="A137" i="16"/>
  <c r="J136" i="16"/>
  <c r="M136" i="16"/>
  <c r="A136" i="16"/>
  <c r="M135" i="16"/>
  <c r="J135" i="16"/>
  <c r="A135" i="16"/>
  <c r="J134" i="16"/>
  <c r="M134" i="16"/>
  <c r="A134" i="16"/>
  <c r="J133" i="16"/>
  <c r="M133" i="16"/>
  <c r="A133" i="16"/>
  <c r="J132" i="16"/>
  <c r="M132" i="16"/>
  <c r="A132" i="16"/>
  <c r="J131" i="16"/>
  <c r="M131" i="16"/>
  <c r="A131" i="16"/>
  <c r="J130" i="16"/>
  <c r="M130" i="16"/>
  <c r="A130" i="16"/>
  <c r="J129" i="16"/>
  <c r="M129" i="16"/>
  <c r="A129" i="16"/>
  <c r="J128" i="16"/>
  <c r="M128" i="16"/>
  <c r="A128" i="16"/>
  <c r="J127" i="16"/>
  <c r="M127" i="16"/>
  <c r="A127" i="16"/>
  <c r="J126" i="16"/>
  <c r="M126" i="16"/>
  <c r="A126" i="16"/>
  <c r="J125" i="16"/>
  <c r="M125" i="16"/>
  <c r="A125" i="16"/>
  <c r="J124" i="16"/>
  <c r="M124" i="16"/>
  <c r="A124" i="16"/>
  <c r="J123" i="16"/>
  <c r="M123" i="16"/>
  <c r="A123" i="16"/>
  <c r="J122" i="16"/>
  <c r="M122" i="16"/>
  <c r="A122" i="16"/>
  <c r="J121" i="16"/>
  <c r="M121" i="16"/>
  <c r="A121" i="16"/>
  <c r="J120" i="16"/>
  <c r="M120" i="16"/>
  <c r="A120" i="16"/>
  <c r="J119" i="16"/>
  <c r="M119" i="16"/>
  <c r="A119" i="16"/>
  <c r="J118" i="16"/>
  <c r="M118" i="16"/>
  <c r="A118" i="16"/>
  <c r="M117" i="16"/>
  <c r="J117" i="16"/>
  <c r="A117" i="16"/>
  <c r="J116" i="16"/>
  <c r="M116" i="16"/>
  <c r="A116" i="16"/>
  <c r="J115" i="16"/>
  <c r="M115" i="16"/>
  <c r="A115" i="16"/>
  <c r="J114" i="16"/>
  <c r="M114" i="16"/>
  <c r="A114" i="16"/>
  <c r="M113" i="16"/>
  <c r="J113" i="16"/>
  <c r="A113" i="16"/>
  <c r="J112" i="16"/>
  <c r="M112" i="16"/>
  <c r="A112" i="16"/>
  <c r="J111" i="16"/>
  <c r="M111" i="16"/>
  <c r="A111" i="16"/>
  <c r="J110" i="16"/>
  <c r="M110" i="16"/>
  <c r="A110" i="16"/>
  <c r="J109" i="16"/>
  <c r="M109" i="16"/>
  <c r="A109" i="16"/>
  <c r="J108" i="16"/>
  <c r="M108" i="16"/>
  <c r="A108" i="16"/>
  <c r="M107" i="16"/>
  <c r="J107" i="16"/>
  <c r="A107" i="16"/>
  <c r="J106" i="16"/>
  <c r="M106" i="16"/>
  <c r="A106" i="16"/>
  <c r="J105" i="16"/>
  <c r="M105" i="16"/>
  <c r="A105" i="16"/>
  <c r="J104" i="16"/>
  <c r="M104" i="16"/>
  <c r="A104" i="16"/>
  <c r="J103" i="16"/>
  <c r="M103" i="16"/>
  <c r="A103" i="16"/>
  <c r="J102" i="16"/>
  <c r="M102" i="16"/>
  <c r="A102" i="16"/>
  <c r="J101" i="16"/>
  <c r="M101" i="16"/>
  <c r="A101" i="16"/>
  <c r="J100" i="16"/>
  <c r="M100" i="16"/>
  <c r="A100" i="16"/>
  <c r="J99" i="16"/>
  <c r="M99" i="16"/>
  <c r="A99" i="16"/>
  <c r="M98" i="16"/>
  <c r="J98" i="16"/>
  <c r="A98" i="16"/>
  <c r="J97" i="16"/>
  <c r="M97" i="16"/>
  <c r="A97" i="16"/>
  <c r="J96" i="16"/>
  <c r="M96" i="16"/>
  <c r="A96" i="16"/>
  <c r="J95" i="16"/>
  <c r="M95" i="16"/>
  <c r="A95" i="16"/>
  <c r="J94" i="16"/>
  <c r="M94" i="16"/>
  <c r="A94" i="16"/>
  <c r="J93" i="16"/>
  <c r="M93" i="16"/>
  <c r="A93" i="16"/>
  <c r="J92" i="16"/>
  <c r="M92" i="16"/>
  <c r="A92" i="16"/>
  <c r="J91" i="16"/>
  <c r="M91" i="16"/>
  <c r="A91" i="16"/>
  <c r="J90" i="16"/>
  <c r="M90" i="16"/>
  <c r="A90" i="16"/>
  <c r="J89" i="16"/>
  <c r="M89" i="16"/>
  <c r="A89" i="16"/>
  <c r="J88" i="16"/>
  <c r="M88" i="16"/>
  <c r="A88" i="16"/>
  <c r="J87" i="16"/>
  <c r="M87" i="16"/>
  <c r="A87" i="16"/>
  <c r="J86" i="16"/>
  <c r="M86" i="16"/>
  <c r="A86" i="16"/>
  <c r="J85" i="16"/>
  <c r="M85" i="16"/>
  <c r="A85" i="16"/>
  <c r="J84" i="16"/>
  <c r="M84" i="16"/>
  <c r="A84" i="16"/>
  <c r="J83" i="16"/>
  <c r="M83" i="16"/>
  <c r="A83" i="16"/>
  <c r="J82" i="16"/>
  <c r="M82" i="16"/>
  <c r="A82" i="16"/>
  <c r="J81" i="16"/>
  <c r="M81" i="16"/>
  <c r="A81" i="16"/>
  <c r="J80" i="16"/>
  <c r="M80" i="16"/>
  <c r="A80" i="16"/>
  <c r="J79" i="16"/>
  <c r="M79" i="16"/>
  <c r="A79" i="16"/>
  <c r="J78" i="16"/>
  <c r="M78" i="16"/>
  <c r="A78" i="16"/>
  <c r="J77" i="16"/>
  <c r="M77" i="16"/>
  <c r="A77" i="16"/>
  <c r="J76" i="16"/>
  <c r="M76" i="16"/>
  <c r="A76" i="16"/>
  <c r="J75" i="16"/>
  <c r="M75" i="16"/>
  <c r="A75" i="16"/>
  <c r="J74" i="16"/>
  <c r="M74" i="16"/>
  <c r="A74" i="16"/>
  <c r="J73" i="16"/>
  <c r="M73" i="16"/>
  <c r="A73" i="16"/>
  <c r="J72" i="16"/>
  <c r="M72" i="16"/>
  <c r="A72" i="16"/>
  <c r="J71" i="16"/>
  <c r="M71" i="16"/>
  <c r="A71" i="16"/>
  <c r="J70" i="16"/>
  <c r="M70" i="16"/>
  <c r="A70" i="16"/>
  <c r="J69" i="16"/>
  <c r="M69" i="16"/>
  <c r="A69" i="16"/>
  <c r="J68" i="16"/>
  <c r="M68" i="16"/>
  <c r="A68" i="16"/>
  <c r="J67" i="16"/>
  <c r="M67" i="16"/>
  <c r="A67" i="16"/>
  <c r="J66" i="16"/>
  <c r="M66" i="16"/>
  <c r="A66" i="16"/>
  <c r="J65" i="16"/>
  <c r="M65" i="16"/>
  <c r="A65" i="16"/>
  <c r="J64" i="16"/>
  <c r="M64" i="16"/>
  <c r="A64" i="16"/>
  <c r="J63" i="16"/>
  <c r="M63" i="16"/>
  <c r="A63" i="16"/>
  <c r="J62" i="16"/>
  <c r="M62" i="16"/>
  <c r="A62" i="16"/>
  <c r="J61" i="16"/>
  <c r="M61" i="16"/>
  <c r="A61" i="16"/>
  <c r="J60" i="16"/>
  <c r="M60" i="16"/>
  <c r="A60" i="16"/>
  <c r="J59" i="16"/>
  <c r="M59" i="16"/>
  <c r="A59" i="16"/>
  <c r="M58" i="16"/>
  <c r="J58" i="16"/>
  <c r="A58" i="16"/>
  <c r="J57" i="16"/>
  <c r="M57" i="16"/>
  <c r="A57" i="16"/>
  <c r="J56" i="16"/>
  <c r="M56" i="16"/>
  <c r="A56" i="16"/>
  <c r="J55" i="16"/>
  <c r="M55" i="16"/>
  <c r="A55" i="16"/>
  <c r="J54" i="16"/>
  <c r="M54" i="16"/>
  <c r="A54" i="16"/>
  <c r="M53" i="16"/>
  <c r="J53" i="16"/>
  <c r="A53" i="16"/>
  <c r="J52" i="16"/>
  <c r="M52" i="16"/>
  <c r="A52" i="16"/>
  <c r="J51" i="16"/>
  <c r="M51" i="16"/>
  <c r="A51" i="16"/>
  <c r="J50" i="16"/>
  <c r="M50" i="16"/>
  <c r="A50" i="16"/>
  <c r="J49" i="16"/>
  <c r="M49" i="16"/>
  <c r="A49" i="16"/>
  <c r="J48" i="16"/>
  <c r="M48" i="16"/>
  <c r="A48" i="16"/>
  <c r="J47" i="16"/>
  <c r="M47" i="16"/>
  <c r="A47" i="16"/>
  <c r="J46" i="16"/>
  <c r="M46" i="16"/>
  <c r="A46" i="16"/>
  <c r="J45" i="16"/>
  <c r="M45" i="16"/>
  <c r="A45" i="16"/>
  <c r="J44" i="16"/>
  <c r="M44" i="16"/>
  <c r="A44" i="16"/>
  <c r="J43" i="16"/>
  <c r="M43" i="16"/>
  <c r="A43" i="16"/>
  <c r="J42" i="16"/>
  <c r="M42" i="16"/>
  <c r="A42" i="16"/>
  <c r="J41" i="16"/>
  <c r="M41" i="16"/>
  <c r="A41" i="16"/>
  <c r="J40" i="16"/>
  <c r="M40" i="16"/>
  <c r="A40" i="16"/>
  <c r="M39" i="16"/>
  <c r="J39" i="16"/>
  <c r="A39" i="16"/>
  <c r="J38" i="16"/>
  <c r="M38" i="16"/>
  <c r="A38" i="16"/>
  <c r="J37" i="16"/>
  <c r="M37" i="16"/>
  <c r="A37" i="16"/>
  <c r="J36" i="16"/>
  <c r="M36" i="16"/>
  <c r="A36" i="16"/>
  <c r="J35" i="16"/>
  <c r="M35" i="16"/>
  <c r="A35" i="16"/>
  <c r="J34" i="16"/>
  <c r="M34" i="16"/>
  <c r="A34" i="16"/>
  <c r="J33" i="16"/>
  <c r="M33" i="16"/>
  <c r="A33" i="16"/>
  <c r="J32" i="16"/>
  <c r="M32" i="16"/>
  <c r="A32" i="16"/>
  <c r="J31" i="16"/>
  <c r="M31" i="16"/>
  <c r="A31" i="16"/>
  <c r="J30" i="16"/>
  <c r="M30" i="16"/>
  <c r="A30" i="16"/>
  <c r="J29" i="16"/>
  <c r="M29" i="16"/>
  <c r="A29" i="16"/>
  <c r="J28" i="16"/>
  <c r="M28" i="16"/>
  <c r="A28" i="16"/>
  <c r="J27" i="16"/>
  <c r="M27" i="16"/>
  <c r="A27" i="16"/>
  <c r="M26" i="16"/>
  <c r="J26" i="16"/>
  <c r="A26" i="16"/>
  <c r="J25" i="16"/>
  <c r="M25" i="16"/>
  <c r="A25" i="16"/>
  <c r="J24" i="16"/>
  <c r="M24" i="16"/>
  <c r="A24" i="16"/>
  <c r="J23" i="16"/>
  <c r="M23" i="16"/>
  <c r="A23" i="16"/>
  <c r="J22" i="16"/>
  <c r="M22" i="16"/>
  <c r="A22" i="16"/>
  <c r="J21" i="16"/>
  <c r="M21" i="16"/>
  <c r="A21" i="16"/>
  <c r="J20" i="16"/>
  <c r="M20" i="16"/>
  <c r="A20" i="16"/>
  <c r="J19" i="16"/>
  <c r="M19" i="16"/>
  <c r="A19" i="16"/>
  <c r="J18" i="16"/>
  <c r="M18" i="16"/>
  <c r="A18" i="16"/>
  <c r="J17" i="16"/>
  <c r="M17" i="16"/>
  <c r="A17" i="16"/>
  <c r="J16" i="16"/>
  <c r="M16" i="16"/>
  <c r="A16" i="16"/>
  <c r="J15" i="16"/>
  <c r="M15" i="16"/>
  <c r="A15" i="16"/>
  <c r="J14" i="16"/>
  <c r="M14" i="16"/>
  <c r="A14" i="16"/>
  <c r="J13" i="16"/>
  <c r="M13" i="16"/>
  <c r="A13" i="16"/>
  <c r="J12" i="16"/>
  <c r="M12" i="16"/>
  <c r="A12" i="16"/>
  <c r="J11" i="16"/>
  <c r="M11" i="16"/>
  <c r="A11" i="16"/>
  <c r="J10" i="16"/>
  <c r="M10" i="16"/>
  <c r="A10" i="16"/>
  <c r="J9" i="16"/>
  <c r="M9" i="16"/>
  <c r="A9" i="16"/>
  <c r="J8" i="16"/>
  <c r="M8" i="16"/>
  <c r="A8" i="16"/>
  <c r="M7" i="16"/>
  <c r="J7" i="16"/>
  <c r="A7" i="16"/>
  <c r="J6" i="16"/>
  <c r="M6" i="16"/>
  <c r="A6" i="16"/>
  <c r="J5" i="16"/>
  <c r="M5" i="16"/>
  <c r="A5" i="16"/>
  <c r="J4" i="16"/>
  <c r="M4" i="16"/>
  <c r="A4" i="16"/>
  <c r="J3" i="16"/>
  <c r="M3" i="16"/>
  <c r="A3" i="16"/>
  <c r="J2" i="16"/>
  <c r="M2" i="16"/>
  <c r="A2" i="16"/>
  <c r="I2" i="1"/>
  <c r="J2" i="1" s="1"/>
  <c r="I3" i="1"/>
  <c r="J3" i="1" s="1"/>
  <c r="I4" i="1"/>
  <c r="I5" i="1"/>
  <c r="J5" i="1" s="1"/>
  <c r="I6" i="1"/>
  <c r="J6" i="1" s="1"/>
  <c r="I7" i="1"/>
  <c r="J7" i="1" s="1"/>
  <c r="I8" i="1"/>
  <c r="J8" i="1" s="1"/>
  <c r="I9" i="1"/>
  <c r="J9" i="1" s="1"/>
  <c r="I10" i="1"/>
  <c r="J10" i="1" s="1"/>
  <c r="I11" i="1"/>
  <c r="I12" i="1"/>
  <c r="I13" i="1"/>
  <c r="I14" i="1"/>
  <c r="J14" i="1" s="1"/>
  <c r="I15" i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I28" i="1"/>
  <c r="I29" i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I44" i="1"/>
  <c r="I45" i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I60" i="1"/>
  <c r="I61" i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I76" i="1"/>
  <c r="I77" i="1"/>
  <c r="I78" i="1"/>
  <c r="J78" i="1" s="1"/>
  <c r="I79" i="1"/>
  <c r="J79" i="1" s="1"/>
  <c r="I80" i="1"/>
  <c r="J80" i="1" s="1"/>
  <c r="I81" i="1"/>
  <c r="J81" i="1" s="1"/>
  <c r="I82" i="1"/>
  <c r="I83" i="1"/>
  <c r="J83" i="1" s="1"/>
  <c r="I84" i="1"/>
  <c r="I85" i="1"/>
  <c r="J85" i="1" s="1"/>
  <c r="I86" i="1"/>
  <c r="J86" i="1" s="1"/>
  <c r="I87" i="1"/>
  <c r="J87" i="1" s="1"/>
  <c r="I88" i="1"/>
  <c r="J88" i="1" s="1"/>
  <c r="I89" i="1"/>
  <c r="J89" i="1" s="1"/>
  <c r="I90" i="1"/>
  <c r="J90" i="1" s="1"/>
  <c r="I91" i="1"/>
  <c r="I92" i="1"/>
  <c r="I93" i="1"/>
  <c r="I94" i="1"/>
  <c r="I95" i="1"/>
  <c r="J95" i="1" s="1"/>
  <c r="I96" i="1"/>
  <c r="J96" i="1" s="1"/>
  <c r="I97" i="1"/>
  <c r="J97" i="1" s="1"/>
  <c r="I98" i="1"/>
  <c r="J98" i="1" s="1"/>
  <c r="I99" i="1"/>
  <c r="J99" i="1" s="1"/>
  <c r="I100" i="1"/>
  <c r="I101" i="1"/>
  <c r="J101" i="1" s="1"/>
  <c r="I102" i="1"/>
  <c r="J102" i="1" s="1"/>
  <c r="I103" i="1"/>
  <c r="J103" i="1" s="1"/>
  <c r="I104" i="1"/>
  <c r="J104" i="1" s="1"/>
  <c r="I105" i="1"/>
  <c r="J105" i="1" s="1"/>
  <c r="I106" i="1"/>
  <c r="J106" i="1" s="1"/>
  <c r="I107" i="1"/>
  <c r="I108" i="1"/>
  <c r="I109" i="1"/>
  <c r="I110" i="1"/>
  <c r="J110" i="1" s="1"/>
  <c r="I111" i="1"/>
  <c r="J111" i="1" s="1"/>
  <c r="I112" i="1"/>
  <c r="J112" i="1" s="1"/>
  <c r="I113" i="1"/>
  <c r="J113" i="1" s="1"/>
  <c r="I114" i="1"/>
  <c r="J114" i="1" s="1"/>
  <c r="I115" i="1"/>
  <c r="J115" i="1" s="1"/>
  <c r="I116" i="1"/>
  <c r="I117" i="1"/>
  <c r="J117" i="1" s="1"/>
  <c r="I118" i="1"/>
  <c r="J118" i="1" s="1"/>
  <c r="I119" i="1"/>
  <c r="J119" i="1" s="1"/>
  <c r="I120" i="1"/>
  <c r="J120" i="1" s="1"/>
  <c r="I121" i="1"/>
  <c r="J121" i="1" s="1"/>
  <c r="I122" i="1"/>
  <c r="J122" i="1" s="1"/>
  <c r="I123" i="1"/>
  <c r="I124" i="1"/>
  <c r="I125" i="1"/>
  <c r="I126" i="1"/>
  <c r="J126" i="1" s="1"/>
  <c r="I127" i="1"/>
  <c r="J127" i="1" s="1"/>
  <c r="I128" i="1"/>
  <c r="J128" i="1" s="1"/>
  <c r="I129" i="1"/>
  <c r="J129" i="1" s="1"/>
  <c r="I130" i="1"/>
  <c r="J130" i="1" s="1"/>
  <c r="I131" i="1"/>
  <c r="J131" i="1" s="1"/>
  <c r="I132" i="1"/>
  <c r="I133" i="1"/>
  <c r="J133" i="1" s="1"/>
  <c r="I134" i="1"/>
  <c r="J134" i="1" s="1"/>
  <c r="I135" i="1"/>
  <c r="J135" i="1" s="1"/>
  <c r="I136" i="1"/>
  <c r="J136" i="1" s="1"/>
  <c r="I137" i="1"/>
  <c r="J137" i="1" s="1"/>
  <c r="I138" i="1"/>
  <c r="J138" i="1" s="1"/>
  <c r="I139" i="1"/>
  <c r="I140" i="1"/>
  <c r="I141" i="1"/>
  <c r="I142" i="1"/>
  <c r="J142" i="1" s="1"/>
  <c r="I143" i="1"/>
  <c r="J143" i="1" s="1"/>
  <c r="I144" i="1"/>
  <c r="J144" i="1" s="1"/>
  <c r="I145" i="1"/>
  <c r="J145" i="1" s="1"/>
  <c r="I146" i="1"/>
  <c r="J146" i="1" s="1"/>
  <c r="I147" i="1"/>
  <c r="J147" i="1" s="1"/>
  <c r="I148" i="1"/>
  <c r="I149" i="1"/>
  <c r="J149" i="1" s="1"/>
  <c r="I150" i="1"/>
  <c r="J150" i="1" s="1"/>
  <c r="I151" i="1"/>
  <c r="J151" i="1" s="1"/>
  <c r="I152" i="1"/>
  <c r="J152" i="1" s="1"/>
  <c r="I153" i="1"/>
  <c r="J153" i="1" s="1"/>
  <c r="I154" i="1"/>
  <c r="J154" i="1" s="1"/>
  <c r="I155" i="1"/>
  <c r="I156" i="1"/>
  <c r="I157" i="1"/>
  <c r="I158" i="1"/>
  <c r="J158" i="1" s="1"/>
  <c r="I159" i="1"/>
  <c r="J159" i="1" s="1"/>
  <c r="I160" i="1"/>
  <c r="J160" i="1" s="1"/>
  <c r="I161" i="1"/>
  <c r="J161" i="1" s="1"/>
  <c r="I162" i="1"/>
  <c r="J162" i="1" s="1"/>
  <c r="I163" i="1"/>
  <c r="J163" i="1" s="1"/>
  <c r="I164" i="1"/>
  <c r="I165" i="1"/>
  <c r="J165" i="1" s="1"/>
  <c r="I166" i="1"/>
  <c r="J166" i="1" s="1"/>
  <c r="I167" i="1"/>
  <c r="J167" i="1" s="1"/>
  <c r="I168" i="1"/>
  <c r="J168" i="1" s="1"/>
  <c r="I169" i="1"/>
  <c r="J169" i="1" s="1"/>
  <c r="I170" i="1"/>
  <c r="J170" i="1" s="1"/>
  <c r="I171" i="1"/>
  <c r="I172" i="1"/>
  <c r="I173" i="1"/>
  <c r="I174" i="1"/>
  <c r="J174" i="1" s="1"/>
  <c r="I175" i="1"/>
  <c r="J175" i="1" s="1"/>
  <c r="I176" i="1"/>
  <c r="J176" i="1" s="1"/>
  <c r="I177" i="1"/>
  <c r="J177" i="1" s="1"/>
  <c r="I178" i="1"/>
  <c r="J178" i="1" s="1"/>
  <c r="I179" i="1"/>
  <c r="J179" i="1" s="1"/>
  <c r="I180" i="1"/>
  <c r="I181" i="1"/>
  <c r="J181" i="1" s="1"/>
  <c r="I182" i="1"/>
  <c r="J182" i="1" s="1"/>
  <c r="I183" i="1"/>
  <c r="J183" i="1" s="1"/>
  <c r="I184" i="1"/>
  <c r="J184" i="1" s="1"/>
  <c r="I185" i="1"/>
  <c r="J185" i="1" s="1"/>
  <c r="I186" i="1"/>
  <c r="J186" i="1" s="1"/>
  <c r="I187" i="1"/>
  <c r="I188" i="1"/>
  <c r="I189" i="1"/>
  <c r="I190" i="1"/>
  <c r="I191" i="1"/>
  <c r="J191" i="1" s="1"/>
  <c r="I192" i="1"/>
  <c r="J192" i="1" s="1"/>
  <c r="I193" i="1"/>
  <c r="J193" i="1" s="1"/>
  <c r="I194" i="1"/>
  <c r="I195" i="1"/>
  <c r="J195" i="1" s="1"/>
  <c r="I196" i="1"/>
  <c r="J196" i="1" s="1"/>
  <c r="I197" i="1"/>
  <c r="J197" i="1" s="1"/>
  <c r="I198" i="1"/>
  <c r="J198" i="1" s="1"/>
  <c r="I199" i="1"/>
  <c r="J199" i="1" s="1"/>
  <c r="I200" i="1"/>
  <c r="J200" i="1" s="1"/>
  <c r="I201" i="1"/>
  <c r="J201" i="1" s="1"/>
  <c r="I202" i="1"/>
  <c r="J202" i="1" s="1"/>
  <c r="I203" i="1"/>
  <c r="I204" i="1"/>
  <c r="I205" i="1"/>
  <c r="I206" i="1"/>
  <c r="I207" i="1"/>
  <c r="J207" i="1" s="1"/>
  <c r="I208" i="1"/>
  <c r="J208" i="1" s="1"/>
  <c r="I209" i="1"/>
  <c r="J209" i="1" s="1"/>
  <c r="I210" i="1"/>
  <c r="J210" i="1" s="1"/>
  <c r="I211" i="1"/>
  <c r="J211" i="1" s="1"/>
  <c r="I212" i="1"/>
  <c r="J212" i="1" s="1"/>
  <c r="I213" i="1"/>
  <c r="J213" i="1" s="1"/>
  <c r="I214" i="1"/>
  <c r="J214" i="1" s="1"/>
  <c r="I215" i="1"/>
  <c r="J215" i="1" s="1"/>
  <c r="I216" i="1"/>
  <c r="J216" i="1" s="1"/>
  <c r="I217" i="1"/>
  <c r="J217" i="1" s="1"/>
  <c r="I218" i="1"/>
  <c r="J218" i="1" s="1"/>
  <c r="I219" i="1"/>
  <c r="I220" i="1"/>
  <c r="I221" i="1"/>
  <c r="I222" i="1"/>
  <c r="J222" i="1" s="1"/>
  <c r="I223" i="1"/>
  <c r="J223" i="1" s="1"/>
  <c r="I224" i="1"/>
  <c r="J224" i="1" s="1"/>
  <c r="I225" i="1"/>
  <c r="J225" i="1" s="1"/>
  <c r="I226" i="1"/>
  <c r="J226" i="1" s="1"/>
  <c r="I227" i="1"/>
  <c r="J227" i="1" s="1"/>
  <c r="I228" i="1"/>
  <c r="I229" i="1"/>
  <c r="J229" i="1" s="1"/>
  <c r="I230" i="1"/>
  <c r="J230" i="1" s="1"/>
  <c r="I231" i="1"/>
  <c r="J231" i="1" s="1"/>
  <c r="I232" i="1"/>
  <c r="J232" i="1" s="1"/>
  <c r="I233" i="1"/>
  <c r="J233" i="1" s="1"/>
  <c r="I234" i="1"/>
  <c r="J234" i="1" s="1"/>
  <c r="I235" i="1"/>
  <c r="I236" i="1"/>
  <c r="I237" i="1"/>
  <c r="I238" i="1"/>
  <c r="J238" i="1" s="1"/>
  <c r="I239" i="1"/>
  <c r="J239" i="1" s="1"/>
  <c r="I240" i="1"/>
  <c r="J240" i="1" s="1"/>
  <c r="I241" i="1"/>
  <c r="J241" i="1" s="1"/>
  <c r="I242" i="1"/>
  <c r="J242" i="1" s="1"/>
  <c r="I243" i="1"/>
  <c r="J243" i="1" s="1"/>
  <c r="I244" i="1"/>
  <c r="I245" i="1"/>
  <c r="J245" i="1" s="1"/>
  <c r="I246" i="1"/>
  <c r="J246" i="1" s="1"/>
  <c r="I247" i="1"/>
  <c r="J247" i="1" s="1"/>
  <c r="I248" i="1"/>
  <c r="J248" i="1" s="1"/>
  <c r="I249" i="1"/>
  <c r="J249" i="1" s="1"/>
  <c r="I250" i="1"/>
  <c r="J250" i="1" s="1"/>
  <c r="I251" i="1"/>
  <c r="I252" i="1"/>
  <c r="I253" i="1"/>
  <c r="I254" i="1"/>
  <c r="J254" i="1" s="1"/>
  <c r="I255" i="1"/>
  <c r="J255" i="1" s="1"/>
  <c r="I256" i="1"/>
  <c r="J256" i="1" s="1"/>
  <c r="I257" i="1"/>
  <c r="J257" i="1" s="1"/>
  <c r="I258" i="1"/>
  <c r="J258" i="1" s="1"/>
  <c r="I259" i="1"/>
  <c r="J259" i="1" s="1"/>
  <c r="I260" i="1"/>
  <c r="I261" i="1"/>
  <c r="J261" i="1" s="1"/>
  <c r="I262" i="1"/>
  <c r="J262" i="1" s="1"/>
  <c r="I263" i="1"/>
  <c r="J263" i="1" s="1"/>
  <c r="I264" i="1"/>
  <c r="J264" i="1" s="1"/>
  <c r="I265" i="1"/>
  <c r="J265" i="1" s="1"/>
  <c r="I266" i="1"/>
  <c r="J266" i="1" s="1"/>
  <c r="I267" i="1"/>
  <c r="I268" i="1"/>
  <c r="I269" i="1"/>
  <c r="I270" i="1"/>
  <c r="J270" i="1" s="1"/>
  <c r="I271" i="1"/>
  <c r="J271" i="1" s="1"/>
  <c r="I272" i="1"/>
  <c r="J272" i="1" s="1"/>
  <c r="I273" i="1"/>
  <c r="J273" i="1" s="1"/>
  <c r="I274" i="1"/>
  <c r="J274" i="1" s="1"/>
  <c r="I275" i="1"/>
  <c r="J275" i="1" s="1"/>
  <c r="I276" i="1"/>
  <c r="I277" i="1"/>
  <c r="J277" i="1" s="1"/>
  <c r="I278" i="1"/>
  <c r="J278" i="1" s="1"/>
  <c r="I279" i="1"/>
  <c r="J279" i="1" s="1"/>
  <c r="I280" i="1"/>
  <c r="J280" i="1" s="1"/>
  <c r="I281" i="1"/>
  <c r="J281" i="1" s="1"/>
  <c r="I282" i="1"/>
  <c r="J282" i="1" s="1"/>
  <c r="I283" i="1"/>
  <c r="I284" i="1"/>
  <c r="I285" i="1"/>
  <c r="I286" i="1"/>
  <c r="I287" i="1"/>
  <c r="J287" i="1" s="1"/>
  <c r="I288" i="1"/>
  <c r="J288" i="1" s="1"/>
  <c r="I289" i="1"/>
  <c r="J289" i="1" s="1"/>
  <c r="I290" i="1"/>
  <c r="J290" i="1" s="1"/>
  <c r="I291" i="1"/>
  <c r="J291" i="1" s="1"/>
  <c r="I292" i="1"/>
  <c r="I293" i="1"/>
  <c r="J293" i="1" s="1"/>
  <c r="I294" i="1"/>
  <c r="J294" i="1" s="1"/>
  <c r="I295" i="1"/>
  <c r="J295" i="1" s="1"/>
  <c r="I296" i="1"/>
  <c r="J296" i="1" s="1"/>
  <c r="I297" i="1"/>
  <c r="J297" i="1" s="1"/>
  <c r="I298" i="1"/>
  <c r="J298" i="1" s="1"/>
  <c r="I299" i="1"/>
  <c r="I300" i="1"/>
  <c r="I301" i="1"/>
  <c r="I302" i="1"/>
  <c r="J302" i="1" s="1"/>
  <c r="I303" i="1"/>
  <c r="I304" i="1"/>
  <c r="J304" i="1" s="1"/>
  <c r="I305" i="1"/>
  <c r="J305" i="1" s="1"/>
  <c r="I306" i="1"/>
  <c r="J306" i="1" s="1"/>
  <c r="I307" i="1"/>
  <c r="J307" i="1" s="1"/>
  <c r="I308" i="1"/>
  <c r="J308" i="1" s="1"/>
  <c r="I309" i="1"/>
  <c r="J309" i="1" s="1"/>
  <c r="I310" i="1"/>
  <c r="J310" i="1" s="1"/>
  <c r="I311" i="1"/>
  <c r="J311" i="1" s="1"/>
  <c r="I312" i="1"/>
  <c r="J312" i="1" s="1"/>
  <c r="I313" i="1"/>
  <c r="J313" i="1" s="1"/>
  <c r="I314" i="1"/>
  <c r="J314" i="1" s="1"/>
  <c r="I315" i="1"/>
  <c r="I316" i="1"/>
  <c r="I317" i="1"/>
  <c r="I318" i="1"/>
  <c r="J318" i="1" s="1"/>
  <c r="I319" i="1"/>
  <c r="J319" i="1" s="1"/>
  <c r="I320" i="1"/>
  <c r="J320" i="1" s="1"/>
  <c r="I321" i="1"/>
  <c r="J321" i="1" s="1"/>
  <c r="I322" i="1"/>
  <c r="J322" i="1" s="1"/>
  <c r="I323" i="1"/>
  <c r="J323" i="1" s="1"/>
  <c r="I324" i="1"/>
  <c r="I325" i="1"/>
  <c r="J325" i="1" s="1"/>
  <c r="I326" i="1"/>
  <c r="J326" i="1" s="1"/>
  <c r="I327" i="1"/>
  <c r="J327" i="1" s="1"/>
  <c r="I328" i="1"/>
  <c r="J328" i="1" s="1"/>
  <c r="I329" i="1"/>
  <c r="J329" i="1" s="1"/>
  <c r="I330" i="1"/>
  <c r="J330" i="1" s="1"/>
  <c r="I331" i="1"/>
  <c r="I332" i="1"/>
  <c r="I333" i="1"/>
  <c r="I334" i="1"/>
  <c r="J334" i="1" s="1"/>
  <c r="I335" i="1"/>
  <c r="J335" i="1" s="1"/>
  <c r="I336" i="1"/>
  <c r="J336" i="1" s="1"/>
  <c r="I337" i="1"/>
  <c r="J337" i="1" s="1"/>
  <c r="I338" i="1"/>
  <c r="J338" i="1" s="1"/>
  <c r="I339" i="1"/>
  <c r="J339" i="1" s="1"/>
  <c r="I340" i="1"/>
  <c r="J340" i="1" s="1"/>
  <c r="I341" i="1"/>
  <c r="J341" i="1" s="1"/>
  <c r="I342" i="1"/>
  <c r="J342" i="1" s="1"/>
  <c r="I343" i="1"/>
  <c r="J343" i="1" s="1"/>
  <c r="I344" i="1"/>
  <c r="J344" i="1" s="1"/>
  <c r="I345" i="1"/>
  <c r="J345" i="1" s="1"/>
  <c r="I346" i="1"/>
  <c r="J346" i="1" s="1"/>
  <c r="I347" i="1"/>
  <c r="I348" i="1"/>
  <c r="I349" i="1"/>
  <c r="I350" i="1"/>
  <c r="I351" i="1"/>
  <c r="J351" i="1" s="1"/>
  <c r="I352" i="1"/>
  <c r="J352" i="1" s="1"/>
  <c r="I353" i="1"/>
  <c r="J353" i="1" s="1"/>
  <c r="I354" i="1"/>
  <c r="J354" i="1" s="1"/>
  <c r="I355" i="1"/>
  <c r="J355" i="1" s="1"/>
  <c r="I356" i="1"/>
  <c r="I357" i="1"/>
  <c r="J357" i="1" s="1"/>
  <c r="I358" i="1"/>
  <c r="J358" i="1" s="1"/>
  <c r="I359" i="1"/>
  <c r="J359" i="1" s="1"/>
  <c r="I360" i="1"/>
  <c r="J360" i="1" s="1"/>
  <c r="I361" i="1"/>
  <c r="J361" i="1" s="1"/>
  <c r="I362" i="1"/>
  <c r="J362" i="1" s="1"/>
  <c r="I363" i="1"/>
  <c r="I364" i="1"/>
  <c r="I365" i="1"/>
  <c r="I366" i="1"/>
  <c r="J366" i="1" s="1"/>
  <c r="I367" i="1"/>
  <c r="J367" i="1" s="1"/>
  <c r="I368" i="1"/>
  <c r="J368" i="1" s="1"/>
  <c r="I369" i="1"/>
  <c r="J369" i="1" s="1"/>
  <c r="I370" i="1"/>
  <c r="J370" i="1" s="1"/>
  <c r="I371" i="1"/>
  <c r="J371" i="1" s="1"/>
  <c r="I372" i="1"/>
  <c r="I373" i="1"/>
  <c r="J373" i="1" s="1"/>
  <c r="I374" i="1"/>
  <c r="J374" i="1" s="1"/>
  <c r="I375" i="1"/>
  <c r="J375" i="1" s="1"/>
  <c r="I376" i="1"/>
  <c r="J376" i="1" s="1"/>
  <c r="I377" i="1"/>
  <c r="J377" i="1" s="1"/>
  <c r="I378" i="1"/>
  <c r="J378" i="1" s="1"/>
  <c r="I379" i="1"/>
  <c r="I380" i="1"/>
  <c r="I381" i="1"/>
  <c r="I382" i="1"/>
  <c r="J382" i="1" s="1"/>
  <c r="I383" i="1"/>
  <c r="J383" i="1" s="1"/>
  <c r="I384" i="1"/>
  <c r="J384" i="1" s="1"/>
  <c r="I385" i="1"/>
  <c r="J385" i="1" s="1"/>
  <c r="I386" i="1"/>
  <c r="J386" i="1" s="1"/>
  <c r="I387" i="1"/>
  <c r="J387" i="1" s="1"/>
  <c r="I388" i="1"/>
  <c r="I389" i="1"/>
  <c r="J389" i="1" s="1"/>
  <c r="I390" i="1"/>
  <c r="J390" i="1" s="1"/>
  <c r="I391" i="1"/>
  <c r="J391" i="1" s="1"/>
  <c r="I392" i="1"/>
  <c r="J392" i="1" s="1"/>
  <c r="I393" i="1"/>
  <c r="J393" i="1" s="1"/>
  <c r="I394" i="1"/>
  <c r="J394" i="1" s="1"/>
  <c r="I395" i="1"/>
  <c r="I396" i="1"/>
  <c r="I397" i="1"/>
  <c r="I398" i="1"/>
  <c r="I399" i="1"/>
  <c r="J399" i="1" s="1"/>
  <c r="I400" i="1"/>
  <c r="J400" i="1" s="1"/>
  <c r="I401" i="1"/>
  <c r="J401" i="1" s="1"/>
  <c r="I402" i="1"/>
  <c r="J402" i="1" s="1"/>
  <c r="I403" i="1"/>
  <c r="J403" i="1" s="1"/>
  <c r="I404" i="1"/>
  <c r="J404" i="1" s="1"/>
  <c r="I405" i="1"/>
  <c r="J405" i="1" s="1"/>
  <c r="I406" i="1"/>
  <c r="J406" i="1" s="1"/>
  <c r="I407" i="1"/>
  <c r="J407" i="1" s="1"/>
  <c r="I408" i="1"/>
  <c r="J408" i="1" s="1"/>
  <c r="I409" i="1"/>
  <c r="J409" i="1" s="1"/>
  <c r="I410" i="1"/>
  <c r="J410" i="1" s="1"/>
  <c r="I411" i="1"/>
  <c r="I412" i="1"/>
  <c r="I413" i="1"/>
  <c r="I414" i="1"/>
  <c r="J414" i="1" s="1"/>
  <c r="I415" i="1"/>
  <c r="J415" i="1" s="1"/>
  <c r="I416" i="1"/>
  <c r="J416" i="1" s="1"/>
  <c r="I417" i="1"/>
  <c r="J417" i="1" s="1"/>
  <c r="I418" i="1"/>
  <c r="J418" i="1" s="1"/>
  <c r="I419" i="1"/>
  <c r="J419" i="1" s="1"/>
  <c r="I420" i="1"/>
  <c r="I421" i="1"/>
  <c r="J421" i="1" s="1"/>
  <c r="I422" i="1"/>
  <c r="J422" i="1" s="1"/>
  <c r="I423" i="1"/>
  <c r="J423" i="1" s="1"/>
  <c r="I424" i="1"/>
  <c r="J424" i="1" s="1"/>
  <c r="I425" i="1"/>
  <c r="J425" i="1" s="1"/>
  <c r="I426" i="1"/>
  <c r="J426" i="1" s="1"/>
  <c r="I427" i="1"/>
  <c r="I428" i="1"/>
  <c r="I429" i="1"/>
  <c r="I430" i="1"/>
  <c r="J430" i="1" s="1"/>
  <c r="I431" i="1"/>
  <c r="J431" i="1" s="1"/>
  <c r="I432" i="1"/>
  <c r="J432" i="1" s="1"/>
  <c r="I433" i="1"/>
  <c r="J433" i="1" s="1"/>
  <c r="I434" i="1"/>
  <c r="J434" i="1" s="1"/>
  <c r="I435" i="1"/>
  <c r="J435" i="1" s="1"/>
  <c r="I436" i="1"/>
  <c r="J436" i="1" s="1"/>
  <c r="I437" i="1"/>
  <c r="J437" i="1" s="1"/>
  <c r="I438" i="1"/>
  <c r="J438" i="1" s="1"/>
  <c r="I439" i="1"/>
  <c r="J439" i="1" s="1"/>
  <c r="I440" i="1"/>
  <c r="J440" i="1" s="1"/>
  <c r="I441" i="1"/>
  <c r="J441" i="1" s="1"/>
  <c r="I442" i="1"/>
  <c r="J442" i="1" s="1"/>
  <c r="I443" i="1"/>
  <c r="I444" i="1"/>
  <c r="I445" i="1"/>
  <c r="I446" i="1"/>
  <c r="J446" i="1" s="1"/>
  <c r="I447" i="1"/>
  <c r="J447" i="1" s="1"/>
  <c r="I448" i="1"/>
  <c r="J448" i="1" s="1"/>
  <c r="I449" i="1"/>
  <c r="J449" i="1" s="1"/>
  <c r="I450" i="1"/>
  <c r="I451" i="1"/>
  <c r="J451" i="1" s="1"/>
  <c r="I452" i="1"/>
  <c r="I453" i="1"/>
  <c r="J453" i="1" s="1"/>
  <c r="I454" i="1"/>
  <c r="J454" i="1" s="1"/>
  <c r="I455" i="1"/>
  <c r="J455" i="1" s="1"/>
  <c r="I456" i="1"/>
  <c r="J456" i="1" s="1"/>
  <c r="I457" i="1"/>
  <c r="J457" i="1" s="1"/>
  <c r="I458" i="1"/>
  <c r="J458" i="1" s="1"/>
  <c r="I459" i="1"/>
  <c r="I460" i="1"/>
  <c r="I461" i="1"/>
  <c r="I462" i="1"/>
  <c r="J462" i="1" s="1"/>
  <c r="I463" i="1"/>
  <c r="J463" i="1" s="1"/>
  <c r="I464" i="1"/>
  <c r="J464" i="1" s="1"/>
  <c r="I465" i="1"/>
  <c r="J465" i="1" s="1"/>
  <c r="I466" i="1"/>
  <c r="J466" i="1" s="1"/>
  <c r="I467" i="1"/>
  <c r="J467" i="1" s="1"/>
  <c r="I468" i="1"/>
  <c r="I469" i="1"/>
  <c r="J469" i="1" s="1"/>
  <c r="I470" i="1"/>
  <c r="J470" i="1" s="1"/>
  <c r="I471" i="1"/>
  <c r="J471" i="1" s="1"/>
  <c r="I472" i="1"/>
  <c r="J472" i="1" s="1"/>
  <c r="I473" i="1"/>
  <c r="J473" i="1" s="1"/>
  <c r="I474" i="1"/>
  <c r="J474" i="1" s="1"/>
  <c r="I475" i="1"/>
  <c r="I476" i="1"/>
  <c r="I477" i="1"/>
  <c r="I478" i="1"/>
  <c r="J478" i="1" s="1"/>
  <c r="I479" i="1"/>
  <c r="J479" i="1" s="1"/>
  <c r="I480" i="1"/>
  <c r="J480" i="1" s="1"/>
  <c r="I481" i="1"/>
  <c r="J481" i="1" s="1"/>
  <c r="I482" i="1"/>
  <c r="J482" i="1" s="1"/>
  <c r="I483" i="1"/>
  <c r="J483" i="1" s="1"/>
  <c r="I484" i="1"/>
  <c r="J484" i="1" s="1"/>
  <c r="I485" i="1"/>
  <c r="J485" i="1" s="1"/>
  <c r="I486" i="1"/>
  <c r="J486" i="1" s="1"/>
  <c r="I487" i="1"/>
  <c r="J487" i="1" s="1"/>
  <c r="I488" i="1"/>
  <c r="J488" i="1" s="1"/>
  <c r="I489" i="1"/>
  <c r="J489" i="1" s="1"/>
  <c r="I490" i="1"/>
  <c r="J490" i="1" s="1"/>
  <c r="I491" i="1"/>
  <c r="I492" i="1"/>
  <c r="I493" i="1"/>
  <c r="I494" i="1"/>
  <c r="J494" i="1" s="1"/>
  <c r="I495" i="1"/>
  <c r="J495" i="1" s="1"/>
  <c r="I496" i="1"/>
  <c r="J496" i="1" s="1"/>
  <c r="I497" i="1"/>
  <c r="J497" i="1" s="1"/>
  <c r="I498" i="1"/>
  <c r="J498" i="1" s="1"/>
  <c r="I499" i="1"/>
  <c r="J499" i="1" s="1"/>
  <c r="I500" i="1"/>
  <c r="I501" i="1"/>
  <c r="J501" i="1" s="1"/>
  <c r="I502" i="1"/>
  <c r="J502" i="1" s="1"/>
  <c r="I503" i="1"/>
  <c r="J503" i="1" s="1"/>
  <c r="I504" i="1"/>
  <c r="J504" i="1" s="1"/>
  <c r="I505" i="1"/>
  <c r="J505" i="1" s="1"/>
  <c r="I506" i="1"/>
  <c r="J506" i="1" s="1"/>
  <c r="I507" i="1"/>
  <c r="I508" i="1"/>
  <c r="I509" i="1"/>
  <c r="I510" i="1"/>
  <c r="I511" i="1"/>
  <c r="J511" i="1" s="1"/>
  <c r="I512" i="1"/>
  <c r="J512" i="1" s="1"/>
  <c r="I513" i="1"/>
  <c r="J513" i="1" s="1"/>
  <c r="I514" i="1"/>
  <c r="J514" i="1" s="1"/>
  <c r="I515" i="1"/>
  <c r="J515" i="1" s="1"/>
  <c r="I516" i="1"/>
  <c r="J516" i="1" s="1"/>
  <c r="I517" i="1"/>
  <c r="J517" i="1" s="1"/>
  <c r="I518" i="1"/>
  <c r="J518" i="1" s="1"/>
  <c r="I519" i="1"/>
  <c r="J519" i="1" s="1"/>
  <c r="I520" i="1"/>
  <c r="J520" i="1" s="1"/>
  <c r="I521" i="1"/>
  <c r="J521" i="1" s="1"/>
  <c r="I522" i="1"/>
  <c r="J522" i="1" s="1"/>
  <c r="I523" i="1"/>
  <c r="I524" i="1"/>
  <c r="I525" i="1"/>
  <c r="J525" i="1" s="1"/>
  <c r="I526" i="1"/>
  <c r="J526" i="1" s="1"/>
  <c r="I527" i="1"/>
  <c r="J527" i="1" s="1"/>
  <c r="I528" i="1"/>
  <c r="J528" i="1" s="1"/>
  <c r="I529" i="1"/>
  <c r="J529" i="1" s="1"/>
  <c r="I530" i="1"/>
  <c r="J530" i="1" s="1"/>
  <c r="I531" i="1"/>
  <c r="J531" i="1" s="1"/>
  <c r="I532" i="1"/>
  <c r="J532" i="1" s="1"/>
  <c r="I533" i="1"/>
  <c r="J533" i="1" s="1"/>
  <c r="I534" i="1"/>
  <c r="J534" i="1" s="1"/>
  <c r="I535" i="1"/>
  <c r="J535" i="1" s="1"/>
  <c r="I536" i="1"/>
  <c r="J536" i="1" s="1"/>
  <c r="I537" i="1"/>
  <c r="J537" i="1" s="1"/>
  <c r="I538" i="1"/>
  <c r="J538" i="1" s="1"/>
  <c r="I539" i="1"/>
  <c r="I540" i="1"/>
  <c r="I541" i="1"/>
  <c r="J541" i="1" s="1"/>
  <c r="I542" i="1"/>
  <c r="J542" i="1" s="1"/>
  <c r="I543" i="1"/>
  <c r="J543" i="1" s="1"/>
  <c r="I544" i="1"/>
  <c r="J544" i="1" s="1"/>
  <c r="I545" i="1"/>
  <c r="J545" i="1" s="1"/>
  <c r="I546" i="1"/>
  <c r="J546" i="1" s="1"/>
  <c r="I547" i="1"/>
  <c r="J547" i="1" s="1"/>
  <c r="I548" i="1"/>
  <c r="I549" i="1"/>
  <c r="J549" i="1" s="1"/>
  <c r="I550" i="1"/>
  <c r="J550" i="1" s="1"/>
  <c r="I551" i="1"/>
  <c r="J551" i="1" s="1"/>
  <c r="I552" i="1"/>
  <c r="J552" i="1" s="1"/>
  <c r="I553" i="1"/>
  <c r="J553" i="1" s="1"/>
  <c r="I554" i="1"/>
  <c r="J554" i="1" s="1"/>
  <c r="I555" i="1"/>
  <c r="I556" i="1"/>
  <c r="I557" i="1"/>
  <c r="I558" i="1"/>
  <c r="J558" i="1" s="1"/>
  <c r="I559" i="1"/>
  <c r="J559" i="1" s="1"/>
  <c r="I560" i="1"/>
  <c r="J560" i="1" s="1"/>
  <c r="I561" i="1"/>
  <c r="J561" i="1" s="1"/>
  <c r="I562" i="1"/>
  <c r="J562" i="1" s="1"/>
  <c r="I563" i="1"/>
  <c r="J563" i="1" s="1"/>
  <c r="I564" i="1"/>
  <c r="J564" i="1" s="1"/>
  <c r="I565" i="1"/>
  <c r="J565" i="1" s="1"/>
  <c r="I566" i="1"/>
  <c r="J566" i="1" s="1"/>
  <c r="I567" i="1"/>
  <c r="J567" i="1" s="1"/>
  <c r="I568" i="1"/>
  <c r="J568" i="1" s="1"/>
  <c r="I569" i="1"/>
  <c r="J569" i="1" s="1"/>
  <c r="I570" i="1"/>
  <c r="J570" i="1" s="1"/>
  <c r="I571" i="1"/>
  <c r="I572" i="1"/>
  <c r="I573" i="1"/>
  <c r="I574" i="1"/>
  <c r="I575" i="1"/>
  <c r="J575" i="1" s="1"/>
  <c r="I576" i="1"/>
  <c r="J576" i="1" s="1"/>
  <c r="I577" i="1"/>
  <c r="J577" i="1" s="1"/>
  <c r="I578" i="1"/>
  <c r="J578" i="1" s="1"/>
  <c r="I579" i="1"/>
  <c r="J579" i="1" s="1"/>
  <c r="I580" i="1"/>
  <c r="I581" i="1"/>
  <c r="J581" i="1" s="1"/>
  <c r="I582" i="1"/>
  <c r="J582" i="1" s="1"/>
  <c r="I583" i="1"/>
  <c r="J583" i="1" s="1"/>
  <c r="I584" i="1"/>
  <c r="J584" i="1" s="1"/>
  <c r="I585" i="1"/>
  <c r="J585" i="1" s="1"/>
  <c r="I586" i="1"/>
  <c r="J586" i="1" s="1"/>
  <c r="I587" i="1"/>
  <c r="I588" i="1"/>
  <c r="I589" i="1"/>
  <c r="J589" i="1" s="1"/>
  <c r="I590" i="1"/>
  <c r="J590" i="1" s="1"/>
  <c r="I591" i="1"/>
  <c r="J591" i="1" s="1"/>
  <c r="I592" i="1"/>
  <c r="J592" i="1" s="1"/>
  <c r="I593" i="1"/>
  <c r="J593" i="1" s="1"/>
  <c r="I594" i="1"/>
  <c r="J594" i="1" s="1"/>
  <c r="I595" i="1"/>
  <c r="J595" i="1" s="1"/>
  <c r="I596" i="1"/>
  <c r="I597" i="1"/>
  <c r="J597" i="1" s="1"/>
  <c r="I598" i="1"/>
  <c r="J598" i="1" s="1"/>
  <c r="I599" i="1"/>
  <c r="J599" i="1" s="1"/>
  <c r="I600" i="1"/>
  <c r="J600" i="1" s="1"/>
  <c r="I601" i="1"/>
  <c r="J601" i="1" s="1"/>
  <c r="I602" i="1"/>
  <c r="J602" i="1" s="1"/>
  <c r="I603" i="1"/>
  <c r="I604" i="1"/>
  <c r="I605" i="1"/>
  <c r="I606" i="1"/>
  <c r="J606" i="1" s="1"/>
  <c r="I607" i="1"/>
  <c r="J607" i="1" s="1"/>
  <c r="I608" i="1"/>
  <c r="J608" i="1" s="1"/>
  <c r="I609" i="1"/>
  <c r="J609" i="1" s="1"/>
  <c r="I610" i="1"/>
  <c r="J610" i="1" s="1"/>
  <c r="I611" i="1"/>
  <c r="J611" i="1" s="1"/>
  <c r="I612" i="1"/>
  <c r="J612" i="1" s="1"/>
  <c r="I613" i="1"/>
  <c r="J613" i="1" s="1"/>
  <c r="I614" i="1"/>
  <c r="J614" i="1" s="1"/>
  <c r="I615" i="1"/>
  <c r="J615" i="1" s="1"/>
  <c r="I616" i="1"/>
  <c r="J616" i="1" s="1"/>
  <c r="I617" i="1"/>
  <c r="J617" i="1" s="1"/>
  <c r="I618" i="1"/>
  <c r="J618" i="1" s="1"/>
  <c r="I619" i="1"/>
  <c r="I620" i="1"/>
  <c r="I621" i="1"/>
  <c r="I622" i="1"/>
  <c r="J622" i="1" s="1"/>
  <c r="I623" i="1"/>
  <c r="J623" i="1" s="1"/>
  <c r="I624" i="1"/>
  <c r="J624" i="1" s="1"/>
  <c r="I625" i="1"/>
  <c r="J625" i="1" s="1"/>
  <c r="I626" i="1"/>
  <c r="I627" i="1"/>
  <c r="J627" i="1" s="1"/>
  <c r="I628" i="1"/>
  <c r="J628" i="1" s="1"/>
  <c r="I629" i="1"/>
  <c r="J629" i="1" s="1"/>
  <c r="I630" i="1"/>
  <c r="J630" i="1" s="1"/>
  <c r="I631" i="1"/>
  <c r="J631" i="1" s="1"/>
  <c r="I632" i="1"/>
  <c r="J632" i="1" s="1"/>
  <c r="I633" i="1"/>
  <c r="J633" i="1" s="1"/>
  <c r="I634" i="1"/>
  <c r="J634" i="1" s="1"/>
  <c r="I635" i="1"/>
  <c r="I636" i="1"/>
  <c r="I637" i="1"/>
  <c r="J637" i="1" s="1"/>
  <c r="I638" i="1"/>
  <c r="J638" i="1" s="1"/>
  <c r="I639" i="1"/>
  <c r="J639" i="1" s="1"/>
  <c r="I640" i="1"/>
  <c r="J640" i="1" s="1"/>
  <c r="I641" i="1"/>
  <c r="J641" i="1" s="1"/>
  <c r="I642" i="1"/>
  <c r="J642" i="1" s="1"/>
  <c r="I643" i="1"/>
  <c r="J643" i="1" s="1"/>
  <c r="I644" i="1"/>
  <c r="I645" i="1"/>
  <c r="J645" i="1" s="1"/>
  <c r="I646" i="1"/>
  <c r="J646" i="1" s="1"/>
  <c r="I647" i="1"/>
  <c r="J647" i="1" s="1"/>
  <c r="I648" i="1"/>
  <c r="J648" i="1" s="1"/>
  <c r="I649" i="1"/>
  <c r="J649" i="1" s="1"/>
  <c r="I650" i="1"/>
  <c r="J650" i="1" s="1"/>
  <c r="I651" i="1"/>
  <c r="I652" i="1"/>
  <c r="I653" i="1"/>
  <c r="I654" i="1"/>
  <c r="J654" i="1" s="1"/>
  <c r="I655" i="1"/>
  <c r="J655" i="1" s="1"/>
  <c r="I656" i="1"/>
  <c r="J656" i="1" s="1"/>
  <c r="I657" i="1"/>
  <c r="J657" i="1" s="1"/>
  <c r="I658" i="1"/>
  <c r="J658" i="1" s="1"/>
  <c r="I659" i="1"/>
  <c r="J659" i="1" s="1"/>
  <c r="I660" i="1"/>
  <c r="I661" i="1"/>
  <c r="J661" i="1" s="1"/>
  <c r="I662" i="1"/>
  <c r="J662" i="1" s="1"/>
  <c r="I663" i="1"/>
  <c r="J663" i="1" s="1"/>
  <c r="I664" i="1"/>
  <c r="J664" i="1" s="1"/>
  <c r="I665" i="1"/>
  <c r="J665" i="1" s="1"/>
  <c r="I666" i="1"/>
  <c r="J666" i="1" s="1"/>
  <c r="I667" i="1"/>
  <c r="I668" i="1"/>
  <c r="I669" i="1"/>
  <c r="J669" i="1" s="1"/>
  <c r="I670" i="1"/>
  <c r="J670" i="1" s="1"/>
  <c r="I671" i="1"/>
  <c r="J671" i="1" s="1"/>
  <c r="I672" i="1"/>
  <c r="J672" i="1" s="1"/>
  <c r="I673" i="1"/>
  <c r="J673" i="1" s="1"/>
  <c r="I674" i="1"/>
  <c r="J674" i="1" s="1"/>
  <c r="I675" i="1"/>
  <c r="J675" i="1" s="1"/>
  <c r="I676" i="1"/>
  <c r="I677" i="1"/>
  <c r="J677" i="1" s="1"/>
  <c r="I678" i="1"/>
  <c r="J678" i="1" s="1"/>
  <c r="I679" i="1"/>
  <c r="J679" i="1" s="1"/>
  <c r="I680" i="1"/>
  <c r="J680" i="1" s="1"/>
  <c r="I681" i="1"/>
  <c r="J681" i="1" s="1"/>
  <c r="I682" i="1"/>
  <c r="J682" i="1" s="1"/>
  <c r="I683" i="1"/>
  <c r="I684" i="1"/>
  <c r="I685" i="1"/>
  <c r="J685" i="1" s="1"/>
  <c r="I686" i="1"/>
  <c r="J686" i="1" s="1"/>
  <c r="I687" i="1"/>
  <c r="J687" i="1" s="1"/>
  <c r="I688" i="1"/>
  <c r="J688" i="1" s="1"/>
  <c r="I689" i="1"/>
  <c r="J689" i="1" s="1"/>
  <c r="I690" i="1"/>
  <c r="J690" i="1" s="1"/>
  <c r="I691" i="1"/>
  <c r="J691" i="1" s="1"/>
  <c r="I692" i="1"/>
  <c r="I693" i="1"/>
  <c r="J693" i="1" s="1"/>
  <c r="I694" i="1"/>
  <c r="J694" i="1" s="1"/>
  <c r="I695" i="1"/>
  <c r="J695" i="1" s="1"/>
  <c r="I696" i="1"/>
  <c r="J696" i="1" s="1"/>
  <c r="I697" i="1"/>
  <c r="J697" i="1" s="1"/>
  <c r="I698" i="1"/>
  <c r="J698" i="1" s="1"/>
  <c r="I699" i="1"/>
  <c r="I700" i="1"/>
  <c r="I701" i="1"/>
  <c r="I702" i="1"/>
  <c r="J702" i="1" s="1"/>
  <c r="I703" i="1"/>
  <c r="J703" i="1" s="1"/>
  <c r="I704" i="1"/>
  <c r="J704" i="1" s="1"/>
  <c r="I705" i="1"/>
  <c r="J705" i="1" s="1"/>
  <c r="I706" i="1"/>
  <c r="J706" i="1" s="1"/>
  <c r="I707" i="1"/>
  <c r="J707" i="1" s="1"/>
  <c r="I708" i="1"/>
  <c r="J708" i="1" s="1"/>
  <c r="I709" i="1"/>
  <c r="J709" i="1" s="1"/>
  <c r="I710" i="1"/>
  <c r="J710" i="1" s="1"/>
  <c r="I711" i="1"/>
  <c r="J711" i="1" s="1"/>
  <c r="I712" i="1"/>
  <c r="J712" i="1" s="1"/>
  <c r="I713" i="1"/>
  <c r="J713" i="1" s="1"/>
  <c r="I714" i="1"/>
  <c r="J714" i="1" s="1"/>
  <c r="I715" i="1"/>
  <c r="I716" i="1"/>
  <c r="I717" i="1"/>
  <c r="I718" i="1"/>
  <c r="J718" i="1" s="1"/>
  <c r="I719" i="1"/>
  <c r="J719" i="1" s="1"/>
  <c r="I720" i="1"/>
  <c r="J720" i="1" s="1"/>
  <c r="I721" i="1"/>
  <c r="J721" i="1" s="1"/>
  <c r="I722" i="1"/>
  <c r="J722" i="1" s="1"/>
  <c r="I723" i="1"/>
  <c r="J723" i="1" s="1"/>
  <c r="I724" i="1"/>
  <c r="I725" i="1"/>
  <c r="J725" i="1" s="1"/>
  <c r="I726" i="1"/>
  <c r="J726" i="1" s="1"/>
  <c r="I727" i="1"/>
  <c r="J727" i="1" s="1"/>
  <c r="I728" i="1"/>
  <c r="J728" i="1" s="1"/>
  <c r="I729" i="1"/>
  <c r="J729" i="1" s="1"/>
  <c r="I730" i="1"/>
  <c r="J730" i="1" s="1"/>
  <c r="I731" i="1"/>
  <c r="I732" i="1"/>
  <c r="I733" i="1"/>
  <c r="J733" i="1" s="1"/>
  <c r="I734" i="1"/>
  <c r="J734" i="1" s="1"/>
  <c r="I735" i="1"/>
  <c r="J735" i="1" s="1"/>
  <c r="I736" i="1"/>
  <c r="J736" i="1" s="1"/>
  <c r="I737" i="1"/>
  <c r="J737" i="1" s="1"/>
  <c r="I738" i="1"/>
  <c r="J738" i="1" s="1"/>
  <c r="I739" i="1"/>
  <c r="J739" i="1" s="1"/>
  <c r="I740" i="1"/>
  <c r="J740" i="1" s="1"/>
  <c r="I741" i="1"/>
  <c r="J741" i="1" s="1"/>
  <c r="I742" i="1"/>
  <c r="J742" i="1" s="1"/>
  <c r="I743" i="1"/>
  <c r="J743" i="1" s="1"/>
  <c r="I744" i="1"/>
  <c r="J744" i="1" s="1"/>
  <c r="I745" i="1"/>
  <c r="J745" i="1" s="1"/>
  <c r="I746" i="1"/>
  <c r="J746" i="1" s="1"/>
  <c r="I747" i="1"/>
  <c r="I748" i="1"/>
  <c r="I749" i="1"/>
  <c r="I750" i="1"/>
  <c r="J750" i="1" s="1"/>
  <c r="I751" i="1"/>
  <c r="J751" i="1" s="1"/>
  <c r="I752" i="1"/>
  <c r="J752" i="1" s="1"/>
  <c r="I753" i="1"/>
  <c r="J753" i="1" s="1"/>
  <c r="I754" i="1"/>
  <c r="J754" i="1" s="1"/>
  <c r="I755" i="1"/>
  <c r="J755" i="1" s="1"/>
  <c r="I756" i="1"/>
  <c r="I757" i="1"/>
  <c r="J757" i="1" s="1"/>
  <c r="I758" i="1"/>
  <c r="J758" i="1" s="1"/>
  <c r="I759" i="1"/>
  <c r="J759" i="1" s="1"/>
  <c r="I760" i="1"/>
  <c r="J760" i="1" s="1"/>
  <c r="I761" i="1"/>
  <c r="J761" i="1" s="1"/>
  <c r="I762" i="1"/>
  <c r="J762" i="1" s="1"/>
  <c r="I763" i="1"/>
  <c r="I764" i="1"/>
  <c r="I765" i="1"/>
  <c r="J765" i="1" s="1"/>
  <c r="I766" i="1"/>
  <c r="J766" i="1" s="1"/>
  <c r="I767" i="1"/>
  <c r="J767" i="1" s="1"/>
  <c r="I768" i="1"/>
  <c r="J768" i="1" s="1"/>
  <c r="I769" i="1"/>
  <c r="J769" i="1" s="1"/>
  <c r="I770" i="1"/>
  <c r="J770" i="1" s="1"/>
  <c r="I771" i="1"/>
  <c r="J771" i="1" s="1"/>
  <c r="I772" i="1"/>
  <c r="J772" i="1" s="1"/>
  <c r="I773" i="1"/>
  <c r="J773" i="1" s="1"/>
  <c r="I774" i="1"/>
  <c r="J774" i="1" s="1"/>
  <c r="I775" i="1"/>
  <c r="J775" i="1" s="1"/>
  <c r="I776" i="1"/>
  <c r="J776" i="1" s="1"/>
  <c r="I777" i="1"/>
  <c r="J777" i="1" s="1"/>
  <c r="I778" i="1"/>
  <c r="J778" i="1" s="1"/>
  <c r="I779" i="1"/>
  <c r="I780" i="1"/>
  <c r="I781" i="1"/>
  <c r="I782" i="1"/>
  <c r="J782" i="1" s="1"/>
  <c r="I783" i="1"/>
  <c r="J783" i="1" s="1"/>
  <c r="I784" i="1"/>
  <c r="J784" i="1" s="1"/>
  <c r="I785" i="1"/>
  <c r="J785" i="1" s="1"/>
  <c r="I786" i="1"/>
  <c r="J786" i="1" s="1"/>
  <c r="I787" i="1"/>
  <c r="J787" i="1" s="1"/>
  <c r="I788" i="1"/>
  <c r="J788" i="1" s="1"/>
  <c r="I789" i="1"/>
  <c r="J789" i="1" s="1"/>
  <c r="I790" i="1"/>
  <c r="J790" i="1" s="1"/>
  <c r="I791" i="1"/>
  <c r="J791" i="1" s="1"/>
  <c r="I792" i="1"/>
  <c r="J792" i="1" s="1"/>
  <c r="I793" i="1"/>
  <c r="J793" i="1" s="1"/>
  <c r="I794" i="1"/>
  <c r="J794" i="1" s="1"/>
  <c r="I795" i="1"/>
  <c r="I796" i="1"/>
  <c r="I797" i="1"/>
  <c r="J797" i="1" s="1"/>
  <c r="I798" i="1"/>
  <c r="J798" i="1" s="1"/>
  <c r="I799" i="1"/>
  <c r="J799" i="1" s="1"/>
  <c r="I800" i="1"/>
  <c r="J800" i="1" s="1"/>
  <c r="I801" i="1"/>
  <c r="J801" i="1" s="1"/>
  <c r="I802" i="1"/>
  <c r="J802" i="1" s="1"/>
  <c r="I803" i="1"/>
  <c r="J803" i="1" s="1"/>
  <c r="I804" i="1"/>
  <c r="J804" i="1" s="1"/>
  <c r="I805" i="1"/>
  <c r="J805" i="1" s="1"/>
  <c r="I806" i="1"/>
  <c r="J806" i="1" s="1"/>
  <c r="I807" i="1"/>
  <c r="J807" i="1" s="1"/>
  <c r="I808" i="1"/>
  <c r="J808" i="1" s="1"/>
  <c r="I809" i="1"/>
  <c r="J809" i="1" s="1"/>
  <c r="I810" i="1"/>
  <c r="J810" i="1" s="1"/>
  <c r="I811" i="1"/>
  <c r="I812" i="1"/>
  <c r="I813" i="1"/>
  <c r="I814" i="1"/>
  <c r="J814" i="1" s="1"/>
  <c r="I815" i="1"/>
  <c r="J815" i="1" s="1"/>
  <c r="I816" i="1"/>
  <c r="J816" i="1" s="1"/>
  <c r="I817" i="1"/>
  <c r="J817" i="1" s="1"/>
  <c r="I818" i="1"/>
  <c r="J818" i="1" s="1"/>
  <c r="I819" i="1"/>
  <c r="J819" i="1" s="1"/>
  <c r="I820" i="1"/>
  <c r="I821" i="1"/>
  <c r="J821" i="1" s="1"/>
  <c r="I822" i="1"/>
  <c r="J822" i="1" s="1"/>
  <c r="I823" i="1"/>
  <c r="J823" i="1" s="1"/>
  <c r="I824" i="1"/>
  <c r="J824" i="1" s="1"/>
  <c r="I825" i="1"/>
  <c r="J825" i="1" s="1"/>
  <c r="I826" i="1"/>
  <c r="J826" i="1" s="1"/>
  <c r="I827" i="1"/>
  <c r="I828" i="1"/>
  <c r="I829" i="1"/>
  <c r="J829" i="1" s="1"/>
  <c r="I830" i="1"/>
  <c r="J830" i="1" s="1"/>
  <c r="I831" i="1"/>
  <c r="J831" i="1" s="1"/>
  <c r="I832" i="1"/>
  <c r="J832" i="1" s="1"/>
  <c r="I833" i="1"/>
  <c r="J833" i="1" s="1"/>
  <c r="I834" i="1"/>
  <c r="J834" i="1" s="1"/>
  <c r="I835" i="1"/>
  <c r="J835" i="1" s="1"/>
  <c r="I836" i="1"/>
  <c r="I837" i="1"/>
  <c r="J837" i="1" s="1"/>
  <c r="I838" i="1"/>
  <c r="J838" i="1" s="1"/>
  <c r="I839" i="1"/>
  <c r="J839" i="1" s="1"/>
  <c r="I840" i="1"/>
  <c r="J840" i="1" s="1"/>
  <c r="I841" i="1"/>
  <c r="J841" i="1" s="1"/>
  <c r="I842" i="1"/>
  <c r="J842" i="1" s="1"/>
  <c r="I843" i="1"/>
  <c r="I844" i="1"/>
  <c r="I845" i="1"/>
  <c r="J845" i="1" s="1"/>
  <c r="I846" i="1"/>
  <c r="J846" i="1" s="1"/>
  <c r="I847" i="1"/>
  <c r="J847" i="1" s="1"/>
  <c r="I848" i="1"/>
  <c r="J848" i="1" s="1"/>
  <c r="I849" i="1"/>
  <c r="J849" i="1" s="1"/>
  <c r="I850" i="1"/>
  <c r="J850" i="1" s="1"/>
  <c r="I851" i="1"/>
  <c r="J851" i="1" s="1"/>
  <c r="I852" i="1"/>
  <c r="J852" i="1" s="1"/>
  <c r="I853" i="1"/>
  <c r="J853" i="1" s="1"/>
  <c r="I854" i="1"/>
  <c r="J854" i="1" s="1"/>
  <c r="I855" i="1"/>
  <c r="J855" i="1" s="1"/>
  <c r="I856" i="1"/>
  <c r="J856" i="1" s="1"/>
  <c r="I857" i="1"/>
  <c r="J857" i="1" s="1"/>
  <c r="I858" i="1"/>
  <c r="J858" i="1" s="1"/>
  <c r="I859" i="1"/>
  <c r="I860" i="1"/>
  <c r="J860" i="1" s="1"/>
  <c r="I861" i="1"/>
  <c r="J861" i="1" s="1"/>
  <c r="I862" i="1"/>
  <c r="J862" i="1" s="1"/>
  <c r="I863" i="1"/>
  <c r="J863" i="1" s="1"/>
  <c r="I864" i="1"/>
  <c r="J864" i="1" s="1"/>
  <c r="I865" i="1"/>
  <c r="J865" i="1" s="1"/>
  <c r="I866" i="1"/>
  <c r="J866" i="1" s="1"/>
  <c r="I867" i="1"/>
  <c r="J867" i="1" s="1"/>
  <c r="I868" i="1"/>
  <c r="J868" i="1" s="1"/>
  <c r="I869" i="1"/>
  <c r="J869" i="1" s="1"/>
  <c r="I870" i="1"/>
  <c r="J870" i="1" s="1"/>
  <c r="I871" i="1"/>
  <c r="J871" i="1" s="1"/>
  <c r="I872" i="1"/>
  <c r="J872" i="1" s="1"/>
  <c r="I873" i="1"/>
  <c r="J873" i="1" s="1"/>
  <c r="I874" i="1"/>
  <c r="J874" i="1" s="1"/>
  <c r="I875" i="1"/>
  <c r="I876" i="1"/>
  <c r="I877" i="1"/>
  <c r="J877" i="1" s="1"/>
  <c r="I878" i="1"/>
  <c r="J878" i="1" s="1"/>
  <c r="I879" i="1"/>
  <c r="J879" i="1" s="1"/>
  <c r="I880" i="1"/>
  <c r="J880" i="1" s="1"/>
  <c r="I881" i="1"/>
  <c r="J881" i="1" s="1"/>
  <c r="I882" i="1"/>
  <c r="J882" i="1" s="1"/>
  <c r="I883" i="1"/>
  <c r="J883" i="1" s="1"/>
  <c r="I884" i="1"/>
  <c r="J884" i="1" s="1"/>
  <c r="I885" i="1"/>
  <c r="J885" i="1" s="1"/>
  <c r="I886" i="1"/>
  <c r="J886" i="1" s="1"/>
  <c r="I887" i="1"/>
  <c r="J887" i="1" s="1"/>
  <c r="I888" i="1"/>
  <c r="J888" i="1" s="1"/>
  <c r="I889" i="1"/>
  <c r="J889" i="1" s="1"/>
  <c r="I890" i="1"/>
  <c r="J890" i="1" s="1"/>
  <c r="I891" i="1"/>
  <c r="I892" i="1"/>
  <c r="I893" i="1"/>
  <c r="J893" i="1" s="1"/>
  <c r="I894" i="1"/>
  <c r="J894" i="1" s="1"/>
  <c r="I895" i="1"/>
  <c r="J895" i="1" s="1"/>
  <c r="I896" i="1"/>
  <c r="J896" i="1" s="1"/>
  <c r="I897" i="1"/>
  <c r="J897" i="1" s="1"/>
  <c r="I898" i="1"/>
  <c r="J898" i="1" s="1"/>
  <c r="I899" i="1"/>
  <c r="J899" i="1" s="1"/>
  <c r="I900" i="1"/>
  <c r="J900" i="1" s="1"/>
  <c r="I901" i="1"/>
  <c r="J901" i="1" s="1"/>
  <c r="I902" i="1"/>
  <c r="J902" i="1" s="1"/>
  <c r="I903" i="1"/>
  <c r="J903" i="1" s="1"/>
  <c r="I904" i="1"/>
  <c r="J904" i="1" s="1"/>
  <c r="I905" i="1"/>
  <c r="J905" i="1" s="1"/>
  <c r="I906" i="1"/>
  <c r="J906" i="1" s="1"/>
  <c r="I907" i="1"/>
  <c r="I908" i="1"/>
  <c r="I909" i="1"/>
  <c r="J909" i="1" s="1"/>
  <c r="I910" i="1"/>
  <c r="J910" i="1" s="1"/>
  <c r="I911" i="1"/>
  <c r="J911" i="1" s="1"/>
  <c r="I912" i="1"/>
  <c r="J912" i="1" s="1"/>
  <c r="I913" i="1"/>
  <c r="J913" i="1" s="1"/>
  <c r="I914" i="1"/>
  <c r="J914" i="1" s="1"/>
  <c r="I915" i="1"/>
  <c r="J915" i="1" s="1"/>
  <c r="I916" i="1"/>
  <c r="I917" i="1"/>
  <c r="J917" i="1" s="1"/>
  <c r="I918" i="1"/>
  <c r="J918" i="1" s="1"/>
  <c r="I919" i="1"/>
  <c r="J919" i="1" s="1"/>
  <c r="I920" i="1"/>
  <c r="J920" i="1" s="1"/>
  <c r="I921" i="1"/>
  <c r="J921" i="1" s="1"/>
  <c r="I922" i="1"/>
  <c r="J922" i="1" s="1"/>
  <c r="I923" i="1"/>
  <c r="I924" i="1"/>
  <c r="I925" i="1"/>
  <c r="J925" i="1" s="1"/>
  <c r="I926" i="1"/>
  <c r="J926" i="1" s="1"/>
  <c r="I927" i="1"/>
  <c r="J927" i="1" s="1"/>
  <c r="I928" i="1"/>
  <c r="J928" i="1" s="1"/>
  <c r="I929" i="1"/>
  <c r="J929" i="1" s="1"/>
  <c r="I930" i="1"/>
  <c r="J930" i="1" s="1"/>
  <c r="I931" i="1"/>
  <c r="J931" i="1" s="1"/>
  <c r="I932" i="1"/>
  <c r="J932" i="1" s="1"/>
  <c r="I933" i="1"/>
  <c r="J933" i="1" s="1"/>
  <c r="I934" i="1"/>
  <c r="J934" i="1" s="1"/>
  <c r="I935" i="1"/>
  <c r="J935" i="1" s="1"/>
  <c r="I936" i="1"/>
  <c r="J936" i="1" s="1"/>
  <c r="I937" i="1"/>
  <c r="J937" i="1" s="1"/>
  <c r="I938" i="1"/>
  <c r="J938" i="1" s="1"/>
  <c r="I939" i="1"/>
  <c r="I940" i="1"/>
  <c r="I941" i="1"/>
  <c r="J941" i="1" s="1"/>
  <c r="I942" i="1"/>
  <c r="J942" i="1" s="1"/>
  <c r="I943" i="1"/>
  <c r="J943" i="1" s="1"/>
  <c r="I944" i="1"/>
  <c r="J944" i="1" s="1"/>
  <c r="I945" i="1"/>
  <c r="J945" i="1" s="1"/>
  <c r="I946" i="1"/>
  <c r="J946" i="1" s="1"/>
  <c r="I947" i="1"/>
  <c r="J947" i="1" s="1"/>
  <c r="I948" i="1"/>
  <c r="I949" i="1"/>
  <c r="J949" i="1" s="1"/>
  <c r="I950" i="1"/>
  <c r="J950" i="1" s="1"/>
  <c r="I951" i="1"/>
  <c r="J951" i="1" s="1"/>
  <c r="I952" i="1"/>
  <c r="J952" i="1" s="1"/>
  <c r="I953" i="1"/>
  <c r="J953" i="1" s="1"/>
  <c r="I954" i="1"/>
  <c r="J954" i="1" s="1"/>
  <c r="I955" i="1"/>
  <c r="I956" i="1"/>
  <c r="I957" i="1"/>
  <c r="J957" i="1" s="1"/>
  <c r="I958" i="1"/>
  <c r="I959" i="1"/>
  <c r="J959" i="1" s="1"/>
  <c r="I960" i="1"/>
  <c r="J960" i="1" s="1"/>
  <c r="I961" i="1"/>
  <c r="J961" i="1" s="1"/>
  <c r="I962" i="1"/>
  <c r="J962" i="1" s="1"/>
  <c r="I963" i="1"/>
  <c r="J963" i="1" s="1"/>
  <c r="I964" i="1"/>
  <c r="I965" i="1"/>
  <c r="J965" i="1" s="1"/>
  <c r="I966" i="1"/>
  <c r="J966" i="1" s="1"/>
  <c r="I967" i="1"/>
  <c r="J967" i="1" s="1"/>
  <c r="I968" i="1"/>
  <c r="J968" i="1" s="1"/>
  <c r="I969" i="1"/>
  <c r="J969" i="1" s="1"/>
  <c r="I970" i="1"/>
  <c r="J970" i="1" s="1"/>
  <c r="I971" i="1"/>
  <c r="I972" i="1"/>
  <c r="J972" i="1" s="1"/>
  <c r="I973" i="1"/>
  <c r="J973" i="1" s="1"/>
  <c r="I974" i="1"/>
  <c r="J974" i="1" s="1"/>
  <c r="J964" i="1"/>
  <c r="J948" i="1"/>
  <c r="J756" i="1"/>
  <c r="J692" i="1"/>
  <c r="J676" i="1"/>
  <c r="J596" i="1"/>
  <c r="J580" i="1"/>
  <c r="J500" i="1"/>
  <c r="J420" i="1"/>
  <c r="J324" i="1"/>
  <c r="J303" i="1"/>
  <c r="J292" i="1"/>
  <c r="J194" i="1"/>
  <c r="J180" i="1"/>
  <c r="J164" i="1"/>
  <c r="J68" i="1"/>
  <c r="J52" i="1"/>
  <c r="J36" i="1"/>
  <c r="J1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H974" i="1"/>
  <c r="K974" i="1" s="1"/>
  <c r="L974" i="1" s="1"/>
  <c r="M974" i="1" s="1"/>
  <c r="H973" i="1"/>
  <c r="K973" i="1" s="1"/>
  <c r="L973" i="1" s="1"/>
  <c r="M973" i="1" s="1"/>
  <c r="H972" i="1"/>
  <c r="K972" i="1" s="1"/>
  <c r="L972" i="1" s="1"/>
  <c r="M972" i="1" s="1"/>
  <c r="J971" i="1"/>
  <c r="H971" i="1"/>
  <c r="K971" i="1" s="1"/>
  <c r="L971" i="1" s="1"/>
  <c r="M971" i="1" s="1"/>
  <c r="H970" i="1"/>
  <c r="K970" i="1" s="1"/>
  <c r="L970" i="1" s="1"/>
  <c r="M970" i="1" s="1"/>
  <c r="H969" i="1"/>
  <c r="K969" i="1" s="1"/>
  <c r="L969" i="1" s="1"/>
  <c r="M969" i="1" s="1"/>
  <c r="H968" i="1"/>
  <c r="K968" i="1" s="1"/>
  <c r="L968" i="1" s="1"/>
  <c r="M968" i="1" s="1"/>
  <c r="H967" i="1"/>
  <c r="K967" i="1" s="1"/>
  <c r="L967" i="1" s="1"/>
  <c r="M967" i="1" s="1"/>
  <c r="H966" i="1"/>
  <c r="K966" i="1" s="1"/>
  <c r="L966" i="1" s="1"/>
  <c r="M966" i="1" s="1"/>
  <c r="H965" i="1"/>
  <c r="K965" i="1" s="1"/>
  <c r="L965" i="1" s="1"/>
  <c r="M965" i="1" s="1"/>
  <c r="H964" i="1"/>
  <c r="K964" i="1" s="1"/>
  <c r="L964" i="1" s="1"/>
  <c r="M964" i="1" s="1"/>
  <c r="H963" i="1"/>
  <c r="K963" i="1" s="1"/>
  <c r="L963" i="1" s="1"/>
  <c r="M963" i="1" s="1"/>
  <c r="H962" i="1"/>
  <c r="K962" i="1" s="1"/>
  <c r="L962" i="1" s="1"/>
  <c r="M962" i="1" s="1"/>
  <c r="H961" i="1"/>
  <c r="K961" i="1" s="1"/>
  <c r="L961" i="1" s="1"/>
  <c r="M961" i="1" s="1"/>
  <c r="H960" i="1"/>
  <c r="K960" i="1" s="1"/>
  <c r="L960" i="1" s="1"/>
  <c r="M960" i="1" s="1"/>
  <c r="H959" i="1"/>
  <c r="K959" i="1" s="1"/>
  <c r="L959" i="1" s="1"/>
  <c r="M959" i="1" s="1"/>
  <c r="J958" i="1"/>
  <c r="H958" i="1"/>
  <c r="K958" i="1" s="1"/>
  <c r="L958" i="1" s="1"/>
  <c r="M958" i="1" s="1"/>
  <c r="H957" i="1"/>
  <c r="K957" i="1" s="1"/>
  <c r="L957" i="1" s="1"/>
  <c r="M957" i="1" s="1"/>
  <c r="J956" i="1"/>
  <c r="H956" i="1"/>
  <c r="K956" i="1" s="1"/>
  <c r="L956" i="1" s="1"/>
  <c r="M956" i="1" s="1"/>
  <c r="J955" i="1"/>
  <c r="H955" i="1"/>
  <c r="K955" i="1" s="1"/>
  <c r="L955" i="1" s="1"/>
  <c r="M955" i="1" s="1"/>
  <c r="H954" i="1"/>
  <c r="K954" i="1" s="1"/>
  <c r="L954" i="1" s="1"/>
  <c r="M954" i="1" s="1"/>
  <c r="H953" i="1"/>
  <c r="K953" i="1" s="1"/>
  <c r="L953" i="1" s="1"/>
  <c r="M953" i="1" s="1"/>
  <c r="H952" i="1"/>
  <c r="K952" i="1" s="1"/>
  <c r="L952" i="1" s="1"/>
  <c r="M952" i="1" s="1"/>
  <c r="H951" i="1"/>
  <c r="K951" i="1" s="1"/>
  <c r="L951" i="1" s="1"/>
  <c r="M951" i="1" s="1"/>
  <c r="H950" i="1"/>
  <c r="K950" i="1" s="1"/>
  <c r="L950" i="1" s="1"/>
  <c r="M950" i="1" s="1"/>
  <c r="H949" i="1"/>
  <c r="K949" i="1" s="1"/>
  <c r="L949" i="1" s="1"/>
  <c r="M949" i="1" s="1"/>
  <c r="H948" i="1"/>
  <c r="K948" i="1" s="1"/>
  <c r="L948" i="1" s="1"/>
  <c r="M948" i="1" s="1"/>
  <c r="H947" i="1"/>
  <c r="K947" i="1" s="1"/>
  <c r="L947" i="1" s="1"/>
  <c r="M947" i="1" s="1"/>
  <c r="H946" i="1"/>
  <c r="K946" i="1" s="1"/>
  <c r="L946" i="1" s="1"/>
  <c r="M946" i="1" s="1"/>
  <c r="H945" i="1"/>
  <c r="K945" i="1" s="1"/>
  <c r="L945" i="1" s="1"/>
  <c r="M945" i="1" s="1"/>
  <c r="H944" i="1"/>
  <c r="K944" i="1" s="1"/>
  <c r="L944" i="1" s="1"/>
  <c r="M944" i="1" s="1"/>
  <c r="H943" i="1"/>
  <c r="K943" i="1" s="1"/>
  <c r="L943" i="1" s="1"/>
  <c r="M943" i="1" s="1"/>
  <c r="H942" i="1"/>
  <c r="K942" i="1" s="1"/>
  <c r="L942" i="1" s="1"/>
  <c r="M942" i="1" s="1"/>
  <c r="H941" i="1"/>
  <c r="K941" i="1" s="1"/>
  <c r="L941" i="1" s="1"/>
  <c r="M941" i="1" s="1"/>
  <c r="J940" i="1"/>
  <c r="H940" i="1"/>
  <c r="K940" i="1" s="1"/>
  <c r="L940" i="1" s="1"/>
  <c r="M940" i="1" s="1"/>
  <c r="J939" i="1"/>
  <c r="H939" i="1"/>
  <c r="K939" i="1" s="1"/>
  <c r="L939" i="1" s="1"/>
  <c r="M939" i="1" s="1"/>
  <c r="H938" i="1"/>
  <c r="K938" i="1" s="1"/>
  <c r="L938" i="1" s="1"/>
  <c r="M938" i="1" s="1"/>
  <c r="H937" i="1"/>
  <c r="K937" i="1" s="1"/>
  <c r="L937" i="1" s="1"/>
  <c r="M937" i="1" s="1"/>
  <c r="H936" i="1"/>
  <c r="K936" i="1" s="1"/>
  <c r="L936" i="1" s="1"/>
  <c r="M936" i="1" s="1"/>
  <c r="H935" i="1"/>
  <c r="K935" i="1" s="1"/>
  <c r="L935" i="1" s="1"/>
  <c r="M935" i="1" s="1"/>
  <c r="H934" i="1"/>
  <c r="K934" i="1" s="1"/>
  <c r="L934" i="1" s="1"/>
  <c r="M934" i="1" s="1"/>
  <c r="H933" i="1"/>
  <c r="K933" i="1" s="1"/>
  <c r="L933" i="1" s="1"/>
  <c r="M933" i="1" s="1"/>
  <c r="H932" i="1"/>
  <c r="K932" i="1" s="1"/>
  <c r="L932" i="1" s="1"/>
  <c r="M932" i="1" s="1"/>
  <c r="H931" i="1"/>
  <c r="K931" i="1" s="1"/>
  <c r="L931" i="1" s="1"/>
  <c r="M931" i="1" s="1"/>
  <c r="H930" i="1"/>
  <c r="K930" i="1" s="1"/>
  <c r="L930" i="1" s="1"/>
  <c r="M930" i="1" s="1"/>
  <c r="H929" i="1"/>
  <c r="K929" i="1" s="1"/>
  <c r="L929" i="1" s="1"/>
  <c r="M929" i="1" s="1"/>
  <c r="H928" i="1"/>
  <c r="K928" i="1" s="1"/>
  <c r="L928" i="1" s="1"/>
  <c r="M928" i="1" s="1"/>
  <c r="H927" i="1"/>
  <c r="K927" i="1" s="1"/>
  <c r="L927" i="1" s="1"/>
  <c r="M927" i="1" s="1"/>
  <c r="H926" i="1"/>
  <c r="K926" i="1" s="1"/>
  <c r="L926" i="1" s="1"/>
  <c r="M926" i="1" s="1"/>
  <c r="H925" i="1"/>
  <c r="K925" i="1" s="1"/>
  <c r="L925" i="1" s="1"/>
  <c r="M925" i="1" s="1"/>
  <c r="J924" i="1"/>
  <c r="H924" i="1"/>
  <c r="K924" i="1" s="1"/>
  <c r="L924" i="1" s="1"/>
  <c r="M924" i="1" s="1"/>
  <c r="J923" i="1"/>
  <c r="H923" i="1"/>
  <c r="K923" i="1" s="1"/>
  <c r="L923" i="1" s="1"/>
  <c r="M923" i="1" s="1"/>
  <c r="H922" i="1"/>
  <c r="K922" i="1" s="1"/>
  <c r="L922" i="1" s="1"/>
  <c r="M922" i="1" s="1"/>
  <c r="H921" i="1"/>
  <c r="K921" i="1" s="1"/>
  <c r="L921" i="1" s="1"/>
  <c r="M921" i="1" s="1"/>
  <c r="H920" i="1"/>
  <c r="K920" i="1" s="1"/>
  <c r="L920" i="1" s="1"/>
  <c r="M920" i="1" s="1"/>
  <c r="H919" i="1"/>
  <c r="K919" i="1" s="1"/>
  <c r="L919" i="1" s="1"/>
  <c r="M919" i="1" s="1"/>
  <c r="H918" i="1"/>
  <c r="K918" i="1" s="1"/>
  <c r="L918" i="1" s="1"/>
  <c r="M918" i="1" s="1"/>
  <c r="H917" i="1"/>
  <c r="K917" i="1" s="1"/>
  <c r="L917" i="1" s="1"/>
  <c r="M917" i="1" s="1"/>
  <c r="J916" i="1"/>
  <c r="H916" i="1"/>
  <c r="K916" i="1" s="1"/>
  <c r="L916" i="1" s="1"/>
  <c r="M916" i="1" s="1"/>
  <c r="H915" i="1"/>
  <c r="K915" i="1" s="1"/>
  <c r="L915" i="1" s="1"/>
  <c r="M915" i="1" s="1"/>
  <c r="H914" i="1"/>
  <c r="K914" i="1" s="1"/>
  <c r="L914" i="1" s="1"/>
  <c r="M914" i="1" s="1"/>
  <c r="H913" i="1"/>
  <c r="K913" i="1" s="1"/>
  <c r="L913" i="1" s="1"/>
  <c r="M913" i="1" s="1"/>
  <c r="H912" i="1"/>
  <c r="K912" i="1" s="1"/>
  <c r="L912" i="1" s="1"/>
  <c r="M912" i="1" s="1"/>
  <c r="H911" i="1"/>
  <c r="K911" i="1" s="1"/>
  <c r="L911" i="1" s="1"/>
  <c r="M911" i="1" s="1"/>
  <c r="H910" i="1"/>
  <c r="K910" i="1" s="1"/>
  <c r="L910" i="1" s="1"/>
  <c r="M910" i="1" s="1"/>
  <c r="H909" i="1"/>
  <c r="K909" i="1" s="1"/>
  <c r="L909" i="1" s="1"/>
  <c r="M909" i="1" s="1"/>
  <c r="J908" i="1"/>
  <c r="H908" i="1"/>
  <c r="K908" i="1" s="1"/>
  <c r="L908" i="1" s="1"/>
  <c r="M908" i="1" s="1"/>
  <c r="J907" i="1"/>
  <c r="H907" i="1"/>
  <c r="K907" i="1" s="1"/>
  <c r="L907" i="1" s="1"/>
  <c r="M907" i="1" s="1"/>
  <c r="H906" i="1"/>
  <c r="K906" i="1" s="1"/>
  <c r="L906" i="1" s="1"/>
  <c r="M906" i="1" s="1"/>
  <c r="H905" i="1"/>
  <c r="K905" i="1" s="1"/>
  <c r="L905" i="1" s="1"/>
  <c r="M905" i="1" s="1"/>
  <c r="H904" i="1"/>
  <c r="K904" i="1" s="1"/>
  <c r="L904" i="1" s="1"/>
  <c r="M904" i="1" s="1"/>
  <c r="H903" i="1"/>
  <c r="K903" i="1" s="1"/>
  <c r="L903" i="1" s="1"/>
  <c r="M903" i="1" s="1"/>
  <c r="H902" i="1"/>
  <c r="K902" i="1" s="1"/>
  <c r="L902" i="1" s="1"/>
  <c r="M902" i="1" s="1"/>
  <c r="H901" i="1"/>
  <c r="K901" i="1" s="1"/>
  <c r="L901" i="1" s="1"/>
  <c r="M901" i="1" s="1"/>
  <c r="H900" i="1"/>
  <c r="K900" i="1" s="1"/>
  <c r="L900" i="1" s="1"/>
  <c r="M900" i="1" s="1"/>
  <c r="H899" i="1"/>
  <c r="K899" i="1" s="1"/>
  <c r="L899" i="1" s="1"/>
  <c r="M899" i="1" s="1"/>
  <c r="H898" i="1"/>
  <c r="K898" i="1" s="1"/>
  <c r="L898" i="1" s="1"/>
  <c r="M898" i="1" s="1"/>
  <c r="H897" i="1"/>
  <c r="K897" i="1" s="1"/>
  <c r="L897" i="1" s="1"/>
  <c r="M897" i="1" s="1"/>
  <c r="H896" i="1"/>
  <c r="K896" i="1" s="1"/>
  <c r="L896" i="1" s="1"/>
  <c r="M896" i="1" s="1"/>
  <c r="H895" i="1"/>
  <c r="K895" i="1" s="1"/>
  <c r="L895" i="1" s="1"/>
  <c r="M895" i="1" s="1"/>
  <c r="H894" i="1"/>
  <c r="K894" i="1" s="1"/>
  <c r="L894" i="1" s="1"/>
  <c r="M894" i="1" s="1"/>
  <c r="H893" i="1"/>
  <c r="K893" i="1" s="1"/>
  <c r="L893" i="1" s="1"/>
  <c r="M893" i="1" s="1"/>
  <c r="J892" i="1"/>
  <c r="H892" i="1"/>
  <c r="K892" i="1" s="1"/>
  <c r="L892" i="1" s="1"/>
  <c r="M892" i="1" s="1"/>
  <c r="J891" i="1"/>
  <c r="H891" i="1"/>
  <c r="K891" i="1" s="1"/>
  <c r="L891" i="1" s="1"/>
  <c r="M891" i="1" s="1"/>
  <c r="H890" i="1"/>
  <c r="K890" i="1" s="1"/>
  <c r="L890" i="1" s="1"/>
  <c r="M890" i="1" s="1"/>
  <c r="H889" i="1"/>
  <c r="K889" i="1" s="1"/>
  <c r="L889" i="1" s="1"/>
  <c r="M889" i="1" s="1"/>
  <c r="H888" i="1"/>
  <c r="K888" i="1" s="1"/>
  <c r="L888" i="1" s="1"/>
  <c r="M888" i="1" s="1"/>
  <c r="H887" i="1"/>
  <c r="K887" i="1" s="1"/>
  <c r="L887" i="1" s="1"/>
  <c r="M887" i="1" s="1"/>
  <c r="H886" i="1"/>
  <c r="K886" i="1" s="1"/>
  <c r="L886" i="1" s="1"/>
  <c r="M886" i="1" s="1"/>
  <c r="H885" i="1"/>
  <c r="K885" i="1" s="1"/>
  <c r="L885" i="1" s="1"/>
  <c r="M885" i="1" s="1"/>
  <c r="H884" i="1"/>
  <c r="K884" i="1" s="1"/>
  <c r="L884" i="1" s="1"/>
  <c r="M884" i="1" s="1"/>
  <c r="H883" i="1"/>
  <c r="K883" i="1" s="1"/>
  <c r="L883" i="1" s="1"/>
  <c r="M883" i="1" s="1"/>
  <c r="H882" i="1"/>
  <c r="K882" i="1" s="1"/>
  <c r="L882" i="1" s="1"/>
  <c r="M882" i="1" s="1"/>
  <c r="H881" i="1"/>
  <c r="K881" i="1" s="1"/>
  <c r="L881" i="1" s="1"/>
  <c r="M881" i="1" s="1"/>
  <c r="H880" i="1"/>
  <c r="K880" i="1" s="1"/>
  <c r="L880" i="1" s="1"/>
  <c r="M880" i="1" s="1"/>
  <c r="H879" i="1"/>
  <c r="K879" i="1" s="1"/>
  <c r="L879" i="1" s="1"/>
  <c r="M879" i="1" s="1"/>
  <c r="H878" i="1"/>
  <c r="K878" i="1" s="1"/>
  <c r="L878" i="1" s="1"/>
  <c r="M878" i="1" s="1"/>
  <c r="H877" i="1"/>
  <c r="K877" i="1" s="1"/>
  <c r="L877" i="1" s="1"/>
  <c r="M877" i="1" s="1"/>
  <c r="J876" i="1"/>
  <c r="H876" i="1"/>
  <c r="K876" i="1" s="1"/>
  <c r="L876" i="1" s="1"/>
  <c r="M876" i="1" s="1"/>
  <c r="J875" i="1"/>
  <c r="H875" i="1"/>
  <c r="K875" i="1" s="1"/>
  <c r="L875" i="1" s="1"/>
  <c r="M875" i="1" s="1"/>
  <c r="H874" i="1"/>
  <c r="K874" i="1" s="1"/>
  <c r="L874" i="1" s="1"/>
  <c r="M874" i="1" s="1"/>
  <c r="H873" i="1"/>
  <c r="K873" i="1" s="1"/>
  <c r="L873" i="1" s="1"/>
  <c r="M873" i="1" s="1"/>
  <c r="H872" i="1"/>
  <c r="K872" i="1" s="1"/>
  <c r="L872" i="1" s="1"/>
  <c r="M872" i="1" s="1"/>
  <c r="H871" i="1"/>
  <c r="K871" i="1" s="1"/>
  <c r="L871" i="1" s="1"/>
  <c r="M871" i="1" s="1"/>
  <c r="H870" i="1"/>
  <c r="K870" i="1" s="1"/>
  <c r="L870" i="1" s="1"/>
  <c r="M870" i="1" s="1"/>
  <c r="H869" i="1"/>
  <c r="K869" i="1" s="1"/>
  <c r="L869" i="1" s="1"/>
  <c r="M869" i="1" s="1"/>
  <c r="H868" i="1"/>
  <c r="K868" i="1" s="1"/>
  <c r="L868" i="1" s="1"/>
  <c r="M868" i="1" s="1"/>
  <c r="H867" i="1"/>
  <c r="K867" i="1" s="1"/>
  <c r="L867" i="1" s="1"/>
  <c r="M867" i="1" s="1"/>
  <c r="H866" i="1"/>
  <c r="K866" i="1" s="1"/>
  <c r="L866" i="1" s="1"/>
  <c r="M866" i="1" s="1"/>
  <c r="H865" i="1"/>
  <c r="K865" i="1" s="1"/>
  <c r="L865" i="1" s="1"/>
  <c r="M865" i="1" s="1"/>
  <c r="H864" i="1"/>
  <c r="K864" i="1" s="1"/>
  <c r="L864" i="1" s="1"/>
  <c r="M864" i="1" s="1"/>
  <c r="H863" i="1"/>
  <c r="K863" i="1" s="1"/>
  <c r="L863" i="1" s="1"/>
  <c r="M863" i="1" s="1"/>
  <c r="H862" i="1"/>
  <c r="K862" i="1" s="1"/>
  <c r="L862" i="1" s="1"/>
  <c r="M862" i="1" s="1"/>
  <c r="H861" i="1"/>
  <c r="K861" i="1" s="1"/>
  <c r="L861" i="1" s="1"/>
  <c r="M861" i="1" s="1"/>
  <c r="H860" i="1"/>
  <c r="K860" i="1" s="1"/>
  <c r="L860" i="1" s="1"/>
  <c r="M860" i="1" s="1"/>
  <c r="J859" i="1"/>
  <c r="H859" i="1"/>
  <c r="K859" i="1" s="1"/>
  <c r="L859" i="1" s="1"/>
  <c r="M859" i="1" s="1"/>
  <c r="H858" i="1"/>
  <c r="K858" i="1" s="1"/>
  <c r="L858" i="1" s="1"/>
  <c r="M858" i="1" s="1"/>
  <c r="H857" i="1"/>
  <c r="K857" i="1" s="1"/>
  <c r="L857" i="1" s="1"/>
  <c r="M857" i="1" s="1"/>
  <c r="H856" i="1"/>
  <c r="K856" i="1" s="1"/>
  <c r="L856" i="1" s="1"/>
  <c r="M856" i="1" s="1"/>
  <c r="H855" i="1"/>
  <c r="K855" i="1" s="1"/>
  <c r="L855" i="1" s="1"/>
  <c r="M855" i="1" s="1"/>
  <c r="H854" i="1"/>
  <c r="K854" i="1" s="1"/>
  <c r="L854" i="1" s="1"/>
  <c r="M854" i="1" s="1"/>
  <c r="H853" i="1"/>
  <c r="K853" i="1" s="1"/>
  <c r="L853" i="1" s="1"/>
  <c r="M853" i="1" s="1"/>
  <c r="H852" i="1"/>
  <c r="K852" i="1" s="1"/>
  <c r="L852" i="1" s="1"/>
  <c r="M852" i="1" s="1"/>
  <c r="H851" i="1"/>
  <c r="K851" i="1" s="1"/>
  <c r="L851" i="1" s="1"/>
  <c r="M851" i="1" s="1"/>
  <c r="H850" i="1"/>
  <c r="K850" i="1" s="1"/>
  <c r="L850" i="1" s="1"/>
  <c r="M850" i="1" s="1"/>
  <c r="H849" i="1"/>
  <c r="K849" i="1" s="1"/>
  <c r="L849" i="1" s="1"/>
  <c r="M849" i="1" s="1"/>
  <c r="H848" i="1"/>
  <c r="K848" i="1" s="1"/>
  <c r="L848" i="1" s="1"/>
  <c r="M848" i="1" s="1"/>
  <c r="H847" i="1"/>
  <c r="K847" i="1" s="1"/>
  <c r="L847" i="1" s="1"/>
  <c r="M847" i="1" s="1"/>
  <c r="H846" i="1"/>
  <c r="K846" i="1" s="1"/>
  <c r="L846" i="1" s="1"/>
  <c r="M846" i="1" s="1"/>
  <c r="H845" i="1"/>
  <c r="K845" i="1" s="1"/>
  <c r="L845" i="1" s="1"/>
  <c r="M845" i="1" s="1"/>
  <c r="J844" i="1"/>
  <c r="H844" i="1"/>
  <c r="K844" i="1" s="1"/>
  <c r="L844" i="1" s="1"/>
  <c r="M844" i="1" s="1"/>
  <c r="J843" i="1"/>
  <c r="H843" i="1"/>
  <c r="K843" i="1" s="1"/>
  <c r="L843" i="1" s="1"/>
  <c r="M843" i="1" s="1"/>
  <c r="H842" i="1"/>
  <c r="K842" i="1" s="1"/>
  <c r="L842" i="1" s="1"/>
  <c r="M842" i="1" s="1"/>
  <c r="H841" i="1"/>
  <c r="K841" i="1" s="1"/>
  <c r="L841" i="1" s="1"/>
  <c r="M841" i="1" s="1"/>
  <c r="H840" i="1"/>
  <c r="K840" i="1" s="1"/>
  <c r="L840" i="1" s="1"/>
  <c r="M840" i="1" s="1"/>
  <c r="H839" i="1"/>
  <c r="K839" i="1" s="1"/>
  <c r="L839" i="1" s="1"/>
  <c r="M839" i="1" s="1"/>
  <c r="H838" i="1"/>
  <c r="K838" i="1" s="1"/>
  <c r="L838" i="1" s="1"/>
  <c r="M838" i="1" s="1"/>
  <c r="H837" i="1"/>
  <c r="K837" i="1" s="1"/>
  <c r="L837" i="1" s="1"/>
  <c r="M837" i="1" s="1"/>
  <c r="J836" i="1"/>
  <c r="H836" i="1"/>
  <c r="K836" i="1" s="1"/>
  <c r="L836" i="1" s="1"/>
  <c r="M836" i="1" s="1"/>
  <c r="H835" i="1"/>
  <c r="K835" i="1" s="1"/>
  <c r="L835" i="1" s="1"/>
  <c r="M835" i="1" s="1"/>
  <c r="H834" i="1"/>
  <c r="K834" i="1" s="1"/>
  <c r="L834" i="1" s="1"/>
  <c r="M834" i="1" s="1"/>
  <c r="H833" i="1"/>
  <c r="K833" i="1" s="1"/>
  <c r="L833" i="1" s="1"/>
  <c r="M833" i="1" s="1"/>
  <c r="H832" i="1"/>
  <c r="K832" i="1" s="1"/>
  <c r="L832" i="1" s="1"/>
  <c r="M832" i="1" s="1"/>
  <c r="H831" i="1"/>
  <c r="K831" i="1" s="1"/>
  <c r="L831" i="1" s="1"/>
  <c r="M831" i="1" s="1"/>
  <c r="H830" i="1"/>
  <c r="K830" i="1" s="1"/>
  <c r="L830" i="1" s="1"/>
  <c r="M830" i="1" s="1"/>
  <c r="H829" i="1"/>
  <c r="K829" i="1" s="1"/>
  <c r="L829" i="1" s="1"/>
  <c r="M829" i="1" s="1"/>
  <c r="J828" i="1"/>
  <c r="H828" i="1"/>
  <c r="K828" i="1" s="1"/>
  <c r="L828" i="1" s="1"/>
  <c r="M828" i="1" s="1"/>
  <c r="J827" i="1"/>
  <c r="H827" i="1"/>
  <c r="K827" i="1" s="1"/>
  <c r="L827" i="1" s="1"/>
  <c r="M827" i="1" s="1"/>
  <c r="H826" i="1"/>
  <c r="K826" i="1" s="1"/>
  <c r="L826" i="1" s="1"/>
  <c r="M826" i="1" s="1"/>
  <c r="H825" i="1"/>
  <c r="K825" i="1" s="1"/>
  <c r="L825" i="1" s="1"/>
  <c r="M825" i="1" s="1"/>
  <c r="H824" i="1"/>
  <c r="K824" i="1" s="1"/>
  <c r="L824" i="1" s="1"/>
  <c r="M824" i="1" s="1"/>
  <c r="H823" i="1"/>
  <c r="K823" i="1" s="1"/>
  <c r="L823" i="1" s="1"/>
  <c r="M823" i="1" s="1"/>
  <c r="H822" i="1"/>
  <c r="K822" i="1" s="1"/>
  <c r="L822" i="1" s="1"/>
  <c r="M822" i="1" s="1"/>
  <c r="H821" i="1"/>
  <c r="K821" i="1" s="1"/>
  <c r="L821" i="1" s="1"/>
  <c r="M821" i="1" s="1"/>
  <c r="J820" i="1"/>
  <c r="H820" i="1"/>
  <c r="K820" i="1" s="1"/>
  <c r="L820" i="1" s="1"/>
  <c r="M820" i="1" s="1"/>
  <c r="H819" i="1"/>
  <c r="K819" i="1" s="1"/>
  <c r="L819" i="1" s="1"/>
  <c r="M819" i="1" s="1"/>
  <c r="H818" i="1"/>
  <c r="K818" i="1" s="1"/>
  <c r="L818" i="1" s="1"/>
  <c r="M818" i="1" s="1"/>
  <c r="H817" i="1"/>
  <c r="K817" i="1" s="1"/>
  <c r="L817" i="1" s="1"/>
  <c r="M817" i="1" s="1"/>
  <c r="H816" i="1"/>
  <c r="K816" i="1" s="1"/>
  <c r="L816" i="1" s="1"/>
  <c r="M816" i="1" s="1"/>
  <c r="H815" i="1"/>
  <c r="K815" i="1" s="1"/>
  <c r="L815" i="1" s="1"/>
  <c r="M815" i="1" s="1"/>
  <c r="H814" i="1"/>
  <c r="K814" i="1" s="1"/>
  <c r="L814" i="1" s="1"/>
  <c r="M814" i="1" s="1"/>
  <c r="J813" i="1"/>
  <c r="H813" i="1"/>
  <c r="K813" i="1" s="1"/>
  <c r="L813" i="1" s="1"/>
  <c r="M813" i="1" s="1"/>
  <c r="J812" i="1"/>
  <c r="H812" i="1"/>
  <c r="K812" i="1" s="1"/>
  <c r="L812" i="1" s="1"/>
  <c r="M812" i="1" s="1"/>
  <c r="J811" i="1"/>
  <c r="H811" i="1"/>
  <c r="K811" i="1" s="1"/>
  <c r="L811" i="1" s="1"/>
  <c r="M811" i="1" s="1"/>
  <c r="H810" i="1"/>
  <c r="K810" i="1" s="1"/>
  <c r="L810" i="1" s="1"/>
  <c r="M810" i="1" s="1"/>
  <c r="H809" i="1"/>
  <c r="K809" i="1" s="1"/>
  <c r="L809" i="1" s="1"/>
  <c r="M809" i="1" s="1"/>
  <c r="H808" i="1"/>
  <c r="K808" i="1" s="1"/>
  <c r="L808" i="1" s="1"/>
  <c r="M808" i="1" s="1"/>
  <c r="H807" i="1"/>
  <c r="K807" i="1" s="1"/>
  <c r="L807" i="1" s="1"/>
  <c r="M807" i="1" s="1"/>
  <c r="H806" i="1"/>
  <c r="K806" i="1" s="1"/>
  <c r="L806" i="1" s="1"/>
  <c r="M806" i="1" s="1"/>
  <c r="H805" i="1"/>
  <c r="K805" i="1" s="1"/>
  <c r="L805" i="1" s="1"/>
  <c r="M805" i="1" s="1"/>
  <c r="H804" i="1"/>
  <c r="K804" i="1" s="1"/>
  <c r="L804" i="1" s="1"/>
  <c r="M804" i="1" s="1"/>
  <c r="H803" i="1"/>
  <c r="K803" i="1" s="1"/>
  <c r="L803" i="1" s="1"/>
  <c r="M803" i="1" s="1"/>
  <c r="H802" i="1"/>
  <c r="K802" i="1" s="1"/>
  <c r="L802" i="1" s="1"/>
  <c r="M802" i="1" s="1"/>
  <c r="H801" i="1"/>
  <c r="K801" i="1" s="1"/>
  <c r="L801" i="1" s="1"/>
  <c r="M801" i="1" s="1"/>
  <c r="H800" i="1"/>
  <c r="K800" i="1" s="1"/>
  <c r="L800" i="1" s="1"/>
  <c r="M800" i="1" s="1"/>
  <c r="H799" i="1"/>
  <c r="K799" i="1" s="1"/>
  <c r="L799" i="1" s="1"/>
  <c r="M799" i="1" s="1"/>
  <c r="H798" i="1"/>
  <c r="K798" i="1" s="1"/>
  <c r="L798" i="1" s="1"/>
  <c r="M798" i="1" s="1"/>
  <c r="H797" i="1"/>
  <c r="K797" i="1" s="1"/>
  <c r="L797" i="1" s="1"/>
  <c r="M797" i="1" s="1"/>
  <c r="J796" i="1"/>
  <c r="H796" i="1"/>
  <c r="K796" i="1" s="1"/>
  <c r="L796" i="1" s="1"/>
  <c r="M796" i="1" s="1"/>
  <c r="J795" i="1"/>
  <c r="H795" i="1"/>
  <c r="K795" i="1" s="1"/>
  <c r="L795" i="1" s="1"/>
  <c r="M795" i="1" s="1"/>
  <c r="H794" i="1"/>
  <c r="K794" i="1" s="1"/>
  <c r="L794" i="1" s="1"/>
  <c r="M794" i="1" s="1"/>
  <c r="H793" i="1"/>
  <c r="K793" i="1" s="1"/>
  <c r="L793" i="1" s="1"/>
  <c r="M793" i="1" s="1"/>
  <c r="H792" i="1"/>
  <c r="K792" i="1" s="1"/>
  <c r="L792" i="1" s="1"/>
  <c r="M792" i="1" s="1"/>
  <c r="H791" i="1"/>
  <c r="K791" i="1" s="1"/>
  <c r="L791" i="1" s="1"/>
  <c r="M791" i="1" s="1"/>
  <c r="H790" i="1"/>
  <c r="K790" i="1" s="1"/>
  <c r="L790" i="1" s="1"/>
  <c r="M790" i="1" s="1"/>
  <c r="H789" i="1"/>
  <c r="K789" i="1" s="1"/>
  <c r="L789" i="1" s="1"/>
  <c r="M789" i="1" s="1"/>
  <c r="H788" i="1"/>
  <c r="K788" i="1" s="1"/>
  <c r="L788" i="1" s="1"/>
  <c r="M788" i="1" s="1"/>
  <c r="H787" i="1"/>
  <c r="K787" i="1" s="1"/>
  <c r="L787" i="1" s="1"/>
  <c r="M787" i="1" s="1"/>
  <c r="H786" i="1"/>
  <c r="K786" i="1" s="1"/>
  <c r="L786" i="1" s="1"/>
  <c r="M786" i="1" s="1"/>
  <c r="H785" i="1"/>
  <c r="K785" i="1" s="1"/>
  <c r="L785" i="1" s="1"/>
  <c r="M785" i="1" s="1"/>
  <c r="H784" i="1"/>
  <c r="K784" i="1" s="1"/>
  <c r="L784" i="1" s="1"/>
  <c r="M784" i="1" s="1"/>
  <c r="H783" i="1"/>
  <c r="K783" i="1" s="1"/>
  <c r="L783" i="1" s="1"/>
  <c r="M783" i="1" s="1"/>
  <c r="H782" i="1"/>
  <c r="K782" i="1" s="1"/>
  <c r="L782" i="1" s="1"/>
  <c r="M782" i="1" s="1"/>
  <c r="J781" i="1"/>
  <c r="H781" i="1"/>
  <c r="K781" i="1" s="1"/>
  <c r="L781" i="1" s="1"/>
  <c r="M781" i="1" s="1"/>
  <c r="J780" i="1"/>
  <c r="H780" i="1"/>
  <c r="K780" i="1" s="1"/>
  <c r="L780" i="1" s="1"/>
  <c r="M780" i="1" s="1"/>
  <c r="J779" i="1"/>
  <c r="H779" i="1"/>
  <c r="K779" i="1" s="1"/>
  <c r="L779" i="1" s="1"/>
  <c r="M779" i="1" s="1"/>
  <c r="H778" i="1"/>
  <c r="K778" i="1" s="1"/>
  <c r="L778" i="1" s="1"/>
  <c r="M778" i="1" s="1"/>
  <c r="H777" i="1"/>
  <c r="K777" i="1" s="1"/>
  <c r="L777" i="1" s="1"/>
  <c r="M777" i="1" s="1"/>
  <c r="H776" i="1"/>
  <c r="K776" i="1" s="1"/>
  <c r="L776" i="1" s="1"/>
  <c r="M776" i="1" s="1"/>
  <c r="H775" i="1"/>
  <c r="K775" i="1" s="1"/>
  <c r="L775" i="1" s="1"/>
  <c r="M775" i="1" s="1"/>
  <c r="H774" i="1"/>
  <c r="K774" i="1" s="1"/>
  <c r="L774" i="1" s="1"/>
  <c r="M774" i="1" s="1"/>
  <c r="H773" i="1"/>
  <c r="K773" i="1" s="1"/>
  <c r="L773" i="1" s="1"/>
  <c r="M773" i="1" s="1"/>
  <c r="H772" i="1"/>
  <c r="K772" i="1" s="1"/>
  <c r="L772" i="1" s="1"/>
  <c r="M772" i="1" s="1"/>
  <c r="H771" i="1"/>
  <c r="K771" i="1" s="1"/>
  <c r="L771" i="1" s="1"/>
  <c r="M771" i="1" s="1"/>
  <c r="H770" i="1"/>
  <c r="K770" i="1" s="1"/>
  <c r="L770" i="1" s="1"/>
  <c r="M770" i="1" s="1"/>
  <c r="H769" i="1"/>
  <c r="K769" i="1" s="1"/>
  <c r="L769" i="1" s="1"/>
  <c r="M769" i="1" s="1"/>
  <c r="H768" i="1"/>
  <c r="K768" i="1" s="1"/>
  <c r="L768" i="1" s="1"/>
  <c r="M768" i="1" s="1"/>
  <c r="H767" i="1"/>
  <c r="K767" i="1" s="1"/>
  <c r="L767" i="1" s="1"/>
  <c r="M767" i="1" s="1"/>
  <c r="H766" i="1"/>
  <c r="K766" i="1" s="1"/>
  <c r="L766" i="1" s="1"/>
  <c r="M766" i="1" s="1"/>
  <c r="H765" i="1"/>
  <c r="K765" i="1" s="1"/>
  <c r="L765" i="1" s="1"/>
  <c r="M765" i="1" s="1"/>
  <c r="J764" i="1"/>
  <c r="H764" i="1"/>
  <c r="K764" i="1" s="1"/>
  <c r="L764" i="1" s="1"/>
  <c r="M764" i="1" s="1"/>
  <c r="J763" i="1"/>
  <c r="H763" i="1"/>
  <c r="K763" i="1" s="1"/>
  <c r="L763" i="1" s="1"/>
  <c r="M763" i="1" s="1"/>
  <c r="H762" i="1"/>
  <c r="K762" i="1" s="1"/>
  <c r="L762" i="1" s="1"/>
  <c r="M762" i="1" s="1"/>
  <c r="H761" i="1"/>
  <c r="K761" i="1" s="1"/>
  <c r="L761" i="1" s="1"/>
  <c r="M761" i="1" s="1"/>
  <c r="H760" i="1"/>
  <c r="K760" i="1" s="1"/>
  <c r="L760" i="1" s="1"/>
  <c r="M760" i="1" s="1"/>
  <c r="H759" i="1"/>
  <c r="K759" i="1" s="1"/>
  <c r="L759" i="1" s="1"/>
  <c r="M759" i="1" s="1"/>
  <c r="H758" i="1"/>
  <c r="K758" i="1" s="1"/>
  <c r="L758" i="1" s="1"/>
  <c r="M758" i="1" s="1"/>
  <c r="H757" i="1"/>
  <c r="K757" i="1" s="1"/>
  <c r="L757" i="1" s="1"/>
  <c r="M757" i="1" s="1"/>
  <c r="H756" i="1"/>
  <c r="K756" i="1" s="1"/>
  <c r="L756" i="1" s="1"/>
  <c r="M756" i="1" s="1"/>
  <c r="H755" i="1"/>
  <c r="K755" i="1" s="1"/>
  <c r="L755" i="1" s="1"/>
  <c r="M755" i="1" s="1"/>
  <c r="H754" i="1"/>
  <c r="K754" i="1" s="1"/>
  <c r="L754" i="1" s="1"/>
  <c r="M754" i="1" s="1"/>
  <c r="H753" i="1"/>
  <c r="K753" i="1" s="1"/>
  <c r="L753" i="1" s="1"/>
  <c r="M753" i="1" s="1"/>
  <c r="H752" i="1"/>
  <c r="K752" i="1" s="1"/>
  <c r="L752" i="1" s="1"/>
  <c r="M752" i="1" s="1"/>
  <c r="H751" i="1"/>
  <c r="K751" i="1" s="1"/>
  <c r="L751" i="1" s="1"/>
  <c r="M751" i="1" s="1"/>
  <c r="H750" i="1"/>
  <c r="K750" i="1" s="1"/>
  <c r="L750" i="1" s="1"/>
  <c r="M750" i="1" s="1"/>
  <c r="J749" i="1"/>
  <c r="H749" i="1"/>
  <c r="K749" i="1" s="1"/>
  <c r="L749" i="1" s="1"/>
  <c r="M749" i="1" s="1"/>
  <c r="J748" i="1"/>
  <c r="H748" i="1"/>
  <c r="K748" i="1" s="1"/>
  <c r="L748" i="1" s="1"/>
  <c r="M748" i="1" s="1"/>
  <c r="J747" i="1"/>
  <c r="H747" i="1"/>
  <c r="K747" i="1" s="1"/>
  <c r="L747" i="1" s="1"/>
  <c r="M747" i="1" s="1"/>
  <c r="H746" i="1"/>
  <c r="K746" i="1" s="1"/>
  <c r="L746" i="1" s="1"/>
  <c r="M746" i="1" s="1"/>
  <c r="H745" i="1"/>
  <c r="K745" i="1" s="1"/>
  <c r="L745" i="1" s="1"/>
  <c r="M745" i="1" s="1"/>
  <c r="H744" i="1"/>
  <c r="K744" i="1" s="1"/>
  <c r="L744" i="1" s="1"/>
  <c r="M744" i="1" s="1"/>
  <c r="H743" i="1"/>
  <c r="K743" i="1" s="1"/>
  <c r="L743" i="1" s="1"/>
  <c r="M743" i="1" s="1"/>
  <c r="H742" i="1"/>
  <c r="K742" i="1" s="1"/>
  <c r="L742" i="1" s="1"/>
  <c r="M742" i="1" s="1"/>
  <c r="H741" i="1"/>
  <c r="K741" i="1" s="1"/>
  <c r="L741" i="1" s="1"/>
  <c r="M741" i="1" s="1"/>
  <c r="H740" i="1"/>
  <c r="K740" i="1" s="1"/>
  <c r="L740" i="1" s="1"/>
  <c r="M740" i="1" s="1"/>
  <c r="H739" i="1"/>
  <c r="K739" i="1" s="1"/>
  <c r="L739" i="1" s="1"/>
  <c r="M739" i="1" s="1"/>
  <c r="H738" i="1"/>
  <c r="K738" i="1" s="1"/>
  <c r="L738" i="1" s="1"/>
  <c r="M738" i="1" s="1"/>
  <c r="H737" i="1"/>
  <c r="K737" i="1" s="1"/>
  <c r="L737" i="1" s="1"/>
  <c r="M737" i="1" s="1"/>
  <c r="H736" i="1"/>
  <c r="K736" i="1" s="1"/>
  <c r="L736" i="1" s="1"/>
  <c r="M736" i="1" s="1"/>
  <c r="H735" i="1"/>
  <c r="K735" i="1" s="1"/>
  <c r="L735" i="1" s="1"/>
  <c r="M735" i="1" s="1"/>
  <c r="H734" i="1"/>
  <c r="K734" i="1" s="1"/>
  <c r="L734" i="1" s="1"/>
  <c r="M734" i="1" s="1"/>
  <c r="H733" i="1"/>
  <c r="K733" i="1" s="1"/>
  <c r="L733" i="1" s="1"/>
  <c r="M733" i="1" s="1"/>
  <c r="J732" i="1"/>
  <c r="H732" i="1"/>
  <c r="K732" i="1" s="1"/>
  <c r="L732" i="1" s="1"/>
  <c r="M732" i="1" s="1"/>
  <c r="J731" i="1"/>
  <c r="H731" i="1"/>
  <c r="K731" i="1" s="1"/>
  <c r="L731" i="1" s="1"/>
  <c r="M731" i="1" s="1"/>
  <c r="H730" i="1"/>
  <c r="K730" i="1" s="1"/>
  <c r="L730" i="1" s="1"/>
  <c r="M730" i="1" s="1"/>
  <c r="H729" i="1"/>
  <c r="K729" i="1" s="1"/>
  <c r="L729" i="1" s="1"/>
  <c r="M729" i="1" s="1"/>
  <c r="H728" i="1"/>
  <c r="K728" i="1" s="1"/>
  <c r="L728" i="1" s="1"/>
  <c r="M728" i="1" s="1"/>
  <c r="H727" i="1"/>
  <c r="K727" i="1" s="1"/>
  <c r="L727" i="1" s="1"/>
  <c r="M727" i="1" s="1"/>
  <c r="H726" i="1"/>
  <c r="K726" i="1" s="1"/>
  <c r="L726" i="1" s="1"/>
  <c r="M726" i="1" s="1"/>
  <c r="H725" i="1"/>
  <c r="K725" i="1" s="1"/>
  <c r="L725" i="1" s="1"/>
  <c r="M725" i="1" s="1"/>
  <c r="J724" i="1"/>
  <c r="H724" i="1"/>
  <c r="K724" i="1" s="1"/>
  <c r="L724" i="1" s="1"/>
  <c r="M724" i="1" s="1"/>
  <c r="H723" i="1"/>
  <c r="K723" i="1" s="1"/>
  <c r="L723" i="1" s="1"/>
  <c r="M723" i="1" s="1"/>
  <c r="H722" i="1"/>
  <c r="K722" i="1" s="1"/>
  <c r="L722" i="1" s="1"/>
  <c r="M722" i="1" s="1"/>
  <c r="H721" i="1"/>
  <c r="K721" i="1" s="1"/>
  <c r="L721" i="1" s="1"/>
  <c r="M721" i="1" s="1"/>
  <c r="H720" i="1"/>
  <c r="K720" i="1" s="1"/>
  <c r="L720" i="1" s="1"/>
  <c r="M720" i="1" s="1"/>
  <c r="H719" i="1"/>
  <c r="K719" i="1" s="1"/>
  <c r="L719" i="1" s="1"/>
  <c r="M719" i="1" s="1"/>
  <c r="H718" i="1"/>
  <c r="K718" i="1" s="1"/>
  <c r="L718" i="1" s="1"/>
  <c r="M718" i="1" s="1"/>
  <c r="J717" i="1"/>
  <c r="H717" i="1"/>
  <c r="K717" i="1" s="1"/>
  <c r="L717" i="1" s="1"/>
  <c r="M717" i="1" s="1"/>
  <c r="J716" i="1"/>
  <c r="H716" i="1"/>
  <c r="K716" i="1" s="1"/>
  <c r="L716" i="1" s="1"/>
  <c r="M716" i="1" s="1"/>
  <c r="J715" i="1"/>
  <c r="H715" i="1"/>
  <c r="K715" i="1" s="1"/>
  <c r="L715" i="1" s="1"/>
  <c r="M715" i="1" s="1"/>
  <c r="H714" i="1"/>
  <c r="K714" i="1" s="1"/>
  <c r="L714" i="1" s="1"/>
  <c r="M714" i="1" s="1"/>
  <c r="H713" i="1"/>
  <c r="K713" i="1" s="1"/>
  <c r="L713" i="1" s="1"/>
  <c r="M713" i="1" s="1"/>
  <c r="H712" i="1"/>
  <c r="K712" i="1" s="1"/>
  <c r="L712" i="1" s="1"/>
  <c r="M712" i="1" s="1"/>
  <c r="H711" i="1"/>
  <c r="K711" i="1" s="1"/>
  <c r="L711" i="1" s="1"/>
  <c r="M711" i="1" s="1"/>
  <c r="H710" i="1"/>
  <c r="K710" i="1" s="1"/>
  <c r="L710" i="1" s="1"/>
  <c r="M710" i="1" s="1"/>
  <c r="H709" i="1"/>
  <c r="K709" i="1" s="1"/>
  <c r="L709" i="1" s="1"/>
  <c r="M709" i="1" s="1"/>
  <c r="H708" i="1"/>
  <c r="K708" i="1" s="1"/>
  <c r="L708" i="1" s="1"/>
  <c r="M708" i="1" s="1"/>
  <c r="H707" i="1"/>
  <c r="K707" i="1" s="1"/>
  <c r="L707" i="1" s="1"/>
  <c r="M707" i="1" s="1"/>
  <c r="H706" i="1"/>
  <c r="K706" i="1" s="1"/>
  <c r="L706" i="1" s="1"/>
  <c r="M706" i="1" s="1"/>
  <c r="H705" i="1"/>
  <c r="K705" i="1" s="1"/>
  <c r="L705" i="1" s="1"/>
  <c r="M705" i="1" s="1"/>
  <c r="H704" i="1"/>
  <c r="K704" i="1" s="1"/>
  <c r="L704" i="1" s="1"/>
  <c r="M704" i="1" s="1"/>
  <c r="H703" i="1"/>
  <c r="K703" i="1" s="1"/>
  <c r="L703" i="1" s="1"/>
  <c r="M703" i="1" s="1"/>
  <c r="H702" i="1"/>
  <c r="K702" i="1" s="1"/>
  <c r="L702" i="1" s="1"/>
  <c r="M702" i="1" s="1"/>
  <c r="J701" i="1"/>
  <c r="H701" i="1"/>
  <c r="K701" i="1" s="1"/>
  <c r="L701" i="1" s="1"/>
  <c r="M701" i="1" s="1"/>
  <c r="J700" i="1"/>
  <c r="H700" i="1"/>
  <c r="K700" i="1" s="1"/>
  <c r="L700" i="1" s="1"/>
  <c r="M700" i="1" s="1"/>
  <c r="J699" i="1"/>
  <c r="H699" i="1"/>
  <c r="K699" i="1" s="1"/>
  <c r="L699" i="1" s="1"/>
  <c r="M699" i="1" s="1"/>
  <c r="H698" i="1"/>
  <c r="K698" i="1" s="1"/>
  <c r="L698" i="1" s="1"/>
  <c r="M698" i="1" s="1"/>
  <c r="H697" i="1"/>
  <c r="K697" i="1" s="1"/>
  <c r="L697" i="1" s="1"/>
  <c r="M697" i="1" s="1"/>
  <c r="H696" i="1"/>
  <c r="K696" i="1" s="1"/>
  <c r="L696" i="1" s="1"/>
  <c r="M696" i="1" s="1"/>
  <c r="H695" i="1"/>
  <c r="K695" i="1" s="1"/>
  <c r="L695" i="1" s="1"/>
  <c r="M695" i="1" s="1"/>
  <c r="H694" i="1"/>
  <c r="K694" i="1" s="1"/>
  <c r="L694" i="1" s="1"/>
  <c r="M694" i="1" s="1"/>
  <c r="H693" i="1"/>
  <c r="K693" i="1" s="1"/>
  <c r="L693" i="1" s="1"/>
  <c r="M693" i="1" s="1"/>
  <c r="H692" i="1"/>
  <c r="K692" i="1" s="1"/>
  <c r="L692" i="1" s="1"/>
  <c r="M692" i="1" s="1"/>
  <c r="H691" i="1"/>
  <c r="K691" i="1" s="1"/>
  <c r="L691" i="1" s="1"/>
  <c r="M691" i="1" s="1"/>
  <c r="H690" i="1"/>
  <c r="K690" i="1" s="1"/>
  <c r="L690" i="1" s="1"/>
  <c r="M690" i="1" s="1"/>
  <c r="H689" i="1"/>
  <c r="K689" i="1" s="1"/>
  <c r="L689" i="1" s="1"/>
  <c r="M689" i="1" s="1"/>
  <c r="H688" i="1"/>
  <c r="K688" i="1" s="1"/>
  <c r="L688" i="1" s="1"/>
  <c r="M688" i="1" s="1"/>
  <c r="H687" i="1"/>
  <c r="K687" i="1" s="1"/>
  <c r="L687" i="1" s="1"/>
  <c r="M687" i="1" s="1"/>
  <c r="H686" i="1"/>
  <c r="K686" i="1" s="1"/>
  <c r="L686" i="1" s="1"/>
  <c r="M686" i="1" s="1"/>
  <c r="H685" i="1"/>
  <c r="K685" i="1" s="1"/>
  <c r="L685" i="1" s="1"/>
  <c r="M685" i="1" s="1"/>
  <c r="J684" i="1"/>
  <c r="H684" i="1"/>
  <c r="K684" i="1" s="1"/>
  <c r="L684" i="1" s="1"/>
  <c r="M684" i="1" s="1"/>
  <c r="J683" i="1"/>
  <c r="H683" i="1"/>
  <c r="K683" i="1" s="1"/>
  <c r="L683" i="1" s="1"/>
  <c r="M683" i="1" s="1"/>
  <c r="H682" i="1"/>
  <c r="K682" i="1" s="1"/>
  <c r="L682" i="1" s="1"/>
  <c r="M682" i="1" s="1"/>
  <c r="H681" i="1"/>
  <c r="K681" i="1" s="1"/>
  <c r="L681" i="1" s="1"/>
  <c r="M681" i="1" s="1"/>
  <c r="H680" i="1"/>
  <c r="K680" i="1" s="1"/>
  <c r="L680" i="1" s="1"/>
  <c r="M680" i="1" s="1"/>
  <c r="H679" i="1"/>
  <c r="K679" i="1" s="1"/>
  <c r="L679" i="1" s="1"/>
  <c r="M679" i="1" s="1"/>
  <c r="H678" i="1"/>
  <c r="K678" i="1" s="1"/>
  <c r="L678" i="1" s="1"/>
  <c r="M678" i="1" s="1"/>
  <c r="H677" i="1"/>
  <c r="K677" i="1" s="1"/>
  <c r="L677" i="1" s="1"/>
  <c r="M677" i="1" s="1"/>
  <c r="H676" i="1"/>
  <c r="K676" i="1" s="1"/>
  <c r="L676" i="1" s="1"/>
  <c r="M676" i="1" s="1"/>
  <c r="H675" i="1"/>
  <c r="K675" i="1" s="1"/>
  <c r="L675" i="1" s="1"/>
  <c r="M675" i="1" s="1"/>
  <c r="H674" i="1"/>
  <c r="K674" i="1" s="1"/>
  <c r="L674" i="1" s="1"/>
  <c r="M674" i="1" s="1"/>
  <c r="H673" i="1"/>
  <c r="K673" i="1" s="1"/>
  <c r="L673" i="1" s="1"/>
  <c r="M673" i="1" s="1"/>
  <c r="H672" i="1"/>
  <c r="K672" i="1" s="1"/>
  <c r="L672" i="1" s="1"/>
  <c r="M672" i="1" s="1"/>
  <c r="H671" i="1"/>
  <c r="K671" i="1" s="1"/>
  <c r="L671" i="1" s="1"/>
  <c r="M671" i="1" s="1"/>
  <c r="H670" i="1"/>
  <c r="K670" i="1" s="1"/>
  <c r="L670" i="1" s="1"/>
  <c r="M670" i="1" s="1"/>
  <c r="H669" i="1"/>
  <c r="K669" i="1" s="1"/>
  <c r="L669" i="1" s="1"/>
  <c r="M669" i="1" s="1"/>
  <c r="J668" i="1"/>
  <c r="H668" i="1"/>
  <c r="K668" i="1" s="1"/>
  <c r="L668" i="1" s="1"/>
  <c r="M668" i="1" s="1"/>
  <c r="J667" i="1"/>
  <c r="H667" i="1"/>
  <c r="K667" i="1" s="1"/>
  <c r="L667" i="1" s="1"/>
  <c r="M667" i="1" s="1"/>
  <c r="H666" i="1"/>
  <c r="K666" i="1" s="1"/>
  <c r="L666" i="1" s="1"/>
  <c r="M666" i="1" s="1"/>
  <c r="H665" i="1"/>
  <c r="K665" i="1" s="1"/>
  <c r="L665" i="1" s="1"/>
  <c r="M665" i="1" s="1"/>
  <c r="H664" i="1"/>
  <c r="K664" i="1" s="1"/>
  <c r="L664" i="1" s="1"/>
  <c r="M664" i="1" s="1"/>
  <c r="H663" i="1"/>
  <c r="K663" i="1" s="1"/>
  <c r="L663" i="1" s="1"/>
  <c r="M663" i="1" s="1"/>
  <c r="H662" i="1"/>
  <c r="K662" i="1" s="1"/>
  <c r="L662" i="1" s="1"/>
  <c r="M662" i="1" s="1"/>
  <c r="H661" i="1"/>
  <c r="K661" i="1" s="1"/>
  <c r="L661" i="1" s="1"/>
  <c r="M661" i="1" s="1"/>
  <c r="J660" i="1"/>
  <c r="H660" i="1"/>
  <c r="K660" i="1" s="1"/>
  <c r="L660" i="1" s="1"/>
  <c r="M660" i="1" s="1"/>
  <c r="H659" i="1"/>
  <c r="K659" i="1" s="1"/>
  <c r="L659" i="1" s="1"/>
  <c r="M659" i="1" s="1"/>
  <c r="H658" i="1"/>
  <c r="K658" i="1" s="1"/>
  <c r="L658" i="1" s="1"/>
  <c r="M658" i="1" s="1"/>
  <c r="H657" i="1"/>
  <c r="K657" i="1" s="1"/>
  <c r="L657" i="1" s="1"/>
  <c r="M657" i="1" s="1"/>
  <c r="H656" i="1"/>
  <c r="K656" i="1" s="1"/>
  <c r="L656" i="1" s="1"/>
  <c r="M656" i="1" s="1"/>
  <c r="H655" i="1"/>
  <c r="K655" i="1" s="1"/>
  <c r="L655" i="1" s="1"/>
  <c r="M655" i="1" s="1"/>
  <c r="H654" i="1"/>
  <c r="K654" i="1" s="1"/>
  <c r="L654" i="1" s="1"/>
  <c r="M654" i="1" s="1"/>
  <c r="J653" i="1"/>
  <c r="H653" i="1"/>
  <c r="K653" i="1" s="1"/>
  <c r="L653" i="1" s="1"/>
  <c r="M653" i="1" s="1"/>
  <c r="J652" i="1"/>
  <c r="H652" i="1"/>
  <c r="K652" i="1" s="1"/>
  <c r="L652" i="1" s="1"/>
  <c r="M652" i="1" s="1"/>
  <c r="J651" i="1"/>
  <c r="H651" i="1"/>
  <c r="K651" i="1" s="1"/>
  <c r="L651" i="1" s="1"/>
  <c r="M651" i="1" s="1"/>
  <c r="H650" i="1"/>
  <c r="K650" i="1" s="1"/>
  <c r="L650" i="1" s="1"/>
  <c r="M650" i="1" s="1"/>
  <c r="H649" i="1"/>
  <c r="K649" i="1" s="1"/>
  <c r="L649" i="1" s="1"/>
  <c r="M649" i="1" s="1"/>
  <c r="H648" i="1"/>
  <c r="K648" i="1" s="1"/>
  <c r="L648" i="1" s="1"/>
  <c r="M648" i="1" s="1"/>
  <c r="H647" i="1"/>
  <c r="K647" i="1" s="1"/>
  <c r="L647" i="1" s="1"/>
  <c r="M647" i="1" s="1"/>
  <c r="H646" i="1"/>
  <c r="K646" i="1" s="1"/>
  <c r="L646" i="1" s="1"/>
  <c r="M646" i="1" s="1"/>
  <c r="H645" i="1"/>
  <c r="K645" i="1" s="1"/>
  <c r="L645" i="1" s="1"/>
  <c r="M645" i="1" s="1"/>
  <c r="J644" i="1"/>
  <c r="H644" i="1"/>
  <c r="K644" i="1" s="1"/>
  <c r="L644" i="1" s="1"/>
  <c r="M644" i="1" s="1"/>
  <c r="H643" i="1"/>
  <c r="K643" i="1" s="1"/>
  <c r="L643" i="1" s="1"/>
  <c r="M643" i="1" s="1"/>
  <c r="H642" i="1"/>
  <c r="K642" i="1" s="1"/>
  <c r="L642" i="1" s="1"/>
  <c r="M642" i="1" s="1"/>
  <c r="H641" i="1"/>
  <c r="K641" i="1" s="1"/>
  <c r="L641" i="1" s="1"/>
  <c r="M641" i="1" s="1"/>
  <c r="H640" i="1"/>
  <c r="K640" i="1" s="1"/>
  <c r="L640" i="1" s="1"/>
  <c r="M640" i="1" s="1"/>
  <c r="H639" i="1"/>
  <c r="K639" i="1" s="1"/>
  <c r="L639" i="1" s="1"/>
  <c r="M639" i="1" s="1"/>
  <c r="H638" i="1"/>
  <c r="K638" i="1" s="1"/>
  <c r="L638" i="1" s="1"/>
  <c r="M638" i="1" s="1"/>
  <c r="H637" i="1"/>
  <c r="K637" i="1" s="1"/>
  <c r="L637" i="1" s="1"/>
  <c r="M637" i="1" s="1"/>
  <c r="J636" i="1"/>
  <c r="H636" i="1"/>
  <c r="K636" i="1" s="1"/>
  <c r="L636" i="1" s="1"/>
  <c r="M636" i="1" s="1"/>
  <c r="J635" i="1"/>
  <c r="H635" i="1"/>
  <c r="K635" i="1" s="1"/>
  <c r="L635" i="1" s="1"/>
  <c r="M635" i="1" s="1"/>
  <c r="H634" i="1"/>
  <c r="K634" i="1" s="1"/>
  <c r="L634" i="1" s="1"/>
  <c r="M634" i="1" s="1"/>
  <c r="H633" i="1"/>
  <c r="K633" i="1" s="1"/>
  <c r="L633" i="1" s="1"/>
  <c r="M633" i="1" s="1"/>
  <c r="H632" i="1"/>
  <c r="K632" i="1" s="1"/>
  <c r="L632" i="1" s="1"/>
  <c r="M632" i="1" s="1"/>
  <c r="H631" i="1"/>
  <c r="K631" i="1" s="1"/>
  <c r="L631" i="1" s="1"/>
  <c r="M631" i="1" s="1"/>
  <c r="H630" i="1"/>
  <c r="K630" i="1" s="1"/>
  <c r="L630" i="1" s="1"/>
  <c r="M630" i="1" s="1"/>
  <c r="H629" i="1"/>
  <c r="K629" i="1" s="1"/>
  <c r="L629" i="1" s="1"/>
  <c r="M629" i="1" s="1"/>
  <c r="H628" i="1"/>
  <c r="K628" i="1" s="1"/>
  <c r="L628" i="1" s="1"/>
  <c r="M628" i="1" s="1"/>
  <c r="H627" i="1"/>
  <c r="K627" i="1" s="1"/>
  <c r="L627" i="1" s="1"/>
  <c r="M627" i="1" s="1"/>
  <c r="J626" i="1"/>
  <c r="H626" i="1"/>
  <c r="K626" i="1" s="1"/>
  <c r="L626" i="1" s="1"/>
  <c r="M626" i="1" s="1"/>
  <c r="H625" i="1"/>
  <c r="K625" i="1" s="1"/>
  <c r="L625" i="1" s="1"/>
  <c r="M625" i="1" s="1"/>
  <c r="H624" i="1"/>
  <c r="K624" i="1" s="1"/>
  <c r="L624" i="1" s="1"/>
  <c r="M624" i="1" s="1"/>
  <c r="H623" i="1"/>
  <c r="K623" i="1" s="1"/>
  <c r="L623" i="1" s="1"/>
  <c r="M623" i="1" s="1"/>
  <c r="H622" i="1"/>
  <c r="K622" i="1" s="1"/>
  <c r="L622" i="1" s="1"/>
  <c r="M622" i="1" s="1"/>
  <c r="J621" i="1"/>
  <c r="H621" i="1"/>
  <c r="K621" i="1" s="1"/>
  <c r="L621" i="1" s="1"/>
  <c r="M621" i="1" s="1"/>
  <c r="J620" i="1"/>
  <c r="H620" i="1"/>
  <c r="K620" i="1" s="1"/>
  <c r="L620" i="1" s="1"/>
  <c r="M620" i="1" s="1"/>
  <c r="J619" i="1"/>
  <c r="H619" i="1"/>
  <c r="K619" i="1" s="1"/>
  <c r="L619" i="1" s="1"/>
  <c r="M619" i="1" s="1"/>
  <c r="H618" i="1"/>
  <c r="K618" i="1" s="1"/>
  <c r="L618" i="1" s="1"/>
  <c r="M618" i="1" s="1"/>
  <c r="H617" i="1"/>
  <c r="K617" i="1" s="1"/>
  <c r="L617" i="1" s="1"/>
  <c r="M617" i="1" s="1"/>
  <c r="H616" i="1"/>
  <c r="K616" i="1" s="1"/>
  <c r="L616" i="1" s="1"/>
  <c r="M616" i="1" s="1"/>
  <c r="H615" i="1"/>
  <c r="K615" i="1" s="1"/>
  <c r="L615" i="1" s="1"/>
  <c r="M615" i="1" s="1"/>
  <c r="H614" i="1"/>
  <c r="K614" i="1" s="1"/>
  <c r="L614" i="1" s="1"/>
  <c r="M614" i="1" s="1"/>
  <c r="H613" i="1"/>
  <c r="K613" i="1" s="1"/>
  <c r="L613" i="1" s="1"/>
  <c r="M613" i="1" s="1"/>
  <c r="H612" i="1"/>
  <c r="K612" i="1" s="1"/>
  <c r="L612" i="1" s="1"/>
  <c r="M612" i="1" s="1"/>
  <c r="H611" i="1"/>
  <c r="K611" i="1" s="1"/>
  <c r="L611" i="1" s="1"/>
  <c r="M611" i="1" s="1"/>
  <c r="H610" i="1"/>
  <c r="K610" i="1" s="1"/>
  <c r="L610" i="1" s="1"/>
  <c r="M610" i="1" s="1"/>
  <c r="H609" i="1"/>
  <c r="K609" i="1" s="1"/>
  <c r="L609" i="1" s="1"/>
  <c r="M609" i="1" s="1"/>
  <c r="H608" i="1"/>
  <c r="K608" i="1" s="1"/>
  <c r="L608" i="1" s="1"/>
  <c r="M608" i="1" s="1"/>
  <c r="H607" i="1"/>
  <c r="K607" i="1" s="1"/>
  <c r="L607" i="1" s="1"/>
  <c r="M607" i="1" s="1"/>
  <c r="H606" i="1"/>
  <c r="K606" i="1" s="1"/>
  <c r="L606" i="1" s="1"/>
  <c r="M606" i="1" s="1"/>
  <c r="J605" i="1"/>
  <c r="H605" i="1"/>
  <c r="K605" i="1" s="1"/>
  <c r="L605" i="1" s="1"/>
  <c r="M605" i="1" s="1"/>
  <c r="J604" i="1"/>
  <c r="H604" i="1"/>
  <c r="K604" i="1" s="1"/>
  <c r="L604" i="1" s="1"/>
  <c r="M604" i="1" s="1"/>
  <c r="J603" i="1"/>
  <c r="H603" i="1"/>
  <c r="K603" i="1" s="1"/>
  <c r="L603" i="1" s="1"/>
  <c r="M603" i="1" s="1"/>
  <c r="H602" i="1"/>
  <c r="K602" i="1" s="1"/>
  <c r="L602" i="1" s="1"/>
  <c r="M602" i="1" s="1"/>
  <c r="H601" i="1"/>
  <c r="K601" i="1" s="1"/>
  <c r="L601" i="1" s="1"/>
  <c r="M601" i="1" s="1"/>
  <c r="H600" i="1"/>
  <c r="K600" i="1" s="1"/>
  <c r="L600" i="1" s="1"/>
  <c r="M600" i="1" s="1"/>
  <c r="H599" i="1"/>
  <c r="K599" i="1" s="1"/>
  <c r="L599" i="1" s="1"/>
  <c r="M599" i="1" s="1"/>
  <c r="H598" i="1"/>
  <c r="K598" i="1" s="1"/>
  <c r="L598" i="1" s="1"/>
  <c r="M598" i="1" s="1"/>
  <c r="H597" i="1"/>
  <c r="K597" i="1" s="1"/>
  <c r="L597" i="1" s="1"/>
  <c r="M597" i="1" s="1"/>
  <c r="H596" i="1"/>
  <c r="K596" i="1" s="1"/>
  <c r="L596" i="1" s="1"/>
  <c r="M596" i="1" s="1"/>
  <c r="H595" i="1"/>
  <c r="K595" i="1" s="1"/>
  <c r="L595" i="1" s="1"/>
  <c r="M595" i="1" s="1"/>
  <c r="H594" i="1"/>
  <c r="K594" i="1" s="1"/>
  <c r="L594" i="1" s="1"/>
  <c r="M594" i="1" s="1"/>
  <c r="H593" i="1"/>
  <c r="K593" i="1" s="1"/>
  <c r="L593" i="1" s="1"/>
  <c r="M593" i="1" s="1"/>
  <c r="H592" i="1"/>
  <c r="K592" i="1" s="1"/>
  <c r="L592" i="1" s="1"/>
  <c r="M592" i="1" s="1"/>
  <c r="H591" i="1"/>
  <c r="K591" i="1" s="1"/>
  <c r="L591" i="1" s="1"/>
  <c r="M591" i="1" s="1"/>
  <c r="H590" i="1"/>
  <c r="K590" i="1" s="1"/>
  <c r="L590" i="1" s="1"/>
  <c r="M590" i="1" s="1"/>
  <c r="H589" i="1"/>
  <c r="K589" i="1" s="1"/>
  <c r="L589" i="1" s="1"/>
  <c r="M589" i="1" s="1"/>
  <c r="J588" i="1"/>
  <c r="H588" i="1"/>
  <c r="K588" i="1" s="1"/>
  <c r="L588" i="1" s="1"/>
  <c r="M588" i="1" s="1"/>
  <c r="J587" i="1"/>
  <c r="H587" i="1"/>
  <c r="K587" i="1" s="1"/>
  <c r="L587" i="1" s="1"/>
  <c r="M587" i="1" s="1"/>
  <c r="H586" i="1"/>
  <c r="K586" i="1" s="1"/>
  <c r="L586" i="1" s="1"/>
  <c r="M586" i="1" s="1"/>
  <c r="H585" i="1"/>
  <c r="K585" i="1" s="1"/>
  <c r="L585" i="1" s="1"/>
  <c r="M585" i="1" s="1"/>
  <c r="H584" i="1"/>
  <c r="K584" i="1" s="1"/>
  <c r="L584" i="1" s="1"/>
  <c r="M584" i="1" s="1"/>
  <c r="H583" i="1"/>
  <c r="K583" i="1" s="1"/>
  <c r="L583" i="1" s="1"/>
  <c r="M583" i="1" s="1"/>
  <c r="H582" i="1"/>
  <c r="K582" i="1" s="1"/>
  <c r="L582" i="1" s="1"/>
  <c r="M582" i="1" s="1"/>
  <c r="H581" i="1"/>
  <c r="K581" i="1" s="1"/>
  <c r="L581" i="1" s="1"/>
  <c r="M581" i="1" s="1"/>
  <c r="H580" i="1"/>
  <c r="K580" i="1" s="1"/>
  <c r="L580" i="1" s="1"/>
  <c r="M580" i="1" s="1"/>
  <c r="H579" i="1"/>
  <c r="K579" i="1" s="1"/>
  <c r="L579" i="1" s="1"/>
  <c r="M579" i="1" s="1"/>
  <c r="H578" i="1"/>
  <c r="K578" i="1" s="1"/>
  <c r="L578" i="1" s="1"/>
  <c r="M578" i="1" s="1"/>
  <c r="H577" i="1"/>
  <c r="K577" i="1" s="1"/>
  <c r="L577" i="1" s="1"/>
  <c r="M577" i="1" s="1"/>
  <c r="H576" i="1"/>
  <c r="K576" i="1" s="1"/>
  <c r="L576" i="1" s="1"/>
  <c r="M576" i="1" s="1"/>
  <c r="H575" i="1"/>
  <c r="K575" i="1" s="1"/>
  <c r="L575" i="1" s="1"/>
  <c r="M575" i="1" s="1"/>
  <c r="J574" i="1"/>
  <c r="H574" i="1"/>
  <c r="K574" i="1" s="1"/>
  <c r="L574" i="1" s="1"/>
  <c r="M574" i="1" s="1"/>
  <c r="J573" i="1"/>
  <c r="H573" i="1"/>
  <c r="K573" i="1" s="1"/>
  <c r="L573" i="1" s="1"/>
  <c r="M573" i="1" s="1"/>
  <c r="J572" i="1"/>
  <c r="H572" i="1"/>
  <c r="K572" i="1" s="1"/>
  <c r="L572" i="1" s="1"/>
  <c r="M572" i="1" s="1"/>
  <c r="J571" i="1"/>
  <c r="H571" i="1"/>
  <c r="K571" i="1" s="1"/>
  <c r="L571" i="1" s="1"/>
  <c r="M571" i="1" s="1"/>
  <c r="H570" i="1"/>
  <c r="K570" i="1" s="1"/>
  <c r="L570" i="1" s="1"/>
  <c r="M570" i="1" s="1"/>
  <c r="H569" i="1"/>
  <c r="K569" i="1" s="1"/>
  <c r="L569" i="1" s="1"/>
  <c r="M569" i="1" s="1"/>
  <c r="H568" i="1"/>
  <c r="K568" i="1" s="1"/>
  <c r="L568" i="1" s="1"/>
  <c r="M568" i="1" s="1"/>
  <c r="H567" i="1"/>
  <c r="K567" i="1" s="1"/>
  <c r="L567" i="1" s="1"/>
  <c r="M567" i="1" s="1"/>
  <c r="H566" i="1"/>
  <c r="K566" i="1" s="1"/>
  <c r="L566" i="1" s="1"/>
  <c r="M566" i="1" s="1"/>
  <c r="H565" i="1"/>
  <c r="K565" i="1" s="1"/>
  <c r="L565" i="1" s="1"/>
  <c r="M565" i="1" s="1"/>
  <c r="H564" i="1"/>
  <c r="K564" i="1" s="1"/>
  <c r="L564" i="1" s="1"/>
  <c r="M564" i="1" s="1"/>
  <c r="H563" i="1"/>
  <c r="K563" i="1" s="1"/>
  <c r="L563" i="1" s="1"/>
  <c r="M563" i="1" s="1"/>
  <c r="H562" i="1"/>
  <c r="K562" i="1" s="1"/>
  <c r="L562" i="1" s="1"/>
  <c r="M562" i="1" s="1"/>
  <c r="H561" i="1"/>
  <c r="K561" i="1" s="1"/>
  <c r="L561" i="1" s="1"/>
  <c r="M561" i="1" s="1"/>
  <c r="H560" i="1"/>
  <c r="K560" i="1" s="1"/>
  <c r="L560" i="1" s="1"/>
  <c r="M560" i="1" s="1"/>
  <c r="H559" i="1"/>
  <c r="K559" i="1" s="1"/>
  <c r="L559" i="1" s="1"/>
  <c r="M559" i="1" s="1"/>
  <c r="H558" i="1"/>
  <c r="K558" i="1" s="1"/>
  <c r="L558" i="1" s="1"/>
  <c r="M558" i="1" s="1"/>
  <c r="J557" i="1"/>
  <c r="H557" i="1"/>
  <c r="K557" i="1" s="1"/>
  <c r="L557" i="1" s="1"/>
  <c r="M557" i="1" s="1"/>
  <c r="J556" i="1"/>
  <c r="H556" i="1"/>
  <c r="K556" i="1" s="1"/>
  <c r="L556" i="1" s="1"/>
  <c r="M556" i="1" s="1"/>
  <c r="J555" i="1"/>
  <c r="H555" i="1"/>
  <c r="K555" i="1" s="1"/>
  <c r="L555" i="1" s="1"/>
  <c r="M555" i="1" s="1"/>
  <c r="H554" i="1"/>
  <c r="K554" i="1" s="1"/>
  <c r="L554" i="1" s="1"/>
  <c r="M554" i="1" s="1"/>
  <c r="H553" i="1"/>
  <c r="K553" i="1" s="1"/>
  <c r="L553" i="1" s="1"/>
  <c r="M553" i="1" s="1"/>
  <c r="H552" i="1"/>
  <c r="K552" i="1" s="1"/>
  <c r="L552" i="1" s="1"/>
  <c r="M552" i="1" s="1"/>
  <c r="H551" i="1"/>
  <c r="K551" i="1" s="1"/>
  <c r="L551" i="1" s="1"/>
  <c r="M551" i="1" s="1"/>
  <c r="H550" i="1"/>
  <c r="K550" i="1" s="1"/>
  <c r="L550" i="1" s="1"/>
  <c r="M550" i="1" s="1"/>
  <c r="H549" i="1"/>
  <c r="K549" i="1" s="1"/>
  <c r="L549" i="1" s="1"/>
  <c r="M549" i="1" s="1"/>
  <c r="J548" i="1"/>
  <c r="H548" i="1"/>
  <c r="K548" i="1" s="1"/>
  <c r="L548" i="1" s="1"/>
  <c r="M548" i="1" s="1"/>
  <c r="H547" i="1"/>
  <c r="K547" i="1" s="1"/>
  <c r="L547" i="1" s="1"/>
  <c r="M547" i="1" s="1"/>
  <c r="H546" i="1"/>
  <c r="K546" i="1" s="1"/>
  <c r="L546" i="1" s="1"/>
  <c r="M546" i="1" s="1"/>
  <c r="H545" i="1"/>
  <c r="K545" i="1" s="1"/>
  <c r="L545" i="1" s="1"/>
  <c r="M545" i="1" s="1"/>
  <c r="H544" i="1"/>
  <c r="K544" i="1" s="1"/>
  <c r="L544" i="1" s="1"/>
  <c r="M544" i="1" s="1"/>
  <c r="H543" i="1"/>
  <c r="K543" i="1" s="1"/>
  <c r="L543" i="1" s="1"/>
  <c r="M543" i="1" s="1"/>
  <c r="H542" i="1"/>
  <c r="K542" i="1" s="1"/>
  <c r="L542" i="1" s="1"/>
  <c r="M542" i="1" s="1"/>
  <c r="H541" i="1"/>
  <c r="K541" i="1" s="1"/>
  <c r="L541" i="1" s="1"/>
  <c r="M541" i="1" s="1"/>
  <c r="J540" i="1"/>
  <c r="H540" i="1"/>
  <c r="K540" i="1" s="1"/>
  <c r="L540" i="1" s="1"/>
  <c r="M540" i="1" s="1"/>
  <c r="J539" i="1"/>
  <c r="H539" i="1"/>
  <c r="K539" i="1" s="1"/>
  <c r="L539" i="1" s="1"/>
  <c r="M539" i="1" s="1"/>
  <c r="H538" i="1"/>
  <c r="K538" i="1" s="1"/>
  <c r="L538" i="1" s="1"/>
  <c r="M538" i="1" s="1"/>
  <c r="H537" i="1"/>
  <c r="K537" i="1" s="1"/>
  <c r="L537" i="1" s="1"/>
  <c r="M537" i="1" s="1"/>
  <c r="H536" i="1"/>
  <c r="K536" i="1" s="1"/>
  <c r="L536" i="1" s="1"/>
  <c r="M536" i="1" s="1"/>
  <c r="H535" i="1"/>
  <c r="K535" i="1" s="1"/>
  <c r="L535" i="1" s="1"/>
  <c r="M535" i="1" s="1"/>
  <c r="H534" i="1"/>
  <c r="K534" i="1" s="1"/>
  <c r="L534" i="1" s="1"/>
  <c r="M534" i="1" s="1"/>
  <c r="H533" i="1"/>
  <c r="K533" i="1" s="1"/>
  <c r="L533" i="1" s="1"/>
  <c r="M533" i="1" s="1"/>
  <c r="H532" i="1"/>
  <c r="K532" i="1" s="1"/>
  <c r="L532" i="1" s="1"/>
  <c r="M532" i="1" s="1"/>
  <c r="H531" i="1"/>
  <c r="K531" i="1" s="1"/>
  <c r="L531" i="1" s="1"/>
  <c r="M531" i="1" s="1"/>
  <c r="H530" i="1"/>
  <c r="K530" i="1" s="1"/>
  <c r="L530" i="1" s="1"/>
  <c r="M530" i="1" s="1"/>
  <c r="H529" i="1"/>
  <c r="K529" i="1" s="1"/>
  <c r="L529" i="1" s="1"/>
  <c r="M529" i="1" s="1"/>
  <c r="H528" i="1"/>
  <c r="K528" i="1" s="1"/>
  <c r="L528" i="1" s="1"/>
  <c r="M528" i="1" s="1"/>
  <c r="H527" i="1"/>
  <c r="K527" i="1" s="1"/>
  <c r="L527" i="1" s="1"/>
  <c r="M527" i="1" s="1"/>
  <c r="H526" i="1"/>
  <c r="K526" i="1" s="1"/>
  <c r="L526" i="1" s="1"/>
  <c r="M526" i="1" s="1"/>
  <c r="H525" i="1"/>
  <c r="K525" i="1" s="1"/>
  <c r="L525" i="1" s="1"/>
  <c r="M525" i="1" s="1"/>
  <c r="J524" i="1"/>
  <c r="H524" i="1"/>
  <c r="K524" i="1" s="1"/>
  <c r="L524" i="1" s="1"/>
  <c r="M524" i="1" s="1"/>
  <c r="J523" i="1"/>
  <c r="H523" i="1"/>
  <c r="K523" i="1" s="1"/>
  <c r="L523" i="1" s="1"/>
  <c r="M523" i="1" s="1"/>
  <c r="H522" i="1"/>
  <c r="K522" i="1" s="1"/>
  <c r="L522" i="1" s="1"/>
  <c r="M522" i="1" s="1"/>
  <c r="H521" i="1"/>
  <c r="K521" i="1" s="1"/>
  <c r="L521" i="1" s="1"/>
  <c r="M521" i="1" s="1"/>
  <c r="H520" i="1"/>
  <c r="K520" i="1" s="1"/>
  <c r="L520" i="1" s="1"/>
  <c r="M520" i="1" s="1"/>
  <c r="H519" i="1"/>
  <c r="K519" i="1" s="1"/>
  <c r="L519" i="1" s="1"/>
  <c r="M519" i="1" s="1"/>
  <c r="H518" i="1"/>
  <c r="K518" i="1" s="1"/>
  <c r="L518" i="1" s="1"/>
  <c r="M518" i="1" s="1"/>
  <c r="H517" i="1"/>
  <c r="K517" i="1" s="1"/>
  <c r="L517" i="1" s="1"/>
  <c r="M517" i="1" s="1"/>
  <c r="H516" i="1"/>
  <c r="K516" i="1" s="1"/>
  <c r="L516" i="1" s="1"/>
  <c r="M516" i="1" s="1"/>
  <c r="H515" i="1"/>
  <c r="K515" i="1" s="1"/>
  <c r="L515" i="1" s="1"/>
  <c r="M515" i="1" s="1"/>
  <c r="H514" i="1"/>
  <c r="K514" i="1" s="1"/>
  <c r="L514" i="1" s="1"/>
  <c r="M514" i="1" s="1"/>
  <c r="H513" i="1"/>
  <c r="K513" i="1" s="1"/>
  <c r="L513" i="1" s="1"/>
  <c r="M513" i="1" s="1"/>
  <c r="H512" i="1"/>
  <c r="K512" i="1" s="1"/>
  <c r="L512" i="1" s="1"/>
  <c r="M512" i="1" s="1"/>
  <c r="H511" i="1"/>
  <c r="K511" i="1" s="1"/>
  <c r="L511" i="1" s="1"/>
  <c r="M511" i="1" s="1"/>
  <c r="J510" i="1"/>
  <c r="H510" i="1"/>
  <c r="K510" i="1" s="1"/>
  <c r="L510" i="1" s="1"/>
  <c r="M510" i="1" s="1"/>
  <c r="J509" i="1"/>
  <c r="H509" i="1"/>
  <c r="K509" i="1" s="1"/>
  <c r="L509" i="1" s="1"/>
  <c r="M509" i="1" s="1"/>
  <c r="J508" i="1"/>
  <c r="H508" i="1"/>
  <c r="K508" i="1" s="1"/>
  <c r="L508" i="1" s="1"/>
  <c r="M508" i="1" s="1"/>
  <c r="J507" i="1"/>
  <c r="H507" i="1"/>
  <c r="K507" i="1" s="1"/>
  <c r="L507" i="1" s="1"/>
  <c r="M507" i="1" s="1"/>
  <c r="H506" i="1"/>
  <c r="K506" i="1" s="1"/>
  <c r="L506" i="1" s="1"/>
  <c r="M506" i="1" s="1"/>
  <c r="H505" i="1"/>
  <c r="K505" i="1" s="1"/>
  <c r="L505" i="1" s="1"/>
  <c r="M505" i="1" s="1"/>
  <c r="H504" i="1"/>
  <c r="K504" i="1" s="1"/>
  <c r="L504" i="1" s="1"/>
  <c r="M504" i="1" s="1"/>
  <c r="H503" i="1"/>
  <c r="K503" i="1" s="1"/>
  <c r="L503" i="1" s="1"/>
  <c r="M503" i="1" s="1"/>
  <c r="H502" i="1"/>
  <c r="K502" i="1" s="1"/>
  <c r="L502" i="1" s="1"/>
  <c r="M502" i="1" s="1"/>
  <c r="H501" i="1"/>
  <c r="K501" i="1" s="1"/>
  <c r="L501" i="1" s="1"/>
  <c r="M501" i="1" s="1"/>
  <c r="H500" i="1"/>
  <c r="K500" i="1" s="1"/>
  <c r="L500" i="1" s="1"/>
  <c r="M500" i="1" s="1"/>
  <c r="H499" i="1"/>
  <c r="K499" i="1" s="1"/>
  <c r="L499" i="1" s="1"/>
  <c r="M499" i="1" s="1"/>
  <c r="H498" i="1"/>
  <c r="K498" i="1" s="1"/>
  <c r="L498" i="1" s="1"/>
  <c r="M498" i="1" s="1"/>
  <c r="H497" i="1"/>
  <c r="K497" i="1" s="1"/>
  <c r="L497" i="1" s="1"/>
  <c r="M497" i="1" s="1"/>
  <c r="H496" i="1"/>
  <c r="K496" i="1" s="1"/>
  <c r="L496" i="1" s="1"/>
  <c r="M496" i="1" s="1"/>
  <c r="H495" i="1"/>
  <c r="K495" i="1" s="1"/>
  <c r="L495" i="1" s="1"/>
  <c r="M495" i="1" s="1"/>
  <c r="H494" i="1"/>
  <c r="K494" i="1" s="1"/>
  <c r="L494" i="1" s="1"/>
  <c r="M494" i="1" s="1"/>
  <c r="J493" i="1"/>
  <c r="H493" i="1"/>
  <c r="K493" i="1" s="1"/>
  <c r="L493" i="1" s="1"/>
  <c r="M493" i="1" s="1"/>
  <c r="J492" i="1"/>
  <c r="H492" i="1"/>
  <c r="K492" i="1" s="1"/>
  <c r="L492" i="1" s="1"/>
  <c r="M492" i="1" s="1"/>
  <c r="J491" i="1"/>
  <c r="H491" i="1"/>
  <c r="K491" i="1" s="1"/>
  <c r="L491" i="1" s="1"/>
  <c r="M491" i="1" s="1"/>
  <c r="H490" i="1"/>
  <c r="K490" i="1" s="1"/>
  <c r="L490" i="1" s="1"/>
  <c r="M490" i="1" s="1"/>
  <c r="H489" i="1"/>
  <c r="K489" i="1" s="1"/>
  <c r="L489" i="1" s="1"/>
  <c r="M489" i="1" s="1"/>
  <c r="H488" i="1"/>
  <c r="K488" i="1" s="1"/>
  <c r="L488" i="1" s="1"/>
  <c r="M488" i="1" s="1"/>
  <c r="H487" i="1"/>
  <c r="K487" i="1" s="1"/>
  <c r="L487" i="1" s="1"/>
  <c r="M487" i="1" s="1"/>
  <c r="H486" i="1"/>
  <c r="K486" i="1" s="1"/>
  <c r="L486" i="1" s="1"/>
  <c r="M486" i="1" s="1"/>
  <c r="H485" i="1"/>
  <c r="K485" i="1" s="1"/>
  <c r="L485" i="1" s="1"/>
  <c r="M485" i="1" s="1"/>
  <c r="H484" i="1"/>
  <c r="K484" i="1" s="1"/>
  <c r="L484" i="1" s="1"/>
  <c r="M484" i="1" s="1"/>
  <c r="H483" i="1"/>
  <c r="K483" i="1" s="1"/>
  <c r="L483" i="1" s="1"/>
  <c r="M483" i="1" s="1"/>
  <c r="H482" i="1"/>
  <c r="K482" i="1" s="1"/>
  <c r="L482" i="1" s="1"/>
  <c r="M482" i="1" s="1"/>
  <c r="H481" i="1"/>
  <c r="K481" i="1" s="1"/>
  <c r="L481" i="1" s="1"/>
  <c r="M481" i="1" s="1"/>
  <c r="H480" i="1"/>
  <c r="K480" i="1" s="1"/>
  <c r="L480" i="1" s="1"/>
  <c r="M480" i="1" s="1"/>
  <c r="H479" i="1"/>
  <c r="K479" i="1" s="1"/>
  <c r="L479" i="1" s="1"/>
  <c r="M479" i="1" s="1"/>
  <c r="H478" i="1"/>
  <c r="K478" i="1" s="1"/>
  <c r="L478" i="1" s="1"/>
  <c r="M478" i="1" s="1"/>
  <c r="J477" i="1"/>
  <c r="H477" i="1"/>
  <c r="K477" i="1" s="1"/>
  <c r="L477" i="1" s="1"/>
  <c r="M477" i="1" s="1"/>
  <c r="J476" i="1"/>
  <c r="H476" i="1"/>
  <c r="K476" i="1" s="1"/>
  <c r="L476" i="1" s="1"/>
  <c r="M476" i="1" s="1"/>
  <c r="J475" i="1"/>
  <c r="H475" i="1"/>
  <c r="K475" i="1" s="1"/>
  <c r="L475" i="1" s="1"/>
  <c r="M475" i="1" s="1"/>
  <c r="H474" i="1"/>
  <c r="K474" i="1" s="1"/>
  <c r="L474" i="1" s="1"/>
  <c r="M474" i="1" s="1"/>
  <c r="H473" i="1"/>
  <c r="K473" i="1" s="1"/>
  <c r="L473" i="1" s="1"/>
  <c r="M473" i="1" s="1"/>
  <c r="H472" i="1"/>
  <c r="K472" i="1" s="1"/>
  <c r="L472" i="1" s="1"/>
  <c r="M472" i="1" s="1"/>
  <c r="H471" i="1"/>
  <c r="K471" i="1" s="1"/>
  <c r="L471" i="1" s="1"/>
  <c r="M471" i="1" s="1"/>
  <c r="H470" i="1"/>
  <c r="K470" i="1" s="1"/>
  <c r="L470" i="1" s="1"/>
  <c r="M470" i="1" s="1"/>
  <c r="H469" i="1"/>
  <c r="K469" i="1" s="1"/>
  <c r="L469" i="1" s="1"/>
  <c r="M469" i="1" s="1"/>
  <c r="J468" i="1"/>
  <c r="H468" i="1"/>
  <c r="K468" i="1" s="1"/>
  <c r="L468" i="1" s="1"/>
  <c r="M468" i="1" s="1"/>
  <c r="H467" i="1"/>
  <c r="K467" i="1" s="1"/>
  <c r="L467" i="1" s="1"/>
  <c r="M467" i="1" s="1"/>
  <c r="H466" i="1"/>
  <c r="K466" i="1" s="1"/>
  <c r="L466" i="1" s="1"/>
  <c r="M466" i="1" s="1"/>
  <c r="H465" i="1"/>
  <c r="K465" i="1" s="1"/>
  <c r="L465" i="1" s="1"/>
  <c r="M465" i="1" s="1"/>
  <c r="H464" i="1"/>
  <c r="K464" i="1" s="1"/>
  <c r="L464" i="1" s="1"/>
  <c r="M464" i="1" s="1"/>
  <c r="H463" i="1"/>
  <c r="K463" i="1" s="1"/>
  <c r="L463" i="1" s="1"/>
  <c r="M463" i="1" s="1"/>
  <c r="H462" i="1"/>
  <c r="K462" i="1" s="1"/>
  <c r="L462" i="1" s="1"/>
  <c r="M462" i="1" s="1"/>
  <c r="J461" i="1"/>
  <c r="H461" i="1"/>
  <c r="K461" i="1" s="1"/>
  <c r="L461" i="1" s="1"/>
  <c r="M461" i="1" s="1"/>
  <c r="J460" i="1"/>
  <c r="H460" i="1"/>
  <c r="K460" i="1" s="1"/>
  <c r="L460" i="1" s="1"/>
  <c r="M460" i="1" s="1"/>
  <c r="J459" i="1"/>
  <c r="H459" i="1"/>
  <c r="K459" i="1" s="1"/>
  <c r="L459" i="1" s="1"/>
  <c r="M459" i="1" s="1"/>
  <c r="H458" i="1"/>
  <c r="K458" i="1" s="1"/>
  <c r="L458" i="1" s="1"/>
  <c r="M458" i="1" s="1"/>
  <c r="H457" i="1"/>
  <c r="K457" i="1" s="1"/>
  <c r="L457" i="1" s="1"/>
  <c r="M457" i="1" s="1"/>
  <c r="H456" i="1"/>
  <c r="K456" i="1" s="1"/>
  <c r="L456" i="1" s="1"/>
  <c r="M456" i="1" s="1"/>
  <c r="H455" i="1"/>
  <c r="K455" i="1" s="1"/>
  <c r="L455" i="1" s="1"/>
  <c r="M455" i="1" s="1"/>
  <c r="H454" i="1"/>
  <c r="K454" i="1" s="1"/>
  <c r="L454" i="1" s="1"/>
  <c r="M454" i="1" s="1"/>
  <c r="H453" i="1"/>
  <c r="K453" i="1" s="1"/>
  <c r="L453" i="1" s="1"/>
  <c r="M453" i="1" s="1"/>
  <c r="J452" i="1"/>
  <c r="H452" i="1"/>
  <c r="K452" i="1" s="1"/>
  <c r="L452" i="1" s="1"/>
  <c r="M452" i="1" s="1"/>
  <c r="H451" i="1"/>
  <c r="K451" i="1" s="1"/>
  <c r="L451" i="1" s="1"/>
  <c r="M451" i="1" s="1"/>
  <c r="J450" i="1"/>
  <c r="H450" i="1"/>
  <c r="K450" i="1" s="1"/>
  <c r="L450" i="1" s="1"/>
  <c r="M450" i="1" s="1"/>
  <c r="H449" i="1"/>
  <c r="K449" i="1" s="1"/>
  <c r="L449" i="1" s="1"/>
  <c r="M449" i="1" s="1"/>
  <c r="H448" i="1"/>
  <c r="K448" i="1" s="1"/>
  <c r="L448" i="1" s="1"/>
  <c r="M448" i="1" s="1"/>
  <c r="H447" i="1"/>
  <c r="K447" i="1" s="1"/>
  <c r="L447" i="1" s="1"/>
  <c r="M447" i="1" s="1"/>
  <c r="H446" i="1"/>
  <c r="K446" i="1" s="1"/>
  <c r="L446" i="1" s="1"/>
  <c r="M446" i="1" s="1"/>
  <c r="J445" i="1"/>
  <c r="H445" i="1"/>
  <c r="K445" i="1" s="1"/>
  <c r="L445" i="1" s="1"/>
  <c r="M445" i="1" s="1"/>
  <c r="J444" i="1"/>
  <c r="H444" i="1"/>
  <c r="K444" i="1" s="1"/>
  <c r="L444" i="1" s="1"/>
  <c r="M444" i="1" s="1"/>
  <c r="J443" i="1"/>
  <c r="H443" i="1"/>
  <c r="K443" i="1" s="1"/>
  <c r="L443" i="1" s="1"/>
  <c r="M443" i="1" s="1"/>
  <c r="H442" i="1"/>
  <c r="K442" i="1" s="1"/>
  <c r="L442" i="1" s="1"/>
  <c r="M442" i="1" s="1"/>
  <c r="H441" i="1"/>
  <c r="K441" i="1" s="1"/>
  <c r="L441" i="1" s="1"/>
  <c r="M441" i="1" s="1"/>
  <c r="H440" i="1"/>
  <c r="K440" i="1" s="1"/>
  <c r="L440" i="1" s="1"/>
  <c r="M440" i="1" s="1"/>
  <c r="H439" i="1"/>
  <c r="K439" i="1" s="1"/>
  <c r="L439" i="1" s="1"/>
  <c r="M439" i="1" s="1"/>
  <c r="H438" i="1"/>
  <c r="K438" i="1" s="1"/>
  <c r="L438" i="1" s="1"/>
  <c r="M438" i="1" s="1"/>
  <c r="H437" i="1"/>
  <c r="K437" i="1" s="1"/>
  <c r="L437" i="1" s="1"/>
  <c r="M437" i="1" s="1"/>
  <c r="H436" i="1"/>
  <c r="K436" i="1" s="1"/>
  <c r="L436" i="1" s="1"/>
  <c r="M436" i="1" s="1"/>
  <c r="H435" i="1"/>
  <c r="K435" i="1" s="1"/>
  <c r="L435" i="1" s="1"/>
  <c r="M435" i="1" s="1"/>
  <c r="H434" i="1"/>
  <c r="K434" i="1" s="1"/>
  <c r="L434" i="1" s="1"/>
  <c r="M434" i="1" s="1"/>
  <c r="H433" i="1"/>
  <c r="K433" i="1" s="1"/>
  <c r="L433" i="1" s="1"/>
  <c r="M433" i="1" s="1"/>
  <c r="H432" i="1"/>
  <c r="K432" i="1" s="1"/>
  <c r="L432" i="1" s="1"/>
  <c r="M432" i="1" s="1"/>
  <c r="H431" i="1"/>
  <c r="K431" i="1" s="1"/>
  <c r="L431" i="1" s="1"/>
  <c r="M431" i="1" s="1"/>
  <c r="H430" i="1"/>
  <c r="K430" i="1" s="1"/>
  <c r="L430" i="1" s="1"/>
  <c r="M430" i="1" s="1"/>
  <c r="J429" i="1"/>
  <c r="H429" i="1"/>
  <c r="K429" i="1" s="1"/>
  <c r="L429" i="1" s="1"/>
  <c r="M429" i="1" s="1"/>
  <c r="J428" i="1"/>
  <c r="H428" i="1"/>
  <c r="K428" i="1" s="1"/>
  <c r="L428" i="1" s="1"/>
  <c r="M428" i="1" s="1"/>
  <c r="J427" i="1"/>
  <c r="H427" i="1"/>
  <c r="K427" i="1" s="1"/>
  <c r="L427" i="1" s="1"/>
  <c r="M427" i="1" s="1"/>
  <c r="H426" i="1"/>
  <c r="K426" i="1" s="1"/>
  <c r="L426" i="1" s="1"/>
  <c r="M426" i="1" s="1"/>
  <c r="H425" i="1"/>
  <c r="K425" i="1" s="1"/>
  <c r="L425" i="1" s="1"/>
  <c r="M425" i="1" s="1"/>
  <c r="H424" i="1"/>
  <c r="K424" i="1" s="1"/>
  <c r="L424" i="1" s="1"/>
  <c r="M424" i="1" s="1"/>
  <c r="H423" i="1"/>
  <c r="K423" i="1" s="1"/>
  <c r="L423" i="1" s="1"/>
  <c r="M423" i="1" s="1"/>
  <c r="H422" i="1"/>
  <c r="K422" i="1" s="1"/>
  <c r="L422" i="1" s="1"/>
  <c r="M422" i="1" s="1"/>
  <c r="H421" i="1"/>
  <c r="K421" i="1" s="1"/>
  <c r="L421" i="1" s="1"/>
  <c r="M421" i="1" s="1"/>
  <c r="H420" i="1"/>
  <c r="K420" i="1" s="1"/>
  <c r="L420" i="1" s="1"/>
  <c r="M420" i="1" s="1"/>
  <c r="H419" i="1"/>
  <c r="K419" i="1" s="1"/>
  <c r="L419" i="1" s="1"/>
  <c r="M419" i="1" s="1"/>
  <c r="H418" i="1"/>
  <c r="K418" i="1" s="1"/>
  <c r="L418" i="1" s="1"/>
  <c r="M418" i="1" s="1"/>
  <c r="H417" i="1"/>
  <c r="K417" i="1" s="1"/>
  <c r="L417" i="1" s="1"/>
  <c r="M417" i="1" s="1"/>
  <c r="H416" i="1"/>
  <c r="K416" i="1" s="1"/>
  <c r="L416" i="1" s="1"/>
  <c r="M416" i="1" s="1"/>
  <c r="H415" i="1"/>
  <c r="K415" i="1" s="1"/>
  <c r="L415" i="1" s="1"/>
  <c r="M415" i="1" s="1"/>
  <c r="H414" i="1"/>
  <c r="K414" i="1" s="1"/>
  <c r="L414" i="1" s="1"/>
  <c r="M414" i="1" s="1"/>
  <c r="J413" i="1"/>
  <c r="H413" i="1"/>
  <c r="K413" i="1" s="1"/>
  <c r="L413" i="1" s="1"/>
  <c r="M413" i="1" s="1"/>
  <c r="J412" i="1"/>
  <c r="H412" i="1"/>
  <c r="K412" i="1" s="1"/>
  <c r="L412" i="1" s="1"/>
  <c r="M412" i="1" s="1"/>
  <c r="J411" i="1"/>
  <c r="H411" i="1"/>
  <c r="K411" i="1" s="1"/>
  <c r="L411" i="1" s="1"/>
  <c r="M411" i="1" s="1"/>
  <c r="H410" i="1"/>
  <c r="K410" i="1" s="1"/>
  <c r="L410" i="1" s="1"/>
  <c r="M410" i="1" s="1"/>
  <c r="H409" i="1"/>
  <c r="K409" i="1" s="1"/>
  <c r="L409" i="1" s="1"/>
  <c r="M409" i="1" s="1"/>
  <c r="H408" i="1"/>
  <c r="K408" i="1" s="1"/>
  <c r="L408" i="1" s="1"/>
  <c r="M408" i="1" s="1"/>
  <c r="H407" i="1"/>
  <c r="K407" i="1" s="1"/>
  <c r="L407" i="1" s="1"/>
  <c r="M407" i="1" s="1"/>
  <c r="H406" i="1"/>
  <c r="K406" i="1" s="1"/>
  <c r="L406" i="1" s="1"/>
  <c r="M406" i="1" s="1"/>
  <c r="H405" i="1"/>
  <c r="K405" i="1" s="1"/>
  <c r="L405" i="1" s="1"/>
  <c r="M405" i="1" s="1"/>
  <c r="H404" i="1"/>
  <c r="K404" i="1" s="1"/>
  <c r="L404" i="1" s="1"/>
  <c r="M404" i="1" s="1"/>
  <c r="H403" i="1"/>
  <c r="K403" i="1" s="1"/>
  <c r="L403" i="1" s="1"/>
  <c r="M403" i="1" s="1"/>
  <c r="H402" i="1"/>
  <c r="K402" i="1" s="1"/>
  <c r="L402" i="1" s="1"/>
  <c r="M402" i="1" s="1"/>
  <c r="H401" i="1"/>
  <c r="K401" i="1" s="1"/>
  <c r="L401" i="1" s="1"/>
  <c r="M401" i="1" s="1"/>
  <c r="H400" i="1"/>
  <c r="K400" i="1" s="1"/>
  <c r="L400" i="1" s="1"/>
  <c r="M400" i="1" s="1"/>
  <c r="H399" i="1"/>
  <c r="K399" i="1" s="1"/>
  <c r="L399" i="1" s="1"/>
  <c r="M399" i="1" s="1"/>
  <c r="J398" i="1"/>
  <c r="H398" i="1"/>
  <c r="K398" i="1" s="1"/>
  <c r="L398" i="1" s="1"/>
  <c r="M398" i="1" s="1"/>
  <c r="J397" i="1"/>
  <c r="H397" i="1"/>
  <c r="K397" i="1" s="1"/>
  <c r="L397" i="1" s="1"/>
  <c r="M397" i="1" s="1"/>
  <c r="J396" i="1"/>
  <c r="H396" i="1"/>
  <c r="K396" i="1" s="1"/>
  <c r="L396" i="1" s="1"/>
  <c r="M396" i="1" s="1"/>
  <c r="J395" i="1"/>
  <c r="H395" i="1"/>
  <c r="K395" i="1" s="1"/>
  <c r="L395" i="1" s="1"/>
  <c r="M395" i="1" s="1"/>
  <c r="H394" i="1"/>
  <c r="K394" i="1" s="1"/>
  <c r="L394" i="1" s="1"/>
  <c r="M394" i="1" s="1"/>
  <c r="H393" i="1"/>
  <c r="K393" i="1" s="1"/>
  <c r="L393" i="1" s="1"/>
  <c r="M393" i="1" s="1"/>
  <c r="H392" i="1"/>
  <c r="K392" i="1" s="1"/>
  <c r="L392" i="1" s="1"/>
  <c r="M392" i="1" s="1"/>
  <c r="H391" i="1"/>
  <c r="K391" i="1" s="1"/>
  <c r="L391" i="1" s="1"/>
  <c r="M391" i="1" s="1"/>
  <c r="H390" i="1"/>
  <c r="K390" i="1" s="1"/>
  <c r="L390" i="1" s="1"/>
  <c r="M390" i="1" s="1"/>
  <c r="H389" i="1"/>
  <c r="K389" i="1" s="1"/>
  <c r="L389" i="1" s="1"/>
  <c r="M389" i="1" s="1"/>
  <c r="J388" i="1"/>
  <c r="H388" i="1"/>
  <c r="K388" i="1" s="1"/>
  <c r="L388" i="1" s="1"/>
  <c r="M388" i="1" s="1"/>
  <c r="H387" i="1"/>
  <c r="K387" i="1" s="1"/>
  <c r="L387" i="1" s="1"/>
  <c r="M387" i="1" s="1"/>
  <c r="H386" i="1"/>
  <c r="K386" i="1" s="1"/>
  <c r="L386" i="1" s="1"/>
  <c r="M386" i="1" s="1"/>
  <c r="H385" i="1"/>
  <c r="K385" i="1" s="1"/>
  <c r="L385" i="1" s="1"/>
  <c r="M385" i="1" s="1"/>
  <c r="H384" i="1"/>
  <c r="K384" i="1" s="1"/>
  <c r="L384" i="1" s="1"/>
  <c r="M384" i="1" s="1"/>
  <c r="H383" i="1"/>
  <c r="K383" i="1" s="1"/>
  <c r="L383" i="1" s="1"/>
  <c r="M383" i="1" s="1"/>
  <c r="H382" i="1"/>
  <c r="K382" i="1" s="1"/>
  <c r="L382" i="1" s="1"/>
  <c r="M382" i="1" s="1"/>
  <c r="J381" i="1"/>
  <c r="H381" i="1"/>
  <c r="K381" i="1" s="1"/>
  <c r="L381" i="1" s="1"/>
  <c r="M381" i="1" s="1"/>
  <c r="J380" i="1"/>
  <c r="H380" i="1"/>
  <c r="K380" i="1" s="1"/>
  <c r="L380" i="1" s="1"/>
  <c r="M380" i="1" s="1"/>
  <c r="J379" i="1"/>
  <c r="H379" i="1"/>
  <c r="K379" i="1" s="1"/>
  <c r="L379" i="1" s="1"/>
  <c r="M379" i="1" s="1"/>
  <c r="H378" i="1"/>
  <c r="K378" i="1" s="1"/>
  <c r="L378" i="1" s="1"/>
  <c r="M378" i="1" s="1"/>
  <c r="H377" i="1"/>
  <c r="K377" i="1" s="1"/>
  <c r="L377" i="1" s="1"/>
  <c r="M377" i="1" s="1"/>
  <c r="H376" i="1"/>
  <c r="K376" i="1" s="1"/>
  <c r="L376" i="1" s="1"/>
  <c r="M376" i="1" s="1"/>
  <c r="H375" i="1"/>
  <c r="K375" i="1" s="1"/>
  <c r="L375" i="1" s="1"/>
  <c r="M375" i="1" s="1"/>
  <c r="H374" i="1"/>
  <c r="K374" i="1" s="1"/>
  <c r="L374" i="1" s="1"/>
  <c r="M374" i="1" s="1"/>
  <c r="H373" i="1"/>
  <c r="K373" i="1" s="1"/>
  <c r="L373" i="1" s="1"/>
  <c r="M373" i="1" s="1"/>
  <c r="J372" i="1"/>
  <c r="H372" i="1"/>
  <c r="K372" i="1" s="1"/>
  <c r="L372" i="1" s="1"/>
  <c r="M372" i="1" s="1"/>
  <c r="H371" i="1"/>
  <c r="K371" i="1" s="1"/>
  <c r="L371" i="1" s="1"/>
  <c r="M371" i="1" s="1"/>
  <c r="H370" i="1"/>
  <c r="K370" i="1" s="1"/>
  <c r="L370" i="1" s="1"/>
  <c r="M370" i="1" s="1"/>
  <c r="H369" i="1"/>
  <c r="K369" i="1" s="1"/>
  <c r="L369" i="1" s="1"/>
  <c r="M369" i="1" s="1"/>
  <c r="H368" i="1"/>
  <c r="K368" i="1" s="1"/>
  <c r="L368" i="1" s="1"/>
  <c r="M368" i="1" s="1"/>
  <c r="H367" i="1"/>
  <c r="K367" i="1" s="1"/>
  <c r="L367" i="1" s="1"/>
  <c r="M367" i="1" s="1"/>
  <c r="H366" i="1"/>
  <c r="K366" i="1" s="1"/>
  <c r="L366" i="1" s="1"/>
  <c r="M366" i="1" s="1"/>
  <c r="J365" i="1"/>
  <c r="H365" i="1"/>
  <c r="K365" i="1" s="1"/>
  <c r="L365" i="1" s="1"/>
  <c r="M365" i="1" s="1"/>
  <c r="J364" i="1"/>
  <c r="H364" i="1"/>
  <c r="K364" i="1" s="1"/>
  <c r="L364" i="1" s="1"/>
  <c r="M364" i="1" s="1"/>
  <c r="J363" i="1"/>
  <c r="H363" i="1"/>
  <c r="K363" i="1" s="1"/>
  <c r="L363" i="1" s="1"/>
  <c r="M363" i="1" s="1"/>
  <c r="H362" i="1"/>
  <c r="K362" i="1" s="1"/>
  <c r="L362" i="1" s="1"/>
  <c r="M362" i="1" s="1"/>
  <c r="H361" i="1"/>
  <c r="K361" i="1" s="1"/>
  <c r="L361" i="1" s="1"/>
  <c r="M361" i="1" s="1"/>
  <c r="H360" i="1"/>
  <c r="K360" i="1" s="1"/>
  <c r="L360" i="1" s="1"/>
  <c r="M360" i="1" s="1"/>
  <c r="H359" i="1"/>
  <c r="K359" i="1" s="1"/>
  <c r="L359" i="1" s="1"/>
  <c r="M359" i="1" s="1"/>
  <c r="H358" i="1"/>
  <c r="K358" i="1" s="1"/>
  <c r="L358" i="1" s="1"/>
  <c r="M358" i="1" s="1"/>
  <c r="H357" i="1"/>
  <c r="K357" i="1" s="1"/>
  <c r="L357" i="1" s="1"/>
  <c r="M357" i="1" s="1"/>
  <c r="J356" i="1"/>
  <c r="H356" i="1"/>
  <c r="K356" i="1" s="1"/>
  <c r="L356" i="1" s="1"/>
  <c r="M356" i="1" s="1"/>
  <c r="H355" i="1"/>
  <c r="K355" i="1" s="1"/>
  <c r="L355" i="1" s="1"/>
  <c r="M355" i="1" s="1"/>
  <c r="H354" i="1"/>
  <c r="K354" i="1" s="1"/>
  <c r="L354" i="1" s="1"/>
  <c r="M354" i="1" s="1"/>
  <c r="H353" i="1"/>
  <c r="K353" i="1" s="1"/>
  <c r="L353" i="1" s="1"/>
  <c r="M353" i="1" s="1"/>
  <c r="H352" i="1"/>
  <c r="K352" i="1" s="1"/>
  <c r="L352" i="1" s="1"/>
  <c r="M352" i="1" s="1"/>
  <c r="H351" i="1"/>
  <c r="K351" i="1" s="1"/>
  <c r="L351" i="1" s="1"/>
  <c r="M351" i="1" s="1"/>
  <c r="J350" i="1"/>
  <c r="H350" i="1"/>
  <c r="K350" i="1" s="1"/>
  <c r="L350" i="1" s="1"/>
  <c r="M350" i="1" s="1"/>
  <c r="J349" i="1"/>
  <c r="H349" i="1"/>
  <c r="K349" i="1" s="1"/>
  <c r="L349" i="1" s="1"/>
  <c r="M349" i="1" s="1"/>
  <c r="J348" i="1"/>
  <c r="H348" i="1"/>
  <c r="K348" i="1" s="1"/>
  <c r="L348" i="1" s="1"/>
  <c r="M348" i="1" s="1"/>
  <c r="J347" i="1"/>
  <c r="H347" i="1"/>
  <c r="K347" i="1" s="1"/>
  <c r="L347" i="1" s="1"/>
  <c r="M347" i="1" s="1"/>
  <c r="H346" i="1"/>
  <c r="K346" i="1" s="1"/>
  <c r="L346" i="1" s="1"/>
  <c r="M346" i="1" s="1"/>
  <c r="H345" i="1"/>
  <c r="K345" i="1" s="1"/>
  <c r="L345" i="1" s="1"/>
  <c r="M345" i="1" s="1"/>
  <c r="H344" i="1"/>
  <c r="K344" i="1" s="1"/>
  <c r="L344" i="1" s="1"/>
  <c r="M344" i="1" s="1"/>
  <c r="H343" i="1"/>
  <c r="K343" i="1" s="1"/>
  <c r="L343" i="1" s="1"/>
  <c r="M343" i="1" s="1"/>
  <c r="H342" i="1"/>
  <c r="K342" i="1" s="1"/>
  <c r="L342" i="1" s="1"/>
  <c r="M342" i="1" s="1"/>
  <c r="H341" i="1"/>
  <c r="K341" i="1" s="1"/>
  <c r="L341" i="1" s="1"/>
  <c r="M341" i="1" s="1"/>
  <c r="H340" i="1"/>
  <c r="K340" i="1" s="1"/>
  <c r="L340" i="1" s="1"/>
  <c r="M340" i="1" s="1"/>
  <c r="H339" i="1"/>
  <c r="K339" i="1" s="1"/>
  <c r="L339" i="1" s="1"/>
  <c r="M339" i="1" s="1"/>
  <c r="H338" i="1"/>
  <c r="K338" i="1" s="1"/>
  <c r="L338" i="1" s="1"/>
  <c r="M338" i="1" s="1"/>
  <c r="H337" i="1"/>
  <c r="K337" i="1" s="1"/>
  <c r="L337" i="1" s="1"/>
  <c r="M337" i="1" s="1"/>
  <c r="H336" i="1"/>
  <c r="K336" i="1" s="1"/>
  <c r="L336" i="1" s="1"/>
  <c r="M336" i="1" s="1"/>
  <c r="H335" i="1"/>
  <c r="K335" i="1" s="1"/>
  <c r="L335" i="1" s="1"/>
  <c r="M335" i="1" s="1"/>
  <c r="H334" i="1"/>
  <c r="K334" i="1" s="1"/>
  <c r="L334" i="1" s="1"/>
  <c r="M334" i="1" s="1"/>
  <c r="J333" i="1"/>
  <c r="H333" i="1"/>
  <c r="K333" i="1" s="1"/>
  <c r="L333" i="1" s="1"/>
  <c r="M333" i="1" s="1"/>
  <c r="J332" i="1"/>
  <c r="H332" i="1"/>
  <c r="K332" i="1" s="1"/>
  <c r="L332" i="1" s="1"/>
  <c r="M332" i="1" s="1"/>
  <c r="J331" i="1"/>
  <c r="H331" i="1"/>
  <c r="K331" i="1" s="1"/>
  <c r="L331" i="1" s="1"/>
  <c r="M331" i="1" s="1"/>
  <c r="H330" i="1"/>
  <c r="K330" i="1" s="1"/>
  <c r="L330" i="1" s="1"/>
  <c r="M330" i="1" s="1"/>
  <c r="H329" i="1"/>
  <c r="K329" i="1" s="1"/>
  <c r="L329" i="1" s="1"/>
  <c r="M329" i="1" s="1"/>
  <c r="H328" i="1"/>
  <c r="K328" i="1" s="1"/>
  <c r="L328" i="1" s="1"/>
  <c r="M328" i="1" s="1"/>
  <c r="H327" i="1"/>
  <c r="K327" i="1" s="1"/>
  <c r="L327" i="1" s="1"/>
  <c r="M327" i="1" s="1"/>
  <c r="H326" i="1"/>
  <c r="K326" i="1" s="1"/>
  <c r="L326" i="1" s="1"/>
  <c r="M326" i="1" s="1"/>
  <c r="H325" i="1"/>
  <c r="K325" i="1" s="1"/>
  <c r="L325" i="1" s="1"/>
  <c r="M325" i="1" s="1"/>
  <c r="H324" i="1"/>
  <c r="K324" i="1" s="1"/>
  <c r="L324" i="1" s="1"/>
  <c r="M324" i="1" s="1"/>
  <c r="H323" i="1"/>
  <c r="K323" i="1" s="1"/>
  <c r="L323" i="1" s="1"/>
  <c r="M323" i="1" s="1"/>
  <c r="H322" i="1"/>
  <c r="K322" i="1" s="1"/>
  <c r="L322" i="1" s="1"/>
  <c r="M322" i="1" s="1"/>
  <c r="H321" i="1"/>
  <c r="K321" i="1" s="1"/>
  <c r="L321" i="1" s="1"/>
  <c r="M321" i="1" s="1"/>
  <c r="H320" i="1"/>
  <c r="K320" i="1" s="1"/>
  <c r="L320" i="1" s="1"/>
  <c r="M320" i="1" s="1"/>
  <c r="H319" i="1"/>
  <c r="K319" i="1" s="1"/>
  <c r="L319" i="1" s="1"/>
  <c r="M319" i="1" s="1"/>
  <c r="H318" i="1"/>
  <c r="K318" i="1" s="1"/>
  <c r="L318" i="1" s="1"/>
  <c r="M318" i="1" s="1"/>
  <c r="J317" i="1"/>
  <c r="H317" i="1"/>
  <c r="K317" i="1" s="1"/>
  <c r="L317" i="1" s="1"/>
  <c r="M317" i="1" s="1"/>
  <c r="J316" i="1"/>
  <c r="H316" i="1"/>
  <c r="K316" i="1" s="1"/>
  <c r="L316" i="1" s="1"/>
  <c r="M316" i="1" s="1"/>
  <c r="J315" i="1"/>
  <c r="H315" i="1"/>
  <c r="K315" i="1" s="1"/>
  <c r="L315" i="1" s="1"/>
  <c r="M315" i="1" s="1"/>
  <c r="H314" i="1"/>
  <c r="K314" i="1" s="1"/>
  <c r="L314" i="1" s="1"/>
  <c r="M314" i="1" s="1"/>
  <c r="H313" i="1"/>
  <c r="K313" i="1" s="1"/>
  <c r="L313" i="1" s="1"/>
  <c r="M313" i="1" s="1"/>
  <c r="H312" i="1"/>
  <c r="K312" i="1" s="1"/>
  <c r="L312" i="1" s="1"/>
  <c r="M312" i="1" s="1"/>
  <c r="H311" i="1"/>
  <c r="K311" i="1" s="1"/>
  <c r="L311" i="1" s="1"/>
  <c r="M311" i="1" s="1"/>
  <c r="H310" i="1"/>
  <c r="K310" i="1" s="1"/>
  <c r="L310" i="1" s="1"/>
  <c r="M310" i="1" s="1"/>
  <c r="H309" i="1"/>
  <c r="K309" i="1" s="1"/>
  <c r="L309" i="1" s="1"/>
  <c r="M309" i="1" s="1"/>
  <c r="H308" i="1"/>
  <c r="K308" i="1" s="1"/>
  <c r="L308" i="1" s="1"/>
  <c r="M308" i="1" s="1"/>
  <c r="H307" i="1"/>
  <c r="K307" i="1" s="1"/>
  <c r="L307" i="1" s="1"/>
  <c r="M307" i="1" s="1"/>
  <c r="H306" i="1"/>
  <c r="K306" i="1" s="1"/>
  <c r="L306" i="1" s="1"/>
  <c r="M306" i="1" s="1"/>
  <c r="H305" i="1"/>
  <c r="K305" i="1" s="1"/>
  <c r="L305" i="1" s="1"/>
  <c r="M305" i="1" s="1"/>
  <c r="H304" i="1"/>
  <c r="K304" i="1" s="1"/>
  <c r="L304" i="1" s="1"/>
  <c r="M304" i="1" s="1"/>
  <c r="H303" i="1"/>
  <c r="K303" i="1" s="1"/>
  <c r="L303" i="1" s="1"/>
  <c r="M303" i="1" s="1"/>
  <c r="H302" i="1"/>
  <c r="K302" i="1" s="1"/>
  <c r="L302" i="1" s="1"/>
  <c r="M302" i="1" s="1"/>
  <c r="J301" i="1"/>
  <c r="H301" i="1"/>
  <c r="K301" i="1" s="1"/>
  <c r="L301" i="1" s="1"/>
  <c r="M301" i="1" s="1"/>
  <c r="J300" i="1"/>
  <c r="H300" i="1"/>
  <c r="K300" i="1" s="1"/>
  <c r="L300" i="1" s="1"/>
  <c r="M300" i="1" s="1"/>
  <c r="J299" i="1"/>
  <c r="H299" i="1"/>
  <c r="K299" i="1" s="1"/>
  <c r="L299" i="1" s="1"/>
  <c r="M299" i="1" s="1"/>
  <c r="H298" i="1"/>
  <c r="K298" i="1" s="1"/>
  <c r="L298" i="1" s="1"/>
  <c r="M298" i="1" s="1"/>
  <c r="H297" i="1"/>
  <c r="K297" i="1" s="1"/>
  <c r="L297" i="1" s="1"/>
  <c r="M297" i="1" s="1"/>
  <c r="H296" i="1"/>
  <c r="K296" i="1" s="1"/>
  <c r="L296" i="1" s="1"/>
  <c r="M296" i="1" s="1"/>
  <c r="H295" i="1"/>
  <c r="K295" i="1" s="1"/>
  <c r="L295" i="1" s="1"/>
  <c r="M295" i="1" s="1"/>
  <c r="H294" i="1"/>
  <c r="K294" i="1" s="1"/>
  <c r="L294" i="1" s="1"/>
  <c r="M294" i="1" s="1"/>
  <c r="H293" i="1"/>
  <c r="K293" i="1" s="1"/>
  <c r="L293" i="1" s="1"/>
  <c r="M293" i="1" s="1"/>
  <c r="H292" i="1"/>
  <c r="K292" i="1" s="1"/>
  <c r="L292" i="1" s="1"/>
  <c r="M292" i="1" s="1"/>
  <c r="H291" i="1"/>
  <c r="K291" i="1" s="1"/>
  <c r="L291" i="1" s="1"/>
  <c r="M291" i="1" s="1"/>
  <c r="H290" i="1"/>
  <c r="K290" i="1" s="1"/>
  <c r="L290" i="1" s="1"/>
  <c r="M290" i="1" s="1"/>
  <c r="H289" i="1"/>
  <c r="K289" i="1" s="1"/>
  <c r="L289" i="1" s="1"/>
  <c r="M289" i="1" s="1"/>
  <c r="H288" i="1"/>
  <c r="K288" i="1" s="1"/>
  <c r="L288" i="1" s="1"/>
  <c r="M288" i="1" s="1"/>
  <c r="H287" i="1"/>
  <c r="K287" i="1" s="1"/>
  <c r="L287" i="1" s="1"/>
  <c r="M287" i="1" s="1"/>
  <c r="J286" i="1"/>
  <c r="H286" i="1"/>
  <c r="K286" i="1" s="1"/>
  <c r="L286" i="1" s="1"/>
  <c r="M286" i="1" s="1"/>
  <c r="J285" i="1"/>
  <c r="H285" i="1"/>
  <c r="K285" i="1" s="1"/>
  <c r="L285" i="1" s="1"/>
  <c r="M285" i="1" s="1"/>
  <c r="J284" i="1"/>
  <c r="H284" i="1"/>
  <c r="K284" i="1" s="1"/>
  <c r="L284" i="1" s="1"/>
  <c r="M284" i="1" s="1"/>
  <c r="J283" i="1"/>
  <c r="H283" i="1"/>
  <c r="K283" i="1" s="1"/>
  <c r="L283" i="1" s="1"/>
  <c r="M283" i="1" s="1"/>
  <c r="H282" i="1"/>
  <c r="K282" i="1" s="1"/>
  <c r="L282" i="1" s="1"/>
  <c r="M282" i="1" s="1"/>
  <c r="H281" i="1"/>
  <c r="K281" i="1" s="1"/>
  <c r="L281" i="1" s="1"/>
  <c r="M281" i="1" s="1"/>
  <c r="H280" i="1"/>
  <c r="K280" i="1" s="1"/>
  <c r="L280" i="1" s="1"/>
  <c r="M280" i="1" s="1"/>
  <c r="H279" i="1"/>
  <c r="K279" i="1" s="1"/>
  <c r="L279" i="1" s="1"/>
  <c r="M279" i="1" s="1"/>
  <c r="H278" i="1"/>
  <c r="K278" i="1" s="1"/>
  <c r="L278" i="1" s="1"/>
  <c r="M278" i="1" s="1"/>
  <c r="H277" i="1"/>
  <c r="K277" i="1" s="1"/>
  <c r="L277" i="1" s="1"/>
  <c r="M277" i="1" s="1"/>
  <c r="J276" i="1"/>
  <c r="H276" i="1"/>
  <c r="K276" i="1" s="1"/>
  <c r="L276" i="1" s="1"/>
  <c r="M276" i="1" s="1"/>
  <c r="H275" i="1"/>
  <c r="K275" i="1" s="1"/>
  <c r="L275" i="1" s="1"/>
  <c r="M275" i="1" s="1"/>
  <c r="H274" i="1"/>
  <c r="K274" i="1" s="1"/>
  <c r="L274" i="1" s="1"/>
  <c r="M274" i="1" s="1"/>
  <c r="H273" i="1"/>
  <c r="K273" i="1" s="1"/>
  <c r="L273" i="1" s="1"/>
  <c r="M273" i="1" s="1"/>
  <c r="H272" i="1"/>
  <c r="K272" i="1" s="1"/>
  <c r="L272" i="1" s="1"/>
  <c r="M272" i="1" s="1"/>
  <c r="H271" i="1"/>
  <c r="K271" i="1" s="1"/>
  <c r="L271" i="1" s="1"/>
  <c r="M271" i="1" s="1"/>
  <c r="H270" i="1"/>
  <c r="K270" i="1" s="1"/>
  <c r="L270" i="1" s="1"/>
  <c r="M270" i="1" s="1"/>
  <c r="J269" i="1"/>
  <c r="H269" i="1"/>
  <c r="K269" i="1" s="1"/>
  <c r="L269" i="1" s="1"/>
  <c r="M269" i="1" s="1"/>
  <c r="J268" i="1"/>
  <c r="H268" i="1"/>
  <c r="K268" i="1" s="1"/>
  <c r="L268" i="1" s="1"/>
  <c r="M268" i="1" s="1"/>
  <c r="J267" i="1"/>
  <c r="H267" i="1"/>
  <c r="K267" i="1" s="1"/>
  <c r="L267" i="1" s="1"/>
  <c r="M267" i="1" s="1"/>
  <c r="H266" i="1"/>
  <c r="K266" i="1" s="1"/>
  <c r="L266" i="1" s="1"/>
  <c r="M266" i="1" s="1"/>
  <c r="H265" i="1"/>
  <c r="K265" i="1" s="1"/>
  <c r="L265" i="1" s="1"/>
  <c r="M265" i="1" s="1"/>
  <c r="H264" i="1"/>
  <c r="K264" i="1" s="1"/>
  <c r="L264" i="1" s="1"/>
  <c r="M264" i="1" s="1"/>
  <c r="H263" i="1"/>
  <c r="K263" i="1" s="1"/>
  <c r="L263" i="1" s="1"/>
  <c r="M263" i="1" s="1"/>
  <c r="H262" i="1"/>
  <c r="K262" i="1" s="1"/>
  <c r="L262" i="1" s="1"/>
  <c r="M262" i="1" s="1"/>
  <c r="H261" i="1"/>
  <c r="K261" i="1" s="1"/>
  <c r="L261" i="1" s="1"/>
  <c r="M261" i="1" s="1"/>
  <c r="J260" i="1"/>
  <c r="H260" i="1"/>
  <c r="K260" i="1" s="1"/>
  <c r="L260" i="1" s="1"/>
  <c r="M260" i="1" s="1"/>
  <c r="H259" i="1"/>
  <c r="K259" i="1" s="1"/>
  <c r="L259" i="1" s="1"/>
  <c r="M259" i="1" s="1"/>
  <c r="H258" i="1"/>
  <c r="K258" i="1" s="1"/>
  <c r="L258" i="1" s="1"/>
  <c r="M258" i="1" s="1"/>
  <c r="H257" i="1"/>
  <c r="K257" i="1" s="1"/>
  <c r="L257" i="1" s="1"/>
  <c r="M257" i="1" s="1"/>
  <c r="H256" i="1"/>
  <c r="K256" i="1" s="1"/>
  <c r="L256" i="1" s="1"/>
  <c r="M256" i="1" s="1"/>
  <c r="H255" i="1"/>
  <c r="K255" i="1" s="1"/>
  <c r="L255" i="1" s="1"/>
  <c r="M255" i="1" s="1"/>
  <c r="H254" i="1"/>
  <c r="K254" i="1" s="1"/>
  <c r="L254" i="1" s="1"/>
  <c r="M254" i="1" s="1"/>
  <c r="J253" i="1"/>
  <c r="H253" i="1"/>
  <c r="K253" i="1" s="1"/>
  <c r="L253" i="1" s="1"/>
  <c r="M253" i="1" s="1"/>
  <c r="J252" i="1"/>
  <c r="H252" i="1"/>
  <c r="K252" i="1" s="1"/>
  <c r="L252" i="1" s="1"/>
  <c r="M252" i="1" s="1"/>
  <c r="J251" i="1"/>
  <c r="H251" i="1"/>
  <c r="K251" i="1" s="1"/>
  <c r="L251" i="1" s="1"/>
  <c r="M251" i="1" s="1"/>
  <c r="H250" i="1"/>
  <c r="K250" i="1" s="1"/>
  <c r="L250" i="1" s="1"/>
  <c r="M250" i="1" s="1"/>
  <c r="H249" i="1"/>
  <c r="K249" i="1" s="1"/>
  <c r="L249" i="1" s="1"/>
  <c r="M249" i="1" s="1"/>
  <c r="H248" i="1"/>
  <c r="K248" i="1" s="1"/>
  <c r="L248" i="1" s="1"/>
  <c r="M248" i="1" s="1"/>
  <c r="H247" i="1"/>
  <c r="K247" i="1" s="1"/>
  <c r="L247" i="1" s="1"/>
  <c r="M247" i="1" s="1"/>
  <c r="H246" i="1"/>
  <c r="K246" i="1" s="1"/>
  <c r="L246" i="1" s="1"/>
  <c r="M246" i="1" s="1"/>
  <c r="H245" i="1"/>
  <c r="K245" i="1" s="1"/>
  <c r="L245" i="1" s="1"/>
  <c r="M245" i="1" s="1"/>
  <c r="J244" i="1"/>
  <c r="H244" i="1"/>
  <c r="K244" i="1" s="1"/>
  <c r="L244" i="1" s="1"/>
  <c r="M244" i="1" s="1"/>
  <c r="H243" i="1"/>
  <c r="K243" i="1" s="1"/>
  <c r="L243" i="1" s="1"/>
  <c r="M243" i="1" s="1"/>
  <c r="H242" i="1"/>
  <c r="K242" i="1" s="1"/>
  <c r="L242" i="1" s="1"/>
  <c r="M242" i="1" s="1"/>
  <c r="H241" i="1"/>
  <c r="K241" i="1" s="1"/>
  <c r="L241" i="1" s="1"/>
  <c r="M241" i="1" s="1"/>
  <c r="H240" i="1"/>
  <c r="K240" i="1" s="1"/>
  <c r="L240" i="1" s="1"/>
  <c r="M240" i="1" s="1"/>
  <c r="H239" i="1"/>
  <c r="K239" i="1" s="1"/>
  <c r="L239" i="1" s="1"/>
  <c r="M239" i="1" s="1"/>
  <c r="H238" i="1"/>
  <c r="K238" i="1" s="1"/>
  <c r="L238" i="1" s="1"/>
  <c r="M238" i="1" s="1"/>
  <c r="J237" i="1"/>
  <c r="H237" i="1"/>
  <c r="K237" i="1" s="1"/>
  <c r="L237" i="1" s="1"/>
  <c r="M237" i="1" s="1"/>
  <c r="J236" i="1"/>
  <c r="H236" i="1"/>
  <c r="K236" i="1" s="1"/>
  <c r="L236" i="1" s="1"/>
  <c r="M236" i="1" s="1"/>
  <c r="J235" i="1"/>
  <c r="H235" i="1"/>
  <c r="K235" i="1" s="1"/>
  <c r="L235" i="1" s="1"/>
  <c r="M235" i="1" s="1"/>
  <c r="H234" i="1"/>
  <c r="K234" i="1" s="1"/>
  <c r="L234" i="1" s="1"/>
  <c r="M234" i="1" s="1"/>
  <c r="H233" i="1"/>
  <c r="K233" i="1" s="1"/>
  <c r="L233" i="1" s="1"/>
  <c r="M233" i="1" s="1"/>
  <c r="H232" i="1"/>
  <c r="K232" i="1" s="1"/>
  <c r="L232" i="1" s="1"/>
  <c r="M232" i="1" s="1"/>
  <c r="H231" i="1"/>
  <c r="K231" i="1" s="1"/>
  <c r="L231" i="1" s="1"/>
  <c r="M231" i="1" s="1"/>
  <c r="H230" i="1"/>
  <c r="K230" i="1" s="1"/>
  <c r="L230" i="1" s="1"/>
  <c r="M230" i="1" s="1"/>
  <c r="H229" i="1"/>
  <c r="K229" i="1" s="1"/>
  <c r="L229" i="1" s="1"/>
  <c r="M229" i="1" s="1"/>
  <c r="J228" i="1"/>
  <c r="H228" i="1"/>
  <c r="K228" i="1" s="1"/>
  <c r="L228" i="1" s="1"/>
  <c r="M228" i="1" s="1"/>
  <c r="H227" i="1"/>
  <c r="K227" i="1" s="1"/>
  <c r="L227" i="1" s="1"/>
  <c r="M227" i="1" s="1"/>
  <c r="H226" i="1"/>
  <c r="K226" i="1" s="1"/>
  <c r="L226" i="1" s="1"/>
  <c r="M226" i="1" s="1"/>
  <c r="H225" i="1"/>
  <c r="K225" i="1" s="1"/>
  <c r="L225" i="1" s="1"/>
  <c r="M225" i="1" s="1"/>
  <c r="H224" i="1"/>
  <c r="K224" i="1" s="1"/>
  <c r="L224" i="1" s="1"/>
  <c r="M224" i="1" s="1"/>
  <c r="H223" i="1"/>
  <c r="K223" i="1" s="1"/>
  <c r="L223" i="1" s="1"/>
  <c r="M223" i="1" s="1"/>
  <c r="H222" i="1"/>
  <c r="K222" i="1" s="1"/>
  <c r="L222" i="1" s="1"/>
  <c r="M222" i="1" s="1"/>
  <c r="J221" i="1"/>
  <c r="H221" i="1"/>
  <c r="K221" i="1" s="1"/>
  <c r="L221" i="1" s="1"/>
  <c r="M221" i="1" s="1"/>
  <c r="J220" i="1"/>
  <c r="H220" i="1"/>
  <c r="K220" i="1" s="1"/>
  <c r="L220" i="1" s="1"/>
  <c r="M220" i="1" s="1"/>
  <c r="J219" i="1"/>
  <c r="H219" i="1"/>
  <c r="K219" i="1" s="1"/>
  <c r="L219" i="1" s="1"/>
  <c r="M219" i="1" s="1"/>
  <c r="H218" i="1"/>
  <c r="K218" i="1" s="1"/>
  <c r="L218" i="1" s="1"/>
  <c r="M218" i="1" s="1"/>
  <c r="H217" i="1"/>
  <c r="K217" i="1" s="1"/>
  <c r="L217" i="1" s="1"/>
  <c r="M217" i="1" s="1"/>
  <c r="H216" i="1"/>
  <c r="K216" i="1" s="1"/>
  <c r="L216" i="1" s="1"/>
  <c r="M216" i="1" s="1"/>
  <c r="H215" i="1"/>
  <c r="K215" i="1" s="1"/>
  <c r="L215" i="1" s="1"/>
  <c r="M215" i="1" s="1"/>
  <c r="H214" i="1"/>
  <c r="K214" i="1" s="1"/>
  <c r="L214" i="1" s="1"/>
  <c r="M214" i="1" s="1"/>
  <c r="H213" i="1"/>
  <c r="K213" i="1" s="1"/>
  <c r="L213" i="1" s="1"/>
  <c r="M213" i="1" s="1"/>
  <c r="H212" i="1"/>
  <c r="K212" i="1" s="1"/>
  <c r="L212" i="1" s="1"/>
  <c r="M212" i="1" s="1"/>
  <c r="H211" i="1"/>
  <c r="K211" i="1" s="1"/>
  <c r="L211" i="1" s="1"/>
  <c r="M211" i="1" s="1"/>
  <c r="H210" i="1"/>
  <c r="K210" i="1" s="1"/>
  <c r="L210" i="1" s="1"/>
  <c r="M210" i="1" s="1"/>
  <c r="H209" i="1"/>
  <c r="K209" i="1" s="1"/>
  <c r="L209" i="1" s="1"/>
  <c r="M209" i="1" s="1"/>
  <c r="H208" i="1"/>
  <c r="K208" i="1" s="1"/>
  <c r="L208" i="1" s="1"/>
  <c r="M208" i="1" s="1"/>
  <c r="H207" i="1"/>
  <c r="K207" i="1" s="1"/>
  <c r="L207" i="1" s="1"/>
  <c r="M207" i="1" s="1"/>
  <c r="J206" i="1"/>
  <c r="H206" i="1"/>
  <c r="K206" i="1" s="1"/>
  <c r="L206" i="1" s="1"/>
  <c r="M206" i="1" s="1"/>
  <c r="J205" i="1"/>
  <c r="H205" i="1"/>
  <c r="K205" i="1" s="1"/>
  <c r="L205" i="1" s="1"/>
  <c r="M205" i="1" s="1"/>
  <c r="J204" i="1"/>
  <c r="H204" i="1"/>
  <c r="K204" i="1" s="1"/>
  <c r="L204" i="1" s="1"/>
  <c r="M204" i="1" s="1"/>
  <c r="J203" i="1"/>
  <c r="H203" i="1"/>
  <c r="K203" i="1" s="1"/>
  <c r="L203" i="1" s="1"/>
  <c r="M203" i="1" s="1"/>
  <c r="H202" i="1"/>
  <c r="K202" i="1" s="1"/>
  <c r="L202" i="1" s="1"/>
  <c r="M202" i="1" s="1"/>
  <c r="H201" i="1"/>
  <c r="K201" i="1" s="1"/>
  <c r="L201" i="1" s="1"/>
  <c r="M201" i="1" s="1"/>
  <c r="H200" i="1"/>
  <c r="K200" i="1" s="1"/>
  <c r="L200" i="1" s="1"/>
  <c r="M200" i="1" s="1"/>
  <c r="H199" i="1"/>
  <c r="K199" i="1" s="1"/>
  <c r="L199" i="1" s="1"/>
  <c r="M199" i="1" s="1"/>
  <c r="H198" i="1"/>
  <c r="K198" i="1" s="1"/>
  <c r="L198" i="1" s="1"/>
  <c r="M198" i="1" s="1"/>
  <c r="H197" i="1"/>
  <c r="K197" i="1" s="1"/>
  <c r="L197" i="1" s="1"/>
  <c r="M197" i="1" s="1"/>
  <c r="H196" i="1"/>
  <c r="K196" i="1" s="1"/>
  <c r="L196" i="1" s="1"/>
  <c r="M196" i="1" s="1"/>
  <c r="H195" i="1"/>
  <c r="K195" i="1" s="1"/>
  <c r="L195" i="1" s="1"/>
  <c r="M195" i="1" s="1"/>
  <c r="H194" i="1"/>
  <c r="K194" i="1" s="1"/>
  <c r="L194" i="1" s="1"/>
  <c r="M194" i="1" s="1"/>
  <c r="H193" i="1"/>
  <c r="K193" i="1" s="1"/>
  <c r="L193" i="1" s="1"/>
  <c r="M193" i="1" s="1"/>
  <c r="H192" i="1"/>
  <c r="K192" i="1" s="1"/>
  <c r="L192" i="1" s="1"/>
  <c r="M192" i="1" s="1"/>
  <c r="H191" i="1"/>
  <c r="K191" i="1" s="1"/>
  <c r="L191" i="1" s="1"/>
  <c r="M191" i="1" s="1"/>
  <c r="J190" i="1"/>
  <c r="H190" i="1"/>
  <c r="K190" i="1" s="1"/>
  <c r="L190" i="1" s="1"/>
  <c r="M190" i="1" s="1"/>
  <c r="J189" i="1"/>
  <c r="H189" i="1"/>
  <c r="K189" i="1" s="1"/>
  <c r="L189" i="1" s="1"/>
  <c r="M189" i="1" s="1"/>
  <c r="J188" i="1"/>
  <c r="H188" i="1"/>
  <c r="K188" i="1" s="1"/>
  <c r="L188" i="1" s="1"/>
  <c r="M188" i="1" s="1"/>
  <c r="J187" i="1"/>
  <c r="H187" i="1"/>
  <c r="K187" i="1" s="1"/>
  <c r="L187" i="1" s="1"/>
  <c r="M187" i="1" s="1"/>
  <c r="H186" i="1"/>
  <c r="K186" i="1" s="1"/>
  <c r="L186" i="1" s="1"/>
  <c r="M186" i="1" s="1"/>
  <c r="H185" i="1"/>
  <c r="K185" i="1" s="1"/>
  <c r="L185" i="1" s="1"/>
  <c r="M185" i="1" s="1"/>
  <c r="H184" i="1"/>
  <c r="K184" i="1" s="1"/>
  <c r="L184" i="1" s="1"/>
  <c r="M184" i="1" s="1"/>
  <c r="H183" i="1"/>
  <c r="K183" i="1" s="1"/>
  <c r="L183" i="1" s="1"/>
  <c r="M183" i="1" s="1"/>
  <c r="H182" i="1"/>
  <c r="K182" i="1" s="1"/>
  <c r="L182" i="1" s="1"/>
  <c r="M182" i="1" s="1"/>
  <c r="H181" i="1"/>
  <c r="K181" i="1" s="1"/>
  <c r="L181" i="1" s="1"/>
  <c r="M181" i="1" s="1"/>
  <c r="H180" i="1"/>
  <c r="K180" i="1" s="1"/>
  <c r="L180" i="1" s="1"/>
  <c r="M180" i="1" s="1"/>
  <c r="H179" i="1"/>
  <c r="K179" i="1" s="1"/>
  <c r="L179" i="1" s="1"/>
  <c r="M179" i="1" s="1"/>
  <c r="H178" i="1"/>
  <c r="K178" i="1" s="1"/>
  <c r="L178" i="1" s="1"/>
  <c r="M178" i="1" s="1"/>
  <c r="H177" i="1"/>
  <c r="K177" i="1" s="1"/>
  <c r="L177" i="1" s="1"/>
  <c r="M177" i="1" s="1"/>
  <c r="H176" i="1"/>
  <c r="K176" i="1" s="1"/>
  <c r="L176" i="1" s="1"/>
  <c r="M176" i="1" s="1"/>
  <c r="H175" i="1"/>
  <c r="K175" i="1" s="1"/>
  <c r="L175" i="1" s="1"/>
  <c r="M175" i="1" s="1"/>
  <c r="H174" i="1"/>
  <c r="K174" i="1" s="1"/>
  <c r="L174" i="1" s="1"/>
  <c r="M174" i="1" s="1"/>
  <c r="J173" i="1"/>
  <c r="H173" i="1"/>
  <c r="K173" i="1" s="1"/>
  <c r="L173" i="1" s="1"/>
  <c r="M173" i="1" s="1"/>
  <c r="J172" i="1"/>
  <c r="H172" i="1"/>
  <c r="K172" i="1" s="1"/>
  <c r="L172" i="1" s="1"/>
  <c r="M172" i="1" s="1"/>
  <c r="J171" i="1"/>
  <c r="H171" i="1"/>
  <c r="K171" i="1" s="1"/>
  <c r="L171" i="1" s="1"/>
  <c r="M171" i="1" s="1"/>
  <c r="H170" i="1"/>
  <c r="K170" i="1" s="1"/>
  <c r="L170" i="1" s="1"/>
  <c r="M170" i="1" s="1"/>
  <c r="H169" i="1"/>
  <c r="K169" i="1" s="1"/>
  <c r="L169" i="1" s="1"/>
  <c r="M169" i="1" s="1"/>
  <c r="H168" i="1"/>
  <c r="K168" i="1" s="1"/>
  <c r="L168" i="1" s="1"/>
  <c r="M168" i="1" s="1"/>
  <c r="H167" i="1"/>
  <c r="K167" i="1" s="1"/>
  <c r="L167" i="1" s="1"/>
  <c r="M167" i="1" s="1"/>
  <c r="H166" i="1"/>
  <c r="K166" i="1" s="1"/>
  <c r="L166" i="1" s="1"/>
  <c r="M166" i="1" s="1"/>
  <c r="H165" i="1"/>
  <c r="K165" i="1" s="1"/>
  <c r="L165" i="1" s="1"/>
  <c r="M165" i="1" s="1"/>
  <c r="H164" i="1"/>
  <c r="K164" i="1" s="1"/>
  <c r="L164" i="1" s="1"/>
  <c r="M164" i="1" s="1"/>
  <c r="H163" i="1"/>
  <c r="K163" i="1" s="1"/>
  <c r="L163" i="1" s="1"/>
  <c r="M163" i="1" s="1"/>
  <c r="H162" i="1"/>
  <c r="K162" i="1" s="1"/>
  <c r="L162" i="1" s="1"/>
  <c r="M162" i="1" s="1"/>
  <c r="H161" i="1"/>
  <c r="K161" i="1" s="1"/>
  <c r="L161" i="1" s="1"/>
  <c r="M161" i="1" s="1"/>
  <c r="H160" i="1"/>
  <c r="K160" i="1" s="1"/>
  <c r="L160" i="1" s="1"/>
  <c r="M160" i="1" s="1"/>
  <c r="H159" i="1"/>
  <c r="K159" i="1" s="1"/>
  <c r="L159" i="1" s="1"/>
  <c r="M159" i="1" s="1"/>
  <c r="H158" i="1"/>
  <c r="K158" i="1" s="1"/>
  <c r="L158" i="1" s="1"/>
  <c r="M158" i="1" s="1"/>
  <c r="J157" i="1"/>
  <c r="H157" i="1"/>
  <c r="K157" i="1" s="1"/>
  <c r="L157" i="1" s="1"/>
  <c r="M157" i="1" s="1"/>
  <c r="J156" i="1"/>
  <c r="H156" i="1"/>
  <c r="K156" i="1" s="1"/>
  <c r="L156" i="1" s="1"/>
  <c r="M156" i="1" s="1"/>
  <c r="J155" i="1"/>
  <c r="H155" i="1"/>
  <c r="K155" i="1" s="1"/>
  <c r="L155" i="1" s="1"/>
  <c r="M155" i="1" s="1"/>
  <c r="H154" i="1"/>
  <c r="K154" i="1" s="1"/>
  <c r="L154" i="1" s="1"/>
  <c r="M154" i="1" s="1"/>
  <c r="H153" i="1"/>
  <c r="K153" i="1" s="1"/>
  <c r="L153" i="1" s="1"/>
  <c r="M153" i="1" s="1"/>
  <c r="H152" i="1"/>
  <c r="K152" i="1" s="1"/>
  <c r="L152" i="1" s="1"/>
  <c r="M152" i="1" s="1"/>
  <c r="H151" i="1"/>
  <c r="K151" i="1" s="1"/>
  <c r="L151" i="1" s="1"/>
  <c r="M151" i="1" s="1"/>
  <c r="H150" i="1"/>
  <c r="K150" i="1" s="1"/>
  <c r="L150" i="1" s="1"/>
  <c r="M150" i="1" s="1"/>
  <c r="H149" i="1"/>
  <c r="K149" i="1" s="1"/>
  <c r="L149" i="1" s="1"/>
  <c r="M149" i="1" s="1"/>
  <c r="J148" i="1"/>
  <c r="H148" i="1"/>
  <c r="K148" i="1" s="1"/>
  <c r="L148" i="1" s="1"/>
  <c r="M148" i="1" s="1"/>
  <c r="H147" i="1"/>
  <c r="K147" i="1" s="1"/>
  <c r="L147" i="1" s="1"/>
  <c r="M147" i="1" s="1"/>
  <c r="H146" i="1"/>
  <c r="K146" i="1" s="1"/>
  <c r="L146" i="1" s="1"/>
  <c r="M146" i="1" s="1"/>
  <c r="H145" i="1"/>
  <c r="K145" i="1" s="1"/>
  <c r="L145" i="1" s="1"/>
  <c r="M145" i="1" s="1"/>
  <c r="H144" i="1"/>
  <c r="K144" i="1" s="1"/>
  <c r="L144" i="1" s="1"/>
  <c r="M144" i="1" s="1"/>
  <c r="H143" i="1"/>
  <c r="K143" i="1" s="1"/>
  <c r="L143" i="1" s="1"/>
  <c r="M143" i="1" s="1"/>
  <c r="H142" i="1"/>
  <c r="K142" i="1" s="1"/>
  <c r="L142" i="1" s="1"/>
  <c r="M142" i="1" s="1"/>
  <c r="J141" i="1"/>
  <c r="H141" i="1"/>
  <c r="K141" i="1" s="1"/>
  <c r="L141" i="1" s="1"/>
  <c r="M141" i="1" s="1"/>
  <c r="J140" i="1"/>
  <c r="H140" i="1"/>
  <c r="K140" i="1" s="1"/>
  <c r="L140" i="1" s="1"/>
  <c r="M140" i="1" s="1"/>
  <c r="J139" i="1"/>
  <c r="H139" i="1"/>
  <c r="K139" i="1" s="1"/>
  <c r="L139" i="1" s="1"/>
  <c r="M139" i="1" s="1"/>
  <c r="H138" i="1"/>
  <c r="K138" i="1" s="1"/>
  <c r="L138" i="1" s="1"/>
  <c r="M138" i="1" s="1"/>
  <c r="H137" i="1"/>
  <c r="K137" i="1" s="1"/>
  <c r="L137" i="1" s="1"/>
  <c r="M137" i="1" s="1"/>
  <c r="H136" i="1"/>
  <c r="K136" i="1" s="1"/>
  <c r="L136" i="1" s="1"/>
  <c r="M136" i="1" s="1"/>
  <c r="H135" i="1"/>
  <c r="K135" i="1" s="1"/>
  <c r="L135" i="1" s="1"/>
  <c r="M135" i="1" s="1"/>
  <c r="H134" i="1"/>
  <c r="K134" i="1" s="1"/>
  <c r="L134" i="1" s="1"/>
  <c r="M134" i="1" s="1"/>
  <c r="H133" i="1"/>
  <c r="K133" i="1" s="1"/>
  <c r="L133" i="1" s="1"/>
  <c r="M133" i="1" s="1"/>
  <c r="J132" i="1"/>
  <c r="H132" i="1"/>
  <c r="K132" i="1" s="1"/>
  <c r="L132" i="1" s="1"/>
  <c r="M132" i="1" s="1"/>
  <c r="H131" i="1"/>
  <c r="K131" i="1" s="1"/>
  <c r="L131" i="1" s="1"/>
  <c r="M131" i="1" s="1"/>
  <c r="H130" i="1"/>
  <c r="K130" i="1" s="1"/>
  <c r="L130" i="1" s="1"/>
  <c r="M130" i="1" s="1"/>
  <c r="H129" i="1"/>
  <c r="K129" i="1" s="1"/>
  <c r="L129" i="1" s="1"/>
  <c r="M129" i="1" s="1"/>
  <c r="H128" i="1"/>
  <c r="K128" i="1" s="1"/>
  <c r="L128" i="1" s="1"/>
  <c r="M128" i="1" s="1"/>
  <c r="H127" i="1"/>
  <c r="K127" i="1" s="1"/>
  <c r="L127" i="1" s="1"/>
  <c r="M127" i="1" s="1"/>
  <c r="H126" i="1"/>
  <c r="K126" i="1" s="1"/>
  <c r="L126" i="1" s="1"/>
  <c r="M126" i="1" s="1"/>
  <c r="J125" i="1"/>
  <c r="H125" i="1"/>
  <c r="K125" i="1" s="1"/>
  <c r="L125" i="1" s="1"/>
  <c r="M125" i="1" s="1"/>
  <c r="J124" i="1"/>
  <c r="H124" i="1"/>
  <c r="K124" i="1" s="1"/>
  <c r="L124" i="1" s="1"/>
  <c r="M124" i="1" s="1"/>
  <c r="J123" i="1"/>
  <c r="H123" i="1"/>
  <c r="K123" i="1" s="1"/>
  <c r="L123" i="1" s="1"/>
  <c r="M123" i="1" s="1"/>
  <c r="H122" i="1"/>
  <c r="K122" i="1" s="1"/>
  <c r="L122" i="1" s="1"/>
  <c r="M122" i="1" s="1"/>
  <c r="H121" i="1"/>
  <c r="K121" i="1" s="1"/>
  <c r="L121" i="1" s="1"/>
  <c r="M121" i="1" s="1"/>
  <c r="H120" i="1"/>
  <c r="K120" i="1" s="1"/>
  <c r="L120" i="1" s="1"/>
  <c r="M120" i="1" s="1"/>
  <c r="H119" i="1"/>
  <c r="K119" i="1" s="1"/>
  <c r="L119" i="1" s="1"/>
  <c r="M119" i="1" s="1"/>
  <c r="H118" i="1"/>
  <c r="K118" i="1" s="1"/>
  <c r="L118" i="1" s="1"/>
  <c r="M118" i="1" s="1"/>
  <c r="H117" i="1"/>
  <c r="K117" i="1" s="1"/>
  <c r="L117" i="1" s="1"/>
  <c r="M117" i="1" s="1"/>
  <c r="J116" i="1"/>
  <c r="H116" i="1"/>
  <c r="K116" i="1" s="1"/>
  <c r="L116" i="1" s="1"/>
  <c r="M116" i="1" s="1"/>
  <c r="H115" i="1"/>
  <c r="K115" i="1" s="1"/>
  <c r="L115" i="1" s="1"/>
  <c r="M115" i="1" s="1"/>
  <c r="H114" i="1"/>
  <c r="K114" i="1" s="1"/>
  <c r="L114" i="1" s="1"/>
  <c r="M114" i="1" s="1"/>
  <c r="H113" i="1"/>
  <c r="K113" i="1" s="1"/>
  <c r="L113" i="1" s="1"/>
  <c r="M113" i="1" s="1"/>
  <c r="H112" i="1"/>
  <c r="K112" i="1" s="1"/>
  <c r="L112" i="1" s="1"/>
  <c r="M112" i="1" s="1"/>
  <c r="H111" i="1"/>
  <c r="K111" i="1" s="1"/>
  <c r="L111" i="1" s="1"/>
  <c r="M111" i="1" s="1"/>
  <c r="H110" i="1"/>
  <c r="K110" i="1" s="1"/>
  <c r="L110" i="1" s="1"/>
  <c r="M110" i="1" s="1"/>
  <c r="J109" i="1"/>
  <c r="H109" i="1"/>
  <c r="K109" i="1" s="1"/>
  <c r="L109" i="1" s="1"/>
  <c r="M109" i="1" s="1"/>
  <c r="J108" i="1"/>
  <c r="H108" i="1"/>
  <c r="K108" i="1" s="1"/>
  <c r="L108" i="1" s="1"/>
  <c r="M108" i="1" s="1"/>
  <c r="J107" i="1"/>
  <c r="H107" i="1"/>
  <c r="K107" i="1" s="1"/>
  <c r="L107" i="1" s="1"/>
  <c r="M107" i="1" s="1"/>
  <c r="H106" i="1"/>
  <c r="K106" i="1" s="1"/>
  <c r="L106" i="1" s="1"/>
  <c r="M106" i="1" s="1"/>
  <c r="H105" i="1"/>
  <c r="K105" i="1" s="1"/>
  <c r="L105" i="1" s="1"/>
  <c r="M105" i="1" s="1"/>
  <c r="H104" i="1"/>
  <c r="K104" i="1" s="1"/>
  <c r="L104" i="1" s="1"/>
  <c r="M104" i="1" s="1"/>
  <c r="H103" i="1"/>
  <c r="K103" i="1" s="1"/>
  <c r="L103" i="1" s="1"/>
  <c r="M103" i="1" s="1"/>
  <c r="H102" i="1"/>
  <c r="K102" i="1" s="1"/>
  <c r="L102" i="1" s="1"/>
  <c r="M102" i="1" s="1"/>
  <c r="H101" i="1"/>
  <c r="K101" i="1" s="1"/>
  <c r="L101" i="1" s="1"/>
  <c r="M101" i="1" s="1"/>
  <c r="J100" i="1"/>
  <c r="H100" i="1"/>
  <c r="K100" i="1" s="1"/>
  <c r="L100" i="1" s="1"/>
  <c r="M100" i="1" s="1"/>
  <c r="H99" i="1"/>
  <c r="K99" i="1" s="1"/>
  <c r="L99" i="1" s="1"/>
  <c r="M99" i="1" s="1"/>
  <c r="H98" i="1"/>
  <c r="K98" i="1" s="1"/>
  <c r="L98" i="1" s="1"/>
  <c r="M98" i="1" s="1"/>
  <c r="H97" i="1"/>
  <c r="K97" i="1" s="1"/>
  <c r="L97" i="1" s="1"/>
  <c r="M97" i="1" s="1"/>
  <c r="H96" i="1"/>
  <c r="K96" i="1" s="1"/>
  <c r="L96" i="1" s="1"/>
  <c r="M96" i="1" s="1"/>
  <c r="H95" i="1"/>
  <c r="K95" i="1" s="1"/>
  <c r="L95" i="1" s="1"/>
  <c r="M95" i="1" s="1"/>
  <c r="J94" i="1"/>
  <c r="H94" i="1"/>
  <c r="K94" i="1" s="1"/>
  <c r="L94" i="1" s="1"/>
  <c r="M94" i="1" s="1"/>
  <c r="J93" i="1"/>
  <c r="H93" i="1"/>
  <c r="K93" i="1" s="1"/>
  <c r="L93" i="1" s="1"/>
  <c r="M93" i="1" s="1"/>
  <c r="J92" i="1"/>
  <c r="H92" i="1"/>
  <c r="K92" i="1" s="1"/>
  <c r="L92" i="1" s="1"/>
  <c r="M92" i="1" s="1"/>
  <c r="J91" i="1"/>
  <c r="H91" i="1"/>
  <c r="K91" i="1" s="1"/>
  <c r="L91" i="1" s="1"/>
  <c r="M91" i="1" s="1"/>
  <c r="H90" i="1"/>
  <c r="K90" i="1" s="1"/>
  <c r="L90" i="1" s="1"/>
  <c r="M90" i="1" s="1"/>
  <c r="H89" i="1"/>
  <c r="K89" i="1" s="1"/>
  <c r="L89" i="1" s="1"/>
  <c r="M89" i="1" s="1"/>
  <c r="H88" i="1"/>
  <c r="K88" i="1" s="1"/>
  <c r="L88" i="1" s="1"/>
  <c r="M88" i="1" s="1"/>
  <c r="H87" i="1"/>
  <c r="K87" i="1" s="1"/>
  <c r="L87" i="1" s="1"/>
  <c r="M87" i="1" s="1"/>
  <c r="H86" i="1"/>
  <c r="K86" i="1" s="1"/>
  <c r="L86" i="1" s="1"/>
  <c r="M86" i="1" s="1"/>
  <c r="H85" i="1"/>
  <c r="K85" i="1" s="1"/>
  <c r="L85" i="1" s="1"/>
  <c r="M85" i="1" s="1"/>
  <c r="J84" i="1"/>
  <c r="H84" i="1"/>
  <c r="K84" i="1" s="1"/>
  <c r="L84" i="1" s="1"/>
  <c r="M84" i="1" s="1"/>
  <c r="H83" i="1"/>
  <c r="K83" i="1" s="1"/>
  <c r="L83" i="1" s="1"/>
  <c r="M83" i="1" s="1"/>
  <c r="J82" i="1"/>
  <c r="H82" i="1"/>
  <c r="K82" i="1" s="1"/>
  <c r="L82" i="1" s="1"/>
  <c r="M82" i="1" s="1"/>
  <c r="H81" i="1"/>
  <c r="K81" i="1" s="1"/>
  <c r="L81" i="1" s="1"/>
  <c r="M81" i="1" s="1"/>
  <c r="H80" i="1"/>
  <c r="K80" i="1" s="1"/>
  <c r="L80" i="1" s="1"/>
  <c r="M80" i="1" s="1"/>
  <c r="H79" i="1"/>
  <c r="K79" i="1" s="1"/>
  <c r="L79" i="1" s="1"/>
  <c r="M79" i="1" s="1"/>
  <c r="H78" i="1"/>
  <c r="K78" i="1" s="1"/>
  <c r="L78" i="1" s="1"/>
  <c r="M78" i="1" s="1"/>
  <c r="J77" i="1"/>
  <c r="H77" i="1"/>
  <c r="K77" i="1" s="1"/>
  <c r="L77" i="1" s="1"/>
  <c r="M77" i="1" s="1"/>
  <c r="J76" i="1"/>
  <c r="H76" i="1"/>
  <c r="K76" i="1" s="1"/>
  <c r="L76" i="1" s="1"/>
  <c r="M76" i="1" s="1"/>
  <c r="J75" i="1"/>
  <c r="H75" i="1"/>
  <c r="K75" i="1" s="1"/>
  <c r="L75" i="1" s="1"/>
  <c r="M75" i="1" s="1"/>
  <c r="H74" i="1"/>
  <c r="K74" i="1" s="1"/>
  <c r="L74" i="1" s="1"/>
  <c r="M74" i="1" s="1"/>
  <c r="H73" i="1"/>
  <c r="K73" i="1" s="1"/>
  <c r="L73" i="1" s="1"/>
  <c r="M73" i="1" s="1"/>
  <c r="H72" i="1"/>
  <c r="K72" i="1" s="1"/>
  <c r="L72" i="1" s="1"/>
  <c r="M72" i="1" s="1"/>
  <c r="H71" i="1"/>
  <c r="K71" i="1" s="1"/>
  <c r="L71" i="1" s="1"/>
  <c r="M71" i="1" s="1"/>
  <c r="H70" i="1"/>
  <c r="K70" i="1" s="1"/>
  <c r="L70" i="1" s="1"/>
  <c r="M70" i="1" s="1"/>
  <c r="H69" i="1"/>
  <c r="K69" i="1" s="1"/>
  <c r="L69" i="1" s="1"/>
  <c r="M69" i="1" s="1"/>
  <c r="H68" i="1"/>
  <c r="K68" i="1" s="1"/>
  <c r="L68" i="1" s="1"/>
  <c r="M68" i="1" s="1"/>
  <c r="H67" i="1"/>
  <c r="K67" i="1" s="1"/>
  <c r="L67" i="1" s="1"/>
  <c r="M67" i="1" s="1"/>
  <c r="H66" i="1"/>
  <c r="K66" i="1" s="1"/>
  <c r="L66" i="1" s="1"/>
  <c r="M66" i="1" s="1"/>
  <c r="H65" i="1"/>
  <c r="K65" i="1" s="1"/>
  <c r="L65" i="1" s="1"/>
  <c r="M65" i="1" s="1"/>
  <c r="H64" i="1"/>
  <c r="K64" i="1" s="1"/>
  <c r="L64" i="1" s="1"/>
  <c r="M64" i="1" s="1"/>
  <c r="H63" i="1"/>
  <c r="K63" i="1" s="1"/>
  <c r="L63" i="1" s="1"/>
  <c r="M63" i="1" s="1"/>
  <c r="H62" i="1"/>
  <c r="K62" i="1" s="1"/>
  <c r="L62" i="1" s="1"/>
  <c r="M62" i="1" s="1"/>
  <c r="J61" i="1"/>
  <c r="H61" i="1"/>
  <c r="K61" i="1" s="1"/>
  <c r="L61" i="1" s="1"/>
  <c r="M61" i="1" s="1"/>
  <c r="J60" i="1"/>
  <c r="H60" i="1"/>
  <c r="K60" i="1" s="1"/>
  <c r="L60" i="1" s="1"/>
  <c r="M60" i="1" s="1"/>
  <c r="J59" i="1"/>
  <c r="H59" i="1"/>
  <c r="K59" i="1" s="1"/>
  <c r="L59" i="1" s="1"/>
  <c r="M59" i="1" s="1"/>
  <c r="H58" i="1"/>
  <c r="K58" i="1" s="1"/>
  <c r="L58" i="1" s="1"/>
  <c r="M58" i="1" s="1"/>
  <c r="H57" i="1"/>
  <c r="K57" i="1" s="1"/>
  <c r="L57" i="1" s="1"/>
  <c r="M57" i="1" s="1"/>
  <c r="H56" i="1"/>
  <c r="K56" i="1" s="1"/>
  <c r="L56" i="1" s="1"/>
  <c r="M56" i="1" s="1"/>
  <c r="H55" i="1"/>
  <c r="K55" i="1" s="1"/>
  <c r="L55" i="1" s="1"/>
  <c r="M55" i="1" s="1"/>
  <c r="H54" i="1"/>
  <c r="K54" i="1" s="1"/>
  <c r="L54" i="1" s="1"/>
  <c r="M54" i="1" s="1"/>
  <c r="H53" i="1"/>
  <c r="K53" i="1" s="1"/>
  <c r="L53" i="1" s="1"/>
  <c r="M53" i="1" s="1"/>
  <c r="H52" i="1"/>
  <c r="K52" i="1" s="1"/>
  <c r="L52" i="1" s="1"/>
  <c r="M52" i="1" s="1"/>
  <c r="H51" i="1"/>
  <c r="K51" i="1" s="1"/>
  <c r="L51" i="1" s="1"/>
  <c r="M51" i="1" s="1"/>
  <c r="H50" i="1"/>
  <c r="K50" i="1" s="1"/>
  <c r="L50" i="1" s="1"/>
  <c r="M50" i="1" s="1"/>
  <c r="H49" i="1"/>
  <c r="K49" i="1" s="1"/>
  <c r="L49" i="1" s="1"/>
  <c r="M49" i="1" s="1"/>
  <c r="H48" i="1"/>
  <c r="K48" i="1" s="1"/>
  <c r="L48" i="1" s="1"/>
  <c r="M48" i="1" s="1"/>
  <c r="H47" i="1"/>
  <c r="K47" i="1" s="1"/>
  <c r="L47" i="1" s="1"/>
  <c r="M47" i="1" s="1"/>
  <c r="H46" i="1"/>
  <c r="K46" i="1" s="1"/>
  <c r="L46" i="1" s="1"/>
  <c r="M46" i="1" s="1"/>
  <c r="J45" i="1"/>
  <c r="H45" i="1"/>
  <c r="K45" i="1" s="1"/>
  <c r="L45" i="1" s="1"/>
  <c r="M45" i="1" s="1"/>
  <c r="J44" i="1"/>
  <c r="H44" i="1"/>
  <c r="K44" i="1" s="1"/>
  <c r="L44" i="1" s="1"/>
  <c r="M44" i="1" s="1"/>
  <c r="J43" i="1"/>
  <c r="H43" i="1"/>
  <c r="K43" i="1" s="1"/>
  <c r="L43" i="1" s="1"/>
  <c r="M43" i="1" s="1"/>
  <c r="H42" i="1"/>
  <c r="K42" i="1" s="1"/>
  <c r="L42" i="1" s="1"/>
  <c r="M42" i="1" s="1"/>
  <c r="H41" i="1"/>
  <c r="K41" i="1" s="1"/>
  <c r="L41" i="1" s="1"/>
  <c r="M41" i="1" s="1"/>
  <c r="H40" i="1"/>
  <c r="K40" i="1" s="1"/>
  <c r="L40" i="1" s="1"/>
  <c r="M40" i="1" s="1"/>
  <c r="H39" i="1"/>
  <c r="K39" i="1" s="1"/>
  <c r="L39" i="1" s="1"/>
  <c r="M39" i="1" s="1"/>
  <c r="H38" i="1"/>
  <c r="K38" i="1" s="1"/>
  <c r="L38" i="1" s="1"/>
  <c r="M38" i="1" s="1"/>
  <c r="H37" i="1"/>
  <c r="K37" i="1" s="1"/>
  <c r="L37" i="1" s="1"/>
  <c r="M37" i="1" s="1"/>
  <c r="H36" i="1"/>
  <c r="K36" i="1" s="1"/>
  <c r="L36" i="1" s="1"/>
  <c r="M36" i="1" s="1"/>
  <c r="H35" i="1"/>
  <c r="K35" i="1" s="1"/>
  <c r="L35" i="1" s="1"/>
  <c r="M35" i="1" s="1"/>
  <c r="H34" i="1"/>
  <c r="K34" i="1" s="1"/>
  <c r="L34" i="1" s="1"/>
  <c r="M34" i="1" s="1"/>
  <c r="H33" i="1"/>
  <c r="K33" i="1" s="1"/>
  <c r="L33" i="1" s="1"/>
  <c r="M33" i="1" s="1"/>
  <c r="H32" i="1"/>
  <c r="K32" i="1" s="1"/>
  <c r="L32" i="1" s="1"/>
  <c r="M32" i="1" s="1"/>
  <c r="H31" i="1"/>
  <c r="K31" i="1" s="1"/>
  <c r="L31" i="1" s="1"/>
  <c r="M31" i="1" s="1"/>
  <c r="H30" i="1"/>
  <c r="K30" i="1" s="1"/>
  <c r="L30" i="1" s="1"/>
  <c r="M30" i="1" s="1"/>
  <c r="J29" i="1"/>
  <c r="H29" i="1"/>
  <c r="K29" i="1" s="1"/>
  <c r="L29" i="1" s="1"/>
  <c r="M29" i="1" s="1"/>
  <c r="J28" i="1"/>
  <c r="H28" i="1"/>
  <c r="K28" i="1" s="1"/>
  <c r="L28" i="1" s="1"/>
  <c r="M28" i="1" s="1"/>
  <c r="J27" i="1"/>
  <c r="H27" i="1"/>
  <c r="K27" i="1" s="1"/>
  <c r="L27" i="1" s="1"/>
  <c r="M27" i="1" s="1"/>
  <c r="H26" i="1"/>
  <c r="K26" i="1" s="1"/>
  <c r="L26" i="1" s="1"/>
  <c r="M26" i="1" s="1"/>
  <c r="H25" i="1"/>
  <c r="K25" i="1" s="1"/>
  <c r="L25" i="1" s="1"/>
  <c r="M25" i="1" s="1"/>
  <c r="H24" i="1"/>
  <c r="K24" i="1" s="1"/>
  <c r="L24" i="1" s="1"/>
  <c r="M24" i="1" s="1"/>
  <c r="H23" i="1"/>
  <c r="K23" i="1" s="1"/>
  <c r="L23" i="1" s="1"/>
  <c r="M23" i="1" s="1"/>
  <c r="H22" i="1"/>
  <c r="K22" i="1" s="1"/>
  <c r="L22" i="1" s="1"/>
  <c r="M22" i="1" s="1"/>
  <c r="H21" i="1"/>
  <c r="K21" i="1" s="1"/>
  <c r="L21" i="1" s="1"/>
  <c r="M21" i="1" s="1"/>
  <c r="H20" i="1"/>
  <c r="K20" i="1" s="1"/>
  <c r="L20" i="1" s="1"/>
  <c r="M20" i="1" s="1"/>
  <c r="H19" i="1"/>
  <c r="K19" i="1" s="1"/>
  <c r="L19" i="1" s="1"/>
  <c r="M19" i="1" s="1"/>
  <c r="H18" i="1"/>
  <c r="K18" i="1" s="1"/>
  <c r="L18" i="1" s="1"/>
  <c r="M18" i="1" s="1"/>
  <c r="H17" i="1"/>
  <c r="K17" i="1" s="1"/>
  <c r="L17" i="1" s="1"/>
  <c r="M17" i="1" s="1"/>
  <c r="H16" i="1"/>
  <c r="K16" i="1" s="1"/>
  <c r="L16" i="1" s="1"/>
  <c r="M16" i="1" s="1"/>
  <c r="H15" i="1"/>
  <c r="K15" i="1" s="1"/>
  <c r="L15" i="1" s="1"/>
  <c r="M15" i="1" s="1"/>
  <c r="H14" i="1"/>
  <c r="K14" i="1" s="1"/>
  <c r="L14" i="1" s="1"/>
  <c r="M14" i="1" s="1"/>
  <c r="J13" i="1"/>
  <c r="H13" i="1"/>
  <c r="K13" i="1" s="1"/>
  <c r="L13" i="1" s="1"/>
  <c r="M13" i="1" s="1"/>
  <c r="J12" i="1"/>
  <c r="H12" i="1"/>
  <c r="K12" i="1" s="1"/>
  <c r="L12" i="1" s="1"/>
  <c r="M12" i="1" s="1"/>
  <c r="J11" i="1"/>
  <c r="H11" i="1"/>
  <c r="K11" i="1" s="1"/>
  <c r="L11" i="1" s="1"/>
  <c r="M11" i="1" s="1"/>
  <c r="H10" i="1"/>
  <c r="K10" i="1" s="1"/>
  <c r="L10" i="1" s="1"/>
  <c r="M10" i="1" s="1"/>
  <c r="H9" i="1"/>
  <c r="K9" i="1" s="1"/>
  <c r="L9" i="1" s="1"/>
  <c r="M9" i="1" s="1"/>
  <c r="H8" i="1"/>
  <c r="K8" i="1" s="1"/>
  <c r="L8" i="1" s="1"/>
  <c r="M8" i="1" s="1"/>
  <c r="H7" i="1"/>
  <c r="K7" i="1" s="1"/>
  <c r="L7" i="1" s="1"/>
  <c r="M7" i="1" s="1"/>
  <c r="H6" i="1"/>
  <c r="K6" i="1" s="1"/>
  <c r="L6" i="1" s="1"/>
  <c r="M6" i="1" s="1"/>
  <c r="H5" i="1"/>
  <c r="K5" i="1" s="1"/>
  <c r="L5" i="1" s="1"/>
  <c r="M5" i="1" s="1"/>
  <c r="J4" i="1"/>
  <c r="H4" i="1"/>
  <c r="K4" i="1" s="1"/>
  <c r="L4" i="1" s="1"/>
  <c r="M4" i="1" s="1"/>
  <c r="H3" i="1"/>
  <c r="K3" i="1" s="1"/>
  <c r="L3" i="1" s="1"/>
  <c r="M3" i="1" s="1"/>
  <c r="H2" i="1"/>
  <c r="K2" i="1" s="1"/>
  <c r="L2" i="1" s="1"/>
  <c r="M2" i="1" s="1"/>
  <c r="H275" i="13"/>
  <c r="G275" i="13" s="1"/>
  <c r="H274" i="13"/>
  <c r="G274" i="13" s="1"/>
  <c r="H273" i="13"/>
  <c r="G273" i="13"/>
  <c r="H272" i="13"/>
  <c r="G272" i="13" s="1"/>
  <c r="H271" i="13"/>
  <c r="G271" i="13" s="1"/>
  <c r="H270" i="13"/>
  <c r="G270" i="13" s="1"/>
  <c r="H269" i="13"/>
  <c r="G269" i="13" s="1"/>
  <c r="H268" i="13"/>
  <c r="G268" i="13" s="1"/>
  <c r="H267" i="13"/>
  <c r="G267" i="13" s="1"/>
  <c r="H266" i="13"/>
  <c r="G266" i="13" s="1"/>
  <c r="H265" i="13"/>
  <c r="G265" i="13" s="1"/>
  <c r="H264" i="13"/>
  <c r="G264" i="13" s="1"/>
  <c r="H263" i="13"/>
  <c r="G263" i="13" s="1"/>
  <c r="H262" i="13"/>
  <c r="G262" i="13" s="1"/>
  <c r="H261" i="13"/>
  <c r="G261" i="13" s="1"/>
  <c r="H260" i="13"/>
  <c r="G260" i="13" s="1"/>
  <c r="H259" i="13"/>
  <c r="G259" i="13" s="1"/>
  <c r="H258" i="13"/>
  <c r="G258" i="13" s="1"/>
  <c r="H257" i="13"/>
  <c r="G257" i="13" s="1"/>
  <c r="H256" i="13"/>
  <c r="G256" i="13" s="1"/>
  <c r="H254" i="13"/>
  <c r="G254" i="13" s="1"/>
  <c r="H253" i="13"/>
  <c r="G253" i="13" s="1"/>
  <c r="H252" i="13"/>
  <c r="G252" i="13" s="1"/>
  <c r="H251" i="13"/>
  <c r="G251" i="13" s="1"/>
  <c r="H250" i="13"/>
  <c r="G250" i="13" s="1"/>
  <c r="H249" i="13"/>
  <c r="G249" i="13" s="1"/>
  <c r="H248" i="13"/>
  <c r="G248" i="13" s="1"/>
  <c r="H247" i="13"/>
  <c r="G247" i="13" s="1"/>
  <c r="H246" i="13"/>
  <c r="G246" i="13" s="1"/>
  <c r="H245" i="13"/>
  <c r="G245" i="13" s="1"/>
  <c r="H244" i="13"/>
  <c r="G244" i="13" s="1"/>
  <c r="H243" i="13"/>
  <c r="G243" i="13" s="1"/>
  <c r="H242" i="13"/>
  <c r="G242" i="13" s="1"/>
  <c r="H241" i="13"/>
  <c r="G241" i="13" s="1"/>
  <c r="H240" i="13"/>
  <c r="G240" i="13" s="1"/>
  <c r="H239" i="13"/>
  <c r="G239" i="13" s="1"/>
  <c r="H238" i="13"/>
  <c r="G238" i="13" s="1"/>
  <c r="H237" i="13"/>
  <c r="G237" i="13" s="1"/>
  <c r="H236" i="13"/>
  <c r="G236" i="13" s="1"/>
  <c r="H235" i="13"/>
  <c r="G235" i="13" s="1"/>
  <c r="H234" i="13"/>
  <c r="G234" i="13" s="1"/>
  <c r="H233" i="13"/>
  <c r="G233" i="13" s="1"/>
  <c r="H232" i="13"/>
  <c r="G232" i="13" s="1"/>
  <c r="H231" i="13"/>
  <c r="G231" i="13" s="1"/>
  <c r="H230" i="13"/>
  <c r="G230" i="13" s="1"/>
  <c r="H229" i="13"/>
  <c r="G229" i="13" s="1"/>
  <c r="H228" i="13"/>
  <c r="G228" i="13" s="1"/>
  <c r="H227" i="13"/>
  <c r="G227" i="13" s="1"/>
  <c r="H226" i="13"/>
  <c r="G226" i="13" s="1"/>
  <c r="H225" i="13"/>
  <c r="G225" i="13" s="1"/>
  <c r="H224" i="13"/>
  <c r="G224" i="13"/>
  <c r="H223" i="13"/>
  <c r="G223" i="13" s="1"/>
  <c r="H222" i="13"/>
  <c r="G222" i="13" s="1"/>
  <c r="H221" i="13"/>
  <c r="G221" i="13" s="1"/>
  <c r="H220" i="13"/>
  <c r="G220" i="13" s="1"/>
  <c r="H219" i="13"/>
  <c r="G219" i="13" s="1"/>
  <c r="H218" i="13"/>
  <c r="G218" i="13" s="1"/>
  <c r="H217" i="13"/>
  <c r="G217" i="13" s="1"/>
  <c r="H216" i="13"/>
  <c r="G216" i="13" s="1"/>
  <c r="H215" i="13"/>
  <c r="G215" i="13" s="1"/>
  <c r="H214" i="13"/>
  <c r="G214" i="13" s="1"/>
  <c r="H213" i="13"/>
  <c r="G213" i="13" s="1"/>
  <c r="H212" i="13"/>
  <c r="G212" i="13" s="1"/>
  <c r="H211" i="13"/>
  <c r="G211" i="13" s="1"/>
  <c r="H210" i="13"/>
  <c r="G210" i="13" s="1"/>
  <c r="H209" i="13"/>
  <c r="G209" i="13" s="1"/>
  <c r="H208" i="13"/>
  <c r="G208" i="13" s="1"/>
  <c r="H207" i="13"/>
  <c r="G207" i="13" s="1"/>
  <c r="H206" i="13"/>
  <c r="G206" i="13" s="1"/>
  <c r="H205" i="13"/>
  <c r="G205" i="13"/>
  <c r="H204" i="13"/>
  <c r="G204" i="13" s="1"/>
  <c r="H203" i="13"/>
  <c r="G203" i="13" s="1"/>
  <c r="H202" i="13"/>
  <c r="G202" i="13" s="1"/>
  <c r="H201" i="13"/>
  <c r="G201" i="13" s="1"/>
  <c r="H200" i="13"/>
  <c r="G200" i="13" s="1"/>
  <c r="H199" i="13"/>
  <c r="G199" i="13" s="1"/>
  <c r="H198" i="13"/>
  <c r="G198" i="13" s="1"/>
  <c r="H197" i="13"/>
  <c r="G197" i="13" s="1"/>
  <c r="H196" i="13"/>
  <c r="G196" i="13" s="1"/>
  <c r="H195" i="13"/>
  <c r="G195" i="13" s="1"/>
  <c r="H194" i="13"/>
  <c r="G194" i="13" s="1"/>
  <c r="H192" i="13"/>
  <c r="G192" i="13" s="1"/>
  <c r="H191" i="13"/>
  <c r="G191" i="13" s="1"/>
  <c r="H190" i="13"/>
  <c r="G190" i="13" s="1"/>
  <c r="H189" i="13"/>
  <c r="G189" i="13" s="1"/>
  <c r="H188" i="13"/>
  <c r="G188" i="13" s="1"/>
  <c r="H187" i="13"/>
  <c r="G187" i="13" s="1"/>
  <c r="H186" i="13"/>
  <c r="G186" i="13" s="1"/>
  <c r="H184" i="13"/>
  <c r="G184" i="13" s="1"/>
  <c r="H183" i="13"/>
  <c r="G183" i="13" s="1"/>
  <c r="H182" i="13"/>
  <c r="G182" i="13"/>
  <c r="H181" i="13"/>
  <c r="G181" i="13" s="1"/>
  <c r="H180" i="13"/>
  <c r="G180" i="13" s="1"/>
  <c r="H179" i="13"/>
  <c r="G179" i="13" s="1"/>
  <c r="H178" i="13"/>
  <c r="G178" i="13" s="1"/>
  <c r="H177" i="13"/>
  <c r="G177" i="13" s="1"/>
  <c r="H176" i="13"/>
  <c r="G176" i="13" s="1"/>
  <c r="H175" i="13"/>
  <c r="G175" i="13" s="1"/>
  <c r="H174" i="13"/>
  <c r="G174" i="13" s="1"/>
  <c r="H173" i="13"/>
  <c r="G173" i="13" s="1"/>
  <c r="H172" i="13"/>
  <c r="G172" i="13" s="1"/>
  <c r="H171" i="13"/>
  <c r="G171" i="13" s="1"/>
  <c r="H170" i="13"/>
  <c r="G170" i="13" s="1"/>
  <c r="H169" i="13"/>
  <c r="G169" i="13" s="1"/>
  <c r="H168" i="13"/>
  <c r="G168" i="13" s="1"/>
  <c r="H167" i="13"/>
  <c r="G167" i="13" s="1"/>
  <c r="H166" i="13"/>
  <c r="G166" i="13" s="1"/>
  <c r="H165" i="13"/>
  <c r="G165" i="13" s="1"/>
  <c r="H164" i="13"/>
  <c r="G164" i="13" s="1"/>
  <c r="H163" i="13"/>
  <c r="G163" i="13" s="1"/>
  <c r="H162" i="13"/>
  <c r="H161" i="13"/>
  <c r="G161" i="13" s="1"/>
  <c r="H160" i="13"/>
  <c r="G160" i="13" s="1"/>
  <c r="H159" i="13"/>
  <c r="G159" i="13" s="1"/>
  <c r="H158" i="13"/>
  <c r="G158" i="13" s="1"/>
  <c r="H157" i="13"/>
  <c r="G157" i="13" s="1"/>
  <c r="H156" i="13"/>
  <c r="G156" i="13" s="1"/>
  <c r="H155" i="13"/>
  <c r="G155" i="13" s="1"/>
  <c r="H154" i="13"/>
  <c r="G154" i="13" s="1"/>
  <c r="H153" i="13"/>
  <c r="G153" i="13" s="1"/>
  <c r="H152" i="13"/>
  <c r="G152" i="13" s="1"/>
  <c r="H151" i="13"/>
  <c r="G151" i="13" s="1"/>
  <c r="H150" i="13"/>
  <c r="G150" i="13" s="1"/>
  <c r="H149" i="13"/>
  <c r="G149" i="13" s="1"/>
  <c r="H148" i="13"/>
  <c r="G148" i="13" s="1"/>
  <c r="H147" i="13"/>
  <c r="G147" i="13" s="1"/>
  <c r="H146" i="13"/>
  <c r="G146" i="13" s="1"/>
  <c r="H145" i="13"/>
  <c r="G145" i="13" s="1"/>
  <c r="H144" i="13"/>
  <c r="G144" i="13" s="1"/>
  <c r="H143" i="13"/>
  <c r="G143" i="13" s="1"/>
  <c r="H142" i="13"/>
  <c r="G142" i="13" s="1"/>
  <c r="H141" i="13"/>
  <c r="G141" i="13" s="1"/>
  <c r="H140" i="13"/>
  <c r="G140" i="13" s="1"/>
  <c r="H139" i="13"/>
  <c r="G139" i="13" s="1"/>
  <c r="H138" i="13"/>
  <c r="G138" i="13" s="1"/>
  <c r="H137" i="13"/>
  <c r="G137" i="13" s="1"/>
  <c r="H136" i="13"/>
  <c r="G136" i="13" s="1"/>
  <c r="H135" i="13"/>
  <c r="G135" i="13" s="1"/>
  <c r="H134" i="13"/>
  <c r="G134" i="13" s="1"/>
  <c r="H133" i="13"/>
  <c r="G133" i="13" s="1"/>
  <c r="H132" i="13"/>
  <c r="G132" i="13" s="1"/>
  <c r="H131" i="13"/>
  <c r="G131" i="13" s="1"/>
  <c r="H130" i="13"/>
  <c r="G130" i="13" s="1"/>
  <c r="H129" i="13"/>
  <c r="G129" i="13" s="1"/>
  <c r="H128" i="13"/>
  <c r="G128" i="13" s="1"/>
  <c r="H127" i="13"/>
  <c r="G127" i="13" s="1"/>
  <c r="H126" i="13"/>
  <c r="G126" i="13" s="1"/>
  <c r="H125" i="13"/>
  <c r="G125" i="13" s="1"/>
  <c r="H124" i="13"/>
  <c r="G124" i="13" s="1"/>
  <c r="H123" i="13"/>
  <c r="G123" i="13" s="1"/>
  <c r="H122" i="13"/>
  <c r="G122" i="13" s="1"/>
  <c r="H121" i="13"/>
  <c r="G121" i="13" s="1"/>
  <c r="H120" i="13"/>
  <c r="G120" i="13" s="1"/>
  <c r="H119" i="13"/>
  <c r="G119" i="13" s="1"/>
  <c r="H118" i="13"/>
  <c r="G118" i="13" s="1"/>
  <c r="H117" i="13"/>
  <c r="G117" i="13" s="1"/>
  <c r="H116" i="13"/>
  <c r="G116" i="13" s="1"/>
  <c r="H115" i="13"/>
  <c r="G115" i="13" s="1"/>
  <c r="H114" i="13"/>
  <c r="G114" i="13" s="1"/>
  <c r="H113" i="13"/>
  <c r="G113" i="13" s="1"/>
  <c r="H112" i="13"/>
  <c r="G112" i="13" s="1"/>
  <c r="H111" i="13"/>
  <c r="G111" i="13" s="1"/>
  <c r="H110" i="13"/>
  <c r="G110" i="13" s="1"/>
  <c r="H109" i="13"/>
  <c r="G109" i="13" s="1"/>
  <c r="H108" i="13"/>
  <c r="G108" i="13" s="1"/>
  <c r="H107" i="13"/>
  <c r="G107" i="13" s="1"/>
  <c r="H106" i="13"/>
  <c r="G106" i="13" s="1"/>
  <c r="H105" i="13"/>
  <c r="G105" i="13" s="1"/>
  <c r="H104" i="13"/>
  <c r="G104" i="13" s="1"/>
  <c r="H103" i="13"/>
  <c r="G103" i="13" s="1"/>
  <c r="H102" i="13"/>
  <c r="G102" i="13" s="1"/>
  <c r="H101" i="13"/>
  <c r="G101" i="13" s="1"/>
  <c r="H100" i="13"/>
  <c r="G100" i="13" s="1"/>
  <c r="H99" i="13"/>
  <c r="G99" i="13" s="1"/>
  <c r="H98" i="13"/>
  <c r="G98" i="13" s="1"/>
  <c r="H97" i="13"/>
  <c r="G97" i="13"/>
  <c r="H96" i="13"/>
  <c r="G96" i="13" s="1"/>
  <c r="H95" i="13"/>
  <c r="G95" i="13" s="1"/>
  <c r="H94" i="13"/>
  <c r="G94" i="13" s="1"/>
  <c r="H93" i="13"/>
  <c r="G93" i="13" s="1"/>
  <c r="H92" i="13"/>
  <c r="G92" i="13" s="1"/>
  <c r="H91" i="13"/>
  <c r="G91" i="13" s="1"/>
  <c r="H90" i="13"/>
  <c r="G90" i="13" s="1"/>
  <c r="H89" i="13"/>
  <c r="G89" i="13" s="1"/>
  <c r="H88" i="13"/>
  <c r="G88" i="13" s="1"/>
  <c r="H87" i="13"/>
  <c r="G87" i="13" s="1"/>
  <c r="H86" i="13"/>
  <c r="G86" i="13" s="1"/>
  <c r="H85" i="13"/>
  <c r="G85" i="13" s="1"/>
  <c r="H84" i="13"/>
  <c r="G84" i="13" s="1"/>
  <c r="H83" i="13"/>
  <c r="G83" i="13" s="1"/>
  <c r="H82" i="13"/>
  <c r="G82" i="13" s="1"/>
  <c r="H81" i="13"/>
  <c r="G81" i="13" s="1"/>
  <c r="H80" i="13"/>
  <c r="G80" i="13" s="1"/>
  <c r="H79" i="13"/>
  <c r="G79" i="13" s="1"/>
  <c r="H78" i="13"/>
  <c r="G78" i="13" s="1"/>
  <c r="H77" i="13"/>
  <c r="G77" i="13" s="1"/>
  <c r="H76" i="13"/>
  <c r="G76" i="13" s="1"/>
  <c r="H75" i="13"/>
  <c r="G75" i="13" s="1"/>
  <c r="H74" i="13"/>
  <c r="G74" i="13" s="1"/>
  <c r="H73" i="13"/>
  <c r="G73" i="13" s="1"/>
  <c r="H72" i="13"/>
  <c r="G72" i="13" s="1"/>
  <c r="H71" i="13"/>
  <c r="G71" i="13" s="1"/>
  <c r="H70" i="13"/>
  <c r="G70" i="13" s="1"/>
  <c r="H69" i="13"/>
  <c r="G69" i="13" s="1"/>
  <c r="H68" i="13"/>
  <c r="G68" i="13" s="1"/>
  <c r="H67" i="13"/>
  <c r="G67" i="13" s="1"/>
  <c r="H66" i="13"/>
  <c r="G66" i="13" s="1"/>
  <c r="H65" i="13"/>
  <c r="G65" i="13" s="1"/>
  <c r="H64" i="13"/>
  <c r="G64" i="13" s="1"/>
  <c r="H63" i="13"/>
  <c r="G63" i="13" s="1"/>
  <c r="H62" i="13"/>
  <c r="G62" i="13" s="1"/>
  <c r="H61" i="13"/>
  <c r="G61" i="13" s="1"/>
  <c r="H60" i="13"/>
  <c r="G60" i="13" s="1"/>
  <c r="H59" i="13"/>
  <c r="G59" i="13" s="1"/>
  <c r="H58" i="13"/>
  <c r="G58" i="13" s="1"/>
  <c r="H57" i="13"/>
  <c r="G57" i="13" s="1"/>
  <c r="H56" i="13"/>
  <c r="G56" i="13" s="1"/>
  <c r="H55" i="13"/>
  <c r="G55" i="13" s="1"/>
  <c r="H54" i="13"/>
  <c r="G54" i="13"/>
  <c r="H53" i="13"/>
  <c r="G53" i="13" s="1"/>
  <c r="H52" i="13"/>
  <c r="G52" i="13" s="1"/>
  <c r="H51" i="13"/>
  <c r="G51" i="13" s="1"/>
  <c r="H50" i="13"/>
  <c r="G50" i="13" s="1"/>
  <c r="H49" i="13"/>
  <c r="G49" i="13" s="1"/>
  <c r="H48" i="13"/>
  <c r="G48" i="13" s="1"/>
  <c r="H47" i="13"/>
  <c r="G47" i="13" s="1"/>
  <c r="H46" i="13"/>
  <c r="G46" i="13" s="1"/>
  <c r="H45" i="13"/>
  <c r="G45" i="13" s="1"/>
  <c r="H44" i="13"/>
  <c r="G44" i="13" s="1"/>
  <c r="H43" i="13"/>
  <c r="G43" i="13" s="1"/>
  <c r="H42" i="13"/>
  <c r="G42" i="13" s="1"/>
  <c r="H41" i="13"/>
  <c r="G41" i="13" s="1"/>
  <c r="H40" i="13"/>
  <c r="G40" i="13" s="1"/>
  <c r="H39" i="13"/>
  <c r="G39" i="13" s="1"/>
  <c r="H38" i="13"/>
  <c r="G38" i="13" s="1"/>
  <c r="H37" i="13"/>
  <c r="G37" i="13" s="1"/>
  <c r="H36" i="13"/>
  <c r="G36" i="13" s="1"/>
  <c r="H35" i="13"/>
  <c r="G35" i="13" s="1"/>
  <c r="H34" i="13"/>
  <c r="G34" i="13" s="1"/>
  <c r="H33" i="13"/>
  <c r="G33" i="13" s="1"/>
  <c r="H32" i="13"/>
  <c r="G32" i="13" s="1"/>
  <c r="H31" i="13"/>
  <c r="G31" i="13" s="1"/>
  <c r="H30" i="13"/>
  <c r="G30" i="13" s="1"/>
  <c r="H29" i="13"/>
  <c r="G29" i="13" s="1"/>
  <c r="H28" i="13"/>
  <c r="G28" i="13" s="1"/>
  <c r="H27" i="13"/>
  <c r="G27" i="13" s="1"/>
  <c r="H26" i="13"/>
  <c r="G26" i="13" s="1"/>
  <c r="H25" i="13"/>
  <c r="G25" i="13" s="1"/>
  <c r="H24" i="13"/>
  <c r="G24" i="13" s="1"/>
  <c r="H23" i="13"/>
  <c r="G23" i="13" s="1"/>
  <c r="H22" i="13"/>
  <c r="G22" i="13" s="1"/>
  <c r="H21" i="13"/>
  <c r="G21" i="13" s="1"/>
  <c r="H20" i="13"/>
  <c r="G20" i="13" s="1"/>
  <c r="H19" i="13"/>
  <c r="G19" i="13" s="1"/>
  <c r="H18" i="13"/>
  <c r="G18" i="13" s="1"/>
  <c r="H17" i="13"/>
  <c r="G17" i="13" s="1"/>
  <c r="H16" i="13"/>
  <c r="G16" i="13" s="1"/>
  <c r="H15" i="13"/>
  <c r="G15" i="13" s="1"/>
  <c r="H14" i="13"/>
  <c r="G14" i="13" s="1"/>
  <c r="H13" i="13"/>
  <c r="G13" i="13" s="1"/>
  <c r="H12" i="13"/>
  <c r="G12" i="13" s="1"/>
  <c r="H11" i="13"/>
  <c r="G11" i="13" s="1"/>
  <c r="H10" i="13"/>
  <c r="G10" i="13" s="1"/>
  <c r="H9" i="13"/>
  <c r="G9" i="13" s="1"/>
  <c r="H8" i="13"/>
  <c r="G8" i="13" s="1"/>
  <c r="H7" i="13"/>
  <c r="G7" i="13" s="1"/>
  <c r="H6" i="13"/>
  <c r="G6" i="13" s="1"/>
  <c r="H5" i="13"/>
  <c r="G5" i="13" s="1"/>
  <c r="H4" i="13"/>
  <c r="G4" i="13" s="1"/>
  <c r="H3" i="13"/>
  <c r="G3" i="13" s="1"/>
  <c r="H2" i="13"/>
  <c r="G2" i="13" s="1"/>
  <c r="H279" i="12"/>
  <c r="G279" i="12" s="1"/>
  <c r="H278" i="12"/>
  <c r="G278" i="12" s="1"/>
  <c r="H277" i="12"/>
  <c r="G277" i="12" s="1"/>
  <c r="H276" i="12"/>
  <c r="G276" i="12" s="1"/>
  <c r="G275" i="12"/>
  <c r="H274" i="12"/>
  <c r="G274" i="12" s="1"/>
  <c r="H273" i="12"/>
  <c r="G273" i="12" s="1"/>
  <c r="H272" i="12"/>
  <c r="G272" i="12" s="1"/>
  <c r="H271" i="12"/>
  <c r="G271" i="12" s="1"/>
  <c r="H270" i="12"/>
  <c r="G270" i="12" s="1"/>
  <c r="H269" i="12"/>
  <c r="G269" i="12" s="1"/>
  <c r="H268" i="12"/>
  <c r="G268" i="12" s="1"/>
  <c r="H267" i="12"/>
  <c r="G267" i="12" s="1"/>
  <c r="H266" i="12"/>
  <c r="G266" i="12" s="1"/>
  <c r="H265" i="12"/>
  <c r="G265" i="12" s="1"/>
  <c r="H264" i="12"/>
  <c r="G264" i="12" s="1"/>
  <c r="H263" i="12"/>
  <c r="G263" i="12" s="1"/>
  <c r="H262" i="12"/>
  <c r="G262" i="12" s="1"/>
  <c r="H261" i="12"/>
  <c r="G261" i="12" s="1"/>
  <c r="H260" i="12"/>
  <c r="G260" i="12" s="1"/>
  <c r="H259" i="12"/>
  <c r="G259" i="12" s="1"/>
  <c r="H258" i="12"/>
  <c r="G258" i="12" s="1"/>
  <c r="H257" i="12"/>
  <c r="G257" i="12" s="1"/>
  <c r="H256" i="12"/>
  <c r="G256" i="12" s="1"/>
  <c r="H255" i="12"/>
  <c r="G255" i="12" s="1"/>
  <c r="H254" i="12"/>
  <c r="G254" i="12" s="1"/>
  <c r="H253" i="12"/>
  <c r="G253" i="12" s="1"/>
  <c r="H252" i="12"/>
  <c r="G252" i="12"/>
  <c r="H251" i="12"/>
  <c r="G251" i="12" s="1"/>
  <c r="H250" i="12"/>
  <c r="G250" i="12" s="1"/>
  <c r="H249" i="12"/>
  <c r="G249" i="12" s="1"/>
  <c r="H248" i="12"/>
  <c r="G248" i="12" s="1"/>
  <c r="H247" i="12"/>
  <c r="G247" i="12" s="1"/>
  <c r="H246" i="12"/>
  <c r="G246" i="12" s="1"/>
  <c r="H245" i="12"/>
  <c r="G245" i="12" s="1"/>
  <c r="H244" i="12"/>
  <c r="G244" i="12" s="1"/>
  <c r="H243" i="12"/>
  <c r="G243" i="12" s="1"/>
  <c r="H242" i="12"/>
  <c r="G242" i="12" s="1"/>
  <c r="H241" i="12"/>
  <c r="G241" i="12" s="1"/>
  <c r="G240" i="12"/>
  <c r="H239" i="12"/>
  <c r="G239" i="12" s="1"/>
  <c r="H238" i="12"/>
  <c r="G238" i="12" s="1"/>
  <c r="H237" i="12"/>
  <c r="G237" i="12" s="1"/>
  <c r="H236" i="12"/>
  <c r="G236" i="12" s="1"/>
  <c r="H235" i="12"/>
  <c r="G235" i="12" s="1"/>
  <c r="H234" i="12"/>
  <c r="G234" i="12" s="1"/>
  <c r="H233" i="12"/>
  <c r="G233" i="12" s="1"/>
  <c r="H232" i="12"/>
  <c r="G232" i="12" s="1"/>
  <c r="H231" i="12"/>
  <c r="G231" i="12" s="1"/>
  <c r="H230" i="12"/>
  <c r="G230" i="12" s="1"/>
  <c r="H229" i="12"/>
  <c r="G229" i="12" s="1"/>
  <c r="H228" i="12"/>
  <c r="G228" i="12" s="1"/>
  <c r="H227" i="12"/>
  <c r="G227" i="12" s="1"/>
  <c r="H226" i="12"/>
  <c r="G226" i="12" s="1"/>
  <c r="H225" i="12"/>
  <c r="G225" i="12" s="1"/>
  <c r="H224" i="12"/>
  <c r="G224" i="12" s="1"/>
  <c r="H223" i="12"/>
  <c r="G223" i="12" s="1"/>
  <c r="H222" i="12"/>
  <c r="G222" i="12" s="1"/>
  <c r="H221" i="12"/>
  <c r="G221" i="12" s="1"/>
  <c r="H220" i="12"/>
  <c r="G220" i="12" s="1"/>
  <c r="H219" i="12"/>
  <c r="G219" i="12" s="1"/>
  <c r="H218" i="12"/>
  <c r="G218" i="12" s="1"/>
  <c r="H217" i="12"/>
  <c r="G217" i="12" s="1"/>
  <c r="H216" i="12"/>
  <c r="G216" i="12" s="1"/>
  <c r="H215" i="12"/>
  <c r="G215" i="12" s="1"/>
  <c r="H214" i="12"/>
  <c r="G214" i="12" s="1"/>
  <c r="H213" i="12"/>
  <c r="G213" i="12"/>
  <c r="H212" i="12"/>
  <c r="G212" i="12" s="1"/>
  <c r="H211" i="12"/>
  <c r="G211" i="12" s="1"/>
  <c r="H210" i="12"/>
  <c r="G210" i="12" s="1"/>
  <c r="H209" i="12"/>
  <c r="G209" i="12" s="1"/>
  <c r="H208" i="12"/>
  <c r="G208" i="12" s="1"/>
  <c r="H207" i="12"/>
  <c r="G207" i="12" s="1"/>
  <c r="H206" i="12"/>
  <c r="G206" i="12" s="1"/>
  <c r="H205" i="12"/>
  <c r="G205" i="12" s="1"/>
  <c r="H204" i="12"/>
  <c r="G204" i="12" s="1"/>
  <c r="H203" i="12"/>
  <c r="G203" i="12" s="1"/>
  <c r="H202" i="12"/>
  <c r="G202" i="12" s="1"/>
  <c r="H201" i="12"/>
  <c r="G201" i="12" s="1"/>
  <c r="H200" i="12"/>
  <c r="G200" i="12"/>
  <c r="H199" i="12"/>
  <c r="G199" i="12" s="1"/>
  <c r="H198" i="12"/>
  <c r="G198" i="12" s="1"/>
  <c r="H197" i="12"/>
  <c r="G197" i="12" s="1"/>
  <c r="H196" i="12"/>
  <c r="G196" i="12" s="1"/>
  <c r="H195" i="12"/>
  <c r="G195" i="12" s="1"/>
  <c r="H194" i="12"/>
  <c r="G194" i="12" s="1"/>
  <c r="H193" i="12"/>
  <c r="G193" i="12" s="1"/>
  <c r="H192" i="12"/>
  <c r="G192" i="12" s="1"/>
  <c r="H191" i="12"/>
  <c r="G191" i="12" s="1"/>
  <c r="H190" i="12"/>
  <c r="G190" i="12" s="1"/>
  <c r="H189" i="12"/>
  <c r="G189" i="12" s="1"/>
  <c r="H188" i="12"/>
  <c r="G188" i="12" s="1"/>
  <c r="H187" i="12"/>
  <c r="G187" i="12" s="1"/>
  <c r="H186" i="12"/>
  <c r="G186" i="12" s="1"/>
  <c r="H185" i="12"/>
  <c r="G185" i="12" s="1"/>
  <c r="H184" i="12"/>
  <c r="G184" i="12" s="1"/>
  <c r="H183" i="12"/>
  <c r="G183" i="12" s="1"/>
  <c r="H182" i="12"/>
  <c r="G182" i="12" s="1"/>
  <c r="H181" i="12"/>
  <c r="G181" i="12" s="1"/>
  <c r="H180" i="12"/>
  <c r="G180" i="12" s="1"/>
  <c r="H179" i="12"/>
  <c r="G179" i="12" s="1"/>
  <c r="H178" i="12"/>
  <c r="G178" i="12" s="1"/>
  <c r="H177" i="12"/>
  <c r="G177" i="12" s="1"/>
  <c r="H176" i="12"/>
  <c r="G176" i="12" s="1"/>
  <c r="H175" i="12"/>
  <c r="G175" i="12" s="1"/>
  <c r="H174" i="12"/>
  <c r="G174" i="12" s="1"/>
  <c r="H173" i="12"/>
  <c r="G173" i="12" s="1"/>
  <c r="H172" i="12"/>
  <c r="G172" i="12" s="1"/>
  <c r="H171" i="12"/>
  <c r="G171" i="12" s="1"/>
  <c r="H170" i="12"/>
  <c r="G170" i="12" s="1"/>
  <c r="H169" i="12"/>
  <c r="G169" i="12" s="1"/>
  <c r="H168" i="12"/>
  <c r="G168" i="12" s="1"/>
  <c r="H167" i="12"/>
  <c r="G167" i="12" s="1"/>
  <c r="H166" i="12"/>
  <c r="G166" i="12" s="1"/>
  <c r="H164" i="12"/>
  <c r="G164" i="12" s="1"/>
  <c r="H163" i="12"/>
  <c r="G163" i="12" s="1"/>
  <c r="H162" i="12"/>
  <c r="G162" i="12" s="1"/>
  <c r="H161" i="12"/>
  <c r="G161" i="12" s="1"/>
  <c r="H160" i="12"/>
  <c r="G160" i="12" s="1"/>
  <c r="H159" i="12"/>
  <c r="G159" i="12" s="1"/>
  <c r="H158" i="12"/>
  <c r="G158" i="12" s="1"/>
  <c r="H157" i="12"/>
  <c r="G157" i="12" s="1"/>
  <c r="H156" i="12"/>
  <c r="G156" i="12" s="1"/>
  <c r="H155" i="12"/>
  <c r="G155" i="12" s="1"/>
  <c r="H154" i="12"/>
  <c r="G154" i="12" s="1"/>
  <c r="H153" i="12"/>
  <c r="G153" i="12" s="1"/>
  <c r="H152" i="12"/>
  <c r="G152" i="12" s="1"/>
  <c r="H151" i="12"/>
  <c r="G151" i="12" s="1"/>
  <c r="H150" i="12"/>
  <c r="G150" i="12" s="1"/>
  <c r="H149" i="12"/>
  <c r="G149" i="12" s="1"/>
  <c r="H148" i="12"/>
  <c r="G148" i="12"/>
  <c r="H147" i="12"/>
  <c r="G147" i="12" s="1"/>
  <c r="H146" i="12"/>
  <c r="G146" i="12" s="1"/>
  <c r="H145" i="12"/>
  <c r="G145" i="12" s="1"/>
  <c r="H144" i="12"/>
  <c r="G144" i="12" s="1"/>
  <c r="H143" i="12"/>
  <c r="G143" i="12" s="1"/>
  <c r="H142" i="12"/>
  <c r="G142" i="12" s="1"/>
  <c r="H141" i="12"/>
  <c r="G141" i="12" s="1"/>
  <c r="H140" i="12"/>
  <c r="G140" i="12" s="1"/>
  <c r="H139" i="12"/>
  <c r="G139" i="12" s="1"/>
  <c r="H138" i="12"/>
  <c r="G138" i="12" s="1"/>
  <c r="H137" i="12"/>
  <c r="G137" i="12" s="1"/>
  <c r="H136" i="12"/>
  <c r="G136" i="12" s="1"/>
  <c r="H135" i="12"/>
  <c r="G135" i="12"/>
  <c r="H134" i="12"/>
  <c r="G134" i="12" s="1"/>
  <c r="H133" i="12"/>
  <c r="G133" i="12" s="1"/>
  <c r="H132" i="12"/>
  <c r="G132" i="12" s="1"/>
  <c r="H131" i="12"/>
  <c r="G131" i="12" s="1"/>
  <c r="H130" i="12"/>
  <c r="G130" i="12" s="1"/>
  <c r="H129" i="12"/>
  <c r="G129" i="12" s="1"/>
  <c r="H128" i="12"/>
  <c r="G128" i="12" s="1"/>
  <c r="H127" i="12"/>
  <c r="G127" i="12" s="1"/>
  <c r="H126" i="12"/>
  <c r="G126" i="12" s="1"/>
  <c r="H125" i="12"/>
  <c r="G125" i="12" s="1"/>
  <c r="H124" i="12"/>
  <c r="G124" i="12" s="1"/>
  <c r="H123" i="12"/>
  <c r="G123" i="12" s="1"/>
  <c r="H122" i="12"/>
  <c r="G122" i="12" s="1"/>
  <c r="H121" i="12"/>
  <c r="G121" i="12" s="1"/>
  <c r="H120" i="12"/>
  <c r="G120" i="12" s="1"/>
  <c r="H119" i="12"/>
  <c r="G119" i="12" s="1"/>
  <c r="H118" i="12"/>
  <c r="G118" i="12" s="1"/>
  <c r="H117" i="12"/>
  <c r="G117" i="12" s="1"/>
  <c r="H116" i="12"/>
  <c r="G116" i="12" s="1"/>
  <c r="H115" i="12"/>
  <c r="G115" i="12" s="1"/>
  <c r="H114" i="12"/>
  <c r="G114" i="12" s="1"/>
  <c r="H113" i="12"/>
  <c r="G113" i="12" s="1"/>
  <c r="H112" i="12"/>
  <c r="G112" i="12" s="1"/>
  <c r="H111" i="12"/>
  <c r="G111" i="12" s="1"/>
  <c r="H110" i="12"/>
  <c r="G110" i="12" s="1"/>
  <c r="H109" i="12"/>
  <c r="G109" i="12" s="1"/>
  <c r="H108" i="12"/>
  <c r="G108" i="12" s="1"/>
  <c r="H107" i="12"/>
  <c r="G107" i="12" s="1"/>
  <c r="H106" i="12"/>
  <c r="G106" i="12"/>
  <c r="H105" i="12"/>
  <c r="G105" i="12"/>
  <c r="H104" i="12"/>
  <c r="G104" i="12" s="1"/>
  <c r="H103" i="12"/>
  <c r="G103" i="12" s="1"/>
  <c r="H102" i="12"/>
  <c r="G102" i="12" s="1"/>
  <c r="H101" i="12"/>
  <c r="G101" i="12" s="1"/>
  <c r="H100" i="12"/>
  <c r="G100" i="12" s="1"/>
  <c r="H99" i="12"/>
  <c r="G99" i="12" s="1"/>
  <c r="H98" i="12"/>
  <c r="G98" i="12"/>
  <c r="H97" i="12"/>
  <c r="G97" i="12"/>
  <c r="H96" i="12"/>
  <c r="G96" i="12" s="1"/>
  <c r="H95" i="12"/>
  <c r="G95" i="12" s="1"/>
  <c r="H94" i="12"/>
  <c r="G94" i="12" s="1"/>
  <c r="H93" i="12"/>
  <c r="G93" i="12" s="1"/>
  <c r="H92" i="12"/>
  <c r="G92" i="12" s="1"/>
  <c r="H91" i="12"/>
  <c r="G91" i="12" s="1"/>
  <c r="H90" i="12"/>
  <c r="G90" i="12"/>
  <c r="H89" i="12"/>
  <c r="G89" i="12"/>
  <c r="H88" i="12"/>
  <c r="G88" i="12" s="1"/>
  <c r="H87" i="12"/>
  <c r="G87" i="12" s="1"/>
  <c r="H86" i="12"/>
  <c r="G86" i="12" s="1"/>
  <c r="H85" i="12"/>
  <c r="G85" i="12" s="1"/>
  <c r="H84" i="12"/>
  <c r="G84" i="12"/>
  <c r="H83" i="12"/>
  <c r="G83" i="12" s="1"/>
  <c r="H82" i="12"/>
  <c r="G82" i="12" s="1"/>
  <c r="H81" i="12"/>
  <c r="G81" i="12" s="1"/>
  <c r="H80" i="12"/>
  <c r="G80" i="12" s="1"/>
  <c r="H79" i="12"/>
  <c r="G79" i="12" s="1"/>
  <c r="H78" i="12"/>
  <c r="G78" i="12" s="1"/>
  <c r="H77" i="12"/>
  <c r="G77" i="12" s="1"/>
  <c r="H76" i="12"/>
  <c r="G76" i="12" s="1"/>
  <c r="H75" i="12"/>
  <c r="G75" i="12" s="1"/>
  <c r="H74" i="12"/>
  <c r="G74" i="12" s="1"/>
  <c r="H73" i="12"/>
  <c r="G73" i="12" s="1"/>
  <c r="H72" i="12"/>
  <c r="G72" i="12" s="1"/>
  <c r="H71" i="12"/>
  <c r="G71" i="12" s="1"/>
  <c r="H70" i="12"/>
  <c r="G70" i="12" s="1"/>
  <c r="H69" i="12"/>
  <c r="G69" i="12" s="1"/>
  <c r="H68" i="12"/>
  <c r="G68" i="12" s="1"/>
  <c r="H67" i="12"/>
  <c r="G67" i="12" s="1"/>
  <c r="H66" i="12"/>
  <c r="G66" i="12" s="1"/>
  <c r="H65" i="12"/>
  <c r="G65" i="12" s="1"/>
  <c r="H64" i="12"/>
  <c r="G64" i="12" s="1"/>
  <c r="H63" i="12"/>
  <c r="G63" i="12" s="1"/>
  <c r="H62" i="12"/>
  <c r="G62" i="12" s="1"/>
  <c r="H61" i="12"/>
  <c r="G61" i="12" s="1"/>
  <c r="H60" i="12"/>
  <c r="G60" i="12" s="1"/>
  <c r="H59" i="12"/>
  <c r="G59" i="12" s="1"/>
  <c r="H58" i="12"/>
  <c r="G58" i="12"/>
  <c r="H57" i="12"/>
  <c r="G57" i="12"/>
  <c r="H56" i="12"/>
  <c r="G56" i="12" s="1"/>
  <c r="H55" i="12"/>
  <c r="G55" i="12" s="1"/>
  <c r="H54" i="12"/>
  <c r="G54" i="12" s="1"/>
  <c r="H53" i="12"/>
  <c r="G53" i="12" s="1"/>
  <c r="H52" i="12"/>
  <c r="G52" i="12"/>
  <c r="H51" i="12"/>
  <c r="G51" i="12" s="1"/>
  <c r="H50" i="12"/>
  <c r="G50" i="12" s="1"/>
  <c r="H49" i="12"/>
  <c r="G49" i="12" s="1"/>
  <c r="H48" i="12"/>
  <c r="G48" i="12" s="1"/>
  <c r="H47" i="12"/>
  <c r="G47" i="12" s="1"/>
  <c r="H46" i="12"/>
  <c r="G46" i="12" s="1"/>
  <c r="H45" i="12"/>
  <c r="G45" i="12" s="1"/>
  <c r="H44" i="12"/>
  <c r="G44" i="12" s="1"/>
  <c r="H43" i="12"/>
  <c r="G43" i="12" s="1"/>
  <c r="H42" i="12"/>
  <c r="G42" i="12"/>
  <c r="H41" i="12"/>
  <c r="G41" i="12" s="1"/>
  <c r="H40" i="12"/>
  <c r="G40" i="12" s="1"/>
  <c r="H39" i="12"/>
  <c r="G39" i="12" s="1"/>
  <c r="H38" i="12"/>
  <c r="G38" i="12" s="1"/>
  <c r="H37" i="12"/>
  <c r="G37" i="12" s="1"/>
  <c r="H36" i="12"/>
  <c r="G36" i="12" s="1"/>
  <c r="H35" i="12"/>
  <c r="G35" i="12" s="1"/>
  <c r="H34" i="12"/>
  <c r="G34" i="12" s="1"/>
  <c r="H33" i="12"/>
  <c r="G33" i="12" s="1"/>
  <c r="H32" i="12"/>
  <c r="G32" i="12" s="1"/>
  <c r="H31" i="12"/>
  <c r="G31" i="12" s="1"/>
  <c r="H30" i="12"/>
  <c r="G30" i="12" s="1"/>
  <c r="H29" i="12"/>
  <c r="G29" i="12" s="1"/>
  <c r="H28" i="12"/>
  <c r="G28" i="12" s="1"/>
  <c r="H27" i="12"/>
  <c r="G27" i="12" s="1"/>
  <c r="H26" i="12"/>
  <c r="G26" i="12"/>
  <c r="H25" i="12"/>
  <c r="G25" i="12"/>
  <c r="H24" i="12"/>
  <c r="G24" i="12" s="1"/>
  <c r="H23" i="12"/>
  <c r="G23" i="12" s="1"/>
  <c r="H22" i="12"/>
  <c r="G22" i="12" s="1"/>
  <c r="H21" i="12"/>
  <c r="G21" i="12" s="1"/>
  <c r="H20" i="12"/>
  <c r="G20" i="12"/>
  <c r="H19" i="12"/>
  <c r="G19" i="12" s="1"/>
  <c r="H18" i="12"/>
  <c r="G18" i="12" s="1"/>
  <c r="H17" i="12"/>
  <c r="G17" i="12" s="1"/>
  <c r="H16" i="12"/>
  <c r="G16" i="12" s="1"/>
  <c r="H15" i="12"/>
  <c r="G15" i="12" s="1"/>
  <c r="H14" i="12"/>
  <c r="G14" i="12" s="1"/>
  <c r="H13" i="12"/>
  <c r="G13" i="12" s="1"/>
  <c r="H12" i="12"/>
  <c r="G12" i="12" s="1"/>
  <c r="H11" i="12"/>
  <c r="G11" i="12" s="1"/>
  <c r="H10" i="12"/>
  <c r="G10" i="12" s="1"/>
  <c r="H9" i="12"/>
  <c r="G9" i="12" s="1"/>
  <c r="H8" i="12"/>
  <c r="G8" i="12" s="1"/>
  <c r="H7" i="12"/>
  <c r="G7" i="12" s="1"/>
  <c r="H6" i="12"/>
  <c r="G6" i="12" s="1"/>
  <c r="H5" i="12"/>
  <c r="G5" i="12" s="1"/>
  <c r="H4" i="12"/>
  <c r="G4" i="12" s="1"/>
  <c r="H3" i="12"/>
  <c r="G3" i="12" s="1"/>
  <c r="A1" i="12"/>
  <c r="I293" i="11"/>
  <c r="H293" i="11"/>
  <c r="I292" i="11"/>
  <c r="H292" i="11"/>
  <c r="I291" i="11"/>
  <c r="H291" i="11"/>
  <c r="I290" i="11"/>
  <c r="H290" i="11"/>
  <c r="I289" i="11"/>
  <c r="H289" i="11"/>
  <c r="I288" i="11"/>
  <c r="H288" i="11"/>
  <c r="I287" i="11"/>
  <c r="H287" i="11"/>
  <c r="I286" i="11"/>
  <c r="H286" i="11"/>
  <c r="I285" i="11"/>
  <c r="H285" i="11"/>
  <c r="I284" i="11"/>
  <c r="H284" i="11"/>
  <c r="I283" i="11"/>
  <c r="H283" i="11"/>
  <c r="I282" i="11"/>
  <c r="H282" i="11"/>
  <c r="I281" i="11"/>
  <c r="H281" i="11"/>
  <c r="I280" i="11"/>
  <c r="H280" i="11"/>
  <c r="I279" i="11"/>
  <c r="H279" i="11"/>
  <c r="I278" i="11"/>
  <c r="H278" i="11"/>
  <c r="I277" i="11"/>
  <c r="H277" i="11"/>
  <c r="I276" i="11"/>
  <c r="H276" i="11"/>
  <c r="I275" i="11"/>
  <c r="H275" i="11"/>
  <c r="I274" i="11"/>
  <c r="H274" i="11"/>
  <c r="I273" i="11"/>
  <c r="H273" i="11"/>
  <c r="I272" i="11"/>
  <c r="H272" i="11"/>
  <c r="I271" i="11"/>
  <c r="H271" i="11"/>
  <c r="I270" i="11"/>
  <c r="H270" i="11"/>
  <c r="I269" i="11"/>
  <c r="H269" i="11"/>
  <c r="I268" i="11"/>
  <c r="H268" i="11"/>
  <c r="I267" i="11"/>
  <c r="H267" i="11"/>
  <c r="I266" i="11"/>
  <c r="H266" i="11"/>
  <c r="I265" i="11"/>
  <c r="H265" i="11"/>
  <c r="I264" i="11"/>
  <c r="H264" i="11"/>
  <c r="I263" i="11"/>
  <c r="H263" i="11"/>
  <c r="I262" i="11"/>
  <c r="H262" i="11"/>
  <c r="I261" i="11"/>
  <c r="H261" i="11"/>
  <c r="I260" i="11"/>
  <c r="H260" i="11"/>
  <c r="I259" i="11"/>
  <c r="H259" i="11"/>
  <c r="I258" i="11"/>
  <c r="H258" i="11"/>
  <c r="I257" i="11"/>
  <c r="H257" i="11"/>
  <c r="I256" i="11"/>
  <c r="H256" i="11"/>
  <c r="I255" i="11"/>
  <c r="H255" i="11"/>
  <c r="I254" i="11"/>
  <c r="H254" i="11"/>
  <c r="I253" i="11"/>
  <c r="H253" i="11"/>
  <c r="I252" i="11"/>
  <c r="H252" i="11"/>
  <c r="I251" i="11"/>
  <c r="H251" i="11"/>
  <c r="I250" i="11"/>
  <c r="H250" i="11"/>
  <c r="I249" i="11"/>
  <c r="H249" i="11"/>
  <c r="I248" i="11"/>
  <c r="H248" i="11"/>
  <c r="I247" i="11"/>
  <c r="H247" i="11"/>
  <c r="I246" i="11"/>
  <c r="H246" i="11"/>
  <c r="I245" i="11"/>
  <c r="H245" i="11"/>
  <c r="I244" i="11"/>
  <c r="H244" i="11"/>
  <c r="I243" i="11"/>
  <c r="H243" i="11"/>
  <c r="I242" i="11"/>
  <c r="H242" i="11"/>
  <c r="I241" i="11"/>
  <c r="H241" i="11"/>
  <c r="I240" i="11"/>
  <c r="H240" i="11"/>
  <c r="I239" i="11"/>
  <c r="H239" i="11"/>
  <c r="I238" i="11"/>
  <c r="H238" i="11"/>
  <c r="I237" i="11"/>
  <c r="H237" i="11"/>
  <c r="I236" i="11"/>
  <c r="H236" i="11"/>
  <c r="I235" i="11"/>
  <c r="H235" i="11"/>
  <c r="I234" i="11"/>
  <c r="H234" i="11"/>
  <c r="I233" i="11"/>
  <c r="H233" i="11"/>
  <c r="I232" i="11"/>
  <c r="H232" i="11"/>
  <c r="I231" i="11"/>
  <c r="H231" i="11"/>
  <c r="I230" i="11"/>
  <c r="H230" i="11"/>
  <c r="I229" i="11"/>
  <c r="H229" i="11"/>
  <c r="I228" i="11"/>
  <c r="H228" i="11"/>
  <c r="I227" i="11"/>
  <c r="H227" i="11"/>
  <c r="I226" i="11"/>
  <c r="H226" i="11"/>
  <c r="I225" i="11"/>
  <c r="H225" i="11"/>
  <c r="I224" i="11"/>
  <c r="H224" i="11"/>
  <c r="I223" i="11"/>
  <c r="H223" i="11"/>
  <c r="I222" i="11"/>
  <c r="H222" i="11"/>
  <c r="I221" i="11"/>
  <c r="H221" i="11"/>
  <c r="I220" i="11"/>
  <c r="H220" i="11"/>
  <c r="I219" i="11"/>
  <c r="H219" i="11"/>
  <c r="I218" i="11"/>
  <c r="H218" i="11"/>
  <c r="I217" i="11"/>
  <c r="H217" i="11"/>
  <c r="I216" i="11"/>
  <c r="H216" i="11"/>
  <c r="I215" i="11"/>
  <c r="H215" i="11"/>
  <c r="I214" i="11"/>
  <c r="H214" i="11"/>
  <c r="I213" i="11"/>
  <c r="H213" i="11"/>
  <c r="I212" i="11"/>
  <c r="H212" i="11"/>
  <c r="I211" i="11"/>
  <c r="H211" i="11"/>
  <c r="I210" i="11"/>
  <c r="H210" i="11"/>
  <c r="I209" i="11"/>
  <c r="H209" i="11"/>
  <c r="I208" i="11"/>
  <c r="H208" i="11"/>
  <c r="I207" i="11"/>
  <c r="H207" i="11"/>
  <c r="I206" i="11"/>
  <c r="H206" i="11"/>
  <c r="I205" i="11"/>
  <c r="H205" i="11"/>
  <c r="I204" i="11"/>
  <c r="H204" i="11"/>
  <c r="I203" i="11"/>
  <c r="H203" i="11"/>
  <c r="I202" i="11"/>
  <c r="H202" i="11"/>
  <c r="I201" i="11"/>
  <c r="H201" i="11"/>
  <c r="I200" i="11"/>
  <c r="H200" i="11"/>
  <c r="I199" i="11"/>
  <c r="H199" i="11"/>
  <c r="I198" i="11"/>
  <c r="H198" i="11"/>
  <c r="I197" i="11"/>
  <c r="H197" i="11"/>
  <c r="I196" i="11"/>
  <c r="H196" i="11"/>
  <c r="I195" i="11"/>
  <c r="H195" i="11"/>
  <c r="I194" i="11"/>
  <c r="H194" i="11"/>
  <c r="I193" i="11"/>
  <c r="H193" i="11"/>
  <c r="I192" i="11"/>
  <c r="H192" i="11"/>
  <c r="I191" i="11"/>
  <c r="H191" i="11"/>
  <c r="I190" i="11"/>
  <c r="H190" i="11"/>
  <c r="I189" i="11"/>
  <c r="H189" i="11"/>
  <c r="I188" i="11"/>
  <c r="H188" i="11"/>
  <c r="I187" i="11"/>
  <c r="H187" i="11"/>
  <c r="I186" i="11"/>
  <c r="H186" i="11"/>
  <c r="I185" i="11"/>
  <c r="H185" i="11"/>
  <c r="I184" i="11"/>
  <c r="H184" i="11"/>
  <c r="I183" i="11"/>
  <c r="H183" i="11"/>
  <c r="I182" i="11"/>
  <c r="H182" i="11"/>
  <c r="I181" i="11"/>
  <c r="H181" i="11"/>
  <c r="I180" i="11"/>
  <c r="H180" i="11"/>
  <c r="I179" i="11"/>
  <c r="H179" i="11"/>
  <c r="I178" i="11"/>
  <c r="H178" i="11"/>
  <c r="I177" i="11"/>
  <c r="H177" i="11"/>
  <c r="I176" i="11"/>
  <c r="H176" i="11"/>
  <c r="I175" i="11"/>
  <c r="H175" i="11"/>
  <c r="I174" i="11"/>
  <c r="H174" i="11"/>
  <c r="I173" i="11"/>
  <c r="H173" i="11"/>
  <c r="I172" i="11"/>
  <c r="H172" i="11"/>
  <c r="I171" i="11"/>
  <c r="H171" i="11"/>
  <c r="I170" i="11"/>
  <c r="H170" i="11"/>
  <c r="I169" i="11"/>
  <c r="H169" i="11"/>
  <c r="I168" i="11"/>
  <c r="H168" i="11"/>
  <c r="I167" i="11"/>
  <c r="H167" i="11"/>
  <c r="I166" i="11"/>
  <c r="H166" i="11"/>
  <c r="I165" i="11"/>
  <c r="H165" i="11"/>
  <c r="I164" i="11"/>
  <c r="H164" i="11"/>
  <c r="I163" i="11"/>
  <c r="H163" i="11"/>
  <c r="I162" i="11"/>
  <c r="H162" i="11"/>
  <c r="I161" i="11"/>
  <c r="H161" i="11"/>
  <c r="I160" i="11"/>
  <c r="H160" i="11"/>
  <c r="I159" i="11"/>
  <c r="H159" i="11"/>
  <c r="I158" i="11"/>
  <c r="H158" i="11"/>
  <c r="I157" i="11"/>
  <c r="H157" i="11"/>
  <c r="I156" i="11"/>
  <c r="H156" i="11"/>
  <c r="I155" i="11"/>
  <c r="H155" i="11"/>
  <c r="I154" i="11"/>
  <c r="H154" i="11"/>
  <c r="I153" i="11"/>
  <c r="H153" i="11"/>
  <c r="I152" i="11"/>
  <c r="H152" i="11"/>
  <c r="I151" i="11"/>
  <c r="H151" i="11"/>
  <c r="I150" i="11"/>
  <c r="H150" i="11"/>
  <c r="I149" i="11"/>
  <c r="H149" i="11"/>
  <c r="I148" i="11"/>
  <c r="H148" i="11"/>
  <c r="I147" i="11"/>
  <c r="H147" i="11"/>
  <c r="I146" i="11"/>
  <c r="H146" i="11"/>
  <c r="I145" i="11"/>
  <c r="H145" i="11"/>
  <c r="I144" i="11"/>
  <c r="H144" i="11"/>
  <c r="I143" i="11"/>
  <c r="H143" i="11"/>
  <c r="I142" i="11"/>
  <c r="H142" i="11"/>
  <c r="I141" i="11"/>
  <c r="H141" i="11"/>
  <c r="I140" i="11"/>
  <c r="H140" i="11"/>
  <c r="I139" i="11"/>
  <c r="H139" i="11"/>
  <c r="I138" i="11"/>
  <c r="H138" i="11"/>
  <c r="I137" i="11"/>
  <c r="H137" i="11"/>
  <c r="I136" i="11"/>
  <c r="H136" i="11"/>
  <c r="I135" i="11"/>
  <c r="H135" i="11"/>
  <c r="I134" i="11"/>
  <c r="H134" i="11"/>
  <c r="I133" i="11"/>
  <c r="H133" i="11"/>
  <c r="I132" i="11"/>
  <c r="H132" i="11"/>
  <c r="I131" i="11"/>
  <c r="H131" i="11"/>
  <c r="I130" i="11"/>
  <c r="H130" i="11"/>
  <c r="I129" i="11"/>
  <c r="H129" i="11"/>
  <c r="I128" i="11"/>
  <c r="H128" i="11"/>
  <c r="I127" i="11"/>
  <c r="H127" i="11"/>
  <c r="I126" i="11"/>
  <c r="H126" i="11"/>
  <c r="I125" i="11"/>
  <c r="H125" i="11"/>
  <c r="I124" i="11"/>
  <c r="H124" i="11"/>
  <c r="I123" i="11"/>
  <c r="H123" i="11"/>
  <c r="I122" i="11"/>
  <c r="H122" i="11"/>
  <c r="I121" i="11"/>
  <c r="H121" i="11"/>
  <c r="I120" i="11"/>
  <c r="H120" i="11"/>
  <c r="I119" i="11"/>
  <c r="H119" i="11"/>
  <c r="I118" i="11"/>
  <c r="H118" i="11"/>
  <c r="I117" i="11"/>
  <c r="H117" i="11"/>
  <c r="I116" i="11"/>
  <c r="H116" i="11"/>
  <c r="I115" i="11"/>
  <c r="H115" i="11"/>
  <c r="I114" i="11"/>
  <c r="H114" i="11"/>
  <c r="I113" i="11"/>
  <c r="H113" i="11"/>
  <c r="I112" i="11"/>
  <c r="H112" i="11"/>
  <c r="I111" i="11"/>
  <c r="H111" i="11"/>
  <c r="I110" i="11"/>
  <c r="H110" i="11"/>
  <c r="I109" i="11"/>
  <c r="H109" i="11"/>
  <c r="I108" i="11"/>
  <c r="H108" i="11"/>
  <c r="I107" i="11"/>
  <c r="H107" i="11"/>
  <c r="I106" i="11"/>
  <c r="H106" i="11"/>
  <c r="I105" i="11"/>
  <c r="H105" i="11"/>
  <c r="I104" i="11"/>
  <c r="H104" i="11"/>
  <c r="I103" i="11"/>
  <c r="H103" i="11"/>
  <c r="I102" i="11"/>
  <c r="H102" i="11"/>
  <c r="I101" i="11"/>
  <c r="H101" i="11"/>
  <c r="I100" i="11"/>
  <c r="H100" i="11"/>
  <c r="I99" i="11"/>
  <c r="H99" i="11"/>
  <c r="I98" i="11"/>
  <c r="H98" i="11"/>
  <c r="I97" i="11"/>
  <c r="H97" i="11"/>
  <c r="I96" i="11"/>
  <c r="H96" i="11"/>
  <c r="I95" i="11"/>
  <c r="H95" i="11"/>
  <c r="I94" i="11"/>
  <c r="H94" i="11"/>
  <c r="I93" i="11"/>
  <c r="H93" i="11"/>
  <c r="I92" i="11"/>
  <c r="H92" i="11"/>
  <c r="I91" i="11"/>
  <c r="H91" i="11"/>
  <c r="I90" i="11"/>
  <c r="H90" i="11"/>
  <c r="I89" i="11"/>
  <c r="H89" i="11"/>
  <c r="I88" i="11"/>
  <c r="H88" i="11"/>
  <c r="I87" i="11"/>
  <c r="H87" i="11"/>
  <c r="I86" i="11"/>
  <c r="H86" i="11"/>
  <c r="I85" i="11"/>
  <c r="H85" i="11"/>
  <c r="I84" i="11"/>
  <c r="H84" i="11"/>
  <c r="I83" i="11"/>
  <c r="H83" i="11"/>
  <c r="I82" i="11"/>
  <c r="H82" i="11"/>
  <c r="I81" i="11"/>
  <c r="H81" i="11"/>
  <c r="I80" i="11"/>
  <c r="H80" i="11"/>
  <c r="I79" i="11"/>
  <c r="H79" i="11"/>
  <c r="I78" i="11"/>
  <c r="H78" i="11"/>
  <c r="I77" i="11"/>
  <c r="H77" i="11"/>
  <c r="I76" i="11"/>
  <c r="H76" i="11"/>
  <c r="I75" i="11"/>
  <c r="H75" i="11"/>
  <c r="I74" i="11"/>
  <c r="H74" i="11"/>
  <c r="I73" i="11"/>
  <c r="H73" i="11"/>
  <c r="I72" i="11"/>
  <c r="H72" i="11"/>
  <c r="I71" i="11"/>
  <c r="H71" i="11"/>
  <c r="I70" i="11"/>
  <c r="H70" i="11"/>
  <c r="I69" i="11"/>
  <c r="H69" i="11"/>
  <c r="I68" i="11"/>
  <c r="H68" i="11"/>
  <c r="I67" i="11"/>
  <c r="H67" i="11"/>
  <c r="I66" i="11"/>
  <c r="H66" i="11"/>
  <c r="I65" i="11"/>
  <c r="H65" i="11"/>
  <c r="I64" i="11"/>
  <c r="H64" i="11"/>
  <c r="I63" i="11"/>
  <c r="H63" i="11"/>
  <c r="I62" i="11"/>
  <c r="H62" i="11"/>
  <c r="I61" i="11"/>
  <c r="H61" i="11"/>
  <c r="I60" i="11"/>
  <c r="H60" i="11"/>
  <c r="I59" i="11"/>
  <c r="H59" i="11"/>
  <c r="I58" i="11"/>
  <c r="H58" i="11"/>
  <c r="I57" i="11"/>
  <c r="H57" i="11"/>
  <c r="I56" i="11"/>
  <c r="H56" i="11"/>
  <c r="I55" i="11"/>
  <c r="H55" i="11"/>
  <c r="I54" i="11"/>
  <c r="H54" i="11"/>
  <c r="I53" i="11"/>
  <c r="H53" i="11"/>
  <c r="I52" i="11"/>
  <c r="H52" i="11"/>
  <c r="I51" i="11"/>
  <c r="H51" i="11"/>
  <c r="I50" i="11"/>
  <c r="H50" i="11"/>
  <c r="I49" i="11"/>
  <c r="H49" i="11"/>
  <c r="I48" i="11"/>
  <c r="H48" i="11"/>
  <c r="I47" i="11"/>
  <c r="H47" i="11"/>
  <c r="I46" i="11"/>
  <c r="H46" i="11"/>
  <c r="I45" i="11"/>
  <c r="H45" i="11"/>
  <c r="I44" i="11"/>
  <c r="H44" i="11"/>
  <c r="I43" i="11"/>
  <c r="H43" i="11"/>
  <c r="I42" i="11"/>
  <c r="H42" i="11"/>
  <c r="I41" i="11"/>
  <c r="H41" i="11"/>
  <c r="I40" i="11"/>
  <c r="H40" i="11"/>
  <c r="I39" i="11"/>
  <c r="H39" i="11"/>
  <c r="I38" i="11"/>
  <c r="H38" i="11"/>
  <c r="I37" i="11"/>
  <c r="H37" i="11"/>
  <c r="I36" i="11"/>
  <c r="H36" i="11"/>
  <c r="I35" i="11"/>
  <c r="H35" i="11"/>
  <c r="I34" i="11"/>
  <c r="H34" i="11"/>
  <c r="I33" i="11"/>
  <c r="H33" i="11"/>
  <c r="I32" i="11"/>
  <c r="H32" i="11"/>
  <c r="I31" i="11"/>
  <c r="H31" i="11"/>
  <c r="I30" i="11"/>
  <c r="H30" i="11"/>
  <c r="I29" i="11"/>
  <c r="H29" i="11"/>
  <c r="I28" i="11"/>
  <c r="H28" i="11"/>
  <c r="I27" i="11"/>
  <c r="H27" i="11"/>
  <c r="I26" i="11"/>
  <c r="H26" i="11"/>
  <c r="I25" i="11"/>
  <c r="H25" i="11"/>
  <c r="I24" i="11"/>
  <c r="H24" i="11"/>
  <c r="I23" i="11"/>
  <c r="H23" i="11"/>
  <c r="I22" i="11"/>
  <c r="H22" i="11"/>
  <c r="I21" i="11"/>
  <c r="H21" i="11"/>
  <c r="I20" i="11"/>
  <c r="H20" i="11"/>
  <c r="I19" i="11"/>
  <c r="H19" i="11"/>
  <c r="I18" i="11"/>
  <c r="H18" i="11"/>
  <c r="I17" i="11"/>
  <c r="H17" i="11"/>
  <c r="I16" i="11"/>
  <c r="H16" i="11"/>
  <c r="I15" i="11"/>
  <c r="H15" i="11"/>
  <c r="I14" i="11"/>
  <c r="H14" i="11"/>
  <c r="I13" i="11"/>
  <c r="H13" i="11"/>
  <c r="I12" i="11"/>
  <c r="H12" i="11"/>
  <c r="I11" i="11"/>
  <c r="H11" i="11"/>
  <c r="I10" i="11"/>
  <c r="H10" i="11"/>
  <c r="I9" i="11"/>
  <c r="H9" i="11"/>
  <c r="I8" i="11"/>
  <c r="H8" i="11"/>
  <c r="I7" i="11"/>
  <c r="H7" i="11"/>
  <c r="I6" i="11"/>
  <c r="H6" i="11"/>
  <c r="I5" i="11"/>
  <c r="H5" i="11"/>
  <c r="I4" i="11"/>
  <c r="H4" i="11"/>
  <c r="I3" i="11"/>
  <c r="H3" i="11"/>
  <c r="I294" i="10"/>
  <c r="H294" i="10"/>
  <c r="I293" i="10"/>
  <c r="H293" i="10"/>
  <c r="I292" i="10"/>
  <c r="H292" i="10"/>
  <c r="I291" i="10"/>
  <c r="H291" i="10"/>
  <c r="I290" i="10"/>
  <c r="H290" i="10"/>
  <c r="I289" i="10"/>
  <c r="H289" i="10"/>
  <c r="I288" i="10"/>
  <c r="H288" i="10"/>
  <c r="I287" i="10"/>
  <c r="H287" i="10"/>
  <c r="I286" i="10"/>
  <c r="H286" i="10"/>
  <c r="I285" i="10"/>
  <c r="H285" i="10"/>
  <c r="I284" i="10"/>
  <c r="H284" i="10"/>
  <c r="I283" i="10"/>
  <c r="H283" i="10"/>
  <c r="I282" i="10"/>
  <c r="H282" i="10"/>
  <c r="I281" i="10"/>
  <c r="H281" i="10"/>
  <c r="I280" i="10"/>
  <c r="H280" i="10"/>
  <c r="I279" i="10"/>
  <c r="H279" i="10"/>
  <c r="I278" i="10"/>
  <c r="H278" i="10"/>
  <c r="I277" i="10"/>
  <c r="H277" i="10"/>
  <c r="I276" i="10"/>
  <c r="H276" i="10"/>
  <c r="I275" i="10"/>
  <c r="H275" i="10"/>
  <c r="I274" i="10"/>
  <c r="H274" i="10"/>
  <c r="I273" i="10"/>
  <c r="H273" i="10"/>
  <c r="I272" i="10"/>
  <c r="H272" i="10"/>
  <c r="I271" i="10"/>
  <c r="H271" i="10"/>
  <c r="I270" i="10"/>
  <c r="H270" i="10"/>
  <c r="I269" i="10"/>
  <c r="H269" i="10"/>
  <c r="I268" i="10"/>
  <c r="H268" i="10"/>
  <c r="I267" i="10"/>
  <c r="H267" i="10"/>
  <c r="I266" i="10"/>
  <c r="H266" i="10"/>
  <c r="I265" i="10"/>
  <c r="H265" i="10"/>
  <c r="I264" i="10"/>
  <c r="H264" i="10"/>
  <c r="I263" i="10"/>
  <c r="H263" i="10"/>
  <c r="I262" i="10"/>
  <c r="H262" i="10"/>
  <c r="I261" i="10"/>
  <c r="H261" i="10"/>
  <c r="I260" i="10"/>
  <c r="H260" i="10"/>
  <c r="I259" i="10"/>
  <c r="H259" i="10"/>
  <c r="I258" i="10"/>
  <c r="H258" i="10"/>
  <c r="I257" i="10"/>
  <c r="H257" i="10"/>
  <c r="I256" i="10"/>
  <c r="H256" i="10"/>
  <c r="I255" i="10"/>
  <c r="H255" i="10"/>
  <c r="I254" i="10"/>
  <c r="H254" i="10"/>
  <c r="I253" i="10"/>
  <c r="H253" i="10"/>
  <c r="I252" i="10"/>
  <c r="H252" i="10"/>
  <c r="I251" i="10"/>
  <c r="H251" i="10"/>
  <c r="I250" i="10"/>
  <c r="H250" i="10"/>
  <c r="I249" i="10"/>
  <c r="H249" i="10"/>
  <c r="I248" i="10"/>
  <c r="H248" i="10"/>
  <c r="I247" i="10"/>
  <c r="H247" i="10"/>
  <c r="I246" i="10"/>
  <c r="H246" i="10"/>
  <c r="I245" i="10"/>
  <c r="H245" i="10"/>
  <c r="I244" i="10"/>
  <c r="H244" i="10"/>
  <c r="I243" i="10"/>
  <c r="H243" i="10"/>
  <c r="I242" i="10"/>
  <c r="H242" i="10"/>
  <c r="I241" i="10"/>
  <c r="H241" i="10"/>
  <c r="I240" i="10"/>
  <c r="H240" i="10"/>
  <c r="I239" i="10"/>
  <c r="H239" i="10"/>
  <c r="I238" i="10"/>
  <c r="H238" i="10"/>
  <c r="I237" i="10"/>
  <c r="H237" i="10"/>
  <c r="I236" i="10"/>
  <c r="H236" i="10"/>
  <c r="I235" i="10"/>
  <c r="H235" i="10"/>
  <c r="I234" i="10"/>
  <c r="H234" i="10"/>
  <c r="I233" i="10"/>
  <c r="H233" i="10"/>
  <c r="I232" i="10"/>
  <c r="H232" i="10"/>
  <c r="I231" i="10"/>
  <c r="H231" i="10"/>
  <c r="I230" i="10"/>
  <c r="H230" i="10"/>
  <c r="I229" i="10"/>
  <c r="H229" i="10"/>
  <c r="I228" i="10"/>
  <c r="H228" i="10"/>
  <c r="I227" i="10"/>
  <c r="H227" i="10"/>
  <c r="I226" i="10"/>
  <c r="H226" i="10"/>
  <c r="I225" i="10"/>
  <c r="H225" i="10"/>
  <c r="I224" i="10"/>
  <c r="H224" i="10"/>
  <c r="I223" i="10"/>
  <c r="H223" i="10"/>
  <c r="I222" i="10"/>
  <c r="H222" i="10"/>
  <c r="I221" i="10"/>
  <c r="H221" i="10"/>
  <c r="I220" i="10"/>
  <c r="H220" i="10"/>
  <c r="I219" i="10"/>
  <c r="H219" i="10"/>
  <c r="I218" i="10"/>
  <c r="H218" i="10"/>
  <c r="I217" i="10"/>
  <c r="H217" i="10"/>
  <c r="I216" i="10"/>
  <c r="H216" i="10"/>
  <c r="I215" i="10"/>
  <c r="H215" i="10"/>
  <c r="I214" i="10"/>
  <c r="H214" i="10"/>
  <c r="I213" i="10"/>
  <c r="H213" i="10"/>
  <c r="I212" i="10"/>
  <c r="H212" i="10"/>
  <c r="I211" i="10"/>
  <c r="H211" i="10"/>
  <c r="I210" i="10"/>
  <c r="H210" i="10"/>
  <c r="I209" i="10"/>
  <c r="H209" i="10"/>
  <c r="I208" i="10"/>
  <c r="H208" i="10"/>
  <c r="I207" i="10"/>
  <c r="H207" i="10"/>
  <c r="I206" i="10"/>
  <c r="H206" i="10"/>
  <c r="I205" i="10"/>
  <c r="H205" i="10"/>
  <c r="I204" i="10"/>
  <c r="H204" i="10"/>
  <c r="I203" i="10"/>
  <c r="H203" i="10"/>
  <c r="I202" i="10"/>
  <c r="H202" i="10"/>
  <c r="I201" i="10"/>
  <c r="H201" i="10"/>
  <c r="I200" i="10"/>
  <c r="H200" i="10"/>
  <c r="I199" i="10"/>
  <c r="H199" i="10"/>
  <c r="I198" i="10"/>
  <c r="H198" i="10"/>
  <c r="I197" i="10"/>
  <c r="H197" i="10"/>
  <c r="I196" i="10"/>
  <c r="H196" i="10"/>
  <c r="I195" i="10"/>
  <c r="H195" i="10"/>
  <c r="I194" i="10"/>
  <c r="H194" i="10"/>
  <c r="I193" i="10"/>
  <c r="H193" i="10"/>
  <c r="I192" i="10"/>
  <c r="H192" i="10"/>
  <c r="I191" i="10"/>
  <c r="H191" i="10"/>
  <c r="I190" i="10"/>
  <c r="H190" i="10"/>
  <c r="I189" i="10"/>
  <c r="H189" i="10"/>
  <c r="I188" i="10"/>
  <c r="H188" i="10"/>
  <c r="I187" i="10"/>
  <c r="H187" i="10"/>
  <c r="I186" i="10"/>
  <c r="H186" i="10"/>
  <c r="I185" i="10"/>
  <c r="H185" i="10"/>
  <c r="I184" i="10"/>
  <c r="H184" i="10"/>
  <c r="I183" i="10"/>
  <c r="H183" i="10"/>
  <c r="I182" i="10"/>
  <c r="H182" i="10"/>
  <c r="I181" i="10"/>
  <c r="H181" i="10"/>
  <c r="I180" i="10"/>
  <c r="H180" i="10"/>
  <c r="I179" i="10"/>
  <c r="H179" i="10"/>
  <c r="I178" i="10"/>
  <c r="H178" i="10"/>
  <c r="I177" i="10"/>
  <c r="H177" i="10"/>
  <c r="I176" i="10"/>
  <c r="H176" i="10"/>
  <c r="I175" i="10"/>
  <c r="H175" i="10"/>
  <c r="I174" i="10"/>
  <c r="H174" i="10"/>
  <c r="I173" i="10"/>
  <c r="H173" i="10"/>
  <c r="I172" i="10"/>
  <c r="H172" i="10"/>
  <c r="I171" i="10"/>
  <c r="H171" i="10"/>
  <c r="I170" i="10"/>
  <c r="H170" i="10"/>
  <c r="I169" i="10"/>
  <c r="H169" i="10"/>
  <c r="I168" i="10"/>
  <c r="H168" i="10"/>
  <c r="I167" i="10"/>
  <c r="H167" i="10"/>
  <c r="I166" i="10"/>
  <c r="H166" i="10"/>
  <c r="I165" i="10"/>
  <c r="H165" i="10"/>
  <c r="I164" i="10"/>
  <c r="H164" i="10"/>
  <c r="I163" i="10"/>
  <c r="H163" i="10"/>
  <c r="I162" i="10"/>
  <c r="H162" i="10"/>
  <c r="I161" i="10"/>
  <c r="H161" i="10"/>
  <c r="I160" i="10"/>
  <c r="H160" i="10"/>
  <c r="I159" i="10"/>
  <c r="H159" i="10"/>
  <c r="I158" i="10"/>
  <c r="H158" i="10"/>
  <c r="I157" i="10"/>
  <c r="H157" i="10"/>
  <c r="I156" i="10"/>
  <c r="H156" i="10"/>
  <c r="I155" i="10"/>
  <c r="H155" i="10"/>
  <c r="I154" i="10"/>
  <c r="H154" i="10"/>
  <c r="I153" i="10"/>
  <c r="H153" i="10"/>
  <c r="I152" i="10"/>
  <c r="H152" i="10"/>
  <c r="I151" i="10"/>
  <c r="H151" i="10"/>
  <c r="I150" i="10"/>
  <c r="H150" i="10"/>
  <c r="I149" i="10"/>
  <c r="H149" i="10"/>
  <c r="I148" i="10"/>
  <c r="H148" i="10"/>
  <c r="I147" i="10"/>
  <c r="H147" i="10"/>
  <c r="I146" i="10"/>
  <c r="H146" i="10"/>
  <c r="I145" i="10"/>
  <c r="H145" i="10"/>
  <c r="I144" i="10"/>
  <c r="H144" i="10"/>
  <c r="I143" i="10"/>
  <c r="H143" i="10"/>
  <c r="I142" i="10"/>
  <c r="H142" i="10"/>
  <c r="I141" i="10"/>
  <c r="H141" i="10"/>
  <c r="I140" i="10"/>
  <c r="H140" i="10"/>
  <c r="I139" i="10"/>
  <c r="H139" i="10"/>
  <c r="I138" i="10"/>
  <c r="H138" i="10"/>
  <c r="I137" i="10"/>
  <c r="H137" i="10"/>
  <c r="I136" i="10"/>
  <c r="H136" i="10"/>
  <c r="I135" i="10"/>
  <c r="H135" i="10"/>
  <c r="I134" i="10"/>
  <c r="H134" i="10"/>
  <c r="I133" i="10"/>
  <c r="H133" i="10"/>
  <c r="I132" i="10"/>
  <c r="H132" i="10"/>
  <c r="I131" i="10"/>
  <c r="H131" i="10"/>
  <c r="I130" i="10"/>
  <c r="H130" i="10"/>
  <c r="I129" i="10"/>
  <c r="H129" i="10"/>
  <c r="I128" i="10"/>
  <c r="H128" i="10"/>
  <c r="I127" i="10"/>
  <c r="H127" i="10"/>
  <c r="I126" i="10"/>
  <c r="H126" i="10"/>
  <c r="I125" i="10"/>
  <c r="H125" i="10"/>
  <c r="I124" i="10"/>
  <c r="H124" i="10"/>
  <c r="I123" i="10"/>
  <c r="H123" i="10"/>
  <c r="I122" i="10"/>
  <c r="H122" i="10"/>
  <c r="I121" i="10"/>
  <c r="H121" i="10"/>
  <c r="I120" i="10"/>
  <c r="H120" i="10"/>
  <c r="I119" i="10"/>
  <c r="H119" i="10"/>
  <c r="I118" i="10"/>
  <c r="H118" i="10"/>
  <c r="I117" i="10"/>
  <c r="H117" i="10"/>
  <c r="I116" i="10"/>
  <c r="H116" i="10"/>
  <c r="I115" i="10"/>
  <c r="H115" i="10"/>
  <c r="I114" i="10"/>
  <c r="H114" i="10"/>
  <c r="I113" i="10"/>
  <c r="H113" i="10"/>
  <c r="I112" i="10"/>
  <c r="H112" i="10"/>
  <c r="I111" i="10"/>
  <c r="H111" i="10"/>
  <c r="I110" i="10"/>
  <c r="H110" i="10"/>
  <c r="I109" i="10"/>
  <c r="H109" i="10"/>
  <c r="I108" i="10"/>
  <c r="H108" i="10"/>
  <c r="I107" i="10"/>
  <c r="H107" i="10"/>
  <c r="I106" i="10"/>
  <c r="H106" i="10"/>
  <c r="I105" i="10"/>
  <c r="H105" i="10"/>
  <c r="I104" i="10"/>
  <c r="H104" i="10"/>
  <c r="I103" i="10"/>
  <c r="H103" i="10"/>
  <c r="I102" i="10"/>
  <c r="H102" i="10"/>
  <c r="I101" i="10"/>
  <c r="H101" i="10"/>
  <c r="I100" i="10"/>
  <c r="H100" i="10"/>
  <c r="I99" i="10"/>
  <c r="H99" i="10"/>
  <c r="I98" i="10"/>
  <c r="H98" i="10"/>
  <c r="I97" i="10"/>
  <c r="H97" i="10"/>
  <c r="I96" i="10"/>
  <c r="H96" i="10"/>
  <c r="I95" i="10"/>
  <c r="H95" i="10"/>
  <c r="I94" i="10"/>
  <c r="H94" i="10"/>
  <c r="I93" i="10"/>
  <c r="H93" i="10"/>
  <c r="I92" i="10"/>
  <c r="H92" i="10"/>
  <c r="I91" i="10"/>
  <c r="H91" i="10"/>
  <c r="I90" i="10"/>
  <c r="H90" i="10"/>
  <c r="I89" i="10"/>
  <c r="H89" i="10"/>
  <c r="I88" i="10"/>
  <c r="H88" i="10"/>
  <c r="I87" i="10"/>
  <c r="H87" i="10"/>
  <c r="I86" i="10"/>
  <c r="H86" i="10"/>
  <c r="I85" i="10"/>
  <c r="H85" i="10"/>
  <c r="I84" i="10"/>
  <c r="H84" i="10"/>
  <c r="I83" i="10"/>
  <c r="H83" i="10"/>
  <c r="I82" i="10"/>
  <c r="H82" i="10"/>
  <c r="I81" i="10"/>
  <c r="H81" i="10"/>
  <c r="I80" i="10"/>
  <c r="H80" i="10"/>
  <c r="I79" i="10"/>
  <c r="H79" i="10"/>
  <c r="I78" i="10"/>
  <c r="H78" i="10"/>
  <c r="I77" i="10"/>
  <c r="H77" i="10"/>
  <c r="I76" i="10"/>
  <c r="H76" i="10"/>
  <c r="I75" i="10"/>
  <c r="H75" i="10"/>
  <c r="I74" i="10"/>
  <c r="H74" i="10"/>
  <c r="I73" i="10"/>
  <c r="H73" i="10"/>
  <c r="I72" i="10"/>
  <c r="H72" i="10"/>
  <c r="I71" i="10"/>
  <c r="H71" i="10"/>
  <c r="I70" i="10"/>
  <c r="H70" i="10"/>
  <c r="I69" i="10"/>
  <c r="H69" i="10"/>
  <c r="I68" i="10"/>
  <c r="H68" i="10"/>
  <c r="I67" i="10"/>
  <c r="H67" i="10"/>
  <c r="I66" i="10"/>
  <c r="H66" i="10"/>
  <c r="I65" i="10"/>
  <c r="H65" i="10"/>
  <c r="I64" i="10"/>
  <c r="H64" i="10"/>
  <c r="I63" i="10"/>
  <c r="H63" i="10"/>
  <c r="I62" i="10"/>
  <c r="H62" i="10"/>
  <c r="I61" i="10"/>
  <c r="H61" i="10"/>
  <c r="I60" i="10"/>
  <c r="H60" i="10"/>
  <c r="I59" i="10"/>
  <c r="H59" i="10"/>
  <c r="I58" i="10"/>
  <c r="H58" i="10"/>
  <c r="I57" i="10"/>
  <c r="H57" i="10"/>
  <c r="I56" i="10"/>
  <c r="H56" i="10"/>
  <c r="I55" i="10"/>
  <c r="H55" i="10"/>
  <c r="I54" i="10"/>
  <c r="H54" i="10"/>
  <c r="I53" i="10"/>
  <c r="H53" i="10"/>
  <c r="I52" i="10"/>
  <c r="H52" i="10"/>
  <c r="I51" i="10"/>
  <c r="H51" i="10"/>
  <c r="I50" i="10"/>
  <c r="H50" i="10"/>
  <c r="I49" i="10"/>
  <c r="H49" i="10"/>
  <c r="I48" i="10"/>
  <c r="H48" i="10"/>
  <c r="I47" i="10"/>
  <c r="H47" i="10"/>
  <c r="I46" i="10"/>
  <c r="H46" i="10"/>
  <c r="I45" i="10"/>
  <c r="H45" i="10"/>
  <c r="I44" i="10"/>
  <c r="H44" i="10"/>
  <c r="I43" i="10"/>
  <c r="H43" i="10"/>
  <c r="I42" i="10"/>
  <c r="H42" i="10"/>
  <c r="I41" i="10"/>
  <c r="H41" i="10"/>
  <c r="I40" i="10"/>
  <c r="H40" i="10"/>
  <c r="I39" i="10"/>
  <c r="H39" i="10"/>
  <c r="I38" i="10"/>
  <c r="H38" i="10"/>
  <c r="I37" i="10"/>
  <c r="H37" i="10"/>
  <c r="I36" i="10"/>
  <c r="H36" i="10"/>
  <c r="I35" i="10"/>
  <c r="H35" i="10"/>
  <c r="I34" i="10"/>
  <c r="H34" i="10"/>
  <c r="I33" i="10"/>
  <c r="H33" i="10"/>
  <c r="I32" i="10"/>
  <c r="H32" i="10"/>
  <c r="I31" i="10"/>
  <c r="H31" i="10"/>
  <c r="I30" i="10"/>
  <c r="H30" i="10"/>
  <c r="I29" i="10"/>
  <c r="H29" i="10"/>
  <c r="I28" i="10"/>
  <c r="H28" i="10"/>
  <c r="I27" i="10"/>
  <c r="H27" i="10"/>
  <c r="I26" i="10"/>
  <c r="H26" i="10"/>
  <c r="I25" i="10"/>
  <c r="H25" i="10"/>
  <c r="I24" i="10"/>
  <c r="H24" i="10"/>
  <c r="I23" i="10"/>
  <c r="H23" i="10"/>
  <c r="I22" i="10"/>
  <c r="H22" i="10"/>
  <c r="I21" i="10"/>
  <c r="H21" i="10"/>
  <c r="I20" i="10"/>
  <c r="H20" i="10"/>
  <c r="I19" i="10"/>
  <c r="H19" i="10"/>
  <c r="I18" i="10"/>
  <c r="H18" i="10"/>
  <c r="I17" i="10"/>
  <c r="H17" i="10"/>
  <c r="I16" i="10"/>
  <c r="H16" i="10"/>
  <c r="I15" i="10"/>
  <c r="H15" i="10"/>
  <c r="I14" i="10"/>
  <c r="H14" i="10"/>
  <c r="I13" i="10"/>
  <c r="H13" i="10"/>
  <c r="I12" i="10"/>
  <c r="H12" i="10"/>
  <c r="I11" i="10"/>
  <c r="H11" i="10"/>
  <c r="I10" i="10"/>
  <c r="H10" i="10"/>
  <c r="I9" i="10"/>
  <c r="H9" i="10"/>
  <c r="I8" i="10"/>
  <c r="H8" i="10"/>
  <c r="I7" i="10"/>
  <c r="H7" i="10"/>
  <c r="I6" i="10"/>
  <c r="H6" i="10"/>
  <c r="I5" i="10"/>
  <c r="H5" i="10"/>
  <c r="I4" i="10"/>
  <c r="H4" i="10"/>
  <c r="I3" i="10"/>
  <c r="H3" i="10"/>
  <c r="H207" i="9"/>
  <c r="G207" i="9"/>
  <c r="H206" i="9"/>
  <c r="G206" i="9"/>
  <c r="H205" i="9"/>
  <c r="G205" i="9"/>
  <c r="H204" i="9"/>
  <c r="G204" i="9"/>
  <c r="H203" i="9"/>
  <c r="G203" i="9"/>
  <c r="H202" i="9"/>
  <c r="G202" i="9"/>
  <c r="H201" i="9"/>
  <c r="G201" i="9"/>
  <c r="H200" i="9"/>
  <c r="G200" i="9"/>
  <c r="H199" i="9"/>
  <c r="G199" i="9"/>
  <c r="H198" i="9"/>
  <c r="G198" i="9"/>
  <c r="H197" i="9"/>
  <c r="G197" i="9"/>
  <c r="H196" i="9"/>
  <c r="G196" i="9"/>
  <c r="H195" i="9"/>
  <c r="G195" i="9"/>
  <c r="H194" i="9"/>
  <c r="G194" i="9"/>
  <c r="H193" i="9"/>
  <c r="G193" i="9"/>
  <c r="H192" i="9"/>
  <c r="G192" i="9"/>
  <c r="H191" i="9"/>
  <c r="G191" i="9"/>
  <c r="H190" i="9"/>
  <c r="G190" i="9"/>
  <c r="H189" i="9"/>
  <c r="G189" i="9"/>
  <c r="H188" i="9"/>
  <c r="G188" i="9"/>
  <c r="H187" i="9"/>
  <c r="G187" i="9"/>
  <c r="H186" i="9"/>
  <c r="G186" i="9"/>
  <c r="H185" i="9"/>
  <c r="G185" i="9"/>
  <c r="H184" i="9"/>
  <c r="G184" i="9"/>
  <c r="H183" i="9"/>
  <c r="G183" i="9"/>
  <c r="H182" i="9"/>
  <c r="G182" i="9"/>
  <c r="H181" i="9"/>
  <c r="G181" i="9"/>
  <c r="H180" i="9"/>
  <c r="G180" i="9"/>
  <c r="H179" i="9"/>
  <c r="G179" i="9"/>
  <c r="H178" i="9"/>
  <c r="G178" i="9"/>
  <c r="H177" i="9"/>
  <c r="G177" i="9"/>
  <c r="H176" i="9"/>
  <c r="G176" i="9"/>
  <c r="H175" i="9"/>
  <c r="G175" i="9"/>
  <c r="H174" i="9"/>
  <c r="G174" i="9"/>
  <c r="H173" i="9"/>
  <c r="G173" i="9"/>
  <c r="H172" i="9"/>
  <c r="G172" i="9"/>
  <c r="H171" i="9"/>
  <c r="G171" i="9"/>
  <c r="H170" i="9"/>
  <c r="G170" i="9"/>
  <c r="H169" i="9"/>
  <c r="G169" i="9"/>
  <c r="H168" i="9"/>
  <c r="G168" i="9"/>
  <c r="H167" i="9"/>
  <c r="G167" i="9"/>
  <c r="H166" i="9"/>
  <c r="G166" i="9"/>
  <c r="H165" i="9"/>
  <c r="G165" i="9"/>
  <c r="H164" i="9"/>
  <c r="G164" i="9"/>
  <c r="H163" i="9"/>
  <c r="G163" i="9"/>
  <c r="H162" i="9"/>
  <c r="G162" i="9"/>
  <c r="H161" i="9"/>
  <c r="G161" i="9"/>
  <c r="H160" i="9"/>
  <c r="G160" i="9"/>
  <c r="H159" i="9"/>
  <c r="G159" i="9"/>
  <c r="H158" i="9"/>
  <c r="G158" i="9"/>
  <c r="H157" i="9"/>
  <c r="G157" i="9"/>
  <c r="H156" i="9"/>
  <c r="G156" i="9"/>
  <c r="H155" i="9"/>
  <c r="G155" i="9"/>
  <c r="H154" i="9"/>
  <c r="G154" i="9"/>
  <c r="H153" i="9"/>
  <c r="G153" i="9"/>
  <c r="H152" i="9"/>
  <c r="G152" i="9"/>
  <c r="H151" i="9"/>
  <c r="G151" i="9"/>
  <c r="H150" i="9"/>
  <c r="G150" i="9"/>
  <c r="H149" i="9"/>
  <c r="G149" i="9"/>
  <c r="H148" i="9"/>
  <c r="G148" i="9"/>
  <c r="H147" i="9"/>
  <c r="G147" i="9"/>
  <c r="H146" i="9"/>
  <c r="G146" i="9"/>
  <c r="H145" i="9"/>
  <c r="G145" i="9"/>
  <c r="H144" i="9"/>
  <c r="G144" i="9"/>
  <c r="H143" i="9"/>
  <c r="G143" i="9"/>
  <c r="H142" i="9"/>
  <c r="G142" i="9"/>
  <c r="H141" i="9"/>
  <c r="G141" i="9"/>
  <c r="H140" i="9"/>
  <c r="G140" i="9"/>
  <c r="H139" i="9"/>
  <c r="G139" i="9"/>
  <c r="H138" i="9"/>
  <c r="G138" i="9"/>
  <c r="H137" i="9"/>
  <c r="G137" i="9"/>
  <c r="H136" i="9"/>
  <c r="G136" i="9"/>
  <c r="H135" i="9"/>
  <c r="G135" i="9"/>
  <c r="H134" i="9"/>
  <c r="G134" i="9"/>
  <c r="H133" i="9"/>
  <c r="G133" i="9"/>
  <c r="H132" i="9"/>
  <c r="G132" i="9"/>
  <c r="H131" i="9"/>
  <c r="G131" i="9"/>
  <c r="H130" i="9"/>
  <c r="G130" i="9"/>
  <c r="H129" i="9"/>
  <c r="G129" i="9"/>
  <c r="H128" i="9"/>
  <c r="G128" i="9"/>
  <c r="H127" i="9"/>
  <c r="G127" i="9"/>
  <c r="H126" i="9"/>
  <c r="G126" i="9"/>
  <c r="H125" i="9"/>
  <c r="G125" i="9"/>
  <c r="H124" i="9"/>
  <c r="G124" i="9"/>
  <c r="H123" i="9"/>
  <c r="G123" i="9"/>
  <c r="H122" i="9"/>
  <c r="G122" i="9"/>
  <c r="H121" i="9"/>
  <c r="G121" i="9"/>
  <c r="H120" i="9"/>
  <c r="G120" i="9"/>
  <c r="H119" i="9"/>
  <c r="G119" i="9"/>
  <c r="H118" i="9"/>
  <c r="G118" i="9"/>
  <c r="H117" i="9"/>
  <c r="G117" i="9"/>
  <c r="H116" i="9"/>
  <c r="G116" i="9"/>
  <c r="H115" i="9"/>
  <c r="G115" i="9"/>
  <c r="H114" i="9"/>
  <c r="G114" i="9"/>
  <c r="H113" i="9"/>
  <c r="G113" i="9"/>
  <c r="H112" i="9"/>
  <c r="G112" i="9"/>
  <c r="H111" i="9"/>
  <c r="G111" i="9"/>
  <c r="H110" i="9"/>
  <c r="G110" i="9"/>
  <c r="H109" i="9"/>
  <c r="G109" i="9"/>
  <c r="H108" i="9"/>
  <c r="G108" i="9"/>
  <c r="H107" i="9"/>
  <c r="G107" i="9"/>
  <c r="H106" i="9"/>
  <c r="G106" i="9"/>
  <c r="H105" i="9"/>
  <c r="G105" i="9"/>
  <c r="H104" i="9"/>
  <c r="G104" i="9"/>
  <c r="H103" i="9"/>
  <c r="G103" i="9"/>
  <c r="H102" i="9"/>
  <c r="G102" i="9"/>
  <c r="H101" i="9"/>
  <c r="G101" i="9"/>
  <c r="H100" i="9"/>
  <c r="G100" i="9"/>
  <c r="H99" i="9"/>
  <c r="G99" i="9"/>
  <c r="H98" i="9"/>
  <c r="G98" i="9"/>
  <c r="H97" i="9"/>
  <c r="G97" i="9"/>
  <c r="H96" i="9"/>
  <c r="G96" i="9"/>
  <c r="H95" i="9"/>
  <c r="G95" i="9"/>
  <c r="H94" i="9"/>
  <c r="G94" i="9"/>
  <c r="H93" i="9"/>
  <c r="G93" i="9"/>
  <c r="H92" i="9"/>
  <c r="G92" i="9"/>
  <c r="H91" i="9"/>
  <c r="G91" i="9"/>
  <c r="H90" i="9"/>
  <c r="G90" i="9"/>
  <c r="H89" i="9"/>
  <c r="G89" i="9"/>
  <c r="H88" i="9"/>
  <c r="G88" i="9"/>
  <c r="H87" i="9"/>
  <c r="G87" i="9"/>
  <c r="H86" i="9"/>
  <c r="G86" i="9"/>
  <c r="H85" i="9"/>
  <c r="G85" i="9"/>
  <c r="H84" i="9"/>
  <c r="G84" i="9"/>
  <c r="H83" i="9"/>
  <c r="G83" i="9"/>
  <c r="H82" i="9"/>
  <c r="G82" i="9"/>
  <c r="H81" i="9"/>
  <c r="G81" i="9"/>
  <c r="H80" i="9"/>
  <c r="G80" i="9"/>
  <c r="H79" i="9"/>
  <c r="G79" i="9"/>
  <c r="H78" i="9"/>
  <c r="G78" i="9"/>
  <c r="H77" i="9"/>
  <c r="G77" i="9"/>
  <c r="H76" i="9"/>
  <c r="G76" i="9"/>
  <c r="H75" i="9"/>
  <c r="G75" i="9"/>
  <c r="H74" i="9"/>
  <c r="G74" i="9"/>
  <c r="H73" i="9"/>
  <c r="G73" i="9"/>
  <c r="H72" i="9"/>
  <c r="G72" i="9"/>
  <c r="H71" i="9"/>
  <c r="G71" i="9"/>
  <c r="H70" i="9"/>
  <c r="G70" i="9"/>
  <c r="H69" i="9"/>
  <c r="G69" i="9"/>
  <c r="H68" i="9"/>
  <c r="G68" i="9"/>
  <c r="H67" i="9"/>
  <c r="G67" i="9"/>
  <c r="H66" i="9"/>
  <c r="G66" i="9"/>
  <c r="H65" i="9"/>
  <c r="G65" i="9"/>
  <c r="H64" i="9"/>
  <c r="G64" i="9"/>
  <c r="H63" i="9"/>
  <c r="G63" i="9"/>
  <c r="H62" i="9"/>
  <c r="G62" i="9"/>
  <c r="H61" i="9"/>
  <c r="G61" i="9"/>
  <c r="H60" i="9"/>
  <c r="G60" i="9"/>
  <c r="H59" i="9"/>
  <c r="G59" i="9"/>
  <c r="H58" i="9"/>
  <c r="G58" i="9"/>
  <c r="H57" i="9"/>
  <c r="G57" i="9"/>
  <c r="H56" i="9"/>
  <c r="G56" i="9"/>
  <c r="H55" i="9"/>
  <c r="G55" i="9"/>
  <c r="H54" i="9"/>
  <c r="G54" i="9"/>
  <c r="H53" i="9"/>
  <c r="G53" i="9"/>
  <c r="H52" i="9"/>
  <c r="G52" i="9"/>
  <c r="H51" i="9"/>
  <c r="G51" i="9"/>
  <c r="H50" i="9"/>
  <c r="G50" i="9"/>
  <c r="H49" i="9"/>
  <c r="G49" i="9"/>
  <c r="H48" i="9"/>
  <c r="G48" i="9"/>
  <c r="H47" i="9"/>
  <c r="G47" i="9"/>
  <c r="H46" i="9"/>
  <c r="G46" i="9"/>
  <c r="H45" i="9"/>
  <c r="G45" i="9"/>
  <c r="H44" i="9"/>
  <c r="G44" i="9"/>
  <c r="H43" i="9"/>
  <c r="G43" i="9"/>
  <c r="H42" i="9"/>
  <c r="G42" i="9"/>
  <c r="H41" i="9"/>
  <c r="G41" i="9"/>
  <c r="H40" i="9"/>
  <c r="G40" i="9"/>
  <c r="H39" i="9"/>
  <c r="G39" i="9"/>
  <c r="H38" i="9"/>
  <c r="G38" i="9"/>
  <c r="H37" i="9"/>
  <c r="G37" i="9"/>
  <c r="H36" i="9"/>
  <c r="G36" i="9"/>
  <c r="H35" i="9"/>
  <c r="G35" i="9"/>
  <c r="H34" i="9"/>
  <c r="G34" i="9"/>
  <c r="H33" i="9"/>
  <c r="G33" i="9"/>
  <c r="H32" i="9"/>
  <c r="G32" i="9"/>
  <c r="H31" i="9"/>
  <c r="G31" i="9"/>
  <c r="H30" i="9"/>
  <c r="G30" i="9"/>
  <c r="H29" i="9"/>
  <c r="G29" i="9"/>
  <c r="H28" i="9"/>
  <c r="G28" i="9"/>
  <c r="H27" i="9"/>
  <c r="G27" i="9"/>
  <c r="H26" i="9"/>
  <c r="G26" i="9"/>
  <c r="H25" i="9"/>
  <c r="G25" i="9"/>
  <c r="H24" i="9"/>
  <c r="G24" i="9"/>
  <c r="H23" i="9"/>
  <c r="G23" i="9"/>
  <c r="H22" i="9"/>
  <c r="G22" i="9"/>
  <c r="H21" i="9"/>
  <c r="G21" i="9"/>
  <c r="H20" i="9"/>
  <c r="G20" i="9"/>
  <c r="H19" i="9"/>
  <c r="G19" i="9"/>
  <c r="H18" i="9"/>
  <c r="G18" i="9"/>
  <c r="H17" i="9"/>
  <c r="G17" i="9"/>
  <c r="H16" i="9"/>
  <c r="G16" i="9"/>
  <c r="H15" i="9"/>
  <c r="G15" i="9"/>
  <c r="H14" i="9"/>
  <c r="G14" i="9"/>
  <c r="H13" i="9"/>
  <c r="G13" i="9"/>
  <c r="H12" i="9"/>
  <c r="G12" i="9"/>
  <c r="H11" i="9"/>
  <c r="G11" i="9"/>
  <c r="H10" i="9"/>
  <c r="G10" i="9"/>
  <c r="H9" i="9"/>
  <c r="G9" i="9"/>
  <c r="H8" i="9"/>
  <c r="G8" i="9"/>
  <c r="H7" i="9"/>
  <c r="G7" i="9"/>
  <c r="H6" i="9"/>
  <c r="G6" i="9"/>
  <c r="H5" i="9"/>
  <c r="G5" i="9"/>
  <c r="H4" i="9"/>
  <c r="G4" i="9"/>
  <c r="H3" i="9"/>
  <c r="G3" i="9"/>
  <c r="H2" i="9"/>
  <c r="G2" i="9"/>
  <c r="H216" i="2"/>
  <c r="L216" i="2"/>
  <c r="M216" i="2"/>
  <c r="H217" i="2"/>
  <c r="L217" i="2"/>
  <c r="M217" i="2"/>
  <c r="H218" i="2"/>
  <c r="L218" i="2"/>
  <c r="M218" i="2"/>
  <c r="H219" i="2"/>
  <c r="L219" i="2"/>
  <c r="M219" i="2"/>
  <c r="H220" i="2"/>
  <c r="L220" i="2"/>
  <c r="M220" i="2"/>
  <c r="H221" i="2"/>
  <c r="L221" i="2"/>
  <c r="M221" i="2"/>
  <c r="H222" i="2"/>
  <c r="L222" i="2"/>
  <c r="M222" i="2"/>
  <c r="H223" i="2"/>
  <c r="L223" i="2"/>
  <c r="M223" i="2"/>
  <c r="H224" i="2"/>
  <c r="L224" i="2"/>
  <c r="M224" i="2"/>
  <c r="H225" i="2"/>
  <c r="L225" i="2"/>
  <c r="M225" i="2"/>
  <c r="H226" i="2"/>
  <c r="L226" i="2"/>
  <c r="M226" i="2"/>
  <c r="H227" i="2"/>
  <c r="L227" i="2"/>
  <c r="M227" i="2"/>
  <c r="H228" i="2"/>
  <c r="L228" i="2"/>
  <c r="M228" i="2"/>
  <c r="H229" i="2"/>
  <c r="L229" i="2"/>
  <c r="M229" i="2"/>
  <c r="H230" i="2"/>
  <c r="L230" i="2"/>
  <c r="M230" i="2"/>
  <c r="H231" i="2"/>
  <c r="L231" i="2"/>
  <c r="M231" i="2"/>
  <c r="H232" i="2"/>
  <c r="L232" i="2"/>
  <c r="M232" i="2"/>
  <c r="H233" i="2"/>
  <c r="L233" i="2"/>
  <c r="M233" i="2"/>
  <c r="H234" i="2"/>
  <c r="L234" i="2"/>
  <c r="M234" i="2"/>
  <c r="H235" i="2"/>
  <c r="L235" i="2"/>
  <c r="M235" i="2"/>
  <c r="H236" i="2"/>
  <c r="L236" i="2"/>
  <c r="M236" i="2"/>
  <c r="H237" i="2"/>
  <c r="L237" i="2"/>
  <c r="M237" i="2"/>
  <c r="H238" i="2"/>
  <c r="L238" i="2"/>
  <c r="M238" i="2"/>
  <c r="H239" i="2"/>
  <c r="L239" i="2"/>
  <c r="M239" i="2"/>
  <c r="H240" i="2"/>
  <c r="L240" i="2"/>
  <c r="M240" i="2"/>
  <c r="H241" i="2"/>
  <c r="L241" i="2"/>
  <c r="M241" i="2"/>
  <c r="H242" i="2"/>
  <c r="L242" i="2"/>
  <c r="M242" i="2"/>
  <c r="H243" i="2"/>
  <c r="L243" i="2"/>
  <c r="M243" i="2"/>
  <c r="H244" i="2"/>
  <c r="L244" i="2"/>
  <c r="M244" i="2"/>
  <c r="H245" i="2"/>
  <c r="L245" i="2"/>
  <c r="M245" i="2"/>
  <c r="H246" i="2"/>
  <c r="L246" i="2"/>
  <c r="M246" i="2"/>
  <c r="H247" i="2"/>
  <c r="L247" i="2"/>
  <c r="M247" i="2"/>
  <c r="H248" i="2"/>
  <c r="L248" i="2"/>
  <c r="M248" i="2"/>
  <c r="H249" i="2"/>
  <c r="L249" i="2"/>
  <c r="M249" i="2"/>
  <c r="H250" i="2"/>
  <c r="L250" i="2"/>
  <c r="M250" i="2"/>
  <c r="H251" i="2"/>
  <c r="L251" i="2"/>
  <c r="M251" i="2"/>
  <c r="H252" i="2"/>
  <c r="L252" i="2"/>
  <c r="M252" i="2"/>
  <c r="H253" i="2"/>
  <c r="L253" i="2"/>
  <c r="M253" i="2"/>
  <c r="H254" i="2"/>
  <c r="L254" i="2"/>
  <c r="M254" i="2"/>
  <c r="H255" i="2"/>
  <c r="L255" i="2"/>
  <c r="M255" i="2"/>
  <c r="H256" i="2"/>
  <c r="L256" i="2"/>
  <c r="M256" i="2"/>
  <c r="H257" i="2"/>
  <c r="L257" i="2"/>
  <c r="M257" i="2"/>
  <c r="H258" i="2"/>
  <c r="L258" i="2"/>
  <c r="M258" i="2"/>
  <c r="H259" i="2"/>
  <c r="L259" i="2"/>
  <c r="M259" i="2"/>
  <c r="H260" i="2"/>
  <c r="L260" i="2"/>
  <c r="M260" i="2"/>
  <c r="H261" i="2"/>
  <c r="L261" i="2"/>
  <c r="M261" i="2"/>
  <c r="H262" i="2"/>
  <c r="L262" i="2"/>
  <c r="M262" i="2"/>
  <c r="H263" i="2"/>
  <c r="L263" i="2"/>
  <c r="M263" i="2"/>
  <c r="H264" i="2"/>
  <c r="L264" i="2"/>
  <c r="M264" i="2"/>
  <c r="H265" i="2"/>
  <c r="L265" i="2"/>
  <c r="M265" i="2"/>
  <c r="H266" i="2"/>
  <c r="L266" i="2"/>
  <c r="M266" i="2"/>
  <c r="H267" i="2"/>
  <c r="L267" i="2"/>
  <c r="M267" i="2"/>
  <c r="H268" i="2"/>
  <c r="L268" i="2"/>
  <c r="M268" i="2"/>
  <c r="H269" i="2"/>
  <c r="L269" i="2"/>
  <c r="M269" i="2"/>
  <c r="H270" i="2"/>
  <c r="L270" i="2"/>
  <c r="M270" i="2"/>
  <c r="H271" i="2"/>
  <c r="L271" i="2"/>
  <c r="M271" i="2"/>
  <c r="H272" i="2"/>
  <c r="L272" i="2"/>
  <c r="M272" i="2"/>
  <c r="H273" i="2"/>
  <c r="L273" i="2"/>
  <c r="M273" i="2"/>
  <c r="H274" i="2"/>
  <c r="L274" i="2"/>
  <c r="M274" i="2"/>
  <c r="H275" i="2"/>
  <c r="L275" i="2"/>
  <c r="M275" i="2"/>
  <c r="H276" i="2"/>
  <c r="L276" i="2"/>
  <c r="M276" i="2"/>
  <c r="H277" i="2"/>
  <c r="L277" i="2"/>
  <c r="M277" i="2"/>
  <c r="H278" i="2"/>
  <c r="L278" i="2"/>
  <c r="M278" i="2"/>
  <c r="H279" i="2"/>
  <c r="L279" i="2"/>
  <c r="M279" i="2"/>
  <c r="H280" i="2"/>
  <c r="L280" i="2"/>
  <c r="M280" i="2"/>
  <c r="H281" i="2"/>
  <c r="L281" i="2"/>
  <c r="M281" i="2"/>
  <c r="H282" i="2"/>
  <c r="L282" i="2"/>
  <c r="M282" i="2"/>
  <c r="H283" i="2"/>
  <c r="L283" i="2"/>
  <c r="M283" i="2"/>
  <c r="H284" i="2"/>
  <c r="L284" i="2"/>
  <c r="M284" i="2"/>
  <c r="H285" i="2"/>
  <c r="L285" i="2"/>
  <c r="M285" i="2"/>
  <c r="H286" i="2"/>
  <c r="L286" i="2"/>
  <c r="M286" i="2"/>
  <c r="H287" i="2"/>
  <c r="L287" i="2"/>
  <c r="M287" i="2"/>
  <c r="H288" i="2"/>
  <c r="L288" i="2"/>
  <c r="M288" i="2"/>
  <c r="H289" i="2"/>
  <c r="L289" i="2"/>
  <c r="M289" i="2"/>
  <c r="H290" i="2"/>
  <c r="L290" i="2"/>
  <c r="M290" i="2"/>
  <c r="H291" i="2"/>
  <c r="L291" i="2"/>
  <c r="M291" i="2"/>
  <c r="H292" i="2"/>
  <c r="L292" i="2"/>
  <c r="M292" i="2"/>
  <c r="H293" i="2"/>
  <c r="L293" i="2"/>
  <c r="M293" i="2"/>
  <c r="H294" i="2"/>
  <c r="L294" i="2"/>
  <c r="M294" i="2"/>
  <c r="H295" i="2"/>
  <c r="L295" i="2"/>
  <c r="M295" i="2"/>
  <c r="K276" i="7"/>
  <c r="J276" i="7" s="1"/>
  <c r="K275" i="7"/>
  <c r="J275" i="7" s="1"/>
  <c r="K274" i="7"/>
  <c r="J274" i="7" s="1"/>
  <c r="K273" i="7"/>
  <c r="J273" i="7"/>
  <c r="K272" i="7"/>
  <c r="J272" i="7" s="1"/>
  <c r="K271" i="7"/>
  <c r="J271" i="7"/>
  <c r="K270" i="7"/>
  <c r="J270" i="7" s="1"/>
  <c r="K269" i="7"/>
  <c r="J269" i="7"/>
  <c r="K268" i="7"/>
  <c r="J268" i="7" s="1"/>
  <c r="K267" i="7"/>
  <c r="J267" i="7" s="1"/>
  <c r="K266" i="7"/>
  <c r="J266" i="7" s="1"/>
  <c r="K265" i="7"/>
  <c r="J265" i="7" s="1"/>
  <c r="K264" i="7"/>
  <c r="J264" i="7" s="1"/>
  <c r="K263" i="7"/>
  <c r="J263" i="7"/>
  <c r="K262" i="7"/>
  <c r="J262" i="7" s="1"/>
  <c r="K261" i="7"/>
  <c r="J261" i="7"/>
  <c r="K260" i="7"/>
  <c r="J260" i="7" s="1"/>
  <c r="K259" i="7"/>
  <c r="J259" i="7" s="1"/>
  <c r="K258" i="7"/>
  <c r="J258" i="7" s="1"/>
  <c r="K257" i="7"/>
  <c r="J257" i="7" s="1"/>
  <c r="K255" i="7"/>
  <c r="J255" i="7" s="1"/>
  <c r="K254" i="7"/>
  <c r="J254" i="7"/>
  <c r="K253" i="7"/>
  <c r="J253" i="7" s="1"/>
  <c r="K252" i="7"/>
  <c r="J252" i="7"/>
  <c r="K251" i="7"/>
  <c r="J251" i="7" s="1"/>
  <c r="K250" i="7"/>
  <c r="J250" i="7" s="1"/>
  <c r="K249" i="7"/>
  <c r="J249" i="7" s="1"/>
  <c r="K248" i="7"/>
  <c r="J248" i="7" s="1"/>
  <c r="K247" i="7"/>
  <c r="J247" i="7" s="1"/>
  <c r="K246" i="7"/>
  <c r="J246" i="7"/>
  <c r="K245" i="7"/>
  <c r="J245" i="7" s="1"/>
  <c r="K244" i="7"/>
  <c r="J244" i="7"/>
  <c r="K243" i="7"/>
  <c r="J243" i="7" s="1"/>
  <c r="K242" i="7"/>
  <c r="J242" i="7" s="1"/>
  <c r="K241" i="7"/>
  <c r="J241" i="7" s="1"/>
  <c r="K240" i="7"/>
  <c r="J240" i="7" s="1"/>
  <c r="K239" i="7"/>
  <c r="J239" i="7" s="1"/>
  <c r="K238" i="7"/>
  <c r="J238" i="7"/>
  <c r="K237" i="7"/>
  <c r="J237" i="7" s="1"/>
  <c r="K236" i="7"/>
  <c r="J236" i="7"/>
  <c r="K235" i="7"/>
  <c r="J235" i="7" s="1"/>
  <c r="K234" i="7"/>
  <c r="J234" i="7" s="1"/>
  <c r="K233" i="7"/>
  <c r="J233" i="7" s="1"/>
  <c r="K232" i="7"/>
  <c r="J232" i="7" s="1"/>
  <c r="K231" i="7"/>
  <c r="J231" i="7" s="1"/>
  <c r="K230" i="7"/>
  <c r="J230" i="7"/>
  <c r="K229" i="7"/>
  <c r="J229" i="7" s="1"/>
  <c r="K228" i="7"/>
  <c r="J228" i="7"/>
  <c r="K227" i="7"/>
  <c r="J227" i="7" s="1"/>
  <c r="K226" i="7"/>
  <c r="J226" i="7" s="1"/>
  <c r="K225" i="7"/>
  <c r="J225" i="7" s="1"/>
  <c r="K224" i="7"/>
  <c r="J224" i="7" s="1"/>
  <c r="K223" i="7"/>
  <c r="J223" i="7" s="1"/>
  <c r="K222" i="7"/>
  <c r="J222" i="7"/>
  <c r="K221" i="7"/>
  <c r="J221" i="7" s="1"/>
  <c r="K220" i="7"/>
  <c r="J220" i="7"/>
  <c r="K219" i="7"/>
  <c r="J219" i="7" s="1"/>
  <c r="K218" i="7"/>
  <c r="J218" i="7" s="1"/>
  <c r="K217" i="7"/>
  <c r="J217" i="7" s="1"/>
  <c r="K216" i="7"/>
  <c r="J216" i="7" s="1"/>
  <c r="K215" i="7"/>
  <c r="J215" i="7" s="1"/>
  <c r="K214" i="7"/>
  <c r="J214" i="7"/>
  <c r="K213" i="7"/>
  <c r="J213" i="7" s="1"/>
  <c r="K212" i="7"/>
  <c r="J212" i="7"/>
  <c r="K211" i="7"/>
  <c r="J211" i="7" s="1"/>
  <c r="K210" i="7"/>
  <c r="J210" i="7" s="1"/>
  <c r="K209" i="7"/>
  <c r="J209" i="7" s="1"/>
  <c r="K208" i="7"/>
  <c r="J208" i="7" s="1"/>
  <c r="K207" i="7"/>
  <c r="J207" i="7" s="1"/>
  <c r="K206" i="7"/>
  <c r="J206" i="7"/>
  <c r="K205" i="7"/>
  <c r="J205" i="7" s="1"/>
  <c r="K204" i="7"/>
  <c r="J204" i="7"/>
  <c r="K203" i="7"/>
  <c r="J203" i="7" s="1"/>
  <c r="K202" i="7"/>
  <c r="J202" i="7" s="1"/>
  <c r="K201" i="7"/>
  <c r="J201" i="7" s="1"/>
  <c r="K200" i="7"/>
  <c r="J200" i="7" s="1"/>
  <c r="K199" i="7"/>
  <c r="J199" i="7" s="1"/>
  <c r="K198" i="7"/>
  <c r="J198" i="7"/>
  <c r="K197" i="7"/>
  <c r="J197" i="7" s="1"/>
  <c r="K196" i="7"/>
  <c r="J196" i="7"/>
  <c r="K195" i="7"/>
  <c r="J195" i="7" s="1"/>
  <c r="K193" i="7"/>
  <c r="J193" i="7" s="1"/>
  <c r="K192" i="7"/>
  <c r="J192" i="7" s="1"/>
  <c r="K191" i="7"/>
  <c r="J191" i="7" s="1"/>
  <c r="K190" i="7"/>
  <c r="J190" i="7" s="1"/>
  <c r="K189" i="7"/>
  <c r="J189" i="7"/>
  <c r="K188" i="7"/>
  <c r="J188" i="7" s="1"/>
  <c r="K187" i="7"/>
  <c r="J187" i="7"/>
  <c r="K185" i="7"/>
  <c r="J185" i="7" s="1"/>
  <c r="K184" i="7"/>
  <c r="J184" i="7" s="1"/>
  <c r="K183" i="7"/>
  <c r="J183" i="7" s="1"/>
  <c r="K182" i="7"/>
  <c r="J182" i="7" s="1"/>
  <c r="K181" i="7"/>
  <c r="J181" i="7" s="1"/>
  <c r="K180" i="7"/>
  <c r="J180" i="7"/>
  <c r="K179" i="7"/>
  <c r="J179" i="7" s="1"/>
  <c r="K178" i="7"/>
  <c r="J178" i="7"/>
  <c r="K177" i="7"/>
  <c r="J177" i="7" s="1"/>
  <c r="K176" i="7"/>
  <c r="J176" i="7" s="1"/>
  <c r="K175" i="7"/>
  <c r="J175" i="7" s="1"/>
  <c r="K174" i="7"/>
  <c r="J174" i="7" s="1"/>
  <c r="K173" i="7"/>
  <c r="J173" i="7" s="1"/>
  <c r="K172" i="7"/>
  <c r="J172" i="7"/>
  <c r="K171" i="7"/>
  <c r="J171" i="7" s="1"/>
  <c r="K170" i="7"/>
  <c r="J170" i="7"/>
  <c r="K169" i="7"/>
  <c r="J169" i="7" s="1"/>
  <c r="K168" i="7"/>
  <c r="J168" i="7" s="1"/>
  <c r="K167" i="7"/>
  <c r="J167" i="7" s="1"/>
  <c r="K166" i="7"/>
  <c r="J166" i="7" s="1"/>
  <c r="K165" i="7"/>
  <c r="J165" i="7" s="1"/>
  <c r="K164" i="7"/>
  <c r="J164" i="7"/>
  <c r="K163" i="7"/>
  <c r="K162" i="7"/>
  <c r="J162" i="7"/>
  <c r="K161" i="7"/>
  <c r="J161" i="7" s="1"/>
  <c r="K160" i="7"/>
  <c r="J160" i="7"/>
  <c r="K159" i="7"/>
  <c r="J159" i="7"/>
  <c r="K158" i="7"/>
  <c r="J158" i="7"/>
  <c r="K157" i="7"/>
  <c r="J157" i="7"/>
  <c r="K156" i="7"/>
  <c r="J156" i="7"/>
  <c r="K155" i="7"/>
  <c r="J155" i="7"/>
  <c r="K154" i="7"/>
  <c r="J154" i="7"/>
  <c r="K153" i="7"/>
  <c r="J153" i="7" s="1"/>
  <c r="K152" i="7"/>
  <c r="J152" i="7"/>
  <c r="K151" i="7"/>
  <c r="J151" i="7"/>
  <c r="K150" i="7"/>
  <c r="J150" i="7"/>
  <c r="K149" i="7"/>
  <c r="J149" i="7"/>
  <c r="K148" i="7"/>
  <c r="J148" i="7"/>
  <c r="K147" i="7"/>
  <c r="J147" i="7"/>
  <c r="K146" i="7"/>
  <c r="J146" i="7"/>
  <c r="K145" i="7"/>
  <c r="J145" i="7" s="1"/>
  <c r="K144" i="7"/>
  <c r="J144" i="7"/>
  <c r="K143" i="7"/>
  <c r="J143" i="7"/>
  <c r="K142" i="7"/>
  <c r="J142" i="7"/>
  <c r="K141" i="7"/>
  <c r="J141" i="7"/>
  <c r="K140" i="7"/>
  <c r="J140" i="7"/>
  <c r="K139" i="7"/>
  <c r="J139" i="7"/>
  <c r="K138" i="7"/>
  <c r="J138" i="7"/>
  <c r="K137" i="7"/>
  <c r="J137" i="7" s="1"/>
  <c r="K136" i="7"/>
  <c r="J136" i="7"/>
  <c r="K135" i="7"/>
  <c r="J135" i="7"/>
  <c r="K134" i="7"/>
  <c r="J134" i="7"/>
  <c r="K133" i="7"/>
  <c r="J133" i="7"/>
  <c r="K132" i="7"/>
  <c r="J132" i="7"/>
  <c r="K131" i="7"/>
  <c r="J131" i="7"/>
  <c r="K130" i="7"/>
  <c r="J130" i="7"/>
  <c r="K129" i="7"/>
  <c r="J129" i="7" s="1"/>
  <c r="K128" i="7"/>
  <c r="J128" i="7"/>
  <c r="K127" i="7"/>
  <c r="J127" i="7"/>
  <c r="K126" i="7"/>
  <c r="J126" i="7"/>
  <c r="K125" i="7"/>
  <c r="J125" i="7"/>
  <c r="K124" i="7"/>
  <c r="J124" i="7"/>
  <c r="K123" i="7"/>
  <c r="J123" i="7"/>
  <c r="K122" i="7"/>
  <c r="J122" i="7"/>
  <c r="K121" i="7"/>
  <c r="J121" i="7" s="1"/>
  <c r="K120" i="7"/>
  <c r="J120" i="7"/>
  <c r="K119" i="7"/>
  <c r="J119" i="7"/>
  <c r="K118" i="7"/>
  <c r="J118" i="7"/>
  <c r="K117" i="7"/>
  <c r="J117" i="7"/>
  <c r="K116" i="7"/>
  <c r="J116" i="7"/>
  <c r="K115" i="7"/>
  <c r="J115" i="7"/>
  <c r="K114" i="7"/>
  <c r="J114" i="7"/>
  <c r="K113" i="7"/>
  <c r="J113" i="7" s="1"/>
  <c r="K112" i="7"/>
  <c r="J112" i="7"/>
  <c r="K111" i="7"/>
  <c r="J111" i="7"/>
  <c r="K110" i="7"/>
  <c r="J110" i="7"/>
  <c r="K109" i="7"/>
  <c r="J109" i="7"/>
  <c r="K108" i="7"/>
  <c r="J108" i="7"/>
  <c r="K107" i="7"/>
  <c r="J107" i="7"/>
  <c r="K106" i="7"/>
  <c r="J106" i="7"/>
  <c r="K105" i="7"/>
  <c r="J105" i="7" s="1"/>
  <c r="K104" i="7"/>
  <c r="J104" i="7"/>
  <c r="K103" i="7"/>
  <c r="J103" i="7"/>
  <c r="K102" i="7"/>
  <c r="J102" i="7"/>
  <c r="K101" i="7"/>
  <c r="J101" i="7"/>
  <c r="K100" i="7"/>
  <c r="J100" i="7"/>
  <c r="K99" i="7"/>
  <c r="J99" i="7"/>
  <c r="K98" i="7"/>
  <c r="J98" i="7"/>
  <c r="K97" i="7"/>
  <c r="J97" i="7" s="1"/>
  <c r="K96" i="7"/>
  <c r="J96" i="7"/>
  <c r="K95" i="7"/>
  <c r="J95" i="7"/>
  <c r="K94" i="7"/>
  <c r="J94" i="7"/>
  <c r="K93" i="7"/>
  <c r="J93" i="7"/>
  <c r="K92" i="7"/>
  <c r="J92" i="7"/>
  <c r="K91" i="7"/>
  <c r="J91" i="7"/>
  <c r="K90" i="7"/>
  <c r="J90" i="7"/>
  <c r="K89" i="7"/>
  <c r="J89" i="7" s="1"/>
  <c r="K88" i="7"/>
  <c r="J88" i="7"/>
  <c r="K87" i="7"/>
  <c r="J87" i="7"/>
  <c r="K86" i="7"/>
  <c r="J86" i="7"/>
  <c r="K85" i="7"/>
  <c r="J85" i="7"/>
  <c r="K84" i="7"/>
  <c r="J84" i="7"/>
  <c r="K83" i="7"/>
  <c r="J83" i="7"/>
  <c r="K82" i="7"/>
  <c r="J82" i="7"/>
  <c r="K81" i="7"/>
  <c r="J81" i="7" s="1"/>
  <c r="K80" i="7"/>
  <c r="J80" i="7"/>
  <c r="K79" i="7"/>
  <c r="J79" i="7"/>
  <c r="K78" i="7"/>
  <c r="J78" i="7"/>
  <c r="K77" i="7"/>
  <c r="J77" i="7"/>
  <c r="K76" i="7"/>
  <c r="J76" i="7"/>
  <c r="K75" i="7"/>
  <c r="J75" i="7"/>
  <c r="K74" i="7"/>
  <c r="J74" i="7"/>
  <c r="K73" i="7"/>
  <c r="J73" i="7" s="1"/>
  <c r="K72" i="7"/>
  <c r="J72" i="7"/>
  <c r="K71" i="7"/>
  <c r="J71" i="7"/>
  <c r="K70" i="7"/>
  <c r="J70" i="7"/>
  <c r="K69" i="7"/>
  <c r="J69" i="7"/>
  <c r="K68" i="7"/>
  <c r="J68" i="7"/>
  <c r="K67" i="7"/>
  <c r="J67" i="7"/>
  <c r="K66" i="7"/>
  <c r="J66" i="7"/>
  <c r="K65" i="7"/>
  <c r="J65" i="7" s="1"/>
  <c r="K64" i="7"/>
  <c r="J64" i="7"/>
  <c r="K63" i="7"/>
  <c r="J63" i="7"/>
  <c r="K62" i="7"/>
  <c r="J62" i="7"/>
  <c r="K61" i="7"/>
  <c r="J61" i="7"/>
  <c r="K60" i="7"/>
  <c r="J60" i="7"/>
  <c r="K59" i="7"/>
  <c r="J59" i="7"/>
  <c r="K58" i="7"/>
  <c r="J58" i="7"/>
  <c r="K57" i="7"/>
  <c r="J57" i="7" s="1"/>
  <c r="K56" i="7"/>
  <c r="J56" i="7"/>
  <c r="K55" i="7"/>
  <c r="J55" i="7"/>
  <c r="K54" i="7"/>
  <c r="J54" i="7"/>
  <c r="K53" i="7"/>
  <c r="J53" i="7"/>
  <c r="K52" i="7"/>
  <c r="J52" i="7"/>
  <c r="K51" i="7"/>
  <c r="J51" i="7"/>
  <c r="K50" i="7"/>
  <c r="J50" i="7"/>
  <c r="K49" i="7"/>
  <c r="J49" i="7" s="1"/>
  <c r="K48" i="7"/>
  <c r="J48" i="7"/>
  <c r="K47" i="7"/>
  <c r="J47" i="7"/>
  <c r="K46" i="7"/>
  <c r="J46" i="7"/>
  <c r="K45" i="7"/>
  <c r="J45" i="7"/>
  <c r="K44" i="7"/>
  <c r="J44" i="7"/>
  <c r="K43" i="7"/>
  <c r="J43" i="7"/>
  <c r="K42" i="7"/>
  <c r="J42" i="7"/>
  <c r="K41" i="7"/>
  <c r="J41" i="7" s="1"/>
  <c r="K40" i="7"/>
  <c r="J40" i="7"/>
  <c r="K39" i="7"/>
  <c r="J39" i="7"/>
  <c r="K38" i="7"/>
  <c r="J38" i="7"/>
  <c r="K37" i="7"/>
  <c r="J37" i="7"/>
  <c r="K36" i="7"/>
  <c r="J36" i="7"/>
  <c r="K35" i="7"/>
  <c r="J35" i="7"/>
  <c r="K34" i="7"/>
  <c r="J34" i="7"/>
  <c r="K33" i="7"/>
  <c r="J33" i="7" s="1"/>
  <c r="K32" i="7"/>
  <c r="J32" i="7"/>
  <c r="K31" i="7"/>
  <c r="J31" i="7"/>
  <c r="K30" i="7"/>
  <c r="J30" i="7"/>
  <c r="K29" i="7"/>
  <c r="J29" i="7" s="1"/>
  <c r="K28" i="7"/>
  <c r="J28" i="7"/>
  <c r="K27" i="7"/>
  <c r="J27" i="7"/>
  <c r="K26" i="7"/>
  <c r="J26" i="7"/>
  <c r="K25" i="7"/>
  <c r="J25" i="7" s="1"/>
  <c r="K24" i="7"/>
  <c r="J24" i="7"/>
  <c r="K23" i="7"/>
  <c r="J23" i="7"/>
  <c r="K22" i="7"/>
  <c r="J22" i="7"/>
  <c r="K21" i="7"/>
  <c r="J21" i="7"/>
  <c r="K20" i="7"/>
  <c r="J20" i="7"/>
  <c r="K19" i="7"/>
  <c r="J19" i="7"/>
  <c r="K18" i="7"/>
  <c r="J18" i="7"/>
  <c r="K17" i="7"/>
  <c r="J17" i="7" s="1"/>
  <c r="K16" i="7"/>
  <c r="J16" i="7"/>
  <c r="K15" i="7"/>
  <c r="J15" i="7"/>
  <c r="K14" i="7"/>
  <c r="J14" i="7"/>
  <c r="K13" i="7"/>
  <c r="J13" i="7"/>
  <c r="K12" i="7"/>
  <c r="J12" i="7"/>
  <c r="K11" i="7"/>
  <c r="J11" i="7"/>
  <c r="K10" i="7"/>
  <c r="J10" i="7"/>
  <c r="K9" i="7"/>
  <c r="J9" i="7" s="1"/>
  <c r="K8" i="7"/>
  <c r="J8" i="7"/>
  <c r="K7" i="7"/>
  <c r="J7" i="7"/>
  <c r="K6" i="7"/>
  <c r="J6" i="7"/>
  <c r="K5" i="7"/>
  <c r="J5" i="7"/>
  <c r="K4" i="7"/>
  <c r="J4" i="7"/>
  <c r="K3" i="7"/>
  <c r="J3" i="7"/>
  <c r="A1" i="7"/>
  <c r="K279" i="6"/>
  <c r="J279" i="6"/>
  <c r="K278" i="6"/>
  <c r="J278" i="6"/>
  <c r="K277" i="6"/>
  <c r="J277" i="6"/>
  <c r="K276" i="6"/>
  <c r="J276" i="6"/>
  <c r="J275" i="6"/>
  <c r="K274" i="6"/>
  <c r="J274" i="6"/>
  <c r="K273" i="6"/>
  <c r="J273" i="6"/>
  <c r="K272" i="6"/>
  <c r="J272" i="6"/>
  <c r="K271" i="6"/>
  <c r="J271" i="6" s="1"/>
  <c r="K270" i="6"/>
  <c r="J270" i="6" s="1"/>
  <c r="K269" i="6"/>
  <c r="J269" i="6" s="1"/>
  <c r="K268" i="6"/>
  <c r="J268" i="6" s="1"/>
  <c r="K267" i="6"/>
  <c r="J267" i="6" s="1"/>
  <c r="K266" i="6"/>
  <c r="J266" i="6"/>
  <c r="K265" i="6"/>
  <c r="J265" i="6"/>
  <c r="K264" i="6"/>
  <c r="J264" i="6"/>
  <c r="K263" i="6"/>
  <c r="J263" i="6"/>
  <c r="K262" i="6"/>
  <c r="J262" i="6"/>
  <c r="K261" i="6"/>
  <c r="J261" i="6"/>
  <c r="K260" i="6"/>
  <c r="J260" i="6"/>
  <c r="K259" i="6"/>
  <c r="J259" i="6" s="1"/>
  <c r="K258" i="6"/>
  <c r="J258" i="6"/>
  <c r="K257" i="6"/>
  <c r="J257" i="6"/>
  <c r="K256" i="6"/>
  <c r="J256" i="6"/>
  <c r="K255" i="6"/>
  <c r="J255" i="6"/>
  <c r="K254" i="6"/>
  <c r="J254" i="6"/>
  <c r="K253" i="6"/>
  <c r="J253" i="6"/>
  <c r="K252" i="6"/>
  <c r="J252" i="6"/>
  <c r="K251" i="6"/>
  <c r="J251" i="6" s="1"/>
  <c r="K250" i="6"/>
  <c r="J250" i="6"/>
  <c r="K249" i="6"/>
  <c r="J249" i="6"/>
  <c r="K248" i="6"/>
  <c r="J248" i="6"/>
  <c r="K247" i="6"/>
  <c r="J247" i="6"/>
  <c r="K246" i="6"/>
  <c r="J246" i="6"/>
  <c r="K245" i="6"/>
  <c r="J245" i="6"/>
  <c r="K244" i="6"/>
  <c r="J244" i="6"/>
  <c r="K243" i="6"/>
  <c r="J243" i="6" s="1"/>
  <c r="K242" i="6"/>
  <c r="J242" i="6"/>
  <c r="K241" i="6"/>
  <c r="J241" i="6"/>
  <c r="J240" i="6"/>
  <c r="K239" i="6"/>
  <c r="J239" i="6"/>
  <c r="K238" i="6"/>
  <c r="J238" i="6" s="1"/>
  <c r="K237" i="6"/>
  <c r="J237" i="6" s="1"/>
  <c r="K236" i="6"/>
  <c r="J236" i="6" s="1"/>
  <c r="K235" i="6"/>
  <c r="J235" i="6" s="1"/>
  <c r="K234" i="6"/>
  <c r="J234" i="6" s="1"/>
  <c r="K233" i="6"/>
  <c r="J233" i="6" s="1"/>
  <c r="K232" i="6"/>
  <c r="J232" i="6" s="1"/>
  <c r="K231" i="6"/>
  <c r="J231" i="6"/>
  <c r="K230" i="6"/>
  <c r="J230" i="6" s="1"/>
  <c r="K229" i="6"/>
  <c r="J229" i="6"/>
  <c r="K228" i="6"/>
  <c r="J228" i="6" s="1"/>
  <c r="K227" i="6"/>
  <c r="J227" i="6" s="1"/>
  <c r="K226" i="6"/>
  <c r="J226" i="6" s="1"/>
  <c r="K225" i="6"/>
  <c r="J225" i="6"/>
  <c r="K224" i="6"/>
  <c r="J224" i="6"/>
  <c r="K223" i="6"/>
  <c r="J223" i="6"/>
  <c r="K222" i="6"/>
  <c r="J222" i="6" s="1"/>
  <c r="K221" i="6"/>
  <c r="J221" i="6"/>
  <c r="K220" i="6"/>
  <c r="J220" i="6" s="1"/>
  <c r="K219" i="6"/>
  <c r="J219" i="6" s="1"/>
  <c r="K218" i="6"/>
  <c r="J218" i="6" s="1"/>
  <c r="K217" i="6"/>
  <c r="J217" i="6"/>
  <c r="K216" i="6"/>
  <c r="J216" i="6"/>
  <c r="K215" i="6"/>
  <c r="J215" i="6"/>
  <c r="K214" i="6"/>
  <c r="J214" i="6" s="1"/>
  <c r="K213" i="6"/>
  <c r="J213" i="6"/>
  <c r="K212" i="6"/>
  <c r="J212" i="6" s="1"/>
  <c r="K211" i="6"/>
  <c r="J211" i="6" s="1"/>
  <c r="K210" i="6"/>
  <c r="J210" i="6" s="1"/>
  <c r="K209" i="6"/>
  <c r="J209" i="6"/>
  <c r="K208" i="6"/>
  <c r="J208" i="6"/>
  <c r="K207" i="6"/>
  <c r="J207" i="6"/>
  <c r="K206" i="6"/>
  <c r="J206" i="6" s="1"/>
  <c r="K205" i="6"/>
  <c r="J205" i="6"/>
  <c r="K204" i="6"/>
  <c r="J204" i="6" s="1"/>
  <c r="K203" i="6"/>
  <c r="J203" i="6" s="1"/>
  <c r="K202" i="6"/>
  <c r="J202" i="6" s="1"/>
  <c r="K201" i="6"/>
  <c r="J201" i="6"/>
  <c r="K200" i="6"/>
  <c r="J200" i="6"/>
  <c r="K199" i="6"/>
  <c r="J199" i="6"/>
  <c r="K198" i="6"/>
  <c r="J198" i="6" s="1"/>
  <c r="K197" i="6"/>
  <c r="J197" i="6"/>
  <c r="K196" i="6"/>
  <c r="J196" i="6" s="1"/>
  <c r="K195" i="6"/>
  <c r="J195" i="6" s="1"/>
  <c r="K194" i="6"/>
  <c r="J194" i="6" s="1"/>
  <c r="K193" i="6"/>
  <c r="J193" i="6"/>
  <c r="K192" i="6"/>
  <c r="J192" i="6"/>
  <c r="K191" i="6"/>
  <c r="J191" i="6"/>
  <c r="K190" i="6"/>
  <c r="J190" i="6" s="1"/>
  <c r="K189" i="6"/>
  <c r="J189" i="6"/>
  <c r="K188" i="6"/>
  <c r="J188" i="6" s="1"/>
  <c r="K187" i="6"/>
  <c r="J187" i="6" s="1"/>
  <c r="K186" i="6"/>
  <c r="J186" i="6" s="1"/>
  <c r="K185" i="6"/>
  <c r="J185" i="6"/>
  <c r="K184" i="6"/>
  <c r="J184" i="6"/>
  <c r="K183" i="6"/>
  <c r="J183" i="6"/>
  <c r="K182" i="6"/>
  <c r="J182" i="6" s="1"/>
  <c r="K181" i="6"/>
  <c r="J181" i="6"/>
  <c r="K180" i="6"/>
  <c r="J180" i="6" s="1"/>
  <c r="K179" i="6"/>
  <c r="J179" i="6" s="1"/>
  <c r="K178" i="6"/>
  <c r="J178" i="6" s="1"/>
  <c r="K177" i="6"/>
  <c r="J177" i="6"/>
  <c r="K176" i="6"/>
  <c r="J176" i="6"/>
  <c r="K175" i="6"/>
  <c r="J175" i="6"/>
  <c r="K174" i="6"/>
  <c r="J174" i="6" s="1"/>
  <c r="K173" i="6"/>
  <c r="J173" i="6"/>
  <c r="K172" i="6"/>
  <c r="J172" i="6" s="1"/>
  <c r="K171" i="6"/>
  <c r="J171" i="6" s="1"/>
  <c r="K170" i="6"/>
  <c r="J170" i="6" s="1"/>
  <c r="K169" i="6"/>
  <c r="J169" i="6"/>
  <c r="K168" i="6"/>
  <c r="J168" i="6"/>
  <c r="K167" i="6"/>
  <c r="J167" i="6"/>
  <c r="K166" i="6"/>
  <c r="J166" i="6" s="1"/>
  <c r="K164" i="6"/>
  <c r="J164" i="6"/>
  <c r="K163" i="6"/>
  <c r="J163" i="6" s="1"/>
  <c r="K162" i="6"/>
  <c r="J162" i="6" s="1"/>
  <c r="K161" i="6"/>
  <c r="J161" i="6" s="1"/>
  <c r="K160" i="6"/>
  <c r="J160" i="6"/>
  <c r="K159" i="6"/>
  <c r="J159" i="6"/>
  <c r="K158" i="6"/>
  <c r="J158" i="6"/>
  <c r="K157" i="6"/>
  <c r="J157" i="6" s="1"/>
  <c r="K156" i="6"/>
  <c r="J156" i="6"/>
  <c r="K155" i="6"/>
  <c r="J155" i="6" s="1"/>
  <c r="K154" i="6"/>
  <c r="J154" i="6" s="1"/>
  <c r="K153" i="6"/>
  <c r="J153" i="6" s="1"/>
  <c r="K152" i="6"/>
  <c r="J152" i="6"/>
  <c r="K151" i="6"/>
  <c r="J151" i="6"/>
  <c r="K150" i="6"/>
  <c r="J150" i="6"/>
  <c r="K149" i="6"/>
  <c r="J149" i="6" s="1"/>
  <c r="K148" i="6"/>
  <c r="J148" i="6"/>
  <c r="K147" i="6"/>
  <c r="J147" i="6" s="1"/>
  <c r="K146" i="6"/>
  <c r="J146" i="6" s="1"/>
  <c r="K145" i="6"/>
  <c r="J145" i="6" s="1"/>
  <c r="K144" i="6"/>
  <c r="J144" i="6"/>
  <c r="K143" i="6"/>
  <c r="J143" i="6"/>
  <c r="K142" i="6"/>
  <c r="J142" i="6"/>
  <c r="K141" i="6"/>
  <c r="J141" i="6" s="1"/>
  <c r="K140" i="6"/>
  <c r="J140" i="6"/>
  <c r="K139" i="6"/>
  <c r="J139" i="6" s="1"/>
  <c r="K138" i="6"/>
  <c r="J138" i="6" s="1"/>
  <c r="K137" i="6"/>
  <c r="J137" i="6" s="1"/>
  <c r="K136" i="6"/>
  <c r="J136" i="6"/>
  <c r="K135" i="6"/>
  <c r="J135" i="6"/>
  <c r="K134" i="6"/>
  <c r="J134" i="6"/>
  <c r="K133" i="6"/>
  <c r="J133" i="6" s="1"/>
  <c r="K132" i="6"/>
  <c r="J132" i="6"/>
  <c r="K131" i="6"/>
  <c r="J131" i="6" s="1"/>
  <c r="K130" i="6"/>
  <c r="J130" i="6" s="1"/>
  <c r="K129" i="6"/>
  <c r="J129" i="6" s="1"/>
  <c r="K128" i="6"/>
  <c r="J128" i="6"/>
  <c r="K127" i="6"/>
  <c r="J127" i="6"/>
  <c r="K126" i="6"/>
  <c r="J126" i="6"/>
  <c r="K125" i="6"/>
  <c r="J125" i="6" s="1"/>
  <c r="K124" i="6"/>
  <c r="J124" i="6"/>
  <c r="K123" i="6"/>
  <c r="J123" i="6" s="1"/>
  <c r="K122" i="6"/>
  <c r="J122" i="6" s="1"/>
  <c r="K121" i="6"/>
  <c r="J121" i="6" s="1"/>
  <c r="K120" i="6"/>
  <c r="J120" i="6"/>
  <c r="K119" i="6"/>
  <c r="J119" i="6"/>
  <c r="K118" i="6"/>
  <c r="J118" i="6"/>
  <c r="K117" i="6"/>
  <c r="J117" i="6" s="1"/>
  <c r="K116" i="6"/>
  <c r="J116" i="6"/>
  <c r="K115" i="6"/>
  <c r="J115" i="6" s="1"/>
  <c r="K114" i="6"/>
  <c r="J114" i="6" s="1"/>
  <c r="K113" i="6"/>
  <c r="J113" i="6" s="1"/>
  <c r="K112" i="6"/>
  <c r="J112" i="6"/>
  <c r="K111" i="6"/>
  <c r="J111" i="6"/>
  <c r="K110" i="6"/>
  <c r="J110" i="6"/>
  <c r="K109" i="6"/>
  <c r="J109" i="6" s="1"/>
  <c r="K108" i="6"/>
  <c r="J108" i="6"/>
  <c r="K107" i="6"/>
  <c r="J107" i="6" s="1"/>
  <c r="K106" i="6"/>
  <c r="J106" i="6" s="1"/>
  <c r="K105" i="6"/>
  <c r="J105" i="6" s="1"/>
  <c r="K104" i="6"/>
  <c r="J104" i="6"/>
  <c r="K103" i="6"/>
  <c r="J103" i="6"/>
  <c r="K102" i="6"/>
  <c r="J102" i="6"/>
  <c r="K101" i="6"/>
  <c r="J101" i="6" s="1"/>
  <c r="K100" i="6"/>
  <c r="J100" i="6"/>
  <c r="K99" i="6"/>
  <c r="J99" i="6" s="1"/>
  <c r="K98" i="6"/>
  <c r="J98" i="6" s="1"/>
  <c r="K97" i="6"/>
  <c r="J97" i="6" s="1"/>
  <c r="K96" i="6"/>
  <c r="J96" i="6"/>
  <c r="K95" i="6"/>
  <c r="J95" i="6"/>
  <c r="K94" i="6"/>
  <c r="J94" i="6"/>
  <c r="K93" i="6"/>
  <c r="J93" i="6" s="1"/>
  <c r="K92" i="6"/>
  <c r="J92" i="6"/>
  <c r="K91" i="6"/>
  <c r="J91" i="6" s="1"/>
  <c r="K90" i="6"/>
  <c r="J90" i="6" s="1"/>
  <c r="K89" i="6"/>
  <c r="J89" i="6" s="1"/>
  <c r="K88" i="6"/>
  <c r="J88" i="6"/>
  <c r="K87" i="6"/>
  <c r="J87" i="6"/>
  <c r="K86" i="6"/>
  <c r="J86" i="6"/>
  <c r="K85" i="6"/>
  <c r="J85" i="6" s="1"/>
  <c r="K84" i="6"/>
  <c r="J84" i="6"/>
  <c r="K83" i="6"/>
  <c r="J83" i="6" s="1"/>
  <c r="K82" i="6"/>
  <c r="J82" i="6" s="1"/>
  <c r="K81" i="6"/>
  <c r="J81" i="6" s="1"/>
  <c r="K80" i="6"/>
  <c r="J80" i="6"/>
  <c r="K79" i="6"/>
  <c r="J79" i="6"/>
  <c r="K78" i="6"/>
  <c r="J78" i="6"/>
  <c r="K77" i="6"/>
  <c r="J77" i="6" s="1"/>
  <c r="K76" i="6"/>
  <c r="J76" i="6"/>
  <c r="K75" i="6"/>
  <c r="J75" i="6" s="1"/>
  <c r="K74" i="6"/>
  <c r="J74" i="6" s="1"/>
  <c r="K73" i="6"/>
  <c r="J73" i="6" s="1"/>
  <c r="K72" i="6"/>
  <c r="J72" i="6"/>
  <c r="K71" i="6"/>
  <c r="J71" i="6"/>
  <c r="K70" i="6"/>
  <c r="J70" i="6"/>
  <c r="K69" i="6"/>
  <c r="J69" i="6" s="1"/>
  <c r="K68" i="6"/>
  <c r="J68" i="6"/>
  <c r="K67" i="6"/>
  <c r="J67" i="6" s="1"/>
  <c r="K66" i="6"/>
  <c r="J66" i="6" s="1"/>
  <c r="K65" i="6"/>
  <c r="J65" i="6" s="1"/>
  <c r="K64" i="6"/>
  <c r="J64" i="6"/>
  <c r="K63" i="6"/>
  <c r="J63" i="6"/>
  <c r="K62" i="6"/>
  <c r="J62" i="6"/>
  <c r="K61" i="6"/>
  <c r="J61" i="6" s="1"/>
  <c r="K60" i="6"/>
  <c r="J60" i="6"/>
  <c r="K59" i="6"/>
  <c r="J59" i="6" s="1"/>
  <c r="K58" i="6"/>
  <c r="J58" i="6" s="1"/>
  <c r="K57" i="6"/>
  <c r="J57" i="6" s="1"/>
  <c r="K56" i="6"/>
  <c r="J56" i="6"/>
  <c r="K55" i="6"/>
  <c r="J55" i="6"/>
  <c r="K54" i="6"/>
  <c r="J54" i="6"/>
  <c r="K53" i="6"/>
  <c r="J53" i="6" s="1"/>
  <c r="K52" i="6"/>
  <c r="J52" i="6"/>
  <c r="K51" i="6"/>
  <c r="J51" i="6" s="1"/>
  <c r="K50" i="6"/>
  <c r="J50" i="6" s="1"/>
  <c r="K49" i="6"/>
  <c r="J49" i="6" s="1"/>
  <c r="K48" i="6"/>
  <c r="J48" i="6"/>
  <c r="K47" i="6"/>
  <c r="J47" i="6"/>
  <c r="K46" i="6"/>
  <c r="J46" i="6"/>
  <c r="K45" i="6"/>
  <c r="J45" i="6" s="1"/>
  <c r="K44" i="6"/>
  <c r="J44" i="6"/>
  <c r="K43" i="6"/>
  <c r="J43" i="6" s="1"/>
  <c r="K42" i="6"/>
  <c r="J42" i="6" s="1"/>
  <c r="K41" i="6"/>
  <c r="J41" i="6" s="1"/>
  <c r="K40" i="6"/>
  <c r="J40" i="6"/>
  <c r="K39" i="6"/>
  <c r="J39" i="6"/>
  <c r="K38" i="6"/>
  <c r="J38" i="6"/>
  <c r="K37" i="6"/>
  <c r="J37" i="6" s="1"/>
  <c r="K36" i="6"/>
  <c r="J36" i="6"/>
  <c r="K35" i="6"/>
  <c r="J35" i="6" s="1"/>
  <c r="K34" i="6"/>
  <c r="J34" i="6" s="1"/>
  <c r="K33" i="6"/>
  <c r="J33" i="6" s="1"/>
  <c r="K32" i="6"/>
  <c r="J32" i="6"/>
  <c r="K31" i="6"/>
  <c r="J31" i="6"/>
  <c r="K30" i="6"/>
  <c r="J30" i="6"/>
  <c r="K29" i="6"/>
  <c r="J29" i="6" s="1"/>
  <c r="K28" i="6"/>
  <c r="J28" i="6"/>
  <c r="K27" i="6"/>
  <c r="J27" i="6" s="1"/>
  <c r="K26" i="6"/>
  <c r="J26" i="6" s="1"/>
  <c r="K25" i="6"/>
  <c r="J25" i="6" s="1"/>
  <c r="K24" i="6"/>
  <c r="J24" i="6"/>
  <c r="K23" i="6"/>
  <c r="J23" i="6"/>
  <c r="K22" i="6"/>
  <c r="J22" i="6"/>
  <c r="K21" i="6"/>
  <c r="J21" i="6" s="1"/>
  <c r="K20" i="6"/>
  <c r="J20" i="6"/>
  <c r="K19" i="6"/>
  <c r="J19" i="6" s="1"/>
  <c r="K18" i="6"/>
  <c r="J18" i="6" s="1"/>
  <c r="K17" i="6"/>
  <c r="J17" i="6" s="1"/>
  <c r="K16" i="6"/>
  <c r="J16" i="6"/>
  <c r="K15" i="6"/>
  <c r="J15" i="6"/>
  <c r="K14" i="6"/>
  <c r="J14" i="6"/>
  <c r="K13" i="6"/>
  <c r="J13" i="6" s="1"/>
  <c r="K12" i="6"/>
  <c r="J12" i="6"/>
  <c r="K11" i="6"/>
  <c r="J11" i="6" s="1"/>
  <c r="K10" i="6"/>
  <c r="J10" i="6" s="1"/>
  <c r="K9" i="6"/>
  <c r="J9" i="6" s="1"/>
  <c r="K8" i="6"/>
  <c r="J8" i="6"/>
  <c r="K7" i="6"/>
  <c r="J7" i="6"/>
  <c r="K6" i="6"/>
  <c r="J6" i="6"/>
  <c r="K5" i="6"/>
  <c r="J5" i="6" s="1"/>
  <c r="K4" i="6"/>
  <c r="J4" i="6"/>
  <c r="K3" i="6"/>
  <c r="J3" i="6" s="1"/>
  <c r="A1" i="6"/>
  <c r="M293" i="4"/>
  <c r="L293" i="4"/>
  <c r="H293" i="4"/>
  <c r="M292" i="4"/>
  <c r="L292" i="4"/>
  <c r="H292" i="4"/>
  <c r="M291" i="4"/>
  <c r="L291" i="4"/>
  <c r="H291" i="4"/>
  <c r="M290" i="4"/>
  <c r="L290" i="4"/>
  <c r="H290" i="4"/>
  <c r="M289" i="4"/>
  <c r="L289" i="4"/>
  <c r="H289" i="4"/>
  <c r="M288" i="4"/>
  <c r="L288" i="4"/>
  <c r="H288" i="4"/>
  <c r="M287" i="4"/>
  <c r="L287" i="4"/>
  <c r="H287" i="4"/>
  <c r="M286" i="4"/>
  <c r="L286" i="4"/>
  <c r="H286" i="4"/>
  <c r="M285" i="4"/>
  <c r="L285" i="4"/>
  <c r="H285" i="4"/>
  <c r="M284" i="4"/>
  <c r="L284" i="4"/>
  <c r="H284" i="4"/>
  <c r="M283" i="4"/>
  <c r="L283" i="4"/>
  <c r="H283" i="4"/>
  <c r="M282" i="4"/>
  <c r="L282" i="4"/>
  <c r="H282" i="4"/>
  <c r="M281" i="4"/>
  <c r="L281" i="4"/>
  <c r="H281" i="4"/>
  <c r="M280" i="4"/>
  <c r="L280" i="4"/>
  <c r="H280" i="4"/>
  <c r="M279" i="4"/>
  <c r="L279" i="4"/>
  <c r="H279" i="4"/>
  <c r="M278" i="4"/>
  <c r="L278" i="4"/>
  <c r="H278" i="4"/>
  <c r="M277" i="4"/>
  <c r="L277" i="4"/>
  <c r="H277" i="4"/>
  <c r="M276" i="4"/>
  <c r="L276" i="4"/>
  <c r="H276" i="4"/>
  <c r="M275" i="4"/>
  <c r="L275" i="4"/>
  <c r="H275" i="4"/>
  <c r="M274" i="4"/>
  <c r="L274" i="4"/>
  <c r="H274" i="4"/>
  <c r="M273" i="4"/>
  <c r="L273" i="4"/>
  <c r="H273" i="4"/>
  <c r="M272" i="4"/>
  <c r="L272" i="4"/>
  <c r="H272" i="4"/>
  <c r="M271" i="4"/>
  <c r="L271" i="4"/>
  <c r="H271" i="4"/>
  <c r="M270" i="4"/>
  <c r="L270" i="4"/>
  <c r="H270" i="4"/>
  <c r="M269" i="4"/>
  <c r="L269" i="4"/>
  <c r="H269" i="4"/>
  <c r="M268" i="4"/>
  <c r="L268" i="4"/>
  <c r="H268" i="4"/>
  <c r="M267" i="4"/>
  <c r="L267" i="4"/>
  <c r="H267" i="4"/>
  <c r="M266" i="4"/>
  <c r="L266" i="4"/>
  <c r="H266" i="4"/>
  <c r="M265" i="4"/>
  <c r="L265" i="4"/>
  <c r="H265" i="4"/>
  <c r="M264" i="4"/>
  <c r="L264" i="4"/>
  <c r="H264" i="4"/>
  <c r="M263" i="4"/>
  <c r="L263" i="4"/>
  <c r="H263" i="4"/>
  <c r="M262" i="4"/>
  <c r="L262" i="4"/>
  <c r="H262" i="4"/>
  <c r="M261" i="4"/>
  <c r="L261" i="4"/>
  <c r="H261" i="4"/>
  <c r="M260" i="4"/>
  <c r="L260" i="4"/>
  <c r="H260" i="4"/>
  <c r="M259" i="4"/>
  <c r="L259" i="4"/>
  <c r="H259" i="4"/>
  <c r="M258" i="4"/>
  <c r="L258" i="4"/>
  <c r="H258" i="4"/>
  <c r="M257" i="4"/>
  <c r="L257" i="4"/>
  <c r="H257" i="4"/>
  <c r="M256" i="4"/>
  <c r="L256" i="4"/>
  <c r="H256" i="4"/>
  <c r="M255" i="4"/>
  <c r="L255" i="4"/>
  <c r="H255" i="4"/>
  <c r="M254" i="4"/>
  <c r="L254" i="4"/>
  <c r="H254" i="4"/>
  <c r="M253" i="4"/>
  <c r="L253" i="4"/>
  <c r="H253" i="4"/>
  <c r="M252" i="4"/>
  <c r="L252" i="4"/>
  <c r="H252" i="4"/>
  <c r="M251" i="4"/>
  <c r="L251" i="4"/>
  <c r="H251" i="4"/>
  <c r="M250" i="4"/>
  <c r="L250" i="4"/>
  <c r="H250" i="4"/>
  <c r="M249" i="4"/>
  <c r="L249" i="4"/>
  <c r="H249" i="4"/>
  <c r="M248" i="4"/>
  <c r="L248" i="4"/>
  <c r="H248" i="4"/>
  <c r="M247" i="4"/>
  <c r="L247" i="4"/>
  <c r="H247" i="4"/>
  <c r="M246" i="4"/>
  <c r="L246" i="4"/>
  <c r="H246" i="4"/>
  <c r="M245" i="4"/>
  <c r="L245" i="4"/>
  <c r="H245" i="4"/>
  <c r="M244" i="4"/>
  <c r="L244" i="4"/>
  <c r="H244" i="4"/>
  <c r="M243" i="4"/>
  <c r="L243" i="4"/>
  <c r="H243" i="4"/>
  <c r="M242" i="4"/>
  <c r="L242" i="4"/>
  <c r="H242" i="4"/>
  <c r="M241" i="4"/>
  <c r="L241" i="4"/>
  <c r="H241" i="4"/>
  <c r="M240" i="4"/>
  <c r="L240" i="4"/>
  <c r="H240" i="4"/>
  <c r="M239" i="4"/>
  <c r="L239" i="4"/>
  <c r="H239" i="4"/>
  <c r="M238" i="4"/>
  <c r="L238" i="4"/>
  <c r="H238" i="4"/>
  <c r="M237" i="4"/>
  <c r="L237" i="4"/>
  <c r="H237" i="4"/>
  <c r="M236" i="4"/>
  <c r="L236" i="4"/>
  <c r="H236" i="4"/>
  <c r="M235" i="4"/>
  <c r="L235" i="4"/>
  <c r="H235" i="4"/>
  <c r="M234" i="4"/>
  <c r="L234" i="4"/>
  <c r="H234" i="4"/>
  <c r="M233" i="4"/>
  <c r="L233" i="4"/>
  <c r="H233" i="4"/>
  <c r="M232" i="4"/>
  <c r="L232" i="4"/>
  <c r="H232" i="4"/>
  <c r="M231" i="4"/>
  <c r="L231" i="4"/>
  <c r="H231" i="4"/>
  <c r="M230" i="4"/>
  <c r="L230" i="4"/>
  <c r="H230" i="4"/>
  <c r="M229" i="4"/>
  <c r="L229" i="4"/>
  <c r="H229" i="4"/>
  <c r="M228" i="4"/>
  <c r="L228" i="4"/>
  <c r="H228" i="4"/>
  <c r="M227" i="4"/>
  <c r="L227" i="4"/>
  <c r="H227" i="4"/>
  <c r="M226" i="4"/>
  <c r="L226" i="4"/>
  <c r="H226" i="4"/>
  <c r="M225" i="4"/>
  <c r="L225" i="4"/>
  <c r="H225" i="4"/>
  <c r="M224" i="4"/>
  <c r="L224" i="4"/>
  <c r="H224" i="4"/>
  <c r="M223" i="4"/>
  <c r="L223" i="4"/>
  <c r="H223" i="4"/>
  <c r="M222" i="4"/>
  <c r="L222" i="4"/>
  <c r="H222" i="4"/>
  <c r="M221" i="4"/>
  <c r="L221" i="4"/>
  <c r="H221" i="4"/>
  <c r="M220" i="4"/>
  <c r="L220" i="4"/>
  <c r="H220" i="4"/>
  <c r="M219" i="4"/>
  <c r="L219" i="4"/>
  <c r="H219" i="4"/>
  <c r="M218" i="4"/>
  <c r="L218" i="4"/>
  <c r="H218" i="4"/>
  <c r="M217" i="4"/>
  <c r="L217" i="4"/>
  <c r="H217" i="4"/>
  <c r="M216" i="4"/>
  <c r="L216" i="4"/>
  <c r="H216" i="4"/>
  <c r="M215" i="4"/>
  <c r="L215" i="4"/>
  <c r="H215" i="4"/>
  <c r="M214" i="4"/>
  <c r="L214" i="4"/>
  <c r="H214" i="4"/>
  <c r="M213" i="4"/>
  <c r="L213" i="4"/>
  <c r="H213" i="4"/>
  <c r="M212" i="4"/>
  <c r="L212" i="4"/>
  <c r="H212" i="4"/>
  <c r="M211" i="4"/>
  <c r="L211" i="4"/>
  <c r="H211" i="4"/>
  <c r="M210" i="4"/>
  <c r="L210" i="4"/>
  <c r="H210" i="4"/>
  <c r="M209" i="4"/>
  <c r="L209" i="4"/>
  <c r="H209" i="4"/>
  <c r="M208" i="4"/>
  <c r="L208" i="4"/>
  <c r="H208" i="4"/>
  <c r="M207" i="4"/>
  <c r="L207" i="4"/>
  <c r="H207" i="4"/>
  <c r="M206" i="4"/>
  <c r="L206" i="4"/>
  <c r="H206" i="4"/>
  <c r="M205" i="4"/>
  <c r="L205" i="4"/>
  <c r="H205" i="4"/>
  <c r="M204" i="4"/>
  <c r="L204" i="4"/>
  <c r="H204" i="4"/>
  <c r="M203" i="4"/>
  <c r="L203" i="4"/>
  <c r="H203" i="4"/>
  <c r="M202" i="4"/>
  <c r="L202" i="4"/>
  <c r="H202" i="4"/>
  <c r="M201" i="4"/>
  <c r="L201" i="4"/>
  <c r="H201" i="4"/>
  <c r="M200" i="4"/>
  <c r="L200" i="4"/>
  <c r="H200" i="4"/>
  <c r="M199" i="4"/>
  <c r="L199" i="4"/>
  <c r="H199" i="4"/>
  <c r="M198" i="4"/>
  <c r="L198" i="4"/>
  <c r="H198" i="4"/>
  <c r="M197" i="4"/>
  <c r="L197" i="4"/>
  <c r="H197" i="4"/>
  <c r="M196" i="4"/>
  <c r="L196" i="4"/>
  <c r="H196" i="4"/>
  <c r="M195" i="4"/>
  <c r="L195" i="4"/>
  <c r="H195" i="4"/>
  <c r="M194" i="4"/>
  <c r="L194" i="4"/>
  <c r="H194" i="4"/>
  <c r="M193" i="4"/>
  <c r="L193" i="4"/>
  <c r="H193" i="4"/>
  <c r="M192" i="4"/>
  <c r="L192" i="4"/>
  <c r="H192" i="4"/>
  <c r="M191" i="4"/>
  <c r="L191" i="4"/>
  <c r="H191" i="4"/>
  <c r="M190" i="4"/>
  <c r="L190" i="4"/>
  <c r="H190" i="4"/>
  <c r="M189" i="4"/>
  <c r="L189" i="4"/>
  <c r="H189" i="4"/>
  <c r="M188" i="4"/>
  <c r="L188" i="4"/>
  <c r="H188" i="4"/>
  <c r="M187" i="4"/>
  <c r="L187" i="4"/>
  <c r="H187" i="4"/>
  <c r="M186" i="4"/>
  <c r="L186" i="4"/>
  <c r="H186" i="4"/>
  <c r="M185" i="4"/>
  <c r="L185" i="4"/>
  <c r="H185" i="4"/>
  <c r="M184" i="4"/>
  <c r="L184" i="4"/>
  <c r="H184" i="4"/>
  <c r="M183" i="4"/>
  <c r="L183" i="4"/>
  <c r="H183" i="4"/>
  <c r="M182" i="4"/>
  <c r="L182" i="4"/>
  <c r="H182" i="4"/>
  <c r="M181" i="4"/>
  <c r="L181" i="4"/>
  <c r="H181" i="4"/>
  <c r="M180" i="4"/>
  <c r="L180" i="4"/>
  <c r="H180" i="4"/>
  <c r="M179" i="4"/>
  <c r="L179" i="4"/>
  <c r="H179" i="4"/>
  <c r="M178" i="4"/>
  <c r="L178" i="4"/>
  <c r="H178" i="4"/>
  <c r="M177" i="4"/>
  <c r="L177" i="4"/>
  <c r="H177" i="4"/>
  <c r="M176" i="4"/>
  <c r="L176" i="4"/>
  <c r="H176" i="4"/>
  <c r="M175" i="4"/>
  <c r="L175" i="4"/>
  <c r="H175" i="4"/>
  <c r="M174" i="4"/>
  <c r="L174" i="4"/>
  <c r="H174" i="4"/>
  <c r="M173" i="4"/>
  <c r="L173" i="4"/>
  <c r="H173" i="4"/>
  <c r="M172" i="4"/>
  <c r="L172" i="4"/>
  <c r="H172" i="4"/>
  <c r="M171" i="4"/>
  <c r="L171" i="4"/>
  <c r="H171" i="4"/>
  <c r="M170" i="4"/>
  <c r="L170" i="4"/>
  <c r="H170" i="4"/>
  <c r="M169" i="4"/>
  <c r="L169" i="4"/>
  <c r="H169" i="4"/>
  <c r="M168" i="4"/>
  <c r="L168" i="4"/>
  <c r="H168" i="4"/>
  <c r="M167" i="4"/>
  <c r="L167" i="4"/>
  <c r="H167" i="4"/>
  <c r="M166" i="4"/>
  <c r="L166" i="4"/>
  <c r="H166" i="4"/>
  <c r="M165" i="4"/>
  <c r="L165" i="4"/>
  <c r="H165" i="4"/>
  <c r="M164" i="4"/>
  <c r="L164" i="4"/>
  <c r="H164" i="4"/>
  <c r="M163" i="4"/>
  <c r="L163" i="4"/>
  <c r="H163" i="4"/>
  <c r="M162" i="4"/>
  <c r="L162" i="4"/>
  <c r="H162" i="4"/>
  <c r="M161" i="4"/>
  <c r="L161" i="4"/>
  <c r="H161" i="4"/>
  <c r="M160" i="4"/>
  <c r="L160" i="4"/>
  <c r="H160" i="4"/>
  <c r="M159" i="4"/>
  <c r="L159" i="4"/>
  <c r="H159" i="4"/>
  <c r="M158" i="4"/>
  <c r="L158" i="4"/>
  <c r="H158" i="4"/>
  <c r="M157" i="4"/>
  <c r="L157" i="4"/>
  <c r="H157" i="4"/>
  <c r="M156" i="4"/>
  <c r="L156" i="4"/>
  <c r="H156" i="4"/>
  <c r="M155" i="4"/>
  <c r="L155" i="4"/>
  <c r="H155" i="4"/>
  <c r="M154" i="4"/>
  <c r="L154" i="4"/>
  <c r="H154" i="4"/>
  <c r="M153" i="4"/>
  <c r="L153" i="4"/>
  <c r="H153" i="4"/>
  <c r="M152" i="4"/>
  <c r="L152" i="4"/>
  <c r="H152" i="4"/>
  <c r="M151" i="4"/>
  <c r="L151" i="4"/>
  <c r="H151" i="4"/>
  <c r="M150" i="4"/>
  <c r="L150" i="4"/>
  <c r="H150" i="4"/>
  <c r="M149" i="4"/>
  <c r="L149" i="4"/>
  <c r="H149" i="4"/>
  <c r="M148" i="4"/>
  <c r="L148" i="4"/>
  <c r="H148" i="4"/>
  <c r="M147" i="4"/>
  <c r="L147" i="4"/>
  <c r="H147" i="4"/>
  <c r="M146" i="4"/>
  <c r="L146" i="4"/>
  <c r="H146" i="4"/>
  <c r="M145" i="4"/>
  <c r="L145" i="4"/>
  <c r="H145" i="4"/>
  <c r="M144" i="4"/>
  <c r="L144" i="4"/>
  <c r="H144" i="4"/>
  <c r="M143" i="4"/>
  <c r="L143" i="4"/>
  <c r="H143" i="4"/>
  <c r="M142" i="4"/>
  <c r="L142" i="4"/>
  <c r="H142" i="4"/>
  <c r="M141" i="4"/>
  <c r="L141" i="4"/>
  <c r="H141" i="4"/>
  <c r="M140" i="4"/>
  <c r="L140" i="4"/>
  <c r="H140" i="4"/>
  <c r="M139" i="4"/>
  <c r="L139" i="4"/>
  <c r="H139" i="4"/>
  <c r="M138" i="4"/>
  <c r="L138" i="4"/>
  <c r="H138" i="4"/>
  <c r="M137" i="4"/>
  <c r="L137" i="4"/>
  <c r="H137" i="4"/>
  <c r="M136" i="4"/>
  <c r="L136" i="4"/>
  <c r="H136" i="4"/>
  <c r="M135" i="4"/>
  <c r="L135" i="4"/>
  <c r="H135" i="4"/>
  <c r="M134" i="4"/>
  <c r="L134" i="4"/>
  <c r="H134" i="4"/>
  <c r="M133" i="4"/>
  <c r="L133" i="4"/>
  <c r="H133" i="4"/>
  <c r="M132" i="4"/>
  <c r="L132" i="4"/>
  <c r="H132" i="4"/>
  <c r="M131" i="4"/>
  <c r="L131" i="4"/>
  <c r="H131" i="4"/>
  <c r="M130" i="4"/>
  <c r="L130" i="4"/>
  <c r="H130" i="4"/>
  <c r="M129" i="4"/>
  <c r="L129" i="4"/>
  <c r="H129" i="4"/>
  <c r="M128" i="4"/>
  <c r="L128" i="4"/>
  <c r="H128" i="4"/>
  <c r="M127" i="4"/>
  <c r="L127" i="4"/>
  <c r="H127" i="4"/>
  <c r="M126" i="4"/>
  <c r="L126" i="4"/>
  <c r="H126" i="4"/>
  <c r="M125" i="4"/>
  <c r="L125" i="4"/>
  <c r="H125" i="4"/>
  <c r="M124" i="4"/>
  <c r="L124" i="4"/>
  <c r="H124" i="4"/>
  <c r="M123" i="4"/>
  <c r="L123" i="4"/>
  <c r="H123" i="4"/>
  <c r="M122" i="4"/>
  <c r="L122" i="4"/>
  <c r="H122" i="4"/>
  <c r="M121" i="4"/>
  <c r="L121" i="4"/>
  <c r="H121" i="4"/>
  <c r="M120" i="4"/>
  <c r="L120" i="4"/>
  <c r="H120" i="4"/>
  <c r="M119" i="4"/>
  <c r="L119" i="4"/>
  <c r="H119" i="4"/>
  <c r="M118" i="4"/>
  <c r="L118" i="4"/>
  <c r="H118" i="4"/>
  <c r="M117" i="4"/>
  <c r="L117" i="4"/>
  <c r="H117" i="4"/>
  <c r="M116" i="4"/>
  <c r="L116" i="4"/>
  <c r="H116" i="4"/>
  <c r="M115" i="4"/>
  <c r="L115" i="4"/>
  <c r="H115" i="4"/>
  <c r="M114" i="4"/>
  <c r="L114" i="4"/>
  <c r="H114" i="4"/>
  <c r="M113" i="4"/>
  <c r="L113" i="4"/>
  <c r="H113" i="4"/>
  <c r="M112" i="4"/>
  <c r="L112" i="4"/>
  <c r="H112" i="4"/>
  <c r="M111" i="4"/>
  <c r="L111" i="4"/>
  <c r="H111" i="4"/>
  <c r="M110" i="4"/>
  <c r="L110" i="4"/>
  <c r="H110" i="4"/>
  <c r="M109" i="4"/>
  <c r="L109" i="4"/>
  <c r="H109" i="4"/>
  <c r="M108" i="4"/>
  <c r="L108" i="4"/>
  <c r="H108" i="4"/>
  <c r="M107" i="4"/>
  <c r="L107" i="4"/>
  <c r="H107" i="4"/>
  <c r="M106" i="4"/>
  <c r="L106" i="4"/>
  <c r="H106" i="4"/>
  <c r="M105" i="4"/>
  <c r="L105" i="4"/>
  <c r="H105" i="4"/>
  <c r="M104" i="4"/>
  <c r="L104" i="4"/>
  <c r="H104" i="4"/>
  <c r="M103" i="4"/>
  <c r="L103" i="4"/>
  <c r="H103" i="4"/>
  <c r="M102" i="4"/>
  <c r="L102" i="4"/>
  <c r="H102" i="4"/>
  <c r="M101" i="4"/>
  <c r="L101" i="4"/>
  <c r="H101" i="4"/>
  <c r="M100" i="4"/>
  <c r="L100" i="4"/>
  <c r="H100" i="4"/>
  <c r="M99" i="4"/>
  <c r="L99" i="4"/>
  <c r="H99" i="4"/>
  <c r="M98" i="4"/>
  <c r="L98" i="4"/>
  <c r="H98" i="4"/>
  <c r="M97" i="4"/>
  <c r="L97" i="4"/>
  <c r="H97" i="4"/>
  <c r="M96" i="4"/>
  <c r="L96" i="4"/>
  <c r="H96" i="4"/>
  <c r="M95" i="4"/>
  <c r="L95" i="4"/>
  <c r="H95" i="4"/>
  <c r="M94" i="4"/>
  <c r="L94" i="4"/>
  <c r="H94" i="4"/>
  <c r="M93" i="4"/>
  <c r="L93" i="4"/>
  <c r="H93" i="4"/>
  <c r="M92" i="4"/>
  <c r="L92" i="4"/>
  <c r="H92" i="4"/>
  <c r="M91" i="4"/>
  <c r="L91" i="4"/>
  <c r="H91" i="4"/>
  <c r="M90" i="4"/>
  <c r="L90" i="4"/>
  <c r="H90" i="4"/>
  <c r="M89" i="4"/>
  <c r="L89" i="4"/>
  <c r="H89" i="4"/>
  <c r="M88" i="4"/>
  <c r="L88" i="4"/>
  <c r="H88" i="4"/>
  <c r="M87" i="4"/>
  <c r="L87" i="4"/>
  <c r="H87" i="4"/>
  <c r="M86" i="4"/>
  <c r="L86" i="4"/>
  <c r="H86" i="4"/>
  <c r="M85" i="4"/>
  <c r="L85" i="4"/>
  <c r="H85" i="4"/>
  <c r="M84" i="4"/>
  <c r="L84" i="4"/>
  <c r="H84" i="4"/>
  <c r="M83" i="4"/>
  <c r="L83" i="4"/>
  <c r="H83" i="4"/>
  <c r="M82" i="4"/>
  <c r="L82" i="4"/>
  <c r="H82" i="4"/>
  <c r="M81" i="4"/>
  <c r="L81" i="4"/>
  <c r="H81" i="4"/>
  <c r="M80" i="4"/>
  <c r="L80" i="4"/>
  <c r="H80" i="4"/>
  <c r="M79" i="4"/>
  <c r="L79" i="4"/>
  <c r="H79" i="4"/>
  <c r="M78" i="4"/>
  <c r="L78" i="4"/>
  <c r="H78" i="4"/>
  <c r="M77" i="4"/>
  <c r="L77" i="4"/>
  <c r="H77" i="4"/>
  <c r="M76" i="4"/>
  <c r="L76" i="4"/>
  <c r="H76" i="4"/>
  <c r="M75" i="4"/>
  <c r="L75" i="4"/>
  <c r="H75" i="4"/>
  <c r="M74" i="4"/>
  <c r="L74" i="4"/>
  <c r="H74" i="4"/>
  <c r="M73" i="4"/>
  <c r="L73" i="4"/>
  <c r="H73" i="4"/>
  <c r="M72" i="4"/>
  <c r="L72" i="4"/>
  <c r="H72" i="4"/>
  <c r="M71" i="4"/>
  <c r="L71" i="4"/>
  <c r="H71" i="4"/>
  <c r="M70" i="4"/>
  <c r="L70" i="4"/>
  <c r="H70" i="4"/>
  <c r="M69" i="4"/>
  <c r="L69" i="4"/>
  <c r="H69" i="4"/>
  <c r="M68" i="4"/>
  <c r="L68" i="4"/>
  <c r="H68" i="4"/>
  <c r="M67" i="4"/>
  <c r="L67" i="4"/>
  <c r="H67" i="4"/>
  <c r="M66" i="4"/>
  <c r="L66" i="4"/>
  <c r="H66" i="4"/>
  <c r="M65" i="4"/>
  <c r="L65" i="4"/>
  <c r="H65" i="4"/>
  <c r="M64" i="4"/>
  <c r="L64" i="4"/>
  <c r="H64" i="4"/>
  <c r="M63" i="4"/>
  <c r="L63" i="4"/>
  <c r="H63" i="4"/>
  <c r="M62" i="4"/>
  <c r="L62" i="4"/>
  <c r="H62" i="4"/>
  <c r="M61" i="4"/>
  <c r="L61" i="4"/>
  <c r="H61" i="4"/>
  <c r="M60" i="4"/>
  <c r="L60" i="4"/>
  <c r="H60" i="4"/>
  <c r="M59" i="4"/>
  <c r="L59" i="4"/>
  <c r="H59" i="4"/>
  <c r="M58" i="4"/>
  <c r="L58" i="4"/>
  <c r="H58" i="4"/>
  <c r="M57" i="4"/>
  <c r="L57" i="4"/>
  <c r="H57" i="4"/>
  <c r="M56" i="4"/>
  <c r="L56" i="4"/>
  <c r="H56" i="4"/>
  <c r="M55" i="4"/>
  <c r="L55" i="4"/>
  <c r="H55" i="4"/>
  <c r="M54" i="4"/>
  <c r="L54" i="4"/>
  <c r="H54" i="4"/>
  <c r="M53" i="4"/>
  <c r="L53" i="4"/>
  <c r="H53" i="4"/>
  <c r="M52" i="4"/>
  <c r="L52" i="4"/>
  <c r="H52" i="4"/>
  <c r="M51" i="4"/>
  <c r="L51" i="4"/>
  <c r="H51" i="4"/>
  <c r="M50" i="4"/>
  <c r="L50" i="4"/>
  <c r="H50" i="4"/>
  <c r="M49" i="4"/>
  <c r="L49" i="4"/>
  <c r="H49" i="4"/>
  <c r="M48" i="4"/>
  <c r="L48" i="4"/>
  <c r="H48" i="4"/>
  <c r="M47" i="4"/>
  <c r="L47" i="4"/>
  <c r="H47" i="4"/>
  <c r="M46" i="4"/>
  <c r="L46" i="4"/>
  <c r="H46" i="4"/>
  <c r="M45" i="4"/>
  <c r="L45" i="4"/>
  <c r="H45" i="4"/>
  <c r="M44" i="4"/>
  <c r="L44" i="4"/>
  <c r="H44" i="4"/>
  <c r="M43" i="4"/>
  <c r="L43" i="4"/>
  <c r="H43" i="4"/>
  <c r="M42" i="4"/>
  <c r="L42" i="4"/>
  <c r="H42" i="4"/>
  <c r="M41" i="4"/>
  <c r="L41" i="4"/>
  <c r="H41" i="4"/>
  <c r="M40" i="4"/>
  <c r="L40" i="4"/>
  <c r="H40" i="4"/>
  <c r="M39" i="4"/>
  <c r="L39" i="4"/>
  <c r="H39" i="4"/>
  <c r="M38" i="4"/>
  <c r="L38" i="4"/>
  <c r="H38" i="4"/>
  <c r="M37" i="4"/>
  <c r="L37" i="4"/>
  <c r="H37" i="4"/>
  <c r="M36" i="4"/>
  <c r="L36" i="4"/>
  <c r="H36" i="4"/>
  <c r="M35" i="4"/>
  <c r="L35" i="4"/>
  <c r="H35" i="4"/>
  <c r="M34" i="4"/>
  <c r="L34" i="4"/>
  <c r="H34" i="4"/>
  <c r="M33" i="4"/>
  <c r="L33" i="4"/>
  <c r="H33" i="4"/>
  <c r="M32" i="4"/>
  <c r="L32" i="4"/>
  <c r="H32" i="4"/>
  <c r="M31" i="4"/>
  <c r="L31" i="4"/>
  <c r="H31" i="4"/>
  <c r="M30" i="4"/>
  <c r="L30" i="4"/>
  <c r="H30" i="4"/>
  <c r="M29" i="4"/>
  <c r="L29" i="4"/>
  <c r="H29" i="4"/>
  <c r="M28" i="4"/>
  <c r="L28" i="4"/>
  <c r="H28" i="4"/>
  <c r="M27" i="4"/>
  <c r="L27" i="4"/>
  <c r="H27" i="4"/>
  <c r="M26" i="4"/>
  <c r="L26" i="4"/>
  <c r="H26" i="4"/>
  <c r="M25" i="4"/>
  <c r="L25" i="4"/>
  <c r="H25" i="4"/>
  <c r="M24" i="4"/>
  <c r="L24" i="4"/>
  <c r="H24" i="4"/>
  <c r="M23" i="4"/>
  <c r="L23" i="4"/>
  <c r="H23" i="4"/>
  <c r="M22" i="4"/>
  <c r="L22" i="4"/>
  <c r="H22" i="4"/>
  <c r="M21" i="4"/>
  <c r="L21" i="4"/>
  <c r="H21" i="4"/>
  <c r="M20" i="4"/>
  <c r="L20" i="4"/>
  <c r="H20" i="4"/>
  <c r="M19" i="4"/>
  <c r="L19" i="4"/>
  <c r="H19" i="4"/>
  <c r="M18" i="4"/>
  <c r="L18" i="4"/>
  <c r="H18" i="4"/>
  <c r="M17" i="4"/>
  <c r="L17" i="4"/>
  <c r="H17" i="4"/>
  <c r="M16" i="4"/>
  <c r="L16" i="4"/>
  <c r="H16" i="4"/>
  <c r="M15" i="4"/>
  <c r="L15" i="4"/>
  <c r="H15" i="4"/>
  <c r="M14" i="4"/>
  <c r="L14" i="4"/>
  <c r="H14" i="4"/>
  <c r="M13" i="4"/>
  <c r="L13" i="4"/>
  <c r="H13" i="4"/>
  <c r="M12" i="4"/>
  <c r="L12" i="4"/>
  <c r="H12" i="4"/>
  <c r="M11" i="4"/>
  <c r="L11" i="4"/>
  <c r="H11" i="4"/>
  <c r="M10" i="4"/>
  <c r="L10" i="4"/>
  <c r="H10" i="4"/>
  <c r="M9" i="4"/>
  <c r="L9" i="4"/>
  <c r="H9" i="4"/>
  <c r="M8" i="4"/>
  <c r="L8" i="4"/>
  <c r="H8" i="4"/>
  <c r="M7" i="4"/>
  <c r="L7" i="4"/>
  <c r="H7" i="4"/>
  <c r="M6" i="4"/>
  <c r="L6" i="4"/>
  <c r="H6" i="4"/>
  <c r="M5" i="4"/>
  <c r="L5" i="4"/>
  <c r="H5" i="4"/>
  <c r="M4" i="4"/>
  <c r="L4" i="4"/>
  <c r="H4" i="4"/>
  <c r="M3" i="4"/>
  <c r="L3" i="4"/>
  <c r="H3" i="4"/>
  <c r="M294" i="3"/>
  <c r="L294" i="3"/>
  <c r="H294" i="3"/>
  <c r="M293" i="3"/>
  <c r="L293" i="3"/>
  <c r="M292" i="3"/>
  <c r="L292" i="3"/>
  <c r="H292" i="3"/>
  <c r="M291" i="3"/>
  <c r="L291" i="3"/>
  <c r="H291" i="3"/>
  <c r="M290" i="3"/>
  <c r="L290" i="3"/>
  <c r="H290" i="3"/>
  <c r="M289" i="3"/>
  <c r="L289" i="3"/>
  <c r="H289" i="3"/>
  <c r="M288" i="3"/>
  <c r="L288" i="3"/>
  <c r="H288" i="3"/>
  <c r="M287" i="3"/>
  <c r="L287" i="3"/>
  <c r="H287" i="3"/>
  <c r="M286" i="3"/>
  <c r="L286" i="3"/>
  <c r="M285" i="3"/>
  <c r="L285" i="3"/>
  <c r="H285" i="3"/>
  <c r="M284" i="3"/>
  <c r="L284" i="3"/>
  <c r="H284" i="3"/>
  <c r="M283" i="3"/>
  <c r="L283" i="3"/>
  <c r="H283" i="3"/>
  <c r="M282" i="3"/>
  <c r="L282" i="3"/>
  <c r="H282" i="3"/>
  <c r="M281" i="3"/>
  <c r="L281" i="3"/>
  <c r="H281" i="3"/>
  <c r="M280" i="3"/>
  <c r="L280" i="3"/>
  <c r="H280" i="3"/>
  <c r="M279" i="3"/>
  <c r="L279" i="3"/>
  <c r="H279" i="3"/>
  <c r="M278" i="3"/>
  <c r="L278" i="3"/>
  <c r="H278" i="3"/>
  <c r="M277" i="3"/>
  <c r="L277" i="3"/>
  <c r="H277" i="3"/>
  <c r="M276" i="3"/>
  <c r="L276" i="3"/>
  <c r="M275" i="3"/>
  <c r="L275" i="3"/>
  <c r="H275" i="3"/>
  <c r="M274" i="3"/>
  <c r="L274" i="3"/>
  <c r="M273" i="3"/>
  <c r="L273" i="3"/>
  <c r="H273" i="3"/>
  <c r="M272" i="3"/>
  <c r="L272" i="3"/>
  <c r="H272" i="3"/>
  <c r="M271" i="3"/>
  <c r="L271" i="3"/>
  <c r="H271" i="3"/>
  <c r="M270" i="3"/>
  <c r="L270" i="3"/>
  <c r="H270" i="3"/>
  <c r="M269" i="3"/>
  <c r="L269" i="3"/>
  <c r="H269" i="3"/>
  <c r="M268" i="3"/>
  <c r="L268" i="3"/>
  <c r="H268" i="3"/>
  <c r="M267" i="3"/>
  <c r="L267" i="3"/>
  <c r="H267" i="3"/>
  <c r="M266" i="3"/>
  <c r="L266" i="3"/>
  <c r="H266" i="3"/>
  <c r="M265" i="3"/>
  <c r="L265" i="3"/>
  <c r="H265" i="3"/>
  <c r="M264" i="3"/>
  <c r="L264" i="3"/>
  <c r="H264" i="3"/>
  <c r="M263" i="3"/>
  <c r="L263" i="3"/>
  <c r="H263" i="3"/>
  <c r="M262" i="3"/>
  <c r="L262" i="3"/>
  <c r="H262" i="3"/>
  <c r="M261" i="3"/>
  <c r="L261" i="3"/>
  <c r="H261" i="3"/>
  <c r="M260" i="3"/>
  <c r="L260" i="3"/>
  <c r="H260" i="3"/>
  <c r="M259" i="3"/>
  <c r="L259" i="3"/>
  <c r="H259" i="3"/>
  <c r="M258" i="3"/>
  <c r="L258" i="3"/>
  <c r="H258" i="3"/>
  <c r="M257" i="3"/>
  <c r="L257" i="3"/>
  <c r="H257" i="3"/>
  <c r="M256" i="3"/>
  <c r="L256" i="3"/>
  <c r="H256" i="3"/>
  <c r="M255" i="3"/>
  <c r="L255" i="3"/>
  <c r="H255" i="3"/>
  <c r="M254" i="3"/>
  <c r="L254" i="3"/>
  <c r="H254" i="3"/>
  <c r="M253" i="3"/>
  <c r="L253" i="3"/>
  <c r="H253" i="3"/>
  <c r="M252" i="3"/>
  <c r="L252" i="3"/>
  <c r="H252" i="3"/>
  <c r="M251" i="3"/>
  <c r="L251" i="3"/>
  <c r="H251" i="3"/>
  <c r="M250" i="3"/>
  <c r="L250" i="3"/>
  <c r="H250" i="3"/>
  <c r="M249" i="3"/>
  <c r="L249" i="3"/>
  <c r="H249" i="3"/>
  <c r="M248" i="3"/>
  <c r="L248" i="3"/>
  <c r="H248" i="3"/>
  <c r="M247" i="3"/>
  <c r="L247" i="3"/>
  <c r="H247" i="3"/>
  <c r="M246" i="3"/>
  <c r="L246" i="3"/>
  <c r="H246" i="3"/>
  <c r="M245" i="3"/>
  <c r="L245" i="3"/>
  <c r="H245" i="3"/>
  <c r="M244" i="3"/>
  <c r="L244" i="3"/>
  <c r="H244" i="3"/>
  <c r="M243" i="3"/>
  <c r="L243" i="3"/>
  <c r="H243" i="3"/>
  <c r="M242" i="3"/>
  <c r="L242" i="3"/>
  <c r="H242" i="3"/>
  <c r="M241" i="3"/>
  <c r="L241" i="3"/>
  <c r="H241" i="3"/>
  <c r="M240" i="3"/>
  <c r="L240" i="3"/>
  <c r="H240" i="3"/>
  <c r="M239" i="3"/>
  <c r="L239" i="3"/>
  <c r="H239" i="3"/>
  <c r="M238" i="3"/>
  <c r="L238" i="3"/>
  <c r="H238" i="3"/>
  <c r="M237" i="3"/>
  <c r="L237" i="3"/>
  <c r="H237" i="3"/>
  <c r="M236" i="3"/>
  <c r="L236" i="3"/>
  <c r="H236" i="3"/>
  <c r="M235" i="3"/>
  <c r="L235" i="3"/>
  <c r="H235" i="3"/>
  <c r="M234" i="3"/>
  <c r="L234" i="3"/>
  <c r="H234" i="3"/>
  <c r="M233" i="3"/>
  <c r="L233" i="3"/>
  <c r="H233" i="3"/>
  <c r="M232" i="3"/>
  <c r="L232" i="3"/>
  <c r="H232" i="3"/>
  <c r="M231" i="3"/>
  <c r="L231" i="3"/>
  <c r="H231" i="3"/>
  <c r="M230" i="3"/>
  <c r="L230" i="3"/>
  <c r="H230" i="3"/>
  <c r="M229" i="3"/>
  <c r="L229" i="3"/>
  <c r="H229" i="3"/>
  <c r="M228" i="3"/>
  <c r="L228" i="3"/>
  <c r="H228" i="3"/>
  <c r="M227" i="3"/>
  <c r="L227" i="3"/>
  <c r="H227" i="3"/>
  <c r="M226" i="3"/>
  <c r="L226" i="3"/>
  <c r="H226" i="3"/>
  <c r="M225" i="3"/>
  <c r="L225" i="3"/>
  <c r="H225" i="3"/>
  <c r="M224" i="3"/>
  <c r="L224" i="3"/>
  <c r="H224" i="3"/>
  <c r="M223" i="3"/>
  <c r="L223" i="3"/>
  <c r="H223" i="3"/>
  <c r="M222" i="3"/>
  <c r="L222" i="3"/>
  <c r="H222" i="3"/>
  <c r="M221" i="3"/>
  <c r="L221" i="3"/>
  <c r="H221" i="3"/>
  <c r="M220" i="3"/>
  <c r="L220" i="3"/>
  <c r="H220" i="3"/>
  <c r="M219" i="3"/>
  <c r="L219" i="3"/>
  <c r="H219" i="3"/>
  <c r="M218" i="3"/>
  <c r="L218" i="3"/>
  <c r="H218" i="3"/>
  <c r="M217" i="3"/>
  <c r="L217" i="3"/>
  <c r="H217" i="3"/>
  <c r="M216" i="3"/>
  <c r="L216" i="3"/>
  <c r="H216" i="3"/>
  <c r="M215" i="3"/>
  <c r="L215" i="3"/>
  <c r="H215" i="3"/>
  <c r="M214" i="3"/>
  <c r="L214" i="3"/>
  <c r="H214" i="3"/>
  <c r="M213" i="3"/>
  <c r="L213" i="3"/>
  <c r="H213" i="3"/>
  <c r="M212" i="3"/>
  <c r="L212" i="3"/>
  <c r="H212" i="3"/>
  <c r="M211" i="3"/>
  <c r="L211" i="3"/>
  <c r="H211" i="3"/>
  <c r="M210" i="3"/>
  <c r="L210" i="3"/>
  <c r="H210" i="3"/>
  <c r="M209" i="3"/>
  <c r="L209" i="3"/>
  <c r="H209" i="3"/>
  <c r="M208" i="3"/>
  <c r="L208" i="3"/>
  <c r="H208" i="3"/>
  <c r="M207" i="3"/>
  <c r="L207" i="3"/>
  <c r="H207" i="3"/>
  <c r="M206" i="3"/>
  <c r="L206" i="3"/>
  <c r="H206" i="3"/>
  <c r="M205" i="3"/>
  <c r="L205" i="3"/>
  <c r="H205" i="3"/>
  <c r="M204" i="3"/>
  <c r="L204" i="3"/>
  <c r="H204" i="3"/>
  <c r="M203" i="3"/>
  <c r="L203" i="3"/>
  <c r="H203" i="3"/>
  <c r="M202" i="3"/>
  <c r="L202" i="3"/>
  <c r="H202" i="3"/>
  <c r="M201" i="3"/>
  <c r="L201" i="3"/>
  <c r="H201" i="3"/>
  <c r="M200" i="3"/>
  <c r="L200" i="3"/>
  <c r="H200" i="3"/>
  <c r="M199" i="3"/>
  <c r="L199" i="3"/>
  <c r="H199" i="3"/>
  <c r="M198" i="3"/>
  <c r="L198" i="3"/>
  <c r="H198" i="3"/>
  <c r="M197" i="3"/>
  <c r="L197" i="3"/>
  <c r="H197" i="3"/>
  <c r="M196" i="3"/>
  <c r="L196" i="3"/>
  <c r="H196" i="3"/>
  <c r="M195" i="3"/>
  <c r="L195" i="3"/>
  <c r="H195" i="3"/>
  <c r="M194" i="3"/>
  <c r="L194" i="3"/>
  <c r="H194" i="3"/>
  <c r="M193" i="3"/>
  <c r="L193" i="3"/>
  <c r="H193" i="3"/>
  <c r="M192" i="3"/>
  <c r="L192" i="3"/>
  <c r="H192" i="3"/>
  <c r="M191" i="3"/>
  <c r="L191" i="3"/>
  <c r="H191" i="3"/>
  <c r="M190" i="3"/>
  <c r="L190" i="3"/>
  <c r="H190" i="3"/>
  <c r="M189" i="3"/>
  <c r="L189" i="3"/>
  <c r="H189" i="3"/>
  <c r="M188" i="3"/>
  <c r="L188" i="3"/>
  <c r="H188" i="3"/>
  <c r="M187" i="3"/>
  <c r="L187" i="3"/>
  <c r="H187" i="3"/>
  <c r="M186" i="3"/>
  <c r="L186" i="3"/>
  <c r="H186" i="3"/>
  <c r="M185" i="3"/>
  <c r="L185" i="3"/>
  <c r="H185" i="3"/>
  <c r="M184" i="3"/>
  <c r="L184" i="3"/>
  <c r="H184" i="3"/>
  <c r="M183" i="3"/>
  <c r="L183" i="3"/>
  <c r="H183" i="3"/>
  <c r="M182" i="3"/>
  <c r="L182" i="3"/>
  <c r="H182" i="3"/>
  <c r="M181" i="3"/>
  <c r="L181" i="3"/>
  <c r="H181" i="3"/>
  <c r="M180" i="3"/>
  <c r="L180" i="3"/>
  <c r="H180" i="3"/>
  <c r="M179" i="3"/>
  <c r="L179" i="3"/>
  <c r="H179" i="3"/>
  <c r="M178" i="3"/>
  <c r="L178" i="3"/>
  <c r="H178" i="3"/>
  <c r="M177" i="3"/>
  <c r="L177" i="3"/>
  <c r="H177" i="3"/>
  <c r="M176" i="3"/>
  <c r="L176" i="3"/>
  <c r="H176" i="3"/>
  <c r="M175" i="3"/>
  <c r="L175" i="3"/>
  <c r="H175" i="3"/>
  <c r="M174" i="3"/>
  <c r="L174" i="3"/>
  <c r="H174" i="3"/>
  <c r="M173" i="3"/>
  <c r="L173" i="3"/>
  <c r="H173" i="3"/>
  <c r="M172" i="3"/>
  <c r="L172" i="3"/>
  <c r="H172" i="3"/>
  <c r="M171" i="3"/>
  <c r="L171" i="3"/>
  <c r="H171" i="3"/>
  <c r="M170" i="3"/>
  <c r="L170" i="3"/>
  <c r="H170" i="3"/>
  <c r="M169" i="3"/>
  <c r="L169" i="3"/>
  <c r="H169" i="3"/>
  <c r="M168" i="3"/>
  <c r="L168" i="3"/>
  <c r="H168" i="3"/>
  <c r="M167" i="3"/>
  <c r="L167" i="3"/>
  <c r="H167" i="3"/>
  <c r="M166" i="3"/>
  <c r="L166" i="3"/>
  <c r="H166" i="3"/>
  <c r="M165" i="3"/>
  <c r="L165" i="3"/>
  <c r="H165" i="3"/>
  <c r="M164" i="3"/>
  <c r="L164" i="3"/>
  <c r="H164" i="3"/>
  <c r="M163" i="3"/>
  <c r="L163" i="3"/>
  <c r="H163" i="3"/>
  <c r="M162" i="3"/>
  <c r="L162" i="3"/>
  <c r="H162" i="3"/>
  <c r="M161" i="3"/>
  <c r="L161" i="3"/>
  <c r="H161" i="3"/>
  <c r="M160" i="3"/>
  <c r="L160" i="3"/>
  <c r="H160" i="3"/>
  <c r="M159" i="3"/>
  <c r="L159" i="3"/>
  <c r="H159" i="3"/>
  <c r="M158" i="3"/>
  <c r="L158" i="3"/>
  <c r="H158" i="3"/>
  <c r="M157" i="3"/>
  <c r="L157" i="3"/>
  <c r="H157" i="3"/>
  <c r="M156" i="3"/>
  <c r="L156" i="3"/>
  <c r="H156" i="3"/>
  <c r="M155" i="3"/>
  <c r="L155" i="3"/>
  <c r="H155" i="3"/>
  <c r="M154" i="3"/>
  <c r="L154" i="3"/>
  <c r="H154" i="3"/>
  <c r="M153" i="3"/>
  <c r="L153" i="3"/>
  <c r="H153" i="3"/>
  <c r="M152" i="3"/>
  <c r="L152" i="3"/>
  <c r="H152" i="3"/>
  <c r="M151" i="3"/>
  <c r="L151" i="3"/>
  <c r="H151" i="3"/>
  <c r="M150" i="3"/>
  <c r="L150" i="3"/>
  <c r="H150" i="3"/>
  <c r="M149" i="3"/>
  <c r="L149" i="3"/>
  <c r="H149" i="3"/>
  <c r="M148" i="3"/>
  <c r="L148" i="3"/>
  <c r="H148" i="3"/>
  <c r="M147" i="3"/>
  <c r="L147" i="3"/>
  <c r="H147" i="3"/>
  <c r="M146" i="3"/>
  <c r="L146" i="3"/>
  <c r="H146" i="3"/>
  <c r="M145" i="3"/>
  <c r="L145" i="3"/>
  <c r="H145" i="3"/>
  <c r="M144" i="3"/>
  <c r="L144" i="3"/>
  <c r="H144" i="3"/>
  <c r="M143" i="3"/>
  <c r="L143" i="3"/>
  <c r="H143" i="3"/>
  <c r="M142" i="3"/>
  <c r="L142" i="3"/>
  <c r="H142" i="3"/>
  <c r="M141" i="3"/>
  <c r="L141" i="3"/>
  <c r="H141" i="3"/>
  <c r="M140" i="3"/>
  <c r="L140" i="3"/>
  <c r="H140" i="3"/>
  <c r="M139" i="3"/>
  <c r="L139" i="3"/>
  <c r="H139" i="3"/>
  <c r="M138" i="3"/>
  <c r="L138" i="3"/>
  <c r="H138" i="3"/>
  <c r="M137" i="3"/>
  <c r="L137" i="3"/>
  <c r="H137" i="3"/>
  <c r="M136" i="3"/>
  <c r="L136" i="3"/>
  <c r="H136" i="3"/>
  <c r="M135" i="3"/>
  <c r="L135" i="3"/>
  <c r="H135" i="3"/>
  <c r="M134" i="3"/>
  <c r="L134" i="3"/>
  <c r="H134" i="3"/>
  <c r="M133" i="3"/>
  <c r="L133" i="3"/>
  <c r="H133" i="3"/>
  <c r="M132" i="3"/>
  <c r="L132" i="3"/>
  <c r="H132" i="3"/>
  <c r="M131" i="3"/>
  <c r="L131" i="3"/>
  <c r="H131" i="3"/>
  <c r="M130" i="3"/>
  <c r="L130" i="3"/>
  <c r="H130" i="3"/>
  <c r="M129" i="3"/>
  <c r="L129" i="3"/>
  <c r="H129" i="3"/>
  <c r="M128" i="3"/>
  <c r="L128" i="3"/>
  <c r="H128" i="3"/>
  <c r="M127" i="3"/>
  <c r="L127" i="3"/>
  <c r="H127" i="3"/>
  <c r="M126" i="3"/>
  <c r="L126" i="3"/>
  <c r="H126" i="3"/>
  <c r="M125" i="3"/>
  <c r="L125" i="3"/>
  <c r="H125" i="3"/>
  <c r="M124" i="3"/>
  <c r="L124" i="3"/>
  <c r="H124" i="3"/>
  <c r="M123" i="3"/>
  <c r="L123" i="3"/>
  <c r="H123" i="3"/>
  <c r="M122" i="3"/>
  <c r="L122" i="3"/>
  <c r="H122" i="3"/>
  <c r="M121" i="3"/>
  <c r="L121" i="3"/>
  <c r="H121" i="3"/>
  <c r="M120" i="3"/>
  <c r="L120" i="3"/>
  <c r="H120" i="3"/>
  <c r="M119" i="3"/>
  <c r="L119" i="3"/>
  <c r="H119" i="3"/>
  <c r="M118" i="3"/>
  <c r="L118" i="3"/>
  <c r="H118" i="3"/>
  <c r="M117" i="3"/>
  <c r="L117" i="3"/>
  <c r="H117" i="3"/>
  <c r="M116" i="3"/>
  <c r="L116" i="3"/>
  <c r="H116" i="3"/>
  <c r="M115" i="3"/>
  <c r="L115" i="3"/>
  <c r="H115" i="3"/>
  <c r="M114" i="3"/>
  <c r="L114" i="3"/>
  <c r="H114" i="3"/>
  <c r="M113" i="3"/>
  <c r="L113" i="3"/>
  <c r="H113" i="3"/>
  <c r="M112" i="3"/>
  <c r="L112" i="3"/>
  <c r="H112" i="3"/>
  <c r="M111" i="3"/>
  <c r="L111" i="3"/>
  <c r="H111" i="3"/>
  <c r="M110" i="3"/>
  <c r="L110" i="3"/>
  <c r="H110" i="3"/>
  <c r="M109" i="3"/>
  <c r="L109" i="3"/>
  <c r="H109" i="3"/>
  <c r="M108" i="3"/>
  <c r="L108" i="3"/>
  <c r="H108" i="3"/>
  <c r="M107" i="3"/>
  <c r="L107" i="3"/>
  <c r="H107" i="3"/>
  <c r="M106" i="3"/>
  <c r="L106" i="3"/>
  <c r="H106" i="3"/>
  <c r="M105" i="3"/>
  <c r="L105" i="3"/>
  <c r="H105" i="3"/>
  <c r="M104" i="3"/>
  <c r="L104" i="3"/>
  <c r="H104" i="3"/>
  <c r="M103" i="3"/>
  <c r="L103" i="3"/>
  <c r="H103" i="3"/>
  <c r="M102" i="3"/>
  <c r="L102" i="3"/>
  <c r="H102" i="3"/>
  <c r="M101" i="3"/>
  <c r="L101" i="3"/>
  <c r="H101" i="3"/>
  <c r="M100" i="3"/>
  <c r="L100" i="3"/>
  <c r="H100" i="3"/>
  <c r="M99" i="3"/>
  <c r="L99" i="3"/>
  <c r="H99" i="3"/>
  <c r="M98" i="3"/>
  <c r="L98" i="3"/>
  <c r="H98" i="3"/>
  <c r="M97" i="3"/>
  <c r="L97" i="3"/>
  <c r="H97" i="3"/>
  <c r="M96" i="3"/>
  <c r="L96" i="3"/>
  <c r="H96" i="3"/>
  <c r="M95" i="3"/>
  <c r="L95" i="3"/>
  <c r="H95" i="3"/>
  <c r="M94" i="3"/>
  <c r="L94" i="3"/>
  <c r="H94" i="3"/>
  <c r="M93" i="3"/>
  <c r="L93" i="3"/>
  <c r="H93" i="3"/>
  <c r="M92" i="3"/>
  <c r="L92" i="3"/>
  <c r="H92" i="3"/>
  <c r="M91" i="3"/>
  <c r="L91" i="3"/>
  <c r="H91" i="3"/>
  <c r="M90" i="3"/>
  <c r="L90" i="3"/>
  <c r="H90" i="3"/>
  <c r="M89" i="3"/>
  <c r="L89" i="3"/>
  <c r="H89" i="3"/>
  <c r="M88" i="3"/>
  <c r="L88" i="3"/>
  <c r="H88" i="3"/>
  <c r="M87" i="3"/>
  <c r="L87" i="3"/>
  <c r="H87" i="3"/>
  <c r="M86" i="3"/>
  <c r="L86" i="3"/>
  <c r="H86" i="3"/>
  <c r="M85" i="3"/>
  <c r="L85" i="3"/>
  <c r="H85" i="3"/>
  <c r="M84" i="3"/>
  <c r="L84" i="3"/>
  <c r="H84" i="3"/>
  <c r="M83" i="3"/>
  <c r="L83" i="3"/>
  <c r="H83" i="3"/>
  <c r="M82" i="3"/>
  <c r="L82" i="3"/>
  <c r="H82" i="3"/>
  <c r="M81" i="3"/>
  <c r="L81" i="3"/>
  <c r="H81" i="3"/>
  <c r="M80" i="3"/>
  <c r="L80" i="3"/>
  <c r="H80" i="3"/>
  <c r="M79" i="3"/>
  <c r="L79" i="3"/>
  <c r="H79" i="3"/>
  <c r="M78" i="3"/>
  <c r="L78" i="3"/>
  <c r="H78" i="3"/>
  <c r="M77" i="3"/>
  <c r="L77" i="3"/>
  <c r="H77" i="3"/>
  <c r="M76" i="3"/>
  <c r="L76" i="3"/>
  <c r="H76" i="3"/>
  <c r="M75" i="3"/>
  <c r="L75" i="3"/>
  <c r="H75" i="3"/>
  <c r="M74" i="3"/>
  <c r="L74" i="3"/>
  <c r="H74" i="3"/>
  <c r="M73" i="3"/>
  <c r="L73" i="3"/>
  <c r="H73" i="3"/>
  <c r="M72" i="3"/>
  <c r="L72" i="3"/>
  <c r="H72" i="3"/>
  <c r="M71" i="3"/>
  <c r="L71" i="3"/>
  <c r="H71" i="3"/>
  <c r="M70" i="3"/>
  <c r="L70" i="3"/>
  <c r="H70" i="3"/>
  <c r="M69" i="3"/>
  <c r="L69" i="3"/>
  <c r="H69" i="3"/>
  <c r="M68" i="3"/>
  <c r="L68" i="3"/>
  <c r="H68" i="3"/>
  <c r="M67" i="3"/>
  <c r="L67" i="3"/>
  <c r="H67" i="3"/>
  <c r="M66" i="3"/>
  <c r="L66" i="3"/>
  <c r="H66" i="3"/>
  <c r="M65" i="3"/>
  <c r="L65" i="3"/>
  <c r="H65" i="3"/>
  <c r="M64" i="3"/>
  <c r="L64" i="3"/>
  <c r="H64" i="3"/>
  <c r="M63" i="3"/>
  <c r="L63" i="3"/>
  <c r="H63" i="3"/>
  <c r="M62" i="3"/>
  <c r="L62" i="3"/>
  <c r="H62" i="3"/>
  <c r="M61" i="3"/>
  <c r="L61" i="3"/>
  <c r="H61" i="3"/>
  <c r="M60" i="3"/>
  <c r="L60" i="3"/>
  <c r="M59" i="3"/>
  <c r="L59" i="3"/>
  <c r="H59" i="3"/>
  <c r="M58" i="3"/>
  <c r="L58" i="3"/>
  <c r="H58" i="3"/>
  <c r="M57" i="3"/>
  <c r="L57" i="3"/>
  <c r="H57" i="3"/>
  <c r="M56" i="3"/>
  <c r="L56" i="3"/>
  <c r="H56" i="3"/>
  <c r="M55" i="3"/>
  <c r="L55" i="3"/>
  <c r="H55" i="3"/>
  <c r="M54" i="3"/>
  <c r="L54" i="3"/>
  <c r="H54" i="3"/>
  <c r="M53" i="3"/>
  <c r="L53" i="3"/>
  <c r="H53" i="3"/>
  <c r="M52" i="3"/>
  <c r="L52" i="3"/>
  <c r="H52" i="3"/>
  <c r="M51" i="3"/>
  <c r="L51" i="3"/>
  <c r="H51" i="3"/>
  <c r="M50" i="3"/>
  <c r="L50" i="3"/>
  <c r="H50" i="3"/>
  <c r="M49" i="3"/>
  <c r="L49" i="3"/>
  <c r="H49" i="3"/>
  <c r="M48" i="3"/>
  <c r="L48" i="3"/>
  <c r="H48" i="3"/>
  <c r="M47" i="3"/>
  <c r="L47" i="3"/>
  <c r="H47" i="3"/>
  <c r="M46" i="3"/>
  <c r="L46" i="3"/>
  <c r="H46" i="3"/>
  <c r="M45" i="3"/>
  <c r="L45" i="3"/>
  <c r="H45" i="3"/>
  <c r="M44" i="3"/>
  <c r="L44" i="3"/>
  <c r="H44" i="3"/>
  <c r="M43" i="3"/>
  <c r="L43" i="3"/>
  <c r="H43" i="3"/>
  <c r="M42" i="3"/>
  <c r="L42" i="3"/>
  <c r="H42" i="3"/>
  <c r="M41" i="3"/>
  <c r="L41" i="3"/>
  <c r="H41" i="3"/>
  <c r="M40" i="3"/>
  <c r="L40" i="3"/>
  <c r="H40" i="3"/>
  <c r="M39" i="3"/>
  <c r="L39" i="3"/>
  <c r="H39" i="3"/>
  <c r="M38" i="3"/>
  <c r="L38" i="3"/>
  <c r="H38" i="3"/>
  <c r="M37" i="3"/>
  <c r="L37" i="3"/>
  <c r="H37" i="3"/>
  <c r="M36" i="3"/>
  <c r="L36" i="3"/>
  <c r="H36" i="3"/>
  <c r="M35" i="3"/>
  <c r="L35" i="3"/>
  <c r="H35" i="3"/>
  <c r="M34" i="3"/>
  <c r="L34" i="3"/>
  <c r="H34" i="3"/>
  <c r="M33" i="3"/>
  <c r="L33" i="3"/>
  <c r="H33" i="3"/>
  <c r="M32" i="3"/>
  <c r="L32" i="3"/>
  <c r="H32" i="3"/>
  <c r="M31" i="3"/>
  <c r="L31" i="3"/>
  <c r="H31" i="3"/>
  <c r="M30" i="3"/>
  <c r="L30" i="3"/>
  <c r="H30" i="3"/>
  <c r="M29" i="3"/>
  <c r="L29" i="3"/>
  <c r="H29" i="3"/>
  <c r="M28" i="3"/>
  <c r="L28" i="3"/>
  <c r="H28" i="3"/>
  <c r="M27" i="3"/>
  <c r="L27" i="3"/>
  <c r="H27" i="3"/>
  <c r="M26" i="3"/>
  <c r="L26" i="3"/>
  <c r="H26" i="3"/>
  <c r="M25" i="3"/>
  <c r="L25" i="3"/>
  <c r="H25" i="3"/>
  <c r="M24" i="3"/>
  <c r="L24" i="3"/>
  <c r="H24" i="3"/>
  <c r="M23" i="3"/>
  <c r="L23" i="3"/>
  <c r="H23" i="3"/>
  <c r="M22" i="3"/>
  <c r="L22" i="3"/>
  <c r="H22" i="3"/>
  <c r="M21" i="3"/>
  <c r="L21" i="3"/>
  <c r="H21" i="3"/>
  <c r="M20" i="3"/>
  <c r="L20" i="3"/>
  <c r="H20" i="3"/>
  <c r="M19" i="3"/>
  <c r="L19" i="3"/>
  <c r="H19" i="3"/>
  <c r="M18" i="3"/>
  <c r="L18" i="3"/>
  <c r="H18" i="3"/>
  <c r="M17" i="3"/>
  <c r="L17" i="3"/>
  <c r="H17" i="3"/>
  <c r="M16" i="3"/>
  <c r="L16" i="3"/>
  <c r="H16" i="3"/>
  <c r="M15" i="3"/>
  <c r="L15" i="3"/>
  <c r="H15" i="3"/>
  <c r="M14" i="3"/>
  <c r="L14" i="3"/>
  <c r="H14" i="3"/>
  <c r="M13" i="3"/>
  <c r="L13" i="3"/>
  <c r="H13" i="3"/>
  <c r="M12" i="3"/>
  <c r="L12" i="3"/>
  <c r="H12" i="3"/>
  <c r="M11" i="3"/>
  <c r="L11" i="3"/>
  <c r="H11" i="3"/>
  <c r="M10" i="3"/>
  <c r="L10" i="3"/>
  <c r="H10" i="3"/>
  <c r="M9" i="3"/>
  <c r="L9" i="3"/>
  <c r="H9" i="3"/>
  <c r="M8" i="3"/>
  <c r="L8" i="3"/>
  <c r="H8" i="3"/>
  <c r="M7" i="3"/>
  <c r="L7" i="3"/>
  <c r="H7" i="3"/>
  <c r="M6" i="3"/>
  <c r="L6" i="3"/>
  <c r="H6" i="3"/>
  <c r="M5" i="3"/>
  <c r="L5" i="3"/>
  <c r="H5" i="3"/>
  <c r="M4" i="3"/>
  <c r="L4" i="3"/>
  <c r="H4" i="3"/>
  <c r="M3" i="3"/>
  <c r="L3" i="3"/>
  <c r="H3" i="3"/>
  <c r="M215" i="2"/>
  <c r="L215" i="2"/>
  <c r="H215" i="2"/>
  <c r="M214" i="2"/>
  <c r="L214" i="2"/>
  <c r="H214" i="2"/>
  <c r="M213" i="2"/>
  <c r="L213" i="2"/>
  <c r="H213" i="2"/>
  <c r="M212" i="2"/>
  <c r="L212" i="2"/>
  <c r="H212" i="2"/>
  <c r="M211" i="2"/>
  <c r="L211" i="2"/>
  <c r="H211" i="2"/>
  <c r="M210" i="2"/>
  <c r="L210" i="2"/>
  <c r="H210" i="2"/>
  <c r="M209" i="2"/>
  <c r="L209" i="2"/>
  <c r="H209" i="2"/>
  <c r="M208" i="2"/>
  <c r="L208" i="2"/>
  <c r="H208" i="2"/>
  <c r="M207" i="2"/>
  <c r="L207" i="2"/>
  <c r="H207" i="2"/>
  <c r="M206" i="2"/>
  <c r="L206" i="2"/>
  <c r="H206" i="2"/>
  <c r="M205" i="2"/>
  <c r="L205" i="2"/>
  <c r="H205" i="2"/>
  <c r="M204" i="2"/>
  <c r="L204" i="2"/>
  <c r="H204" i="2"/>
  <c r="M203" i="2"/>
  <c r="L203" i="2"/>
  <c r="H203" i="2"/>
  <c r="M202" i="2"/>
  <c r="L202" i="2"/>
  <c r="H202" i="2"/>
  <c r="M201" i="2"/>
  <c r="L201" i="2"/>
  <c r="H201" i="2"/>
  <c r="M200" i="2"/>
  <c r="L200" i="2"/>
  <c r="H200" i="2"/>
  <c r="M199" i="2"/>
  <c r="L199" i="2"/>
  <c r="H199" i="2"/>
  <c r="M198" i="2"/>
  <c r="L198" i="2"/>
  <c r="H198" i="2"/>
  <c r="M197" i="2"/>
  <c r="L197" i="2"/>
  <c r="H197" i="2"/>
  <c r="M196" i="2"/>
  <c r="L196" i="2"/>
  <c r="H196" i="2"/>
  <c r="M195" i="2"/>
  <c r="L195" i="2"/>
  <c r="H195" i="2"/>
  <c r="M194" i="2"/>
  <c r="L194" i="2"/>
  <c r="H194" i="2"/>
  <c r="M193" i="2"/>
  <c r="L193" i="2"/>
  <c r="H193" i="2"/>
  <c r="M192" i="2"/>
  <c r="L192" i="2"/>
  <c r="H192" i="2"/>
  <c r="M191" i="2"/>
  <c r="L191" i="2"/>
  <c r="H191" i="2"/>
  <c r="M190" i="2"/>
  <c r="L190" i="2"/>
  <c r="H190" i="2"/>
  <c r="M189" i="2"/>
  <c r="L189" i="2"/>
  <c r="H189" i="2"/>
  <c r="M188" i="2"/>
  <c r="L188" i="2"/>
  <c r="H188" i="2"/>
  <c r="M187" i="2"/>
  <c r="L187" i="2"/>
  <c r="H187" i="2"/>
  <c r="M186" i="2"/>
  <c r="L186" i="2"/>
  <c r="H186" i="2"/>
  <c r="M185" i="2"/>
  <c r="L185" i="2"/>
  <c r="H185" i="2"/>
  <c r="M184" i="2"/>
  <c r="L184" i="2"/>
  <c r="H184" i="2"/>
  <c r="M183" i="2"/>
  <c r="L183" i="2"/>
  <c r="H183" i="2"/>
  <c r="M182" i="2"/>
  <c r="L182" i="2"/>
  <c r="H182" i="2"/>
  <c r="M181" i="2"/>
  <c r="L181" i="2"/>
  <c r="H181" i="2"/>
  <c r="M180" i="2"/>
  <c r="L180" i="2"/>
  <c r="H180" i="2"/>
  <c r="M179" i="2"/>
  <c r="L179" i="2"/>
  <c r="H179" i="2"/>
  <c r="M178" i="2"/>
  <c r="L178" i="2"/>
  <c r="H178" i="2"/>
  <c r="M177" i="2"/>
  <c r="L177" i="2"/>
  <c r="H177" i="2"/>
  <c r="M176" i="2"/>
  <c r="L176" i="2"/>
  <c r="H176" i="2"/>
  <c r="M175" i="2"/>
  <c r="L175" i="2"/>
  <c r="H175" i="2"/>
  <c r="M174" i="2"/>
  <c r="L174" i="2"/>
  <c r="H174" i="2"/>
  <c r="M173" i="2"/>
  <c r="L173" i="2"/>
  <c r="H173" i="2"/>
  <c r="M172" i="2"/>
  <c r="L172" i="2"/>
  <c r="H172" i="2"/>
  <c r="M171" i="2"/>
  <c r="L171" i="2"/>
  <c r="H171" i="2"/>
  <c r="M170" i="2"/>
  <c r="L170" i="2"/>
  <c r="H170" i="2"/>
  <c r="M169" i="2"/>
  <c r="L169" i="2"/>
  <c r="H169" i="2"/>
  <c r="M168" i="2"/>
  <c r="L168" i="2"/>
  <c r="H168" i="2"/>
  <c r="M167" i="2"/>
  <c r="L167" i="2"/>
  <c r="H167" i="2"/>
  <c r="M166" i="2"/>
  <c r="L166" i="2"/>
  <c r="H166" i="2"/>
  <c r="M165" i="2"/>
  <c r="L165" i="2"/>
  <c r="H165" i="2"/>
  <c r="M164" i="2"/>
  <c r="L164" i="2"/>
  <c r="H164" i="2"/>
  <c r="M163" i="2"/>
  <c r="L163" i="2"/>
  <c r="H163" i="2"/>
  <c r="M162" i="2"/>
  <c r="L162" i="2"/>
  <c r="H162" i="2"/>
  <c r="M161" i="2"/>
  <c r="L161" i="2"/>
  <c r="H161" i="2"/>
  <c r="M160" i="2"/>
  <c r="L160" i="2"/>
  <c r="H160" i="2"/>
  <c r="M159" i="2"/>
  <c r="L159" i="2"/>
  <c r="H159" i="2"/>
  <c r="M158" i="2"/>
  <c r="L158" i="2"/>
  <c r="H158" i="2"/>
  <c r="M157" i="2"/>
  <c r="L157" i="2"/>
  <c r="H157" i="2"/>
  <c r="M156" i="2"/>
  <c r="L156" i="2"/>
  <c r="H156" i="2"/>
  <c r="M155" i="2"/>
  <c r="L155" i="2"/>
  <c r="H155" i="2"/>
  <c r="M154" i="2"/>
  <c r="L154" i="2"/>
  <c r="H154" i="2"/>
  <c r="M153" i="2"/>
  <c r="L153" i="2"/>
  <c r="H153" i="2"/>
  <c r="M152" i="2"/>
  <c r="L152" i="2"/>
  <c r="H152" i="2"/>
  <c r="M151" i="2"/>
  <c r="L151" i="2"/>
  <c r="H151" i="2"/>
  <c r="M150" i="2"/>
  <c r="L150" i="2"/>
  <c r="H150" i="2"/>
  <c r="M149" i="2"/>
  <c r="L149" i="2"/>
  <c r="H149" i="2"/>
  <c r="M148" i="2"/>
  <c r="L148" i="2"/>
  <c r="H148" i="2"/>
  <c r="M147" i="2"/>
  <c r="L147" i="2"/>
  <c r="H147" i="2"/>
  <c r="M146" i="2"/>
  <c r="L146" i="2"/>
  <c r="H146" i="2"/>
  <c r="M145" i="2"/>
  <c r="L145" i="2"/>
  <c r="H145" i="2"/>
  <c r="M144" i="2"/>
  <c r="L144" i="2"/>
  <c r="H144" i="2"/>
  <c r="M143" i="2"/>
  <c r="L143" i="2"/>
  <c r="H143" i="2"/>
  <c r="M142" i="2"/>
  <c r="L142" i="2"/>
  <c r="H142" i="2"/>
  <c r="M141" i="2"/>
  <c r="L141" i="2"/>
  <c r="H141" i="2"/>
  <c r="M140" i="2"/>
  <c r="L140" i="2"/>
  <c r="H140" i="2"/>
  <c r="M139" i="2"/>
  <c r="L139" i="2"/>
  <c r="H139" i="2"/>
  <c r="M138" i="2"/>
  <c r="L138" i="2"/>
  <c r="H138" i="2"/>
  <c r="M137" i="2"/>
  <c r="L137" i="2"/>
  <c r="H137" i="2"/>
  <c r="M136" i="2"/>
  <c r="L136" i="2"/>
  <c r="H136" i="2"/>
  <c r="M135" i="2"/>
  <c r="L135" i="2"/>
  <c r="H135" i="2"/>
  <c r="M134" i="2"/>
  <c r="L134" i="2"/>
  <c r="H134" i="2"/>
  <c r="M133" i="2"/>
  <c r="L133" i="2"/>
  <c r="H133" i="2"/>
  <c r="M132" i="2"/>
  <c r="L132" i="2"/>
  <c r="H132" i="2"/>
  <c r="M131" i="2"/>
  <c r="L131" i="2"/>
  <c r="H131" i="2"/>
  <c r="M130" i="2"/>
  <c r="L130" i="2"/>
  <c r="H130" i="2"/>
  <c r="M129" i="2"/>
  <c r="L129" i="2"/>
  <c r="H129" i="2"/>
  <c r="M128" i="2"/>
  <c r="L128" i="2"/>
  <c r="H128" i="2"/>
  <c r="M127" i="2"/>
  <c r="L127" i="2"/>
  <c r="H127" i="2"/>
  <c r="M126" i="2"/>
  <c r="L126" i="2"/>
  <c r="H126" i="2"/>
  <c r="M125" i="2"/>
  <c r="L125" i="2"/>
  <c r="H125" i="2"/>
  <c r="M124" i="2"/>
  <c r="L124" i="2"/>
  <c r="H124" i="2"/>
  <c r="M123" i="2"/>
  <c r="L123" i="2"/>
  <c r="H123" i="2"/>
  <c r="M122" i="2"/>
  <c r="L122" i="2"/>
  <c r="H122" i="2"/>
  <c r="M121" i="2"/>
  <c r="L121" i="2"/>
  <c r="H121" i="2"/>
  <c r="M120" i="2"/>
  <c r="L120" i="2"/>
  <c r="H120" i="2"/>
  <c r="M119" i="2"/>
  <c r="L119" i="2"/>
  <c r="H119" i="2"/>
  <c r="M118" i="2"/>
  <c r="L118" i="2"/>
  <c r="H118" i="2"/>
  <c r="M117" i="2"/>
  <c r="L117" i="2"/>
  <c r="H117" i="2"/>
  <c r="M116" i="2"/>
  <c r="L116" i="2"/>
  <c r="H116" i="2"/>
  <c r="M115" i="2"/>
  <c r="L115" i="2"/>
  <c r="H115" i="2"/>
  <c r="M114" i="2"/>
  <c r="L114" i="2"/>
  <c r="H114" i="2"/>
  <c r="M113" i="2"/>
  <c r="L113" i="2"/>
  <c r="H113" i="2"/>
  <c r="M112" i="2"/>
  <c r="L112" i="2"/>
  <c r="H112" i="2"/>
  <c r="M111" i="2"/>
  <c r="L111" i="2"/>
  <c r="H111" i="2"/>
  <c r="M110" i="2"/>
  <c r="L110" i="2"/>
  <c r="H110" i="2"/>
  <c r="M109" i="2"/>
  <c r="L109" i="2"/>
  <c r="H109" i="2"/>
  <c r="M108" i="2"/>
  <c r="L108" i="2"/>
  <c r="H108" i="2"/>
  <c r="M107" i="2"/>
  <c r="L107" i="2"/>
  <c r="H107" i="2"/>
  <c r="M106" i="2"/>
  <c r="L106" i="2"/>
  <c r="H106" i="2"/>
  <c r="M105" i="2"/>
  <c r="L105" i="2"/>
  <c r="H105" i="2"/>
  <c r="M104" i="2"/>
  <c r="L104" i="2"/>
  <c r="H104" i="2"/>
  <c r="M103" i="2"/>
  <c r="L103" i="2"/>
  <c r="H103" i="2"/>
  <c r="M102" i="2"/>
  <c r="L102" i="2"/>
  <c r="H102" i="2"/>
  <c r="M101" i="2"/>
  <c r="L101" i="2"/>
  <c r="H101" i="2"/>
  <c r="M100" i="2"/>
  <c r="L100" i="2"/>
  <c r="H100" i="2"/>
  <c r="M99" i="2"/>
  <c r="L99" i="2"/>
  <c r="H99" i="2"/>
  <c r="M98" i="2"/>
  <c r="L98" i="2"/>
  <c r="H98" i="2"/>
  <c r="M97" i="2"/>
  <c r="L97" i="2"/>
  <c r="H97" i="2"/>
  <c r="M96" i="2"/>
  <c r="L96" i="2"/>
  <c r="H96" i="2"/>
  <c r="M95" i="2"/>
  <c r="L95" i="2"/>
  <c r="H95" i="2"/>
  <c r="M94" i="2"/>
  <c r="L94" i="2"/>
  <c r="H94" i="2"/>
  <c r="M93" i="2"/>
  <c r="L93" i="2"/>
  <c r="H93" i="2"/>
  <c r="M92" i="2"/>
  <c r="L92" i="2"/>
  <c r="H92" i="2"/>
  <c r="M91" i="2"/>
  <c r="L91" i="2"/>
  <c r="H91" i="2"/>
  <c r="M90" i="2"/>
  <c r="L90" i="2"/>
  <c r="H90" i="2"/>
  <c r="M89" i="2"/>
  <c r="L89" i="2"/>
  <c r="H89" i="2"/>
  <c r="M88" i="2"/>
  <c r="L88" i="2"/>
  <c r="H88" i="2"/>
  <c r="M87" i="2"/>
  <c r="L87" i="2"/>
  <c r="H87" i="2"/>
  <c r="M86" i="2"/>
  <c r="L86" i="2"/>
  <c r="H86" i="2"/>
  <c r="M85" i="2"/>
  <c r="L85" i="2"/>
  <c r="H85" i="2"/>
  <c r="M84" i="2"/>
  <c r="L84" i="2"/>
  <c r="H84" i="2"/>
  <c r="M83" i="2"/>
  <c r="L83" i="2"/>
  <c r="H83" i="2"/>
  <c r="M82" i="2"/>
  <c r="L82" i="2"/>
  <c r="H82" i="2"/>
  <c r="M81" i="2"/>
  <c r="L81" i="2"/>
  <c r="H81" i="2"/>
  <c r="M80" i="2"/>
  <c r="L80" i="2"/>
  <c r="H80" i="2"/>
  <c r="M79" i="2"/>
  <c r="L79" i="2"/>
  <c r="H79" i="2"/>
  <c r="M78" i="2"/>
  <c r="L78" i="2"/>
  <c r="H78" i="2"/>
  <c r="M77" i="2"/>
  <c r="L77" i="2"/>
  <c r="H77" i="2"/>
  <c r="M76" i="2"/>
  <c r="L76" i="2"/>
  <c r="H76" i="2"/>
  <c r="M75" i="2"/>
  <c r="L75" i="2"/>
  <c r="H75" i="2"/>
  <c r="M74" i="2"/>
  <c r="L74" i="2"/>
  <c r="H74" i="2"/>
  <c r="M73" i="2"/>
  <c r="L73" i="2"/>
  <c r="H73" i="2"/>
  <c r="M72" i="2"/>
  <c r="L72" i="2"/>
  <c r="H72" i="2"/>
  <c r="M71" i="2"/>
  <c r="L71" i="2"/>
  <c r="H71" i="2"/>
  <c r="M70" i="2"/>
  <c r="L70" i="2"/>
  <c r="H70" i="2"/>
  <c r="M69" i="2"/>
  <c r="L69" i="2"/>
  <c r="H69" i="2"/>
  <c r="M68" i="2"/>
  <c r="L68" i="2"/>
  <c r="H68" i="2"/>
  <c r="M67" i="2"/>
  <c r="L67" i="2"/>
  <c r="H67" i="2"/>
  <c r="M66" i="2"/>
  <c r="L66" i="2"/>
  <c r="H66" i="2"/>
  <c r="M65" i="2"/>
  <c r="L65" i="2"/>
  <c r="H65" i="2"/>
  <c r="M64" i="2"/>
  <c r="L64" i="2"/>
  <c r="H64" i="2"/>
  <c r="M63" i="2"/>
  <c r="L63" i="2"/>
  <c r="H63" i="2"/>
  <c r="M62" i="2"/>
  <c r="L62" i="2"/>
  <c r="H62" i="2"/>
  <c r="M61" i="2"/>
  <c r="L61" i="2"/>
  <c r="H61" i="2"/>
  <c r="M60" i="2"/>
  <c r="L60" i="2"/>
  <c r="H60" i="2"/>
  <c r="M59" i="2"/>
  <c r="L59" i="2"/>
  <c r="H59" i="2"/>
  <c r="M58" i="2"/>
  <c r="L58" i="2"/>
  <c r="H58" i="2"/>
  <c r="M57" i="2"/>
  <c r="L57" i="2"/>
  <c r="H57" i="2"/>
  <c r="M56" i="2"/>
  <c r="L56" i="2"/>
  <c r="H56" i="2"/>
  <c r="M55" i="2"/>
  <c r="L55" i="2"/>
  <c r="H55" i="2"/>
  <c r="M54" i="2"/>
  <c r="L54" i="2"/>
  <c r="H54" i="2"/>
  <c r="M53" i="2"/>
  <c r="L53" i="2"/>
  <c r="H53" i="2"/>
  <c r="M52" i="2"/>
  <c r="L52" i="2"/>
  <c r="H52" i="2"/>
  <c r="M51" i="2"/>
  <c r="L51" i="2"/>
  <c r="H51" i="2"/>
  <c r="M50" i="2"/>
  <c r="L50" i="2"/>
  <c r="H50" i="2"/>
  <c r="M49" i="2"/>
  <c r="L49" i="2"/>
  <c r="H49" i="2"/>
  <c r="M48" i="2"/>
  <c r="L48" i="2"/>
  <c r="H48" i="2"/>
  <c r="M47" i="2"/>
  <c r="L47" i="2"/>
  <c r="H47" i="2"/>
  <c r="M46" i="2"/>
  <c r="L46" i="2"/>
  <c r="H46" i="2"/>
  <c r="M45" i="2"/>
  <c r="L45" i="2"/>
  <c r="H45" i="2"/>
  <c r="M44" i="2"/>
  <c r="L44" i="2"/>
  <c r="H44" i="2"/>
  <c r="M43" i="2"/>
  <c r="L43" i="2"/>
  <c r="H43" i="2"/>
  <c r="M42" i="2"/>
  <c r="L42" i="2"/>
  <c r="H42" i="2"/>
  <c r="M41" i="2"/>
  <c r="L41" i="2"/>
  <c r="H41" i="2"/>
  <c r="M40" i="2"/>
  <c r="L40" i="2"/>
  <c r="H40" i="2"/>
  <c r="M39" i="2"/>
  <c r="L39" i="2"/>
  <c r="H39" i="2"/>
  <c r="M38" i="2"/>
  <c r="L38" i="2"/>
  <c r="H38" i="2"/>
  <c r="M37" i="2"/>
  <c r="L37" i="2"/>
  <c r="H37" i="2"/>
  <c r="M36" i="2"/>
  <c r="L36" i="2"/>
  <c r="H36" i="2"/>
  <c r="M35" i="2"/>
  <c r="L35" i="2"/>
  <c r="H35" i="2"/>
  <c r="M34" i="2"/>
  <c r="L34" i="2"/>
  <c r="H34" i="2"/>
  <c r="M33" i="2"/>
  <c r="L33" i="2"/>
  <c r="H33" i="2"/>
  <c r="M32" i="2"/>
  <c r="L32" i="2"/>
  <c r="H32" i="2"/>
  <c r="M31" i="2"/>
  <c r="L31" i="2"/>
  <c r="H31" i="2"/>
  <c r="M30" i="2"/>
  <c r="L30" i="2"/>
  <c r="H30" i="2"/>
  <c r="M29" i="2"/>
  <c r="L29" i="2"/>
  <c r="H29" i="2"/>
  <c r="M28" i="2"/>
  <c r="L28" i="2"/>
  <c r="H28" i="2"/>
  <c r="M27" i="2"/>
  <c r="L27" i="2"/>
  <c r="H27" i="2"/>
  <c r="M26" i="2"/>
  <c r="L26" i="2"/>
  <c r="H26" i="2"/>
  <c r="M25" i="2"/>
  <c r="L25" i="2"/>
  <c r="H25" i="2"/>
  <c r="M24" i="2"/>
  <c r="L24" i="2"/>
  <c r="H24" i="2"/>
  <c r="M23" i="2"/>
  <c r="L23" i="2"/>
  <c r="H23" i="2"/>
  <c r="M22" i="2"/>
  <c r="L22" i="2"/>
  <c r="H22" i="2"/>
  <c r="M21" i="2"/>
  <c r="L21" i="2"/>
  <c r="H21" i="2"/>
  <c r="M20" i="2"/>
  <c r="L20" i="2"/>
  <c r="H20" i="2"/>
  <c r="M19" i="2"/>
  <c r="L19" i="2"/>
  <c r="H19" i="2"/>
  <c r="M18" i="2"/>
  <c r="L18" i="2"/>
  <c r="H18" i="2"/>
  <c r="M17" i="2"/>
  <c r="L17" i="2"/>
  <c r="H17" i="2"/>
  <c r="M16" i="2"/>
  <c r="L16" i="2"/>
  <c r="H16" i="2"/>
  <c r="M15" i="2"/>
  <c r="L15" i="2"/>
  <c r="H15" i="2"/>
  <c r="M14" i="2"/>
  <c r="L14" i="2"/>
  <c r="H14" i="2"/>
  <c r="M13" i="2"/>
  <c r="L13" i="2"/>
  <c r="H13" i="2"/>
  <c r="M12" i="2"/>
  <c r="L12" i="2"/>
  <c r="H12" i="2"/>
  <c r="M11" i="2"/>
  <c r="L11" i="2"/>
  <c r="H11" i="2"/>
  <c r="M10" i="2"/>
  <c r="L10" i="2"/>
  <c r="H10" i="2"/>
  <c r="M9" i="2"/>
  <c r="L9" i="2"/>
  <c r="H9" i="2"/>
  <c r="M8" i="2"/>
  <c r="L8" i="2"/>
  <c r="H8" i="2"/>
  <c r="M7" i="2"/>
  <c r="L7" i="2"/>
  <c r="H7" i="2"/>
  <c r="M6" i="2"/>
  <c r="L6" i="2"/>
  <c r="H6" i="2"/>
  <c r="M5" i="2"/>
  <c r="L5" i="2"/>
  <c r="H5" i="2"/>
  <c r="M4" i="2"/>
  <c r="L4" i="2"/>
  <c r="H4" i="2"/>
  <c r="M3" i="2"/>
  <c r="L3" i="2"/>
  <c r="H3" i="2"/>
</calcChain>
</file>

<file path=xl/sharedStrings.xml><?xml version="1.0" encoding="utf-8"?>
<sst xmlns="http://schemas.openxmlformats.org/spreadsheetml/2006/main" count="19634" uniqueCount="1618">
  <si>
    <r>
      <t xml:space="preserve">  </t>
    </r>
    <r>
      <rPr>
        <b/>
        <sz val="11"/>
        <rFont val="굴림체"/>
        <family val="3"/>
        <charset val="129"/>
      </rPr>
      <t>&lt;조사일자: 2020년 12월 29일&gt;</t>
    </r>
    <phoneticPr fontId="7" type="noConversion"/>
  </si>
  <si>
    <t>[VAT별도(※는 포함), 등락표시는 전주대비]</t>
    <phoneticPr fontId="7" type="noConversion"/>
  </si>
  <si>
    <t>차액</t>
    <phoneticPr fontId="7" type="noConversion"/>
  </si>
  <si>
    <t>변동율</t>
    <phoneticPr fontId="7" type="noConversion"/>
  </si>
  <si>
    <t>품         종</t>
    <phoneticPr fontId="7" type="noConversion"/>
  </si>
  <si>
    <t>품              목</t>
    <phoneticPr fontId="7" type="noConversion"/>
  </si>
  <si>
    <t>규                     격</t>
    <phoneticPr fontId="7" type="noConversion"/>
  </si>
  <si>
    <t>조사단계</t>
    <phoneticPr fontId="7" type="noConversion"/>
  </si>
  <si>
    <t>단위</t>
    <phoneticPr fontId="7" type="noConversion"/>
  </si>
  <si>
    <t>전주가격</t>
    <phoneticPr fontId="7" type="noConversion"/>
  </si>
  <si>
    <t>금주가격</t>
    <phoneticPr fontId="7" type="noConversion"/>
  </si>
  <si>
    <t>비고</t>
    <phoneticPr fontId="7" type="noConversion"/>
  </si>
  <si>
    <t>철강재</t>
    <phoneticPr fontId="7" type="noConversion"/>
  </si>
  <si>
    <t>원형봉강</t>
    <phoneticPr fontId="7" type="noConversion"/>
  </si>
  <si>
    <t>SS275 16㎜</t>
    <phoneticPr fontId="7" type="noConversion"/>
  </si>
  <si>
    <t>도매</t>
  </si>
  <si>
    <t>kg</t>
  </si>
  <si>
    <t>보통철근</t>
    <phoneticPr fontId="7" type="noConversion"/>
  </si>
  <si>
    <t>SD300 D10㎜</t>
    <phoneticPr fontId="7" type="noConversion"/>
  </si>
  <si>
    <t>〃</t>
    <phoneticPr fontId="7" type="noConversion"/>
  </si>
  <si>
    <t>M/T</t>
    <phoneticPr fontId="7" type="noConversion"/>
  </si>
  <si>
    <t>고장력철근</t>
  </si>
  <si>
    <t>SD400 D10㎜</t>
    <phoneticPr fontId="7" type="noConversion"/>
  </si>
  <si>
    <t>M/T</t>
  </si>
  <si>
    <t>등변ㄱ형강(소형)</t>
    <phoneticPr fontId="7" type="noConversion"/>
  </si>
  <si>
    <t>65×65×6㎜</t>
  </si>
  <si>
    <t>ㄷ형강</t>
    <phoneticPr fontId="7" type="noConversion"/>
  </si>
  <si>
    <t>100×50×5㎜</t>
    <phoneticPr fontId="7" type="noConversion"/>
  </si>
  <si>
    <t>4각강</t>
  </si>
  <si>
    <t>12㎜</t>
  </si>
  <si>
    <t>평강</t>
  </si>
  <si>
    <t>4.5t×50㎜</t>
    <phoneticPr fontId="7" type="noConversion"/>
  </si>
  <si>
    <t>구조용H형강</t>
    <phoneticPr fontId="7" type="noConversion"/>
  </si>
  <si>
    <t>100×100×6×8㎜(압연,중형)</t>
    <phoneticPr fontId="7" type="noConversion"/>
  </si>
  <si>
    <t>열연박판</t>
  </si>
  <si>
    <t>SS275 1.4≤T≤1.6㎜ (914*1,829)</t>
    <phoneticPr fontId="7" type="noConversion"/>
  </si>
  <si>
    <t>열연후판</t>
  </si>
  <si>
    <t>SS275 12.0㎜≤T≤20.0㎜(2,438*6029)</t>
    <phoneticPr fontId="7" type="noConversion"/>
  </si>
  <si>
    <t>냉연강판</t>
  </si>
  <si>
    <t>CR(SCP1) 1.0㎜≤T&lt;1.75㎜</t>
    <phoneticPr fontId="7" type="noConversion"/>
  </si>
  <si>
    <t>전기아연도강판</t>
  </si>
  <si>
    <t>0.35㎜ ≤T〈0.4 ㎜((914*1,829)</t>
    <phoneticPr fontId="7" type="noConversion"/>
  </si>
  <si>
    <t>매</t>
    <phoneticPr fontId="7" type="noConversion"/>
  </si>
  <si>
    <t>아연도강판</t>
  </si>
  <si>
    <t>T≤0.20㎜ (914*1,829)</t>
    <phoneticPr fontId="7" type="noConversion"/>
  </si>
  <si>
    <t>석도강판</t>
  </si>
  <si>
    <t>0.25×5.6/5.6(50×50)</t>
  </si>
  <si>
    <t>공장도</t>
  </si>
  <si>
    <t>구조용탄소강관(백관)</t>
    <phoneticPr fontId="7" type="noConversion"/>
  </si>
  <si>
    <t>76.3*3.2mm</t>
  </si>
  <si>
    <t>m</t>
  </si>
  <si>
    <t>보통철선</t>
  </si>
  <si>
    <t>#10   3.2㎜</t>
  </si>
  <si>
    <t>소철선(어닐링)</t>
  </si>
  <si>
    <t>＃6   4.0㎜</t>
  </si>
  <si>
    <t>아연도철선</t>
  </si>
  <si>
    <t>1종 #8   4.0㎜</t>
  </si>
  <si>
    <t>경강선</t>
  </si>
  <si>
    <t>선경 1.0∼1.19㎜</t>
  </si>
  <si>
    <t>PC강선2종</t>
  </si>
  <si>
    <t>단선12.7ø단중0.785/m</t>
    <phoneticPr fontId="7" type="noConversion"/>
  </si>
  <si>
    <t>와이어로프</t>
  </si>
  <si>
    <t>6×24(도금)마심 10㎜</t>
  </si>
  <si>
    <t>철못</t>
  </si>
  <si>
    <t>N25   23kg(일반용)</t>
  </si>
  <si>
    <t>Box</t>
  </si>
  <si>
    <t>육각볼트</t>
  </si>
  <si>
    <t>M6×20㎜</t>
  </si>
  <si>
    <t>EA</t>
  </si>
  <si>
    <t>특수강재</t>
    <phoneticPr fontId="7" type="noConversion"/>
  </si>
  <si>
    <t>스테인리스강판(STS304 2B)</t>
    <phoneticPr fontId="7" type="noConversion"/>
  </si>
  <si>
    <t>STS304 2.0mm</t>
    <phoneticPr fontId="7" type="noConversion"/>
  </si>
  <si>
    <t>스테인리스선(STS304)</t>
  </si>
  <si>
    <t>0.3㎜</t>
  </si>
  <si>
    <t>구조용스테인리스관(원형)</t>
  </si>
  <si>
    <t>STS304 12.7×1.0㎜(0.291kg/m)</t>
    <phoneticPr fontId="7" type="noConversion"/>
  </si>
  <si>
    <t>회주철품(KSD4301)</t>
  </si>
  <si>
    <t>GC-200</t>
  </si>
  <si>
    <t>기계구조용탄소강</t>
  </si>
  <si>
    <t>SMxxC Φ25∼250</t>
    <phoneticPr fontId="7" type="noConversion"/>
  </si>
  <si>
    <t>비철제품</t>
    <phoneticPr fontId="7" type="noConversion"/>
  </si>
  <si>
    <t>동판(1종)</t>
    <phoneticPr fontId="7" type="noConversion"/>
  </si>
  <si>
    <t>0.5㎜×400㎜×1200㎜(KSD 5201)</t>
    <phoneticPr fontId="7" type="noConversion"/>
  </si>
  <si>
    <t>동봉</t>
    <phoneticPr fontId="7" type="noConversion"/>
  </si>
  <si>
    <t>두께 6.1∼10㎜</t>
    <phoneticPr fontId="7" type="noConversion"/>
  </si>
  <si>
    <t>동선</t>
  </si>
  <si>
    <t>7.0∼12.9㎜(경질AA급)</t>
    <phoneticPr fontId="7" type="noConversion"/>
  </si>
  <si>
    <t>황동판(2종)</t>
    <phoneticPr fontId="7" type="noConversion"/>
  </si>
  <si>
    <t>0.5×400×1,200㎜</t>
    <phoneticPr fontId="7" type="noConversion"/>
  </si>
  <si>
    <t>전기동</t>
    <phoneticPr fontId="7" type="noConversion"/>
  </si>
  <si>
    <t>99.99% 이상</t>
    <phoneticPr fontId="7" type="noConversion"/>
  </si>
  <si>
    <t>Ton</t>
    <phoneticPr fontId="7" type="noConversion"/>
  </si>
  <si>
    <t>환율하락</t>
    <phoneticPr fontId="7" type="noConversion"/>
  </si>
  <si>
    <t>알루미늄괴</t>
    <phoneticPr fontId="7" type="noConversion"/>
  </si>
  <si>
    <t>V-INGOT(중국제)</t>
    <phoneticPr fontId="7" type="noConversion"/>
  </si>
  <si>
    <t>Ton</t>
  </si>
  <si>
    <t>니켈</t>
    <phoneticPr fontId="7" type="noConversion"/>
  </si>
  <si>
    <t xml:space="preserve">99.9%이상 </t>
    <phoneticPr fontId="7" type="noConversion"/>
  </si>
  <si>
    <t>카드뮴</t>
  </si>
  <si>
    <t>99.9%이상 (합금용)</t>
    <phoneticPr fontId="7" type="noConversion"/>
  </si>
  <si>
    <t>전기아연</t>
    <phoneticPr fontId="7" type="noConversion"/>
  </si>
  <si>
    <t>99.995%(ＳＨＧ)</t>
    <phoneticPr fontId="7" type="noConversion"/>
  </si>
  <si>
    <t>전기연</t>
    <phoneticPr fontId="7" type="noConversion"/>
  </si>
  <si>
    <t>99.99%이상</t>
    <phoneticPr fontId="7" type="noConversion"/>
  </si>
  <si>
    <t>주석(석괴)</t>
    <phoneticPr fontId="7" type="noConversion"/>
  </si>
  <si>
    <t>망간</t>
    <phoneticPr fontId="7" type="noConversion"/>
  </si>
  <si>
    <t>99.98%이상</t>
    <phoneticPr fontId="7" type="noConversion"/>
  </si>
  <si>
    <t>연판</t>
  </si>
  <si>
    <t>1㎜× 909×1,818㎜</t>
  </si>
  <si>
    <t>봉납땜</t>
    <phoneticPr fontId="7" type="noConversion"/>
  </si>
  <si>
    <t>Sn 50%</t>
  </si>
  <si>
    <t>도매</t>
    <phoneticPr fontId="7" type="noConversion"/>
  </si>
  <si>
    <t>알루미늄판</t>
    <phoneticPr fontId="7" type="noConversion"/>
  </si>
  <si>
    <t>0.4㎜ 400×1,200㎜(A1235)</t>
    <phoneticPr fontId="7" type="noConversion"/>
  </si>
  <si>
    <t>kg</t>
    <phoneticPr fontId="7" type="noConversion"/>
  </si>
  <si>
    <t>알루미늄관</t>
  </si>
  <si>
    <t>22×1.0㎜×3m</t>
    <phoneticPr fontId="7" type="noConversion"/>
  </si>
  <si>
    <t>본</t>
    <phoneticPr fontId="7" type="noConversion"/>
  </si>
  <si>
    <t>골재 / 목재</t>
    <phoneticPr fontId="7" type="noConversion"/>
  </si>
  <si>
    <t>모래</t>
  </si>
  <si>
    <t xml:space="preserve">江모래, 시내도착도                       </t>
  </si>
  <si>
    <t>㎥</t>
    <phoneticPr fontId="7" type="noConversion"/>
  </si>
  <si>
    <t>자연자갈</t>
  </si>
  <si>
    <t>#57 25mm시내도착도</t>
  </si>
  <si>
    <t>㎥</t>
  </si>
  <si>
    <t>쇄석자갈</t>
  </si>
  <si>
    <t>#467 40mm시내도착도</t>
  </si>
  <si>
    <t>시멘트(보통)</t>
  </si>
  <si>
    <t xml:space="preserve">40kg (포장품)                                                           </t>
  </si>
  <si>
    <t>※</t>
  </si>
  <si>
    <t>포</t>
  </si>
  <si>
    <t>백시멘트</t>
  </si>
  <si>
    <t xml:space="preserve">40kg /NET                                                                </t>
  </si>
  <si>
    <t>타일시멘트</t>
  </si>
  <si>
    <t>줄눈용백색.ISO인증, KS인증  25kg</t>
  </si>
  <si>
    <t>레미콘</t>
  </si>
  <si>
    <t>25㎜ 18MPa×80mm</t>
    <phoneticPr fontId="7" type="noConversion"/>
  </si>
  <si>
    <t>미송각재</t>
  </si>
  <si>
    <t>30×30×3600mm</t>
  </si>
  <si>
    <t>재</t>
  </si>
  <si>
    <t>외송각재</t>
  </si>
  <si>
    <t>나왕각재</t>
  </si>
  <si>
    <t>45×90×3600mm</t>
  </si>
  <si>
    <t>미송판재</t>
  </si>
  <si>
    <t>30×300×3600mm</t>
  </si>
  <si>
    <t>외송판재</t>
  </si>
  <si>
    <t>나왕판재</t>
  </si>
  <si>
    <t>30×300×3600mm(상품)</t>
  </si>
  <si>
    <t>토목자재</t>
    <phoneticPr fontId="7" type="noConversion"/>
  </si>
  <si>
    <t>스트레이트아스팔트</t>
    <phoneticPr fontId="7" type="noConversion"/>
  </si>
  <si>
    <t>AP-3 침입도 80∼100㎜</t>
    <phoneticPr fontId="7" type="noConversion"/>
  </si>
  <si>
    <t>아스콘</t>
  </si>
  <si>
    <t>#467기층용</t>
    <phoneticPr fontId="7" type="noConversion"/>
  </si>
  <si>
    <t>보차도경계석</t>
  </si>
  <si>
    <t xml:space="preserve">직선200×250×1000㎜                      </t>
  </si>
  <si>
    <t>보차도용콘크리트조립블록</t>
  </si>
  <si>
    <t>U형블록 6T백.청.황.녹</t>
  </si>
  <si>
    <t>㎡</t>
  </si>
  <si>
    <t>콘크리트보차도경계블록</t>
  </si>
  <si>
    <t>KSF4006 B형 18×20.5×25×100㎜</t>
    <phoneticPr fontId="7" type="noConversion"/>
  </si>
  <si>
    <t>U형블록</t>
  </si>
  <si>
    <t>222×110.5×60 회색</t>
    <phoneticPr fontId="7" type="noConversion"/>
  </si>
  <si>
    <t>돌망태</t>
  </si>
  <si>
    <t>사다리꼴블록개비온(석재포함),아연도금철선4종(ø4mm) 1×1×0.2m</t>
    <phoneticPr fontId="7" type="noConversion"/>
  </si>
  <si>
    <t>EA</t>
    <phoneticPr fontId="7" type="noConversion"/>
  </si>
  <si>
    <t>흄관</t>
  </si>
  <si>
    <t>500×42㎜(보통관)</t>
  </si>
  <si>
    <t>콘크리트파일(PHC PILE)</t>
  </si>
  <si>
    <t>400×65×10m(A종)</t>
  </si>
  <si>
    <t>V.R관</t>
  </si>
  <si>
    <t>500mm(보통관2종)</t>
  </si>
  <si>
    <t>U형강널말뚝</t>
  </si>
  <si>
    <t>400*150*13㎜</t>
  </si>
  <si>
    <t>산업용화약</t>
    <phoneticPr fontId="7" type="noConversion"/>
  </si>
  <si>
    <t>뉴마이트플러스Ⅰ 25mm  20kg/Box</t>
    <phoneticPr fontId="7" type="noConversion"/>
  </si>
  <si>
    <t>조경수</t>
  </si>
  <si>
    <t>소나무(장송) H:10.0 ,R:50 (2020년 조달청고시가격)</t>
    <phoneticPr fontId="7" type="noConversion"/>
  </si>
  <si>
    <t>주</t>
  </si>
  <si>
    <t>한국형잔디</t>
  </si>
  <si>
    <t>중지 0.18*0.18*0.01m  VAT비적용</t>
    <phoneticPr fontId="7" type="noConversion"/>
  </si>
  <si>
    <t>인조잔디(코니그린)</t>
  </si>
  <si>
    <t>CL800G5 8mm×2000mm, 골프장, 일반 조경용, 가정용</t>
    <phoneticPr fontId="7" type="noConversion"/>
  </si>
  <si>
    <t>건축자재</t>
    <phoneticPr fontId="7" type="noConversion"/>
  </si>
  <si>
    <t>콘크리트벽돌</t>
  </si>
  <si>
    <t>190×90×57㎜ KS</t>
  </si>
  <si>
    <t>콘크리트블록</t>
  </si>
  <si>
    <t>B-6 150×190×390㎜ KS</t>
    <phoneticPr fontId="7" type="noConversion"/>
  </si>
  <si>
    <t>점토벽돌</t>
    <phoneticPr fontId="7" type="noConversion"/>
  </si>
  <si>
    <t>SH3201/3205(미장,토담) 190×90×57㎜</t>
    <phoneticPr fontId="7" type="noConversion"/>
  </si>
  <si>
    <t>대리석</t>
  </si>
  <si>
    <t>평창대리석, 벽체용 20T(물갈기)</t>
    <phoneticPr fontId="7" type="noConversion"/>
  </si>
  <si>
    <t>화강석</t>
  </si>
  <si>
    <t>포천석 (A급) 원석</t>
  </si>
  <si>
    <t>재</t>
    <phoneticPr fontId="7" type="noConversion"/>
  </si>
  <si>
    <t>인조대리석</t>
  </si>
  <si>
    <t>글로톤(GP-120) 400×400㎜ 20T(PREMIUM)</t>
    <phoneticPr fontId="7" type="noConversion"/>
  </si>
  <si>
    <t>수영장타일</t>
  </si>
  <si>
    <t xml:space="preserve">손잡이타일 245×120×28㎜ </t>
    <phoneticPr fontId="7" type="noConversion"/>
  </si>
  <si>
    <t>석재타일</t>
  </si>
  <si>
    <t>자기질, GN 150x150x15T</t>
    <phoneticPr fontId="7" type="noConversion"/>
  </si>
  <si>
    <t>외장타일</t>
    <phoneticPr fontId="7" type="noConversion"/>
  </si>
  <si>
    <t>200×200×9T(파스텔,무유,일반컬러)</t>
    <phoneticPr fontId="7" type="noConversion"/>
  </si>
  <si>
    <t>㎡</t>
    <phoneticPr fontId="7" type="noConversion"/>
  </si>
  <si>
    <t>아스팔트루핑</t>
  </si>
  <si>
    <t>루핑 25kg, 1m×21m, KSF 4902</t>
    <phoneticPr fontId="7" type="noConversion"/>
  </si>
  <si>
    <t>R/L</t>
  </si>
  <si>
    <t>그을림점토기와</t>
    <phoneticPr fontId="7" type="noConversion"/>
  </si>
  <si>
    <t>한식그을림기와(중와)여와, 360×300×21</t>
    <phoneticPr fontId="7" type="noConversion"/>
  </si>
  <si>
    <t>매</t>
  </si>
  <si>
    <t>브로운아스팔트</t>
    <phoneticPr fontId="7" type="noConversion"/>
  </si>
  <si>
    <t>KSM2204 PN. 침입도 10∼20</t>
    <phoneticPr fontId="7" type="noConversion"/>
  </si>
  <si>
    <t>플라스틱창문틀</t>
  </si>
  <si>
    <t>LNH-115미서기창115×1000×1000(WHITE)</t>
  </si>
  <si>
    <t>Set</t>
  </si>
  <si>
    <t>알루미늄새시</t>
  </si>
  <si>
    <t>프로로폰(불소코팅)에버그린</t>
    <phoneticPr fontId="7" type="noConversion"/>
  </si>
  <si>
    <t>판유리</t>
  </si>
  <si>
    <t>맑은유리,5mm 152.4×304.8㎝</t>
  </si>
  <si>
    <t>수성도료(수성)</t>
  </si>
  <si>
    <t>KSM6010 2종 2급, 백색, 내부용 18ℓ</t>
  </si>
  <si>
    <t>통</t>
    <phoneticPr fontId="7" type="noConversion"/>
  </si>
  <si>
    <t>유성도료(조합)</t>
  </si>
  <si>
    <t>KSM6020 1종 1급, 백색, 18ℓ</t>
  </si>
  <si>
    <t>도로용페인트</t>
  </si>
  <si>
    <t>KSM6080 3종 가열형(백색), 18ℓ</t>
  </si>
  <si>
    <t>유성도료(에나멜)</t>
  </si>
  <si>
    <t>KSM6020  2종, 1급, 백색, 18ℓ</t>
  </si>
  <si>
    <t>비닐시트바닥재(숲)</t>
    <phoneticPr fontId="7" type="noConversion"/>
  </si>
  <si>
    <t>블루 2.0T* 1830mm</t>
    <phoneticPr fontId="7" type="noConversion"/>
  </si>
  <si>
    <t>디럭스타일</t>
  </si>
  <si>
    <t>LG 3.0×300×300㎜(디럭스마블)</t>
    <phoneticPr fontId="7" type="noConversion"/>
  </si>
  <si>
    <t>스티로폼</t>
  </si>
  <si>
    <t>1호 10×900×1.800㎜</t>
    <phoneticPr fontId="7" type="noConversion"/>
  </si>
  <si>
    <t>유리섬유보드</t>
  </si>
  <si>
    <t>#64K(밀도) 50mm 1m×2m</t>
  </si>
  <si>
    <t>합판</t>
  </si>
  <si>
    <t>(내수합판)12㎜×1220×2440㎜(4′×8′)</t>
  </si>
  <si>
    <t>마이텍스</t>
  </si>
  <si>
    <t>12mm×300×600</t>
  </si>
  <si>
    <t>일반석고보드</t>
  </si>
  <si>
    <t>9.5×900×1800㎜</t>
    <phoneticPr fontId="7" type="noConversion"/>
  </si>
  <si>
    <t>배관설비재</t>
    <phoneticPr fontId="7" type="noConversion"/>
  </si>
  <si>
    <t>배관용탄소강관(SPP)</t>
    <phoneticPr fontId="7" type="noConversion"/>
  </si>
  <si>
    <t>20㎜ 반제품 KS(흑관)</t>
    <phoneticPr fontId="7" type="noConversion"/>
  </si>
  <si>
    <t>m</t>
    <phoneticPr fontId="7" type="noConversion"/>
  </si>
  <si>
    <t>배관용탄소강관(SPP)</t>
  </si>
  <si>
    <t>20㎜ 반제품 KS(백관)</t>
  </si>
  <si>
    <t>공업배관용스테인리스관</t>
    <phoneticPr fontId="7" type="noConversion"/>
  </si>
  <si>
    <t>STS 304 TP-A  호칭 15A 두께 2.0t -KSD3576-</t>
    <phoneticPr fontId="7" type="noConversion"/>
  </si>
  <si>
    <t>폴리부틸렌(PB)파이프</t>
  </si>
  <si>
    <t>급수,급탕관(직관,롤관) 15mm</t>
  </si>
  <si>
    <t>PVC파이프</t>
    <phoneticPr fontId="7" type="noConversion"/>
  </si>
  <si>
    <t>수도용직관 20㎜×4m</t>
    <phoneticPr fontId="7" type="noConversion"/>
  </si>
  <si>
    <t>동파이프</t>
    <phoneticPr fontId="7" type="noConversion"/>
  </si>
  <si>
    <t>L-TYPE 15A 15.88㎜   0.426kg/m</t>
    <phoneticPr fontId="7" type="noConversion"/>
  </si>
  <si>
    <t>수도용폴리에틸렌관</t>
  </si>
  <si>
    <t>SDR11 PE80 무공관 20mm</t>
  </si>
  <si>
    <t>가스관</t>
  </si>
  <si>
    <t xml:space="preserve">PLP 가스관  150A </t>
  </si>
  <si>
    <t>가단주철제관이음쇠(흑관)</t>
  </si>
  <si>
    <t xml:space="preserve">나사식소켓 15mm </t>
  </si>
  <si>
    <t>동관이음쇠(KSD5578)</t>
  </si>
  <si>
    <t>90도 엘보 65mm  외경 66.68mm</t>
    <phoneticPr fontId="7" type="noConversion"/>
  </si>
  <si>
    <t>밸브류</t>
    <phoneticPr fontId="7" type="noConversion"/>
  </si>
  <si>
    <t>청동제밸브</t>
  </si>
  <si>
    <t>게이트 15㎜   5kg/㎠</t>
  </si>
  <si>
    <t>주철제밸브</t>
  </si>
  <si>
    <t>게이트 80㎜  10kg/㎠</t>
  </si>
  <si>
    <t>주강제밸브</t>
  </si>
  <si>
    <t>위생기재</t>
    <phoneticPr fontId="7" type="noConversion"/>
  </si>
  <si>
    <t>대변기</t>
  </si>
  <si>
    <t>서양식탱크 일체형사이펀변기(하이형) 2010C</t>
    <phoneticPr fontId="7" type="noConversion"/>
  </si>
  <si>
    <t>조</t>
    <phoneticPr fontId="7" type="noConversion"/>
  </si>
  <si>
    <t>소변기</t>
  </si>
  <si>
    <t>벽걸이소변기, 대형 U410</t>
  </si>
  <si>
    <t>세면기</t>
  </si>
  <si>
    <t>타원형세면기 L1050B</t>
    <phoneticPr fontId="7" type="noConversion"/>
  </si>
  <si>
    <t>냉난방기기</t>
    <phoneticPr fontId="7" type="noConversion"/>
  </si>
  <si>
    <t>가스보일러</t>
  </si>
  <si>
    <t>S-LINE 와인콘덴싱 16000Kcal</t>
    <phoneticPr fontId="7" type="noConversion"/>
  </si>
  <si>
    <t>대</t>
    <phoneticPr fontId="7" type="noConversion"/>
  </si>
  <si>
    <t>기름보일러</t>
  </si>
  <si>
    <t>STH-50S 겸용 50000Kcal</t>
    <phoneticPr fontId="7" type="noConversion"/>
  </si>
  <si>
    <t>가스온풍기</t>
  </si>
  <si>
    <t>RHF-1004F</t>
    <phoneticPr fontId="7" type="noConversion"/>
  </si>
  <si>
    <t>시스템에어컨디셔너</t>
    <phoneticPr fontId="7" type="noConversion"/>
  </si>
  <si>
    <t>실외기 수냉식 Multiv 18HP</t>
    <phoneticPr fontId="7" type="noConversion"/>
  </si>
  <si>
    <t>보온.보냉재</t>
    <phoneticPr fontId="7" type="noConversion"/>
  </si>
  <si>
    <t>미네랄울파이프카바</t>
  </si>
  <si>
    <t>40mm, 1½", 40T</t>
    <phoneticPr fontId="7" type="noConversion"/>
  </si>
  <si>
    <t>전기통신
및
소방설비</t>
    <phoneticPr fontId="7" type="noConversion"/>
  </si>
  <si>
    <t>HIV전선</t>
    <phoneticPr fontId="7" type="noConversion"/>
  </si>
  <si>
    <t>단선2.5 SQ</t>
    <phoneticPr fontId="7" type="noConversion"/>
  </si>
  <si>
    <t>OW전선</t>
    <phoneticPr fontId="7" type="noConversion"/>
  </si>
  <si>
    <t>연선 14㎟</t>
    <phoneticPr fontId="7" type="noConversion"/>
  </si>
  <si>
    <t>F-CV전선</t>
  </si>
  <si>
    <t>1C 2.5SQ(0.6/1KV)</t>
    <phoneticPr fontId="7" type="noConversion"/>
  </si>
  <si>
    <t>고주파동축케이블</t>
    <phoneticPr fontId="7" type="noConversion"/>
  </si>
  <si>
    <t>ECX 5C-2V, 1×0.8㎜(소선수X소선경), 75Ω  -KSC 3610-</t>
    <phoneticPr fontId="7" type="noConversion"/>
  </si>
  <si>
    <t>CPEV전화케이블</t>
    <phoneticPr fontId="7" type="noConversion"/>
  </si>
  <si>
    <t>0.5㎜, 200P</t>
    <phoneticPr fontId="7" type="noConversion"/>
  </si>
  <si>
    <t>LAN(UTP)케이블</t>
    <phoneticPr fontId="7" type="noConversion"/>
  </si>
  <si>
    <t>UTP CAT.6/CM,  24AWG*4PR</t>
    <phoneticPr fontId="7" type="noConversion"/>
  </si>
  <si>
    <t>에나멜동선</t>
    <phoneticPr fontId="7" type="noConversion"/>
  </si>
  <si>
    <t>PEW/UEW 0.14㎜</t>
    <phoneticPr fontId="7" type="noConversion"/>
  </si>
  <si>
    <t>강제전선관</t>
    <phoneticPr fontId="7" type="noConversion"/>
  </si>
  <si>
    <t>KSC 8401,16mm,21.0*2.30mm,1.06kg/m</t>
    <phoneticPr fontId="7" type="noConversion"/>
  </si>
  <si>
    <t>난연PE전선관(HIM)</t>
    <phoneticPr fontId="7" type="noConversion"/>
  </si>
  <si>
    <t>22×27.5×2.5㎜ UL94v2급</t>
    <phoneticPr fontId="7" type="noConversion"/>
  </si>
  <si>
    <t>몰드변압기</t>
  </si>
  <si>
    <t>100KVA (22.9Kv/480Kv 이하), 3상 표준소비효율</t>
    <phoneticPr fontId="7" type="noConversion"/>
  </si>
  <si>
    <t>배선용차단기(MCCB)</t>
    <phoneticPr fontId="7" type="noConversion"/>
  </si>
  <si>
    <t>ABN-52C, 정격전압:460V, 정격전류:15~50, 14KA, 극수2P</t>
    <phoneticPr fontId="7" type="noConversion"/>
  </si>
  <si>
    <t>전자개폐기</t>
  </si>
  <si>
    <t>표준형 CMS-50, 11KW/220V, 22KW/460V, 2소자</t>
    <phoneticPr fontId="7" type="noConversion"/>
  </si>
  <si>
    <t>형광램프</t>
  </si>
  <si>
    <t>FL 20S-EX-D, 20W, 삼파장(번개표)</t>
    <phoneticPr fontId="7" type="noConversion"/>
  </si>
  <si>
    <t>축전지</t>
  </si>
  <si>
    <t>자동차용축전지, BX 80 L/R, (12V,80AH)</t>
    <phoneticPr fontId="7" type="noConversion"/>
  </si>
  <si>
    <t>ABC소화기</t>
  </si>
  <si>
    <t>1.5kg(빌딩,공장용,대종규격)</t>
  </si>
  <si>
    <t>기계공구</t>
    <phoneticPr fontId="7" type="noConversion"/>
  </si>
  <si>
    <t>타이어</t>
  </si>
  <si>
    <t>185/65R15</t>
  </si>
  <si>
    <t>수중펌프</t>
  </si>
  <si>
    <t>심정용 ST-1027</t>
  </si>
  <si>
    <t>교류아크용접기</t>
  </si>
  <si>
    <t>HAWL-130 10KVA 5KW 130A</t>
  </si>
  <si>
    <t>용접봉</t>
  </si>
  <si>
    <t>연강용 4.0mm(KSE-4301)</t>
  </si>
  <si>
    <t>전기드릴</t>
  </si>
  <si>
    <t>PD-10C</t>
  </si>
  <si>
    <t>핸드그라인더</t>
  </si>
  <si>
    <t>PG-6</t>
  </si>
  <si>
    <t>단열볼베어링</t>
    <phoneticPr fontId="7" type="noConversion"/>
  </si>
  <si>
    <t>ZZ 6010(국산)</t>
    <phoneticPr fontId="7" type="noConversion"/>
  </si>
  <si>
    <t>유도전동기</t>
  </si>
  <si>
    <t>저압모터 0.75KW 4P 삼상전폐(프리미엄효율)</t>
    <phoneticPr fontId="7" type="noConversion"/>
  </si>
  <si>
    <t>석유화학제품</t>
    <phoneticPr fontId="7" type="noConversion"/>
  </si>
  <si>
    <t>나프타</t>
    <phoneticPr fontId="7" type="noConversion"/>
  </si>
  <si>
    <t>공업용</t>
  </si>
  <si>
    <t>ℓ</t>
    <phoneticPr fontId="7" type="noConversion"/>
  </si>
  <si>
    <t>에틸렌</t>
    <phoneticPr fontId="7" type="noConversion"/>
  </si>
  <si>
    <t>99.8%이상</t>
    <phoneticPr fontId="7" type="noConversion"/>
  </si>
  <si>
    <t>프로필렌</t>
    <phoneticPr fontId="7" type="noConversion"/>
  </si>
  <si>
    <t>99.6%PG중합용</t>
    <phoneticPr fontId="7" type="noConversion"/>
  </si>
  <si>
    <t>부타디엔</t>
  </si>
  <si>
    <t>1.3 부타디엔</t>
    <phoneticPr fontId="7" type="noConversion"/>
  </si>
  <si>
    <t>벤젠</t>
  </si>
  <si>
    <t>99.9% 용제용</t>
    <phoneticPr fontId="7" type="noConversion"/>
  </si>
  <si>
    <t>톨루엔</t>
  </si>
  <si>
    <t>99%</t>
    <phoneticPr fontId="7" type="noConversion"/>
  </si>
  <si>
    <t>크실렌</t>
  </si>
  <si>
    <t>99%용제용</t>
    <phoneticPr fontId="7" type="noConversion"/>
  </si>
  <si>
    <t>싸이클로핵산</t>
    <phoneticPr fontId="7" type="noConversion"/>
  </si>
  <si>
    <t>99.8%</t>
  </si>
  <si>
    <t>테레프탈산</t>
    <phoneticPr fontId="7" type="noConversion"/>
  </si>
  <si>
    <t>4CBA, 25PPM이하</t>
  </si>
  <si>
    <t>에틸렌그리콜</t>
    <phoneticPr fontId="7" type="noConversion"/>
  </si>
  <si>
    <t>MEG 99.9%</t>
    <phoneticPr fontId="7" type="noConversion"/>
  </si>
  <si>
    <t>PVC수지</t>
    <phoneticPr fontId="7" type="noConversion"/>
  </si>
  <si>
    <t>사출용</t>
    <phoneticPr fontId="7" type="noConversion"/>
  </si>
  <si>
    <t>HDPE</t>
    <phoneticPr fontId="7" type="noConversion"/>
  </si>
  <si>
    <t>PS</t>
  </si>
  <si>
    <t>GPPS</t>
  </si>
  <si>
    <t>ABS</t>
  </si>
  <si>
    <t xml:space="preserve">일반용 </t>
  </si>
  <si>
    <t>PP</t>
  </si>
  <si>
    <t>PG</t>
  </si>
  <si>
    <t>공업용 Buㅣk</t>
  </si>
  <si>
    <t>페놀수지</t>
  </si>
  <si>
    <t>KC-4300, 함침용</t>
    <phoneticPr fontId="7" type="noConversion"/>
  </si>
  <si>
    <t>페놀</t>
  </si>
  <si>
    <t xml:space="preserve">합성99% </t>
  </si>
  <si>
    <t>PE필름</t>
  </si>
  <si>
    <t>0.03㎜×90㎝×183ｍ</t>
    <phoneticPr fontId="7" type="noConversion"/>
  </si>
  <si>
    <t>PP필름</t>
  </si>
  <si>
    <t>0.03㎜×10㎝×457ｍ</t>
  </si>
  <si>
    <t>천연고무</t>
  </si>
  <si>
    <t>RSS #3</t>
  </si>
  <si>
    <t>SBR</t>
  </si>
  <si>
    <t>#1502</t>
  </si>
  <si>
    <t>LATEX</t>
    <phoneticPr fontId="7" type="noConversion"/>
  </si>
  <si>
    <t>KSL203 in drum</t>
    <phoneticPr fontId="7" type="noConversion"/>
  </si>
  <si>
    <t>아크릴판</t>
  </si>
  <si>
    <t>5㎜  1200×1800㎜</t>
  </si>
  <si>
    <t>아크릴파이프</t>
  </si>
  <si>
    <t>100Ø 8×1020㎜</t>
  </si>
  <si>
    <t>PE판</t>
  </si>
  <si>
    <t>15㎜ 1000×2000㎜</t>
    <phoneticPr fontId="7" type="noConversion"/>
  </si>
  <si>
    <t>가스,화공약품</t>
  </si>
  <si>
    <t>염산</t>
  </si>
  <si>
    <t>35% 공업용 25kg</t>
    <phoneticPr fontId="7" type="noConversion"/>
  </si>
  <si>
    <t>질산</t>
  </si>
  <si>
    <t>68% 공업용 25kg</t>
    <phoneticPr fontId="7" type="noConversion"/>
  </si>
  <si>
    <t>인산</t>
  </si>
  <si>
    <t>85% 공업용 35kg</t>
    <phoneticPr fontId="7" type="noConversion"/>
  </si>
  <si>
    <t>황산</t>
  </si>
  <si>
    <t>98%공업용 25kg</t>
    <phoneticPr fontId="7" type="noConversion"/>
  </si>
  <si>
    <t>가성소다</t>
  </si>
  <si>
    <t>98% 고체 25kg</t>
    <phoneticPr fontId="7" type="noConversion"/>
  </si>
  <si>
    <t>포</t>
    <phoneticPr fontId="7" type="noConversion"/>
  </si>
  <si>
    <t>소다회</t>
    <phoneticPr fontId="7" type="noConversion"/>
  </si>
  <si>
    <t>99%,중회(공업용) 25kg</t>
    <phoneticPr fontId="7" type="noConversion"/>
  </si>
  <si>
    <t>염화칼슘</t>
  </si>
  <si>
    <t>74% 공업용 25kg</t>
    <phoneticPr fontId="7" type="noConversion"/>
  </si>
  <si>
    <t>암모니아수</t>
  </si>
  <si>
    <t>25%,18kg</t>
  </si>
  <si>
    <t>과산화수소</t>
  </si>
  <si>
    <t>35% 액상, 20kg</t>
    <phoneticPr fontId="7" type="noConversion"/>
  </si>
  <si>
    <t>산화크롬</t>
    <phoneticPr fontId="7" type="noConversion"/>
  </si>
  <si>
    <t>98.5% 25kg</t>
    <phoneticPr fontId="7" type="noConversion"/>
  </si>
  <si>
    <t>산소</t>
  </si>
  <si>
    <t>99.99%액체가스,탱크로리 (1.14kg/ℓ)</t>
    <phoneticPr fontId="7" type="noConversion"/>
  </si>
  <si>
    <t>질소</t>
  </si>
  <si>
    <t>99.99%액체가스,탱크로리 (0.808kg/ℓ)</t>
    <phoneticPr fontId="7" type="noConversion"/>
  </si>
  <si>
    <t>수소</t>
  </si>
  <si>
    <t>압축가스,99.9% 40L</t>
  </si>
  <si>
    <t>병</t>
    <phoneticPr fontId="7" type="noConversion"/>
  </si>
  <si>
    <t>아세틸렌</t>
  </si>
  <si>
    <t>98% 용접용 (1kg=853ℓ)</t>
  </si>
  <si>
    <t>섬유제품</t>
    <phoneticPr fontId="7" type="noConversion"/>
  </si>
  <si>
    <t>면솜</t>
  </si>
  <si>
    <t>상품 3.75kg (목화솜)</t>
  </si>
  <si>
    <t>화학솜</t>
  </si>
  <si>
    <t>중품 3.75kg(열처리됨)</t>
  </si>
  <si>
    <t>순면사</t>
    <phoneticPr fontId="7" type="noConversion"/>
  </si>
  <si>
    <t xml:space="preserve">30수단사 (코마) 181.44kg                                            </t>
    <phoneticPr fontId="7" type="noConversion"/>
  </si>
  <si>
    <t>혼방면사</t>
    <phoneticPr fontId="7" type="noConversion"/>
  </si>
  <si>
    <t>30번수단사 (코마) 65/35</t>
    <phoneticPr fontId="7" type="noConversion"/>
  </si>
  <si>
    <t>폴리에스테르F사</t>
    <phoneticPr fontId="7" type="noConversion"/>
  </si>
  <si>
    <t xml:space="preserve">75D/36수 SD                                              </t>
    <phoneticPr fontId="7" type="noConversion"/>
  </si>
  <si>
    <t>아세테이트사</t>
    <phoneticPr fontId="7" type="noConversion"/>
  </si>
  <si>
    <t xml:space="preserve">75D                                                                        </t>
    <phoneticPr fontId="7" type="noConversion"/>
  </si>
  <si>
    <t>폴리에스테르DTY</t>
    <phoneticPr fontId="7" type="noConversion"/>
  </si>
  <si>
    <t xml:space="preserve">150 D/SD A급                                                        </t>
    <phoneticPr fontId="7" type="noConversion"/>
  </si>
  <si>
    <t>S/T폴리에스터사</t>
    <phoneticPr fontId="7" type="noConversion"/>
  </si>
  <si>
    <t xml:space="preserve">150 D/96 SD                                                            </t>
    <phoneticPr fontId="7" type="noConversion"/>
  </si>
  <si>
    <t>용지</t>
    <phoneticPr fontId="7" type="noConversion"/>
  </si>
  <si>
    <t>신문용지</t>
  </si>
  <si>
    <t xml:space="preserve">54g/㎡4×6판                                                          </t>
  </si>
  <si>
    <t>연</t>
    <phoneticPr fontId="7" type="noConversion"/>
  </si>
  <si>
    <t>중질지</t>
  </si>
  <si>
    <t xml:space="preserve">70g/㎡4×6판                                         </t>
  </si>
  <si>
    <t>백상지</t>
  </si>
  <si>
    <t xml:space="preserve">70g/㎡4×6판                             </t>
  </si>
  <si>
    <t>아트지</t>
  </si>
  <si>
    <t xml:space="preserve">100g/㎡4×6판(양면)                 </t>
  </si>
  <si>
    <t>박엽지</t>
  </si>
  <si>
    <t>평량25g(식품포장용)</t>
  </si>
  <si>
    <t>종이컵지</t>
  </si>
  <si>
    <t>평량230g</t>
    <phoneticPr fontId="7" type="noConversion"/>
  </si>
  <si>
    <t>마니라판지</t>
  </si>
  <si>
    <t xml:space="preserve">비코팅 200g/㎡4×6판             </t>
  </si>
  <si>
    <t>백크라프트지</t>
  </si>
  <si>
    <t xml:space="preserve">75∼120g/㎡                             </t>
  </si>
  <si>
    <t>골판지원지</t>
    <phoneticPr fontId="7" type="noConversion"/>
  </si>
  <si>
    <t xml:space="preserve">KA180g/㎡                                </t>
    <phoneticPr fontId="7" type="noConversion"/>
  </si>
  <si>
    <t>알루미늄박지</t>
  </si>
  <si>
    <t xml:space="preserve">(7∼15μ)×100㎜                         </t>
  </si>
  <si>
    <t>전산지</t>
  </si>
  <si>
    <t xml:space="preserve">백색평량70g/㎡                         </t>
  </si>
  <si>
    <t>사무용품</t>
    <phoneticPr fontId="7" type="noConversion"/>
  </si>
  <si>
    <t>복사용지</t>
  </si>
  <si>
    <t>A4(2500매)  75g</t>
  </si>
  <si>
    <t>컴퓨터본체</t>
  </si>
  <si>
    <t>DB500S9Z-AD2BA</t>
    <phoneticPr fontId="7" type="noConversion"/>
  </si>
  <si>
    <t>컬러레이져프린터</t>
  </si>
  <si>
    <t xml:space="preserve">CLP-365W                                                                </t>
    <phoneticPr fontId="7" type="noConversion"/>
  </si>
  <si>
    <t>CD-R</t>
  </si>
  <si>
    <t>LG 700MB 52X 50장 벌크</t>
    <phoneticPr fontId="7" type="noConversion"/>
  </si>
  <si>
    <t>팩시밀리</t>
  </si>
  <si>
    <t>FAX L150</t>
    <phoneticPr fontId="7" type="noConversion"/>
  </si>
  <si>
    <t>복합기</t>
  </si>
  <si>
    <t>MFC-L8690CDW</t>
    <phoneticPr fontId="7" type="noConversion"/>
  </si>
  <si>
    <t>L형 데스크</t>
    <phoneticPr fontId="7" type="noConversion"/>
  </si>
  <si>
    <t>SD316R 1600*1200*720mm</t>
    <phoneticPr fontId="7" type="noConversion"/>
  </si>
  <si>
    <t>회전의자(가죽)</t>
  </si>
  <si>
    <t xml:space="preserve">CH3100 685×665×1200~1270mm                           </t>
  </si>
  <si>
    <t>복합기소모품</t>
  </si>
  <si>
    <t>D450 Black 28K 토너</t>
    <phoneticPr fontId="7" type="noConversion"/>
  </si>
  <si>
    <t>볼펜</t>
  </si>
  <si>
    <t xml:space="preserve">모나미 153 0.7㎜(흑.청.적)                                                          </t>
  </si>
  <si>
    <t>타</t>
    <phoneticPr fontId="7" type="noConversion"/>
  </si>
  <si>
    <t>사인펜</t>
  </si>
  <si>
    <t xml:space="preserve">모나미 351 0.7㎜(흑.청.적)                                                          </t>
  </si>
  <si>
    <t>플러스펜</t>
  </si>
  <si>
    <t xml:space="preserve">모나미 3000 0.3㎜(흑.청.적)                                                          </t>
  </si>
  <si>
    <t>의약품</t>
    <phoneticPr fontId="7" type="noConversion"/>
  </si>
  <si>
    <t>피부질환치료제</t>
  </si>
  <si>
    <t xml:space="preserve">(경남제약)PM정 70㎖                                                </t>
    <phoneticPr fontId="7" type="noConversion"/>
  </si>
  <si>
    <t>건위소화제</t>
  </si>
  <si>
    <t xml:space="preserve">(동화약품)까스활명수  75㎖*10                                     </t>
    <phoneticPr fontId="7" type="noConversion"/>
  </si>
  <si>
    <t>Box</t>
    <phoneticPr fontId="7" type="noConversion"/>
  </si>
  <si>
    <t xml:space="preserve">(한독약품)훼스탈플러스  100정                              </t>
    <phoneticPr fontId="7" type="noConversion"/>
  </si>
  <si>
    <t>갑</t>
    <phoneticPr fontId="7" type="noConversion"/>
  </si>
  <si>
    <t>종합대사성제제</t>
  </si>
  <si>
    <t xml:space="preserve">(안국약품)토비콤S 90캅셀                                           </t>
  </si>
  <si>
    <t>해열진통소염제</t>
  </si>
  <si>
    <t xml:space="preserve">(종근당)펜잘큐 정 10T                                                </t>
  </si>
  <si>
    <t>진통.진양수렴.소염제</t>
  </si>
  <si>
    <t xml:space="preserve">(현대약품)물파스에프 88㎖                                          </t>
    <phoneticPr fontId="7" type="noConversion"/>
  </si>
  <si>
    <t>비타민제</t>
  </si>
  <si>
    <t xml:space="preserve">(유한양행) 그랑페롤 60C(1000IU)                                 </t>
  </si>
  <si>
    <t>(일동제약) 아로나민골드정 100정</t>
  </si>
  <si>
    <t>소화기관계용약</t>
  </si>
  <si>
    <t xml:space="preserve">(대웅제약) 락피더스 120포                                        </t>
    <phoneticPr fontId="7" type="noConversion"/>
  </si>
  <si>
    <t>해열진통제</t>
  </si>
  <si>
    <t xml:space="preserve">(삼진제약) 게보린 10T                                                </t>
  </si>
  <si>
    <t>갑</t>
  </si>
  <si>
    <t>간장약</t>
  </si>
  <si>
    <t xml:space="preserve">(대웅제약) 우루사 60C                                                </t>
  </si>
  <si>
    <t>자양강장제</t>
  </si>
  <si>
    <t xml:space="preserve">(동아제약) 박카스D 100병                                           </t>
  </si>
  <si>
    <t>하제.완장제</t>
    <phoneticPr fontId="7" type="noConversion"/>
  </si>
  <si>
    <t xml:space="preserve">(부광약품)아락실과립   30포                                        </t>
    <phoneticPr fontId="7" type="noConversion"/>
  </si>
  <si>
    <t>잇몸질환 치료제</t>
  </si>
  <si>
    <t xml:space="preserve">(명인제약) 이가탄 100캡슐                                          </t>
  </si>
  <si>
    <t>주류 및 음료</t>
    <phoneticPr fontId="7" type="noConversion"/>
  </si>
  <si>
    <t>소주</t>
  </si>
  <si>
    <t xml:space="preserve">하이트진로, 참이슬후레쉬, 360㎖  30병                                                   </t>
    <phoneticPr fontId="7" type="noConversion"/>
  </si>
  <si>
    <t>위스키</t>
  </si>
  <si>
    <t xml:space="preserve">스카치블루 360㎖                                                       </t>
  </si>
  <si>
    <t>맥주</t>
  </si>
  <si>
    <t xml:space="preserve">오비맥주, 카스, 500㎖  20병                                                 </t>
    <phoneticPr fontId="7" type="noConversion"/>
  </si>
  <si>
    <t>사이다</t>
  </si>
  <si>
    <t xml:space="preserve">250㎖  30캔                                                 </t>
    <phoneticPr fontId="7" type="noConversion"/>
  </si>
  <si>
    <t>콜라</t>
  </si>
  <si>
    <t xml:space="preserve">250㎖  30캔 </t>
    <phoneticPr fontId="7" type="noConversion"/>
  </si>
  <si>
    <t>일용잡화</t>
    <phoneticPr fontId="7" type="noConversion"/>
  </si>
  <si>
    <t>세탁비누</t>
  </si>
  <si>
    <t xml:space="preserve">동서이엔지,표백비누 230g*6개                                                  </t>
    <phoneticPr fontId="7" type="noConversion"/>
  </si>
  <si>
    <t>화장비누</t>
  </si>
  <si>
    <t xml:space="preserve">LG생활건강,알뜨랑비누 140g*3개 </t>
    <phoneticPr fontId="7" type="noConversion"/>
  </si>
  <si>
    <t>세탁용연성세제</t>
  </si>
  <si>
    <t xml:space="preserve">애경, 스파크 5kg </t>
    <phoneticPr fontId="7" type="noConversion"/>
  </si>
  <si>
    <t>EA</t>
    <phoneticPr fontId="7" type="noConversion"/>
  </si>
  <si>
    <t>주방용연성세제</t>
  </si>
  <si>
    <t xml:space="preserve">애경트리오 2kg                                              </t>
    <phoneticPr fontId="7" type="noConversion"/>
  </si>
  <si>
    <t>화장지</t>
  </si>
  <si>
    <t xml:space="preserve">유한킴벌리, 뽀삐 50m(2겹)*10롤                                                  </t>
    <phoneticPr fontId="7" type="noConversion"/>
  </si>
  <si>
    <t>묶음</t>
    <phoneticPr fontId="7" type="noConversion"/>
  </si>
  <si>
    <t>치약</t>
  </si>
  <si>
    <t xml:space="preserve">LG생활건강,죽염 140g                                               </t>
    <phoneticPr fontId="7" type="noConversion"/>
  </si>
  <si>
    <t>귀금속</t>
    <phoneticPr fontId="7" type="noConversion"/>
  </si>
  <si>
    <t>금</t>
  </si>
  <si>
    <t xml:space="preserve">99.9% 24K                                          </t>
    <phoneticPr fontId="7" type="noConversion"/>
  </si>
  <si>
    <t>3.75g</t>
  </si>
  <si>
    <t>국제시세 하락</t>
    <phoneticPr fontId="7" type="noConversion"/>
  </si>
  <si>
    <t>은</t>
  </si>
  <si>
    <t>가공식품</t>
    <phoneticPr fontId="7" type="noConversion"/>
  </si>
  <si>
    <t>햄</t>
  </si>
  <si>
    <t xml:space="preserve">백설햄 (스팸)                                                           </t>
  </si>
  <si>
    <t>340g</t>
  </si>
  <si>
    <t>소시지</t>
  </si>
  <si>
    <t xml:space="preserve">대림, 분홍소시지                                                            </t>
    <phoneticPr fontId="7" type="noConversion"/>
  </si>
  <si>
    <t>1kg</t>
    <phoneticPr fontId="7" type="noConversion"/>
  </si>
  <si>
    <t>복숭아통조림</t>
  </si>
  <si>
    <t xml:space="preserve">황도 (400g),유동  24개                                               </t>
    <phoneticPr fontId="7" type="noConversion"/>
  </si>
  <si>
    <t>참치통조림</t>
  </si>
  <si>
    <t xml:space="preserve">동원후레쉬참치 150g   48개                                         </t>
  </si>
  <si>
    <t>어육연제품</t>
  </si>
  <si>
    <t xml:space="preserve">대림종합어묵                                                            </t>
  </si>
  <si>
    <t>라면</t>
  </si>
  <si>
    <t xml:space="preserve">신라면 120g  30개                                                     </t>
  </si>
  <si>
    <t>대두유</t>
  </si>
  <si>
    <t xml:space="preserve">18ℓ,  해표                                                                </t>
  </si>
  <si>
    <t>밀가루</t>
  </si>
  <si>
    <t xml:space="preserve">중력 1급 20kg (대한제분)                                         </t>
  </si>
  <si>
    <t>설탕</t>
  </si>
  <si>
    <t xml:space="preserve">정백당 15kg (삼양사)                                                 </t>
  </si>
  <si>
    <t>물엿</t>
  </si>
  <si>
    <t xml:space="preserve">영미식품  이온물엿 14kg                                                        </t>
    <phoneticPr fontId="7" type="noConversion"/>
  </si>
  <si>
    <t>간장</t>
  </si>
  <si>
    <t xml:space="preserve">샘표진간장 (금 F3) 14ℓ                                            </t>
  </si>
  <si>
    <t>된장</t>
  </si>
  <si>
    <t xml:space="preserve">(해찬들)14kg                                                         </t>
  </si>
  <si>
    <t>고추장</t>
  </si>
  <si>
    <t xml:space="preserve">(해찬들)14kg                                                          </t>
    <phoneticPr fontId="7" type="noConversion"/>
  </si>
  <si>
    <t>천일염</t>
  </si>
  <si>
    <t xml:space="preserve">1등급 20kg                                                             </t>
    <phoneticPr fontId="7" type="noConversion"/>
  </si>
  <si>
    <t>전지분유</t>
  </si>
  <si>
    <t xml:space="preserve">1kg </t>
  </si>
  <si>
    <t>전분</t>
  </si>
  <si>
    <t xml:space="preserve">옥수수 상품 20kg                                                         </t>
    <phoneticPr fontId="7" type="noConversion"/>
  </si>
  <si>
    <t>인스턴트커피</t>
  </si>
  <si>
    <t xml:space="preserve">맥심 500g                                                                </t>
  </si>
  <si>
    <t>봉</t>
    <phoneticPr fontId="7" type="noConversion"/>
  </si>
  <si>
    <t>농축산물</t>
    <phoneticPr fontId="7" type="noConversion"/>
  </si>
  <si>
    <t>쌀</t>
  </si>
  <si>
    <t xml:space="preserve">경기미 상품 </t>
    <phoneticPr fontId="7" type="noConversion"/>
  </si>
  <si>
    <t>80kg</t>
  </si>
  <si>
    <t>보리</t>
  </si>
  <si>
    <t>늘보리</t>
  </si>
  <si>
    <t>70kg</t>
  </si>
  <si>
    <t>콩</t>
  </si>
  <si>
    <t>백태</t>
  </si>
  <si>
    <t>팥</t>
    <phoneticPr fontId="7" type="noConversion"/>
  </si>
  <si>
    <t>적두</t>
  </si>
  <si>
    <t>배추</t>
  </si>
  <si>
    <t>상품</t>
  </si>
  <si>
    <t>10kg</t>
  </si>
  <si>
    <t>반입 감소</t>
    <phoneticPr fontId="7" type="noConversion"/>
  </si>
  <si>
    <t>무</t>
  </si>
  <si>
    <t>20kg</t>
    <phoneticPr fontId="7" type="noConversion"/>
  </si>
  <si>
    <t>양배추</t>
  </si>
  <si>
    <t>8kg</t>
  </si>
  <si>
    <t>시금치</t>
  </si>
  <si>
    <t>4kg</t>
  </si>
  <si>
    <t>반입 증가</t>
    <phoneticPr fontId="7" type="noConversion"/>
  </si>
  <si>
    <t>상추</t>
  </si>
  <si>
    <t>적엽 상품</t>
    <phoneticPr fontId="7" type="noConversion"/>
  </si>
  <si>
    <t>당근</t>
  </si>
  <si>
    <t>20kg</t>
  </si>
  <si>
    <t>감자</t>
  </si>
  <si>
    <t>수미 상품</t>
    <phoneticPr fontId="7" type="noConversion"/>
  </si>
  <si>
    <t>수요 감소</t>
    <phoneticPr fontId="7" type="noConversion"/>
  </si>
  <si>
    <t>오이</t>
  </si>
  <si>
    <t>취청 상품</t>
  </si>
  <si>
    <t>50개</t>
  </si>
  <si>
    <t>양파</t>
    <phoneticPr fontId="7" type="noConversion"/>
  </si>
  <si>
    <t>대파</t>
    <phoneticPr fontId="7" type="noConversion"/>
  </si>
  <si>
    <t>상품</t>
    <phoneticPr fontId="7" type="noConversion"/>
  </si>
  <si>
    <t>건고추</t>
  </si>
  <si>
    <t>태양초 양건</t>
    <phoneticPr fontId="7" type="noConversion"/>
  </si>
  <si>
    <t>600g</t>
    <phoneticPr fontId="7" type="noConversion"/>
  </si>
  <si>
    <t>마늘</t>
  </si>
  <si>
    <t>난지형 상품</t>
    <phoneticPr fontId="7" type="noConversion"/>
  </si>
  <si>
    <t>1kg</t>
    <phoneticPr fontId="7" type="noConversion"/>
  </si>
  <si>
    <t>참깨</t>
  </si>
  <si>
    <t>흰자 상품 (수입산)</t>
  </si>
  <si>
    <t>6kg</t>
  </si>
  <si>
    <t>들깨</t>
  </si>
  <si>
    <t>4.5kg</t>
  </si>
  <si>
    <t>표고버섯</t>
    <phoneticPr fontId="7" type="noConversion"/>
  </si>
  <si>
    <t>4kg</t>
    <phoneticPr fontId="7" type="noConversion"/>
  </si>
  <si>
    <t>사과</t>
  </si>
  <si>
    <t>부사 상품</t>
    <phoneticPr fontId="7" type="noConversion"/>
  </si>
  <si>
    <t>10kg</t>
    <phoneticPr fontId="7" type="noConversion"/>
  </si>
  <si>
    <t>소고기</t>
    <phoneticPr fontId="7" type="noConversion"/>
  </si>
  <si>
    <t>한우등심 1등급</t>
    <phoneticPr fontId="7" type="noConversion"/>
  </si>
  <si>
    <t>1kg</t>
  </si>
  <si>
    <t>돼지고기</t>
  </si>
  <si>
    <t>탕박 1등급</t>
    <phoneticPr fontId="7" type="noConversion"/>
  </si>
  <si>
    <t>닭고기</t>
  </si>
  <si>
    <t>정육</t>
  </si>
  <si>
    <t>계란</t>
  </si>
  <si>
    <t>특란</t>
    <phoneticPr fontId="7" type="noConversion"/>
  </si>
  <si>
    <t>10개</t>
  </si>
  <si>
    <t>수산물</t>
    <phoneticPr fontId="7" type="noConversion"/>
  </si>
  <si>
    <t>명태</t>
  </si>
  <si>
    <t>상품 10kg(냉장수입)</t>
  </si>
  <si>
    <t>고등어</t>
  </si>
  <si>
    <t>상품10kg</t>
  </si>
  <si>
    <t>조기</t>
  </si>
  <si>
    <t>부세 상품 6kg(수입)</t>
    <phoneticPr fontId="7" type="noConversion"/>
  </si>
  <si>
    <t>삼치</t>
  </si>
  <si>
    <t>상품 6kg</t>
  </si>
  <si>
    <t>갈치</t>
  </si>
  <si>
    <t>상품 5kg</t>
    <phoneticPr fontId="7" type="noConversion"/>
  </si>
  <si>
    <t>오징어</t>
  </si>
  <si>
    <t>상품 6kg</t>
    <phoneticPr fontId="7" type="noConversion"/>
  </si>
  <si>
    <t>굴</t>
  </si>
  <si>
    <t>상품 1kg</t>
    <phoneticPr fontId="7" type="noConversion"/>
  </si>
  <si>
    <t>꽃게</t>
  </si>
  <si>
    <t>활꽃게(암) 상품</t>
    <phoneticPr fontId="7" type="noConversion"/>
  </si>
  <si>
    <t>건어물</t>
    <phoneticPr fontId="7" type="noConversion"/>
  </si>
  <si>
    <t>건대멸치</t>
  </si>
  <si>
    <t>상품 1.5kg</t>
  </si>
  <si>
    <t>건오징어</t>
  </si>
  <si>
    <t>근해 상품</t>
    <phoneticPr fontId="7" type="noConversion"/>
  </si>
  <si>
    <t>김</t>
  </si>
  <si>
    <t>재래김 상품</t>
    <phoneticPr fontId="7" type="noConversion"/>
  </si>
  <si>
    <t>束</t>
    <phoneticPr fontId="7" type="noConversion"/>
  </si>
  <si>
    <t>-</t>
    <phoneticPr fontId="7" type="noConversion"/>
  </si>
  <si>
    <t>미역</t>
  </si>
  <si>
    <t>상품</t>
    <phoneticPr fontId="7" type="noConversion"/>
  </si>
  <si>
    <r>
      <t xml:space="preserve">  </t>
    </r>
    <r>
      <rPr>
        <b/>
        <sz val="11"/>
        <rFont val="굴림체"/>
        <family val="3"/>
        <charset val="129"/>
      </rPr>
      <t>&lt;조사일자: 2021년 12월 28일&gt;</t>
    </r>
    <phoneticPr fontId="7" type="noConversion"/>
  </si>
  <si>
    <t>변동원인</t>
    <phoneticPr fontId="7" type="noConversion"/>
  </si>
  <si>
    <t>메이커 출고가 인상</t>
    <phoneticPr fontId="15" type="noConversion"/>
  </si>
  <si>
    <t>메이커 출고가 인하</t>
    <phoneticPr fontId="15" type="noConversion"/>
  </si>
  <si>
    <t>SS275 1.4≤T≤1.6㎜ (914×1,829)</t>
  </si>
  <si>
    <t>SS275 12.0㎜≤T≤20.0㎜(2,438×6029)</t>
  </si>
  <si>
    <t>0.35㎜ ≤T〈0.4 ㎜((914×1,829)</t>
  </si>
  <si>
    <t>T≤0.20㎜ (914×1,829)</t>
  </si>
  <si>
    <t>0.25×5.6/5.6(50×50)</t>
    <phoneticPr fontId="7" type="noConversion"/>
  </si>
  <si>
    <t>76.3×3.2mm</t>
  </si>
  <si>
    <t>원자재가 상승</t>
    <phoneticPr fontId="15" type="noConversion"/>
  </si>
  <si>
    <t>원자재가 하락</t>
    <phoneticPr fontId="15" type="noConversion"/>
  </si>
  <si>
    <t>1㎜× 909×1,818㎜</t>
    <phoneticPr fontId="7" type="noConversion"/>
  </si>
  <si>
    <t>사각개비온, 아연도금철선(4종)￠4.0mm, 2.0*1.0*1.0m</t>
    <phoneticPr fontId="7" type="noConversion"/>
  </si>
  <si>
    <t>조</t>
    <phoneticPr fontId="7" type="noConversion"/>
  </si>
  <si>
    <t>400mm×60mm(보통관A형 2종)</t>
  </si>
  <si>
    <t>400×150×13㎜(재질 SY300)</t>
  </si>
  <si>
    <t>중지 0.18×0.18×0.01m  VAT비적용</t>
  </si>
  <si>
    <t>글로톤(GP-I20) 400×400㎜ 20T(PREMIUM)</t>
    <phoneticPr fontId="7" type="noConversion"/>
  </si>
  <si>
    <t>115 미서기창115×1000×1000(양면색상, 유리 16T)</t>
    <phoneticPr fontId="15" type="noConversion"/>
  </si>
  <si>
    <t>블루 2.0T× 1830mm</t>
  </si>
  <si>
    <t>1호 10×900×1800㎜</t>
    <phoneticPr fontId="7" type="noConversion"/>
  </si>
  <si>
    <t>합판</t>
    <phoneticPr fontId="7" type="noConversion"/>
  </si>
  <si>
    <t>(내수합판)12㎜×1220×2440㎜(4′×8′)</t>
    <phoneticPr fontId="7" type="noConversion"/>
  </si>
  <si>
    <t>서양식탱크 일체형사이펀변기(하이형) 2020C</t>
    <phoneticPr fontId="7" type="noConversion"/>
  </si>
  <si>
    <t xml:space="preserve">보일러·연소기 </t>
    <phoneticPr fontId="7" type="noConversion"/>
  </si>
  <si>
    <t>S-LINE 와인콘덴싱 16000Kcal/h</t>
    <phoneticPr fontId="7" type="noConversion"/>
  </si>
  <si>
    <t>STH-50S 겸용 50000Kcal/h</t>
    <phoneticPr fontId="7" type="noConversion"/>
  </si>
  <si>
    <t>F-CV전선</t>
    <phoneticPr fontId="7" type="noConversion"/>
  </si>
  <si>
    <t>UTP CAT.6/CM,  24AWG×4PR</t>
  </si>
  <si>
    <t>KSC 8401,16mm,21.0×2.30mm,1.06kg/m</t>
    <phoneticPr fontId="7" type="noConversion"/>
  </si>
  <si>
    <t>FC통신관</t>
    <phoneticPr fontId="7" type="noConversion"/>
  </si>
  <si>
    <t>50mm(1본=60m)</t>
    <phoneticPr fontId="7" type="noConversion"/>
  </si>
  <si>
    <t>본</t>
    <phoneticPr fontId="15" type="noConversion"/>
  </si>
  <si>
    <t>수중모터펌프</t>
    <phoneticPr fontId="7" type="noConversion"/>
  </si>
  <si>
    <t>심정용 SP-1027</t>
    <phoneticPr fontId="7" type="noConversion"/>
  </si>
  <si>
    <t>Ton</t>
    <phoneticPr fontId="15" type="noConversion"/>
  </si>
  <si>
    <t>부타디엔</t>
    <phoneticPr fontId="15" type="noConversion"/>
  </si>
  <si>
    <t>`</t>
    <phoneticPr fontId="15" type="noConversion"/>
  </si>
  <si>
    <t>SBR</t>
    <phoneticPr fontId="7" type="noConversion"/>
  </si>
  <si>
    <t>#1502</t>
    <phoneticPr fontId="7" type="noConversion"/>
  </si>
  <si>
    <t>가스,화공약품</t>
    <phoneticPr fontId="7" type="noConversion"/>
  </si>
  <si>
    <t>아세틸렌</t>
    <phoneticPr fontId="7" type="noConversion"/>
  </si>
  <si>
    <t>98% 용접용 (1kg=853ℓ)</t>
    <phoneticPr fontId="7" type="noConversion"/>
  </si>
  <si>
    <t>아크릴사</t>
    <phoneticPr fontId="7" type="noConversion"/>
  </si>
  <si>
    <t>32번수 단사 아크릴</t>
    <phoneticPr fontId="7" type="noConversion"/>
  </si>
  <si>
    <t>DM500S9Z-AD7BA</t>
    <phoneticPr fontId="7" type="noConversion"/>
  </si>
  <si>
    <t>SD316R 1600×1200×720mm</t>
  </si>
  <si>
    <t>복합기소모품</t>
    <phoneticPr fontId="7" type="noConversion"/>
  </si>
  <si>
    <t xml:space="preserve">(동화약품)까스활명수  75㎖×10                                     </t>
  </si>
  <si>
    <t>반입 감소</t>
  </si>
  <si>
    <t>천광, 말표 세탁비누 250g×6개</t>
  </si>
  <si>
    <t>〃</t>
  </si>
  <si>
    <t>세숫비누</t>
  </si>
  <si>
    <t xml:space="preserve">LG생활건강, 알뜨랑비누 140g×3개 </t>
  </si>
  <si>
    <t xml:space="preserve">애경, 스파크 5.5kg </t>
    <phoneticPr fontId="7" type="noConversion"/>
  </si>
  <si>
    <t xml:space="preserve">애경트리오 2kg                                              </t>
  </si>
  <si>
    <t xml:space="preserve">유한킴벌리, 뽀삐 35M(2겹)×10롤                                                  </t>
  </si>
  <si>
    <t>묶음</t>
  </si>
  <si>
    <t xml:space="preserve">LG생활건강,죽염 140g                                               </t>
  </si>
  <si>
    <t>국제시세상승</t>
  </si>
  <si>
    <t xml:space="preserve">CJ, 스팸 클래식 340g                                                           </t>
  </si>
  <si>
    <t/>
  </si>
  <si>
    <t xml:space="preserve">대림, 참피온소시지                                                            </t>
  </si>
  <si>
    <t xml:space="preserve">유동, 황도 400g×24개                                               </t>
  </si>
  <si>
    <t xml:space="preserve">동원, EPA참치 150g×8개                                        </t>
  </si>
  <si>
    <t xml:space="preserve">대림, 종합어묵                                                            </t>
  </si>
  <si>
    <t xml:space="preserve">농심, 신라면 120g×30개                                                     </t>
  </si>
  <si>
    <t>식용유</t>
  </si>
  <si>
    <t xml:space="preserve">해표, 대두유 18ℓ                                                                </t>
  </si>
  <si>
    <t xml:space="preserve">대한제분, 중력 1급 20kg                                  </t>
  </si>
  <si>
    <t xml:space="preserve">삼양사, 큐원 정백당 15kg                                               </t>
  </si>
  <si>
    <t xml:space="preserve">대상, 이온물엿 15kg                                                        </t>
  </si>
  <si>
    <t xml:space="preserve">샘표, 진간장(금 F3) 15ℓ                                            </t>
    <phoneticPr fontId="7" type="noConversion"/>
  </si>
  <si>
    <t xml:space="preserve">CJ, 해찬들 재래식된장 14kg                                                         </t>
  </si>
  <si>
    <t xml:space="preserve">CJ, 해찬들 태양초 골드 고추장 14kg                                                         </t>
  </si>
  <si>
    <t xml:space="preserve">모닝천일염, 20kg                                                             </t>
    <phoneticPr fontId="7" type="noConversion"/>
  </si>
  <si>
    <t>국수</t>
  </si>
  <si>
    <t>오뚜기, 소면 3kg</t>
  </si>
  <si>
    <t xml:space="preserve">CJ, 이츠웰 옥수수전분 20kg                                                         </t>
  </si>
  <si>
    <t xml:space="preserve">동서, 맥심 오리지널 500g                                                                </t>
  </si>
  <si>
    <t>수요 감소</t>
  </si>
  <si>
    <t>한지형 상품</t>
    <phoneticPr fontId="7" type="noConversion"/>
  </si>
  <si>
    <t>-</t>
    <phoneticPr fontId="15" type="noConversion"/>
  </si>
  <si>
    <t>-</t>
  </si>
  <si>
    <r>
      <t xml:space="preserve">  </t>
    </r>
    <r>
      <rPr>
        <b/>
        <sz val="11"/>
        <rFont val="굴림체"/>
        <family val="3"/>
        <charset val="129"/>
      </rPr>
      <t>&lt;조사일자: 2022년 12월27일&gt;</t>
    </r>
    <phoneticPr fontId="7" type="noConversion"/>
  </si>
  <si>
    <t>품              명</t>
    <phoneticPr fontId="7" type="noConversion"/>
  </si>
  <si>
    <t>초고장력철근</t>
    <phoneticPr fontId="15" type="noConversion"/>
  </si>
  <si>
    <t>SD500 D10㎜</t>
    <phoneticPr fontId="7" type="noConversion"/>
  </si>
  <si>
    <t>SS275 1.4≤T≤1.6㎜ (1,219×2.438)</t>
    <phoneticPr fontId="15" type="noConversion"/>
  </si>
  <si>
    <t>냉연강판</t>
    <phoneticPr fontId="15" type="noConversion"/>
  </si>
  <si>
    <t>국제시세하락</t>
    <phoneticPr fontId="15" type="noConversion"/>
  </si>
  <si>
    <t>보차도용콘크리트조립블록</t>
    <phoneticPr fontId="15" type="noConversion"/>
  </si>
  <si>
    <t>소형고압블록U형 220×110×60(회색)</t>
    <phoneticPr fontId="15" type="noConversion"/>
  </si>
  <si>
    <t>㎡</t>
    <phoneticPr fontId="15" type="noConversion"/>
  </si>
  <si>
    <t>190×90×57㎜</t>
    <phoneticPr fontId="7" type="noConversion"/>
  </si>
  <si>
    <t>화강석</t>
    <phoneticPr fontId="15" type="noConversion"/>
  </si>
  <si>
    <t>포천석 (A급) 원석</t>
    <phoneticPr fontId="15" type="noConversion"/>
  </si>
  <si>
    <t>아스팔트펠트</t>
    <phoneticPr fontId="15" type="noConversion"/>
  </si>
  <si>
    <t>펠트440품 20kg 1m×42m KSF 4901</t>
    <phoneticPr fontId="15" type="noConversion"/>
  </si>
  <si>
    <t>LX 3.0×300×300㎜</t>
    <phoneticPr fontId="7" type="noConversion"/>
  </si>
  <si>
    <t>유리섬유단열재</t>
    <phoneticPr fontId="15" type="noConversion"/>
  </si>
  <si>
    <t>SDR11 PE80 무공관 20mm</t>
    <phoneticPr fontId="15" type="noConversion"/>
  </si>
  <si>
    <t>가단주철제관이음쇠(흑관)</t>
    <phoneticPr fontId="15" type="noConversion"/>
  </si>
  <si>
    <t>청동제밸브</t>
    <phoneticPr fontId="15" type="noConversion"/>
  </si>
  <si>
    <t>게이트 15㎜   5kg/㎠</t>
    <phoneticPr fontId="15" type="noConversion"/>
  </si>
  <si>
    <t>EA</t>
    <phoneticPr fontId="15" type="noConversion"/>
  </si>
  <si>
    <t>UTP CAT.5E/CM(U/UTP),  24AWG×4PR</t>
    <phoneticPr fontId="15" type="noConversion"/>
  </si>
  <si>
    <t>TD 100N, 정격전압:460V, 50kv, 정격전류:16~100, 극수3P, 열동전자식(고정형)</t>
    <phoneticPr fontId="7" type="noConversion"/>
  </si>
  <si>
    <t>195/65R15(아반떼)</t>
    <phoneticPr fontId="15" type="noConversion"/>
  </si>
  <si>
    <t>공업용</t>
    <phoneticPr fontId="15" type="noConversion"/>
  </si>
  <si>
    <t>96%화학용</t>
    <phoneticPr fontId="7" type="noConversion"/>
  </si>
  <si>
    <t>벤젠</t>
    <phoneticPr fontId="15" type="noConversion"/>
  </si>
  <si>
    <t>자일렌</t>
    <phoneticPr fontId="15" type="noConversion"/>
  </si>
  <si>
    <t>(P-X)Para-Xylean</t>
    <phoneticPr fontId="7" type="noConversion"/>
  </si>
  <si>
    <t>카프로락탐</t>
    <phoneticPr fontId="7" type="noConversion"/>
  </si>
  <si>
    <t>박편 99.9%</t>
    <phoneticPr fontId="15" type="noConversion"/>
  </si>
  <si>
    <t>SAN레진</t>
    <phoneticPr fontId="7" type="noConversion"/>
  </si>
  <si>
    <t>SAN</t>
    <phoneticPr fontId="15" type="noConversion"/>
  </si>
  <si>
    <t>도매</t>
    <phoneticPr fontId="15" type="noConversion"/>
  </si>
  <si>
    <t>염화비닐 수지</t>
    <phoneticPr fontId="7" type="noConversion"/>
  </si>
  <si>
    <t>일반용 P-100</t>
    <phoneticPr fontId="7" type="noConversion"/>
  </si>
  <si>
    <t>10T, 3×6,  900㎜×1800㎜</t>
    <phoneticPr fontId="15" type="noConversion"/>
  </si>
  <si>
    <t>100Ø 8×1000㎜</t>
    <phoneticPr fontId="15" type="noConversion"/>
  </si>
  <si>
    <t>10T, 1200㎜×2400㎜</t>
    <phoneticPr fontId="7" type="noConversion"/>
  </si>
  <si>
    <t>30번수단사 (코마) 60/40, 181.44kg</t>
    <phoneticPr fontId="7" type="noConversion"/>
  </si>
  <si>
    <t xml:space="preserve">54g/㎡4×6판                                                          </t>
    <phoneticPr fontId="15" type="noConversion"/>
  </si>
  <si>
    <t xml:space="preserve">CLP-360                                                             </t>
    <phoneticPr fontId="7" type="noConversion"/>
  </si>
  <si>
    <t>LG 700MB 52X 50장 케익</t>
    <phoneticPr fontId="7" type="noConversion"/>
  </si>
  <si>
    <t>종합감기약</t>
    <phoneticPr fontId="15" type="noConversion"/>
  </si>
  <si>
    <t>(한국다케다)화이트벤Q 10캡슐</t>
    <phoneticPr fontId="15" type="noConversion"/>
  </si>
  <si>
    <t>건위소화제</t>
    <phoneticPr fontId="15" type="noConversion"/>
  </si>
  <si>
    <t xml:space="preserve">(종근당) 속청액75㎖                                      </t>
    <phoneticPr fontId="7" type="noConversion"/>
  </si>
  <si>
    <t xml:space="preserve">(동아제약) 박카스D 100㎖×10                                          </t>
    <phoneticPr fontId="15" type="noConversion"/>
  </si>
  <si>
    <t xml:space="preserve">LG생활건강,죽염 160g                                              </t>
  </si>
  <si>
    <t xml:space="preserve">99.9% 24K                                          </t>
  </si>
  <si>
    <t>국제시세 하락</t>
  </si>
  <si>
    <t>국제시세 상승</t>
  </si>
  <si>
    <t xml:space="preserve">CJ, 스팸 클래식 340g                                                           </t>
    <phoneticPr fontId="7" type="noConversion"/>
  </si>
  <si>
    <t>동원, 참치캔 1.88kg</t>
    <phoneticPr fontId="15" type="noConversion"/>
  </si>
  <si>
    <t>식용유</t>
    <phoneticPr fontId="7" type="noConversion"/>
  </si>
  <si>
    <t>오뚜기, 18L</t>
    <phoneticPr fontId="7" type="noConversion"/>
  </si>
  <si>
    <t>통</t>
  </si>
  <si>
    <t xml:space="preserve">CJ, 해찬들 재래식된장 골드 14kg                                                         </t>
    <phoneticPr fontId="7" type="noConversion"/>
  </si>
  <si>
    <t xml:space="preserve">비둘기표 천일염, 20kg                                                       </t>
    <phoneticPr fontId="7" type="noConversion"/>
  </si>
  <si>
    <t>봉</t>
  </si>
  <si>
    <t>콩</t>
    <phoneticPr fontId="7" type="noConversion"/>
  </si>
  <si>
    <t>백태</t>
    <phoneticPr fontId="7" type="noConversion"/>
  </si>
  <si>
    <t>팥</t>
  </si>
  <si>
    <t>적엽 상품</t>
  </si>
  <si>
    <t>15kg</t>
  </si>
  <si>
    <t>대파</t>
  </si>
  <si>
    <t>태양초 양건</t>
  </si>
  <si>
    <t>600g</t>
  </si>
  <si>
    <t>반입 증가</t>
  </si>
  <si>
    <t>부사 상품</t>
  </si>
  <si>
    <t>소고기</t>
  </si>
  <si>
    <t>한우등심 1등급</t>
  </si>
  <si>
    <t>수요 증가</t>
  </si>
  <si>
    <t>돼지고기</t>
    <phoneticPr fontId="7" type="noConversion"/>
  </si>
  <si>
    <t>탕박 1등급</t>
  </si>
  <si>
    <t>특란</t>
  </si>
  <si>
    <t>상품 10kg(냉장수입)</t>
    <phoneticPr fontId="7" type="noConversion"/>
  </si>
  <si>
    <t>부세 상품 6kg(수입)</t>
  </si>
  <si>
    <t>상품 5kg</t>
    <phoneticPr fontId="7" type="noConversion"/>
  </si>
  <si>
    <t>갈치</t>
    <phoneticPr fontId="7" type="noConversion"/>
  </si>
  <si>
    <t>상품 1kg</t>
  </si>
  <si>
    <t>근해 상품</t>
  </si>
  <si>
    <t>재래(생) 상품</t>
    <phoneticPr fontId="7" type="noConversion"/>
  </si>
  <si>
    <t>束</t>
  </si>
  <si>
    <t>[VAT별도(※는 포함), 등락표시는 전주대비]</t>
    <phoneticPr fontId="21" type="noConversion"/>
  </si>
  <si>
    <t>품종</t>
    <phoneticPr fontId="21" type="noConversion"/>
  </si>
  <si>
    <t>품목</t>
    <phoneticPr fontId="21" type="noConversion"/>
  </si>
  <si>
    <t>규격</t>
    <phoneticPr fontId="21" type="noConversion"/>
  </si>
  <si>
    <t>단위</t>
    <phoneticPr fontId="21" type="noConversion"/>
  </si>
  <si>
    <t>조사단계</t>
    <phoneticPr fontId="21" type="noConversion"/>
  </si>
  <si>
    <t>전주가격</t>
    <phoneticPr fontId="21" type="noConversion"/>
  </si>
  <si>
    <t>금주가격</t>
    <phoneticPr fontId="21" type="noConversion"/>
  </si>
  <si>
    <t>변동원인</t>
    <phoneticPr fontId="21" type="noConversion"/>
  </si>
  <si>
    <t>등락 및 변동률</t>
    <phoneticPr fontId="21" type="noConversion"/>
  </si>
  <si>
    <t>비고</t>
    <phoneticPr fontId="21" type="noConversion"/>
  </si>
  <si>
    <t>철강재</t>
  </si>
  <si>
    <t>원형봉강</t>
  </si>
  <si>
    <t>SS275 16MM</t>
  </si>
  <si>
    <t>도매가</t>
  </si>
  <si>
    <t>수요감소</t>
  </si>
  <si>
    <t>D10mm(하이바)</t>
  </si>
  <si>
    <t>초고장력철근</t>
  </si>
  <si>
    <t>SD500 D10㎜</t>
  </si>
  <si>
    <t>등변ㄱ형강(소형)</t>
  </si>
  <si>
    <t>65*65*6mm</t>
  </si>
  <si>
    <t>ㄷ형강</t>
  </si>
  <si>
    <t>100*50*5mm</t>
  </si>
  <si>
    <t>12mm</t>
  </si>
  <si>
    <t>평강(평철)</t>
  </si>
  <si>
    <t>4.5t*50mm</t>
  </si>
  <si>
    <t>구조용H형강</t>
  </si>
  <si>
    <t>100*100*6*8mm(압연,중형)</t>
  </si>
  <si>
    <t>SS41 1.4≤T≤1.6mm(3'*6')</t>
  </si>
  <si>
    <t>원자재가격하락</t>
  </si>
  <si>
    <t>SS41 12.0≤T≤20.0mm(8'*20')</t>
  </si>
  <si>
    <t>CR(SCP1) 1.0≤T≤1.75mm</t>
  </si>
  <si>
    <t>0.35≤T&lt;0.4mm(3'*6')</t>
  </si>
  <si>
    <t>T≤0.2mm(3'*6')</t>
  </si>
  <si>
    <t>0.25*5.6/5.6(50*50)</t>
  </si>
  <si>
    <t>공장도가</t>
  </si>
  <si>
    <t>구조용강관</t>
  </si>
  <si>
    <t>76.3*32.mm</t>
  </si>
  <si>
    <t>#10 3.2mm</t>
  </si>
  <si>
    <t>#6 4.0mm</t>
  </si>
  <si>
    <t>1종 #8 4.0mm</t>
  </si>
  <si>
    <t>선경 1.0~1.19mm</t>
  </si>
  <si>
    <t>단선12.7mm 단중0.785/m</t>
  </si>
  <si>
    <t>6*24(도금) 마심10mm</t>
  </si>
  <si>
    <t>N25 25KG(일반용)</t>
  </si>
  <si>
    <t>M6*20mm</t>
  </si>
  <si>
    <t>특수강재</t>
  </si>
  <si>
    <t>스테인리스판</t>
  </si>
  <si>
    <t>STS304 2.0mm</t>
  </si>
  <si>
    <t>스테인리스선</t>
  </si>
  <si>
    <t>0.3mm(스프링용)</t>
  </si>
  <si>
    <t>STS304 12.7*1.0mm*0.291kg/m</t>
  </si>
  <si>
    <t>회주철품</t>
  </si>
  <si>
    <t>SMxxC Ø25~250</t>
    <phoneticPr fontId="21" type="noConversion"/>
  </si>
  <si>
    <t>비철제품</t>
  </si>
  <si>
    <t>동판(1종)</t>
  </si>
  <si>
    <t>0.5*400*1200mm(KSD5201)</t>
  </si>
  <si>
    <t>동봉</t>
  </si>
  <si>
    <t>두께6.1~10mm, 길이2~3mm</t>
  </si>
  <si>
    <t>7.0~12.9mm(경질AA급)</t>
  </si>
  <si>
    <t>황동판(2종)</t>
  </si>
  <si>
    <t>0.5*400*1200mm</t>
  </si>
  <si>
    <t>전기동</t>
  </si>
  <si>
    <t>99.99% 이상</t>
  </si>
  <si>
    <t>알루미늄괴</t>
  </si>
  <si>
    <t>V-INGOT(수입)</t>
  </si>
  <si>
    <t>국제시세하락</t>
  </si>
  <si>
    <t>니켈</t>
  </si>
  <si>
    <t>99.9%이상</t>
  </si>
  <si>
    <t>99.9%이상(합금용)</t>
  </si>
  <si>
    <t>전기아연</t>
  </si>
  <si>
    <t>99.995%(SHG)</t>
  </si>
  <si>
    <t>전기연</t>
  </si>
  <si>
    <t>99.99%이상</t>
  </si>
  <si>
    <t>주석(석괴)</t>
  </si>
  <si>
    <t>망간</t>
  </si>
  <si>
    <t>99.98%이상</t>
  </si>
  <si>
    <t>1*909*1818mm</t>
  </si>
  <si>
    <t>봉땜납</t>
  </si>
  <si>
    <t>Sn50%</t>
  </si>
  <si>
    <t>알루미늄판</t>
  </si>
  <si>
    <t>0.4*400*1200mm(A1050)</t>
  </si>
  <si>
    <t>22*1.0mm  3m</t>
  </si>
  <si>
    <t>본</t>
  </si>
  <si>
    <t>골재 및 목재</t>
  </si>
  <si>
    <t>강모래, 시내도착도 (서울)</t>
  </si>
  <si>
    <t>#57  25mm 시내도착도 (서울)</t>
  </si>
  <si>
    <t>#467  40mm  시내도착도 (서울)</t>
  </si>
  <si>
    <t>※</t>
    <phoneticPr fontId="21" type="noConversion"/>
  </si>
  <si>
    <t>40Kg(포장품) (서울)</t>
  </si>
  <si>
    <t>40Kg/Net (서울)</t>
  </si>
  <si>
    <t>줄눈용백색. ISO인증, KS인증 25Kg</t>
  </si>
  <si>
    <t>25mm 18Mpa*8㎝</t>
  </si>
  <si>
    <t>30*30*3600㎜</t>
  </si>
  <si>
    <t>45*90*3600㎜</t>
  </si>
  <si>
    <t>30*300*3600㎜</t>
  </si>
  <si>
    <t>30*300*3600㎜(상품)</t>
  </si>
  <si>
    <t>배관설비재</t>
  </si>
  <si>
    <t>배관용탄소강관(흑관)</t>
  </si>
  <si>
    <t>20mm 반제품KS(흑관)</t>
    <phoneticPr fontId="21" type="noConversion"/>
  </si>
  <si>
    <t>배관용탄소강관(백관)</t>
  </si>
  <si>
    <t>20mm 반제품 KS</t>
  </si>
  <si>
    <t>공업배관용스테인리스관</t>
  </si>
  <si>
    <t>STS 304 21.7*2.0mm 15A</t>
  </si>
  <si>
    <t>폴리부틸렌파이프(PB)</t>
  </si>
  <si>
    <t>PVC파이프</t>
  </si>
  <si>
    <t>수도용직관 20mmx4m</t>
  </si>
  <si>
    <t>동파이프</t>
  </si>
  <si>
    <t>L-TYPE  15A   15.88mm</t>
  </si>
  <si>
    <t>수도용 폴리에틸렌관</t>
  </si>
  <si>
    <t>SDR11, PE80, 무공관 20mm</t>
  </si>
  <si>
    <t>PLP- 가스관 150A</t>
  </si>
  <si>
    <t>나사식소켓 15mm 1/2inch</t>
  </si>
  <si>
    <t>동관이음쇠(90도 엘보 KSD5578)</t>
  </si>
  <si>
    <t>65mm   외경 66.68mm</t>
  </si>
  <si>
    <t>RHF-1004F</t>
  </si>
  <si>
    <t>대</t>
  </si>
  <si>
    <t>게이트 15mm 1/2" 5kg/㎠</t>
  </si>
  <si>
    <t>게이트 80mm 3" 10kg/㎠</t>
  </si>
  <si>
    <t>서양식탱크일체형사이펀변기(하이형)2020C</t>
  </si>
  <si>
    <t>조</t>
  </si>
  <si>
    <t>타원형세면기L1050B</t>
  </si>
  <si>
    <t xml:space="preserve">S-LINE 와인콘덴싱 16000kcal/h  대성쎌틱에너시스 </t>
  </si>
  <si>
    <t>일반 철재 디럭스(소형), 13000kacl/h, 귀뚜라미</t>
  </si>
  <si>
    <t>시스템에어컨디셔너</t>
  </si>
  <si>
    <t>실외기 수냉식 Multi  V  18HP</t>
  </si>
  <si>
    <t>40mm,1 1/2″, 40T</t>
  </si>
  <si>
    <t>주강제 밸브</t>
  </si>
  <si>
    <t>게이트 80mm 10kg/cm2</t>
  </si>
  <si>
    <t>전기통신</t>
  </si>
  <si>
    <t>HIV전선</t>
  </si>
  <si>
    <t>단선2.5SQ(1.78mm)</t>
  </si>
  <si>
    <t>OW전선</t>
  </si>
  <si>
    <t>연선 14㎟</t>
  </si>
  <si>
    <t xml:space="preserve">1C 2.5SQ 0.6/1KV </t>
  </si>
  <si>
    <t>고주파동축케이블(KSC 3610)</t>
  </si>
  <si>
    <t>ECX  5C-2V, 1×0.8㎜(소선수*소선경) 75Ω</t>
  </si>
  <si>
    <t>CPEV전화케이블</t>
  </si>
  <si>
    <t>0.5mm, 200P</t>
    <phoneticPr fontId="21" type="noConversion"/>
  </si>
  <si>
    <t>LAN(UTP) 케이블</t>
  </si>
  <si>
    <t>UTP CAT.5E/CM(U/UTP),  24AWG×4PR</t>
  </si>
  <si>
    <t>에나멜동선</t>
  </si>
  <si>
    <t>PEW/UEW 0.14mm</t>
  </si>
  <si>
    <t>강제전선관</t>
  </si>
  <si>
    <t>KSC8401, 16mm, 21.0*2.20mm, 1.02kg/m</t>
  </si>
  <si>
    <t>FC통신관</t>
  </si>
  <si>
    <t>50mm(1본=60m)</t>
  </si>
  <si>
    <t>100KVA (22.9Kv/480Kv 이하) 3상, 표준소비효율</t>
  </si>
  <si>
    <t>배선용차단기(MCCB)</t>
  </si>
  <si>
    <t>TD 100N, 정격전압:460V,50KV, 정격전류:16~100, 극수3P, 열동전자식(고정형)</t>
  </si>
  <si>
    <t>표준형 CMS-50, 11KW/220V, 22KW/460V, 2소자</t>
  </si>
  <si>
    <t>컴팩트형광등 FPL, 36W 삼파장(오스람)</t>
  </si>
  <si>
    <t>자동차용 축전지, BX80L/R(12V,80AH)</t>
  </si>
  <si>
    <t>소방설비</t>
  </si>
  <si>
    <t>1.5KG(빌딩,공장용,대종규격)</t>
  </si>
  <si>
    <t>건축자재</t>
  </si>
  <si>
    <t>190*90*57mm(KS)</t>
  </si>
  <si>
    <t>점토(미장)벽돌</t>
  </si>
  <si>
    <t>190*90*57mm</t>
  </si>
  <si>
    <t>속빈콘크리트블록</t>
  </si>
  <si>
    <t>B-6, 150*190*390mm(KS)</t>
  </si>
  <si>
    <t>신써니메이지(브러쉬) T28(벽체용)600×900,600×1200mm</t>
  </si>
  <si>
    <t>화강석(원석), 포천석, A급</t>
    <phoneticPr fontId="21" type="noConversion"/>
  </si>
  <si>
    <t>글로톤(PREMIUM) 400*400mm 20T</t>
  </si>
  <si>
    <t>외장타일</t>
  </si>
  <si>
    <t>200*200*9T(파스텔, 무유, 일반컬러)</t>
  </si>
  <si>
    <t>손잡이타일 245*120*20mm(습식)</t>
  </si>
  <si>
    <t>GN150*150*15T (자기질)</t>
  </si>
  <si>
    <t>루핑25Kg, 1m*21m (KSF 4902)</t>
  </si>
  <si>
    <t>그을림점토기와</t>
  </si>
  <si>
    <t>한식그을림기와(중와)여와 360*300*21</t>
  </si>
  <si>
    <t>아스팔트펠트</t>
  </si>
  <si>
    <t>20kg 1m×42m KSF 4901</t>
  </si>
  <si>
    <t xml:space="preserve">R/L </t>
  </si>
  <si>
    <t>미서기창115*1000*1000(유리:16T, 양면색상)</t>
  </si>
  <si>
    <t>프로로폰(불소코팅) 에버그린</t>
  </si>
  <si>
    <t>Kg</t>
  </si>
  <si>
    <t>맑은유리, 5mm 152.4cm*304.8cm</t>
  </si>
  <si>
    <t>수성도료</t>
  </si>
  <si>
    <t>KSM 6010 2종 2급 백색, 내부용,18ℓ</t>
  </si>
  <si>
    <t>Can</t>
  </si>
  <si>
    <t>KSM 6020 1종 1급 백색, 18ℓ</t>
  </si>
  <si>
    <t>KSM 6080  3종 가열형, 백색, 18ℓ</t>
  </si>
  <si>
    <t>KSM 6020  2종 1급, 백색, 18ℓ</t>
    <phoneticPr fontId="21" type="noConversion"/>
  </si>
  <si>
    <t>숲탑스트롱</t>
  </si>
  <si>
    <t>블루 2.0T*1,830mm</t>
  </si>
  <si>
    <t>LG 3.0*300*300mm (디럭스마블)</t>
    <phoneticPr fontId="21" type="noConversion"/>
  </si>
  <si>
    <t>1호 10*900*1,800mm(비중 0.030)</t>
  </si>
  <si>
    <t>#64K(밀도) 50mm 1m*2m</t>
  </si>
  <si>
    <t>(내수합판)12mm*1220mm*2440mm(4*8)</t>
  </si>
  <si>
    <t>12mm*300*600mm</t>
  </si>
  <si>
    <t>9.5mm*900mm*1800mm</t>
  </si>
  <si>
    <t>토목자재</t>
  </si>
  <si>
    <t>스트레트아스팔트</t>
  </si>
  <si>
    <t>AP-3  침입도 80-100mm</t>
  </si>
  <si>
    <t>국제시세상승</t>
    <phoneticPr fontId="21" type="noConversion"/>
  </si>
  <si>
    <t>#467  기층용</t>
  </si>
  <si>
    <t>직선  200*250*1000mm</t>
  </si>
  <si>
    <t>소형고압블록U형, 220×110×60(회색)</t>
  </si>
  <si>
    <t>KSF4006  B형 18*20.5*25*100mm</t>
  </si>
  <si>
    <t>222*110.5*60 회색</t>
  </si>
  <si>
    <t>사각개비온, 아연도금철선(4종) Ø4.0mm, 2.0*1.0*1.0m</t>
    <phoneticPr fontId="21" type="noConversion"/>
  </si>
  <si>
    <t>500*42mm(보통관)</t>
  </si>
  <si>
    <t>콘크리트파일(PHC)</t>
  </si>
  <si>
    <t>A종 400*65*10m</t>
  </si>
  <si>
    <t>400mm*60mm(보통관 A형 2종)</t>
  </si>
  <si>
    <t>400*150*13mm</t>
  </si>
  <si>
    <t>산업용화약</t>
  </si>
  <si>
    <t>뉴마이트플러스Ⅰ 25mm, 20kg</t>
  </si>
  <si>
    <t>중지 0.18*0.18*0.001m VAT비적용</t>
  </si>
  <si>
    <t>CL800 G5  8mm*2m 골프장,일반조경용, 가정용</t>
  </si>
  <si>
    <t>기계공구</t>
  </si>
  <si>
    <t>195/65R 15(아반때)</t>
  </si>
  <si>
    <t>개</t>
  </si>
  <si>
    <t>수중모터펌프</t>
  </si>
  <si>
    <t>심정용 SP-1027</t>
  </si>
  <si>
    <t>HAW-180 15KVA 7.5KW 180A</t>
  </si>
  <si>
    <t>일반드릴</t>
  </si>
  <si>
    <t>단열볼베어링</t>
  </si>
  <si>
    <t>ZZ 6010(국산)</t>
  </si>
  <si>
    <t>저압모터 0.75KW 4P 삼상전폐(프리미엄)</t>
  </si>
  <si>
    <t>석유화학제품</t>
  </si>
  <si>
    <t>나프타</t>
  </si>
  <si>
    <t>ℓ</t>
  </si>
  <si>
    <t>에틸렌</t>
  </si>
  <si>
    <t>99.8%이상</t>
  </si>
  <si>
    <t>국제시세하락</t>
    <phoneticPr fontId="21" type="noConversion"/>
  </si>
  <si>
    <t>프로필렌</t>
  </si>
  <si>
    <t>96% 화학용</t>
  </si>
  <si>
    <t>1.3부타디엔</t>
  </si>
  <si>
    <t>99.9%</t>
  </si>
  <si>
    <t>99%</t>
  </si>
  <si>
    <t>자일렌</t>
  </si>
  <si>
    <t>P-X, para-xylene</t>
  </si>
  <si>
    <t>카프로락탐</t>
  </si>
  <si>
    <t>박편 99.9%</t>
  </si>
  <si>
    <t>테레프탈산</t>
  </si>
  <si>
    <t>4CBA,25PPM이하</t>
  </si>
  <si>
    <t>에틸렌그리콜</t>
  </si>
  <si>
    <t>MEG 99.9%</t>
  </si>
  <si>
    <t>염화비닐수지</t>
  </si>
  <si>
    <t>(P.V.C) 일반용</t>
    <phoneticPr fontId="21" type="noConversion"/>
  </si>
  <si>
    <t>고밀도폴리에틸렌(H.D.P.E)</t>
  </si>
  <si>
    <t>사출용</t>
  </si>
  <si>
    <t>폴리스틸렌(P.S)</t>
  </si>
  <si>
    <t>ABS레진</t>
  </si>
  <si>
    <t>일반용</t>
  </si>
  <si>
    <t>폴리프로필렌</t>
  </si>
  <si>
    <t>(P.P)수지용,일반용</t>
  </si>
  <si>
    <t>SAN레진</t>
  </si>
  <si>
    <t>SAN</t>
  </si>
  <si>
    <t>함침용: KC-4300</t>
  </si>
  <si>
    <t>0.03mm*90cm*183m</t>
  </si>
  <si>
    <t>0.03mm*10cm*457m</t>
  </si>
  <si>
    <t>합성고무</t>
    <phoneticPr fontId="21" type="noConversion"/>
  </si>
  <si>
    <t>TPE</t>
    <phoneticPr fontId="21" type="noConversion"/>
  </si>
  <si>
    <t>라텍스</t>
  </si>
  <si>
    <t>섬유 접착제용</t>
    <phoneticPr fontId="21" type="noConversion"/>
  </si>
  <si>
    <t>10T, 3*6, 900mm*1800mm</t>
  </si>
  <si>
    <t>100Ø 8*1000mm</t>
    <phoneticPr fontId="21" type="noConversion"/>
  </si>
  <si>
    <t>10T 1200mm×2400mm</t>
  </si>
  <si>
    <t>가스</t>
  </si>
  <si>
    <t>99.99% 액체가스, 탱크로리 (L)</t>
  </si>
  <si>
    <t>99.99% 액체가스, 탱크로리</t>
  </si>
  <si>
    <t>압축가스, 99.5% 40L (병)</t>
  </si>
  <si>
    <t>병</t>
  </si>
  <si>
    <t>98% 용접용 (kg)</t>
  </si>
  <si>
    <t>화공약품</t>
  </si>
  <si>
    <t>35% 공업용 25kg</t>
  </si>
  <si>
    <t>68% 공업용 25kg</t>
  </si>
  <si>
    <t>85%공업용 35kg</t>
  </si>
  <si>
    <t>98% 공업용 25kg</t>
  </si>
  <si>
    <t>98% 고체 25kg</t>
  </si>
  <si>
    <t>소다회</t>
  </si>
  <si>
    <t>99% 중회(공업용) 25kg</t>
  </si>
  <si>
    <t>74% 공업용 25kg</t>
  </si>
  <si>
    <t>25% 18KG</t>
  </si>
  <si>
    <t>35% 액상, 20kg</t>
  </si>
  <si>
    <t>산화크롬</t>
  </si>
  <si>
    <t>98.5% 25kg</t>
  </si>
  <si>
    <t>섬유제품</t>
  </si>
  <si>
    <t>솜</t>
  </si>
  <si>
    <t>면솜 상품 3.75kg(목화솜 包)</t>
  </si>
  <si>
    <t>화학솜 중품 3.75kg(열처리됨 包)</t>
  </si>
  <si>
    <t>면사</t>
  </si>
  <si>
    <t>순면사 30수단사(코마)181.44kg (VAT포함)</t>
  </si>
  <si>
    <t>혼방면사 30수단사  코마 P/C 60/40 181.44kg (VAT포함)</t>
  </si>
  <si>
    <t>폴리에스테르사</t>
  </si>
  <si>
    <t>폴리에스테르F사 75D/36수 SPK (VAT포함 L/B당)</t>
  </si>
  <si>
    <t>폴리에스테르DTY 150 D/SD A급 (VAT포함 L/B당)</t>
  </si>
  <si>
    <t>아세테이트사</t>
  </si>
  <si>
    <t>75D (VAT포함) kg당</t>
  </si>
  <si>
    <t>아크릴</t>
  </si>
  <si>
    <t>32번수 단사 아크릴 (VAT포함) kg당</t>
  </si>
  <si>
    <t>용지</t>
  </si>
  <si>
    <t>54g/㎡ 4×6판</t>
  </si>
  <si>
    <t>연</t>
  </si>
  <si>
    <t>70g/㎡ 4ⅹ6판</t>
  </si>
  <si>
    <t>100g/㎡ 4ⅹ6판(양면)</t>
  </si>
  <si>
    <t>비코팅200g/㎡ 4ⅹ6판</t>
  </si>
  <si>
    <t xml:space="preserve">75-120g/㎡ </t>
  </si>
  <si>
    <t>골판지</t>
  </si>
  <si>
    <t xml:space="preserve">KA 180g/㎡ </t>
  </si>
  <si>
    <t>(7-15μ)ⅹ100mm</t>
  </si>
  <si>
    <t>백색평량70g/㎡</t>
  </si>
  <si>
    <t>ton</t>
  </si>
  <si>
    <t>노루지 평량 25g/㎡  Roll</t>
  </si>
  <si>
    <t xml:space="preserve">백색 평량 230g/㎡ </t>
  </si>
  <si>
    <t>사무용품</t>
  </si>
  <si>
    <t>A4(2500매) 75g</t>
  </si>
  <si>
    <t>DM500S9Z-AD2BA</t>
  </si>
  <si>
    <t>FAX-L150</t>
  </si>
  <si>
    <t>책상</t>
  </si>
  <si>
    <t>L형데스크 SD316R 1600×1200×720mm</t>
  </si>
  <si>
    <t>회전의자</t>
  </si>
  <si>
    <t>CH3100 685*665*1200~1270</t>
  </si>
  <si>
    <t>0.7mm(흑,청,적)</t>
  </si>
  <si>
    <t>DS</t>
  </si>
  <si>
    <t>0.3mm(흑,청,적)</t>
  </si>
  <si>
    <t>CD-R 700MB  52x 50장 케익 (LG)</t>
  </si>
  <si>
    <t>Dgwox3020</t>
  </si>
  <si>
    <t>D450 Black 28K 토너</t>
  </si>
  <si>
    <t>컬러 레이저프린터</t>
  </si>
  <si>
    <t>CLP-360</t>
  </si>
  <si>
    <t>0.7mm (흑. 청. 적)</t>
  </si>
  <si>
    <t>주류및음료</t>
  </si>
  <si>
    <t>하이트진로, 참이슬 후레쉬 360㎖*30병</t>
  </si>
  <si>
    <t>오비맥주, 카스, 500㎖*20병</t>
  </si>
  <si>
    <t>롯데칠성, 250㎖*30캔</t>
  </si>
  <si>
    <t>코카콜라, 250㎖*30캔</t>
  </si>
  <si>
    <t>일용잡화</t>
  </si>
  <si>
    <t>천광, 말표 세탁비누 250g</t>
  </si>
  <si>
    <t>LG생활건강, 알뜨랑비누 140g×3개</t>
  </si>
  <si>
    <t>합성세제</t>
  </si>
  <si>
    <t>애경, 스파크 5.5kg</t>
  </si>
  <si>
    <t>애경, 트리오 2kg</t>
  </si>
  <si>
    <t>유한킴벌리, 뽀삐 30M(2겹)×30롤</t>
    <phoneticPr fontId="21" type="noConversion"/>
  </si>
  <si>
    <t>대체품출현</t>
  </si>
  <si>
    <t>규격 수정</t>
    <phoneticPr fontId="21" type="noConversion"/>
  </si>
  <si>
    <t>LG생활건강, 죽염치약 160g</t>
  </si>
  <si>
    <t>귀금속</t>
  </si>
  <si>
    <t>99.9% 24K</t>
  </si>
  <si>
    <t>가공식품</t>
  </si>
  <si>
    <t>CJ, 스팸 클래식 340g</t>
  </si>
  <si>
    <t>대림, 참피온소시지 1kg×10개</t>
  </si>
  <si>
    <t>유동, 황도 400g×24개</t>
  </si>
  <si>
    <t>동원, 참치캔 1.88kg 1개</t>
  </si>
  <si>
    <t>대림, 종합어묵 1kg</t>
  </si>
  <si>
    <t>농심, 신라면 120g×30개</t>
  </si>
  <si>
    <t>판매경쟁</t>
  </si>
  <si>
    <t>오뚜기, 식용유 18ℓ</t>
  </si>
  <si>
    <t xml:space="preserve">백설, 중력1등 20kg </t>
  </si>
  <si>
    <t>삼양사, 큐원 정백당 15kg</t>
  </si>
  <si>
    <t>대상, 이온물엿 9kg</t>
  </si>
  <si>
    <t>샘표, 진간장(금 F3) 15ℓ</t>
  </si>
  <si>
    <t>CJ, 해찬들 재래식된장 골드 14kg</t>
  </si>
  <si>
    <t>CJ, 해찬들 태양초골드고추장 14kg</t>
  </si>
  <si>
    <t>내츄럴바이오, 신안천일염, 20kg</t>
  </si>
  <si>
    <t>CJ, 이츠웰 옥수수전분 20kg</t>
  </si>
  <si>
    <t>동서, 맥심 오리지널 500g</t>
  </si>
  <si>
    <t>농축산물</t>
  </si>
  <si>
    <t>일반미 80kg</t>
  </si>
  <si>
    <t>가마</t>
  </si>
  <si>
    <t>늘보리 70kg</t>
  </si>
  <si>
    <t>백태 70kg</t>
  </si>
  <si>
    <t>적두 80kg</t>
  </si>
  <si>
    <t>망</t>
  </si>
  <si>
    <t>반입량감소</t>
  </si>
  <si>
    <t>상품 20kg</t>
  </si>
  <si>
    <t>상품 8kg</t>
  </si>
  <si>
    <t>상품 4kg</t>
  </si>
  <si>
    <t>반입량증가</t>
  </si>
  <si>
    <t>취청, 상품 50개</t>
  </si>
  <si>
    <t>양파</t>
  </si>
  <si>
    <t>상품 15kg</t>
  </si>
  <si>
    <t>단</t>
  </si>
  <si>
    <t>개량종,태양초 양건 600g</t>
  </si>
  <si>
    <t>근</t>
  </si>
  <si>
    <t>상품, 난지형 1kg</t>
  </si>
  <si>
    <t>흰자 상품(중국산) 6kg</t>
  </si>
  <si>
    <t>상품 4.5kg</t>
  </si>
  <si>
    <t>표고버섯</t>
  </si>
  <si>
    <t>부사, 상품 10kg</t>
  </si>
  <si>
    <t>쇠고기</t>
  </si>
  <si>
    <t>한우 등심(1등급), 1kg</t>
  </si>
  <si>
    <t>탕박돈 1등급 1kg</t>
  </si>
  <si>
    <t>생닭, 9~10호</t>
  </si>
  <si>
    <t>달걀</t>
  </si>
  <si>
    <t>특란 10개</t>
  </si>
  <si>
    <t>줄</t>
  </si>
  <si>
    <t>수산물</t>
  </si>
  <si>
    <t>(선)명태 수입</t>
    <phoneticPr fontId="21" type="noConversion"/>
  </si>
  <si>
    <t>상품(냉장수입) 10kg</t>
  </si>
  <si>
    <t>상품 10kg</t>
  </si>
  <si>
    <t>부세, 상품(수입) 6kg</t>
  </si>
  <si>
    <t>상품 5kg</t>
  </si>
  <si>
    <t>상품 5KG</t>
  </si>
  <si>
    <t>물오징어</t>
  </si>
  <si>
    <t>상품 6Kg</t>
  </si>
  <si>
    <t>꽃게</t>
    <phoneticPr fontId="21" type="noConversion"/>
  </si>
  <si>
    <t>활꽃게(수)  상품 1kg</t>
    <phoneticPr fontId="21" type="noConversion"/>
  </si>
  <si>
    <t>건어물</t>
  </si>
  <si>
    <t>상품, 근해(대), 1kg</t>
  </si>
  <si>
    <t>재래(생), 상품, 100장</t>
  </si>
  <si>
    <t>속</t>
  </si>
  <si>
    <t>건미역, 상품 1kg</t>
  </si>
  <si>
    <t>76.3*3.2mm</t>
    <phoneticPr fontId="21" type="noConversion"/>
  </si>
  <si>
    <t>환율상승</t>
    <phoneticPr fontId="21" type="noConversion"/>
  </si>
  <si>
    <t>L-TYPE  15A   15.88mm</t>
    <phoneticPr fontId="21" type="noConversion"/>
  </si>
  <si>
    <t>CAH-G272A</t>
    <phoneticPr fontId="21" type="noConversion"/>
  </si>
  <si>
    <t>하이테라(HT 일반) 400×400mm 17T</t>
    <phoneticPr fontId="21" type="noConversion"/>
  </si>
  <si>
    <t>GN1515, 150*150*15T (자기질)</t>
    <phoneticPr fontId="21" type="noConversion"/>
  </si>
  <si>
    <t>숲(비닐시트바닥재)</t>
  </si>
  <si>
    <t>그린(1.8) 1.8㎜(T)×1.83m×35m</t>
  </si>
  <si>
    <t>타이어</t>
    <phoneticPr fontId="21" type="noConversion"/>
  </si>
  <si>
    <t>195/65R 15(아반때)(KINERGY EX)</t>
    <phoneticPr fontId="21" type="noConversion"/>
  </si>
  <si>
    <t>EA</t>
    <phoneticPr fontId="21" type="noConversion"/>
  </si>
  <si>
    <t>레이저용접기</t>
    <phoneticPr fontId="21" type="noConversion"/>
  </si>
  <si>
    <t>KI-1000W(미니타입),  1KW</t>
    <phoneticPr fontId="21" type="noConversion"/>
  </si>
  <si>
    <t>공장도가</t>
    <phoneticPr fontId="21" type="noConversion"/>
  </si>
  <si>
    <t>PG-6(서울)</t>
    <phoneticPr fontId="21" type="noConversion"/>
  </si>
  <si>
    <t>고압가스, 99.5% 40L (병)</t>
    <phoneticPr fontId="21" type="noConversion"/>
  </si>
  <si>
    <t>고압가스, 98% 용접용 (kg)</t>
    <phoneticPr fontId="21" type="noConversion"/>
  </si>
  <si>
    <t>소모사</t>
  </si>
  <si>
    <t>36번수 합사 아크릴 (VAT포함) kg당</t>
  </si>
  <si>
    <t>골판지원지</t>
    <phoneticPr fontId="21" type="noConversion"/>
  </si>
  <si>
    <t>골심지 S120</t>
    <phoneticPr fontId="21" type="noConversion"/>
  </si>
  <si>
    <t>영농조합법인, 신안천일염, 20kg</t>
  </si>
  <si>
    <t>상품, 난지형 1kg</t>
    <phoneticPr fontId="21" type="noConversion"/>
  </si>
  <si>
    <t>상품, 한지형 1kg</t>
    <phoneticPr fontId="21" type="noConversion"/>
  </si>
  <si>
    <t>상품 10kg</t>
    <phoneticPr fontId="21" type="noConversion"/>
  </si>
  <si>
    <t>품목코드</t>
  </si>
  <si>
    <t>품목코드</t>
    <phoneticPr fontId="7" type="noConversion"/>
  </si>
  <si>
    <t>품종</t>
  </si>
  <si>
    <t>품종</t>
    <phoneticPr fontId="7" type="noConversion"/>
  </si>
  <si>
    <t>품목</t>
  </si>
  <si>
    <t>품목</t>
    <phoneticPr fontId="7" type="noConversion"/>
  </si>
  <si>
    <t>규격</t>
    <phoneticPr fontId="7" type="noConversion"/>
  </si>
  <si>
    <t>구입일자</t>
    <phoneticPr fontId="6" type="noConversion"/>
  </si>
  <si>
    <t>개당단가</t>
    <phoneticPr fontId="6" type="noConversion"/>
  </si>
  <si>
    <t>수량</t>
    <phoneticPr fontId="6" type="noConversion"/>
  </si>
  <si>
    <t>구입가격</t>
    <phoneticPr fontId="6" type="noConversion"/>
  </si>
  <si>
    <t>발주일자</t>
    <phoneticPr fontId="6" type="noConversion"/>
  </si>
  <si>
    <t>입고일자</t>
    <phoneticPr fontId="6" type="noConversion"/>
  </si>
  <si>
    <t>리드타임</t>
    <phoneticPr fontId="6" type="noConversion"/>
  </si>
  <si>
    <t>구입연도</t>
    <phoneticPr fontId="6" type="noConversion"/>
  </si>
  <si>
    <t>AA-AAA-00001</t>
  </si>
  <si>
    <t>보통철근</t>
  </si>
  <si>
    <t>AA-AAB-00001</t>
  </si>
  <si>
    <t>AA-AAC-00001</t>
  </si>
  <si>
    <t>AA-AAD-00001</t>
  </si>
  <si>
    <t>AA-AAE-00001</t>
  </si>
  <si>
    <t>AA-AAF-00001</t>
  </si>
  <si>
    <t>AA-AAG-00001</t>
  </si>
  <si>
    <t>AA-AAH-00001</t>
  </si>
  <si>
    <t>AA-AAI-00001</t>
  </si>
  <si>
    <t>AA-AAJ-00001</t>
  </si>
  <si>
    <t>AA-AAK-00001</t>
  </si>
  <si>
    <t>AA-AAL-00001</t>
  </si>
  <si>
    <t>AA-AAM-00001</t>
  </si>
  <si>
    <t>AA-AAN-00001</t>
  </si>
  <si>
    <t>구조용탄소강관(백관)</t>
  </si>
  <si>
    <t>AA-AAO-00001</t>
  </si>
  <si>
    <t>AA-AAP-00001</t>
  </si>
  <si>
    <t>AA-AAQ-00001</t>
  </si>
  <si>
    <t>AA-AAR-00001</t>
  </si>
  <si>
    <t>AA-AAS-00001</t>
  </si>
  <si>
    <t>AA-AAT-00001</t>
  </si>
  <si>
    <t>AA-AAU-00001</t>
  </si>
  <si>
    <t>AA-AAV-00001</t>
  </si>
  <si>
    <t>AA-AAW-00001</t>
  </si>
  <si>
    <t>스테인리스강판(STS304 2B)</t>
  </si>
  <si>
    <t>AB-AAX-00001</t>
  </si>
  <si>
    <t>AB-AAY-00001</t>
  </si>
  <si>
    <t>AB-AAZ-00001</t>
  </si>
  <si>
    <t>AB-ABA-00001</t>
  </si>
  <si>
    <t>AB-ABB-00001</t>
  </si>
  <si>
    <t>AC-ABC-00001</t>
  </si>
  <si>
    <t>AC-ABD-00001</t>
  </si>
  <si>
    <t>AC-ABE-00001</t>
  </si>
  <si>
    <t>AC-ABF-00001</t>
  </si>
  <si>
    <t>AC-ABG-00001</t>
  </si>
  <si>
    <t>AC-ABH-00001</t>
  </si>
  <si>
    <t>AC-ABI-00001</t>
  </si>
  <si>
    <t>AC-ABJ-00001</t>
  </si>
  <si>
    <t>AC-ABK-00001</t>
  </si>
  <si>
    <t>AC-ABL-00001</t>
  </si>
  <si>
    <t>AC-ABM-00001</t>
  </si>
  <si>
    <t>AC-ABN-00001</t>
  </si>
  <si>
    <t>AC-ABO-00001</t>
  </si>
  <si>
    <t>봉납땜</t>
  </si>
  <si>
    <t>AC-ABP-00001</t>
  </si>
  <si>
    <t>AC-ABQ-00001</t>
  </si>
  <si>
    <t>AC-ABR-00001</t>
  </si>
  <si>
    <t>골재 / 목재</t>
  </si>
  <si>
    <t>AD-ABS-00001</t>
  </si>
  <si>
    <t>AD-ABT-00001</t>
  </si>
  <si>
    <t>AD-ABU-00001</t>
  </si>
  <si>
    <t>AD-ABV-00001</t>
  </si>
  <si>
    <t>AD-ABW-00001</t>
  </si>
  <si>
    <t>AD-ABX-00001</t>
  </si>
  <si>
    <t>AD-ABY-00001</t>
  </si>
  <si>
    <t>AD-ABZ-00001</t>
  </si>
  <si>
    <t>AD-ACA-00001</t>
  </si>
  <si>
    <t>AD-ACB-00001</t>
  </si>
  <si>
    <t>AD-ACC-00001</t>
  </si>
  <si>
    <t>AD-ACD-00001</t>
  </si>
  <si>
    <t>AD-ACE-00001</t>
  </si>
  <si>
    <t>스트레이트아스팔트</t>
  </si>
  <si>
    <t>AE-ACF-00001</t>
  </si>
  <si>
    <t>AE-ACG-00001</t>
  </si>
  <si>
    <t>AE-ACH-00001</t>
  </si>
  <si>
    <t>AE-ACI-00001</t>
  </si>
  <si>
    <t>AE-ACJ-00001</t>
  </si>
  <si>
    <t>AE-ACK-00001</t>
  </si>
  <si>
    <t>AE-ACL-00001</t>
  </si>
  <si>
    <t>AE-ACM-00001</t>
  </si>
  <si>
    <t>AE-ACN-00001</t>
  </si>
  <si>
    <t>AE-ACO-00001</t>
  </si>
  <si>
    <t>AE-ACP-00001</t>
  </si>
  <si>
    <t>AE-ACQ-00001</t>
  </si>
  <si>
    <t>AF-ACR-00001</t>
  </si>
  <si>
    <t>AF-ACS-00001</t>
  </si>
  <si>
    <t>점토벽돌</t>
  </si>
  <si>
    <t>AF-ACT-00001</t>
  </si>
  <si>
    <t>AF-ACU-00001</t>
  </si>
  <si>
    <t>AF-ACV-00001</t>
  </si>
  <si>
    <t>AF-ACW-00001</t>
  </si>
  <si>
    <t>AF-ACX-00001</t>
  </si>
  <si>
    <t>AF-ACY-00001</t>
  </si>
  <si>
    <t>AF-ACZ-00001</t>
  </si>
  <si>
    <t>브로운아스팔트</t>
  </si>
  <si>
    <t>AF-ADA-00001</t>
  </si>
  <si>
    <t>AF-ADB-00001</t>
  </si>
  <si>
    <t>AF-ADC-00001</t>
  </si>
  <si>
    <t>AF-ADD-00001</t>
  </si>
  <si>
    <t>AF-ADE-00001</t>
  </si>
  <si>
    <t>AF-ADF-00001</t>
  </si>
  <si>
    <t>AF-ADG-00001</t>
  </si>
  <si>
    <t>AF-ADH-00001</t>
  </si>
  <si>
    <t>비닐시트바닥재(숲)</t>
  </si>
  <si>
    <t>AF-ADI-00001</t>
  </si>
  <si>
    <t>AF-ADJ-00001</t>
  </si>
  <si>
    <t>AF-ADK-00001</t>
  </si>
  <si>
    <t>AF-ADL-00001</t>
  </si>
  <si>
    <t>AF-ADM-00001</t>
  </si>
  <si>
    <t>AF-ADN-00001</t>
  </si>
  <si>
    <t>AF-ADO-00001</t>
  </si>
  <si>
    <t>AG-ADP-00001</t>
  </si>
  <si>
    <t>AG-ADQ-00001</t>
  </si>
  <si>
    <t>AG-ADR-00001</t>
  </si>
  <si>
    <t>AG-ADS-00001</t>
  </si>
  <si>
    <t>AG-ADT-00001</t>
  </si>
  <si>
    <t>AG-ADU-00001</t>
  </si>
  <si>
    <t>AG-ADV-00001</t>
  </si>
  <si>
    <t>AG-ADW-00001</t>
  </si>
  <si>
    <t>AG-ADX-00001</t>
  </si>
  <si>
    <t>밸브류</t>
  </si>
  <si>
    <t>AH-ADY-00001</t>
  </si>
  <si>
    <t>AH-ADZ-00001</t>
  </si>
  <si>
    <t>AH-AEA-00001</t>
  </si>
  <si>
    <t>보온.보냉재</t>
  </si>
  <si>
    <t>AI-AEB-00001</t>
  </si>
  <si>
    <t>전기통신
및
소방설비</t>
  </si>
  <si>
    <t>AJ-AEC-00001</t>
  </si>
  <si>
    <t>AJ-AED-00001</t>
  </si>
  <si>
    <t>AJ-AEE-00001</t>
  </si>
  <si>
    <t>고주파동축케이블</t>
  </si>
  <si>
    <t>AJ-AEF-00001</t>
  </si>
  <si>
    <t>AJ-AEG-00001</t>
  </si>
  <si>
    <t>LAN(UTP)케이블</t>
  </si>
  <si>
    <t>AJ-AEH-00001</t>
  </si>
  <si>
    <t>AJ-AEI-00001</t>
  </si>
  <si>
    <t>AJ-AEJ-00001</t>
  </si>
  <si>
    <t>난연PE전선관(HIM)</t>
  </si>
  <si>
    <t>AJ-AEK-00001</t>
  </si>
  <si>
    <t>AJ-AEL-00001</t>
  </si>
  <si>
    <t>AJ-AEM-00001</t>
  </si>
  <si>
    <t>AJ-AEN-00001</t>
  </si>
  <si>
    <t>AJ-AEO-00001</t>
  </si>
  <si>
    <t>AJ-AEP-00001</t>
  </si>
  <si>
    <t>AJ-AEQ-00001</t>
  </si>
  <si>
    <t>AK-AER-00001</t>
  </si>
  <si>
    <t>AK-AES-00001</t>
  </si>
  <si>
    <t>AK-AET-00001</t>
  </si>
  <si>
    <t>AK-AEU-00001</t>
  </si>
  <si>
    <t>AK-AEV-00001</t>
  </si>
  <si>
    <t>AK-AEW-00001</t>
  </si>
  <si>
    <t>AK-AEX-00001</t>
  </si>
  <si>
    <t>AL-AEY-00001</t>
  </si>
  <si>
    <t>AL-AEZ-00001</t>
  </si>
  <si>
    <t>AL-AFA-00001</t>
  </si>
  <si>
    <t>AL-AFB-00001</t>
  </si>
  <si>
    <t>AL-AFC-00001</t>
  </si>
  <si>
    <t>AL-AFD-00001</t>
  </si>
  <si>
    <t>AL-AFE-00001</t>
  </si>
  <si>
    <t>싸이클로핵산</t>
  </si>
  <si>
    <t>AL-AFF-00001</t>
  </si>
  <si>
    <t>AL-AFG-00001</t>
  </si>
  <si>
    <t>AL-AFH-00001</t>
  </si>
  <si>
    <t>PVC수지</t>
  </si>
  <si>
    <t>AL-AFI-00001</t>
  </si>
  <si>
    <t>HDPE</t>
  </si>
  <si>
    <t>AL-AFJ-00001</t>
  </si>
  <si>
    <t>AL-AFK-00001</t>
  </si>
  <si>
    <t>AL-AFL-00001</t>
  </si>
  <si>
    <t>AL-AFM-00001</t>
  </si>
  <si>
    <t>AL-AFN-00001</t>
  </si>
  <si>
    <t>AL-AFO-00001</t>
  </si>
  <si>
    <t>AL-AFP-00001</t>
  </si>
  <si>
    <t>AL-AFQ-00001</t>
  </si>
  <si>
    <t>AL-AFR-00001</t>
  </si>
  <si>
    <t>AL-AFS-00001</t>
  </si>
  <si>
    <t>AL-AFT-00001</t>
  </si>
  <si>
    <t>LATEX</t>
  </si>
  <si>
    <t>AL-AFU-00001</t>
  </si>
  <si>
    <t>AL-AFV-00001</t>
  </si>
  <si>
    <t>AL-AFW-00001</t>
  </si>
  <si>
    <t>AL-AFX-00001</t>
  </si>
  <si>
    <t>AM-AFY-00001</t>
  </si>
  <si>
    <t>AM-AFZ-00001</t>
  </si>
  <si>
    <t>AM-AGA-00001</t>
  </si>
  <si>
    <t>AM-AGB-00001</t>
  </si>
  <si>
    <t>AM-AGC-00001</t>
  </si>
  <si>
    <t>AM-AGD-00001</t>
  </si>
  <si>
    <t>AM-AGE-00001</t>
  </si>
  <si>
    <t>AM-AGF-00001</t>
  </si>
  <si>
    <t>AM-AGG-00001</t>
  </si>
  <si>
    <t>AM-AGH-00001</t>
  </si>
  <si>
    <t>AM-AGI-00001</t>
  </si>
  <si>
    <t>AM-AGJ-00001</t>
  </si>
  <si>
    <t>AM-AGK-00001</t>
  </si>
  <si>
    <t>AM-AGL-00001</t>
  </si>
  <si>
    <t>AN-AGM-00001</t>
  </si>
  <si>
    <t>AN-AGN-00001</t>
  </si>
  <si>
    <t>혼방면사</t>
  </si>
  <si>
    <t>AN-AGO-00001</t>
  </si>
  <si>
    <t>폴리에스테르F사</t>
  </si>
  <si>
    <t>AN-AGP-00001</t>
  </si>
  <si>
    <t>AN-AGQ-00001</t>
  </si>
  <si>
    <t>폴리에스테르DTY</t>
  </si>
  <si>
    <t>AN-AGR-00001</t>
  </si>
  <si>
    <t>S/T폴리에스터사</t>
  </si>
  <si>
    <t>AN-AGS-00001</t>
  </si>
  <si>
    <t>AO-AGT-00001</t>
  </si>
  <si>
    <t>AO-AGU-00001</t>
  </si>
  <si>
    <t>AO-AGV-00001</t>
  </si>
  <si>
    <t>AO-AGW-00001</t>
  </si>
  <si>
    <t>AO-AGX-00001</t>
  </si>
  <si>
    <t>AO-AGY-00001</t>
  </si>
  <si>
    <t>AO-AGZ-00001</t>
  </si>
  <si>
    <t>골판지원지</t>
  </si>
  <si>
    <t>AO-AHA-00001</t>
  </si>
  <si>
    <t>AO-AHB-00001</t>
  </si>
  <si>
    <t>AO-AHC-00001</t>
  </si>
  <si>
    <t>AP-AHD-00001</t>
  </si>
  <si>
    <t>AP-AHE-00001</t>
  </si>
  <si>
    <t>AP-AHF-00001</t>
  </si>
  <si>
    <t>AP-AHG-00001</t>
  </si>
  <si>
    <t>L형 데스크</t>
  </si>
  <si>
    <t>AP-AHH-00001</t>
  </si>
  <si>
    <t>AP-AHI-00001</t>
  </si>
  <si>
    <t>위생기재</t>
  </si>
  <si>
    <t>AQ-AHJ-00001</t>
  </si>
  <si>
    <t xml:space="preserve">보일러·연소기 </t>
  </si>
  <si>
    <t>AR-AHK-00001</t>
  </si>
  <si>
    <t>AR-AHL-00001</t>
  </si>
  <si>
    <t>냉난방기기</t>
  </si>
  <si>
    <t>AS-AHM-00001</t>
  </si>
  <si>
    <t>AS-AHN-00001</t>
  </si>
  <si>
    <t>AJ-AHO-00001</t>
  </si>
  <si>
    <t>AK-AHP-00001</t>
  </si>
  <si>
    <t>아크릴사</t>
  </si>
  <si>
    <t>AN-AHQ-00001</t>
  </si>
  <si>
    <t>AA-AHR-00001</t>
  </si>
  <si>
    <t>AF-AHS-00001</t>
  </si>
  <si>
    <t>유리섬유단열재</t>
  </si>
  <si>
    <t>AF-AHT-00001</t>
  </si>
  <si>
    <t>AL-AHU-00001</t>
  </si>
  <si>
    <t>AL-AHV-00001</t>
  </si>
  <si>
    <t>AL-AHW-00001</t>
  </si>
  <si>
    <t>염화비닐 수지</t>
  </si>
  <si>
    <t>AL-AHX-00001</t>
  </si>
  <si>
    <t>AA-AHY-00001</t>
  </si>
  <si>
    <t>AA-AHZ-00001</t>
  </si>
  <si>
    <t>AB-AIA-00001</t>
  </si>
  <si>
    <t>AB-AIB-00001</t>
  </si>
  <si>
    <t>AB-AIC-00001</t>
  </si>
  <si>
    <t>AC-AID-00001</t>
  </si>
  <si>
    <t>AT-AIE-00001</t>
  </si>
  <si>
    <t>AT-AIF-00001</t>
  </si>
  <si>
    <t>AT-AIG-00001</t>
  </si>
  <si>
    <t>AT-AIH-00001</t>
  </si>
  <si>
    <t>AT-AII-00001</t>
  </si>
  <si>
    <t>AT-AIJ-00001</t>
  </si>
  <si>
    <t>AT-AIK-00001</t>
  </si>
  <si>
    <t>AT-AIL-00001</t>
  </si>
  <si>
    <t>AT-AIM-00001</t>
  </si>
  <si>
    <t>AT-AIN-00001</t>
  </si>
  <si>
    <t>AT-AIO-00001</t>
  </si>
  <si>
    <t>AT-AIP-00001</t>
  </si>
  <si>
    <t>AT-AIQ-00001</t>
  </si>
  <si>
    <t>AG-AIR-00001</t>
  </si>
  <si>
    <t>AG-AIS-00001</t>
  </si>
  <si>
    <t>AG-AIT-00001</t>
  </si>
  <si>
    <t>AG-AIU-00001</t>
  </si>
  <si>
    <t>AG-AIV-00001</t>
  </si>
  <si>
    <t>AG-AIW-00001</t>
  </si>
  <si>
    <t>AG-AIX-00001</t>
  </si>
  <si>
    <t>AG-AIY-00001</t>
  </si>
  <si>
    <t>AG-AIZ-00001</t>
  </si>
  <si>
    <t>AG-AJA-00001</t>
  </si>
  <si>
    <t>AG-AJB-00001</t>
  </si>
  <si>
    <t>AG-AJC-00001</t>
  </si>
  <si>
    <t>AG-AJD-00001</t>
  </si>
  <si>
    <t>AG-AJE-00001</t>
  </si>
  <si>
    <t>AU-AJF-00001</t>
  </si>
  <si>
    <t>AU-AJG-00001</t>
  </si>
  <si>
    <t>AU-AJH-00001</t>
  </si>
  <si>
    <t>AU-AJI-00001</t>
  </si>
  <si>
    <t>AU-AJJ-00001</t>
  </si>
  <si>
    <t>AU-AJK-00001</t>
  </si>
  <si>
    <t>AU-AJL-00001</t>
  </si>
  <si>
    <t>AU-AJM-00001</t>
  </si>
  <si>
    <t>AU-AJN-00001</t>
  </si>
  <si>
    <t>AU-AJO-00001</t>
  </si>
  <si>
    <t>AU-AJP-00001</t>
  </si>
  <si>
    <t>AU-AJQ-00001</t>
  </si>
  <si>
    <t>AU-AJR-00001</t>
  </si>
  <si>
    <t>AU-AJS-00001</t>
  </si>
  <si>
    <t>AV-AJT-00001</t>
  </si>
  <si>
    <t>AF-AJU-00001</t>
  </si>
  <si>
    <t>AF-AJV-00001</t>
  </si>
  <si>
    <t>AF-AJW-00001</t>
  </si>
  <si>
    <t>AF-AJX-00001</t>
  </si>
  <si>
    <t>AE-AJY-00001</t>
  </si>
  <si>
    <t>AE-AJZ-00001</t>
  </si>
  <si>
    <t>AK-AKA-00001</t>
  </si>
  <si>
    <t>AL-AKB-00001</t>
  </si>
  <si>
    <t>AL-AKC-00001</t>
  </si>
  <si>
    <t>AL-AKD-00001</t>
  </si>
  <si>
    <t>AL-AKE-00001</t>
  </si>
  <si>
    <t>AL-AKF-00001</t>
  </si>
  <si>
    <t>합성고무</t>
  </si>
  <si>
    <t>AL-AKG-00001</t>
  </si>
  <si>
    <t>AL-AKH-00001</t>
  </si>
  <si>
    <t>AW-AKI-00001</t>
  </si>
  <si>
    <t>AW-AKJ-00001</t>
  </si>
  <si>
    <t>AW-AKK-00001</t>
  </si>
  <si>
    <t>AW-AKL-00001</t>
  </si>
  <si>
    <t>AX-AKM-00001</t>
  </si>
  <si>
    <t>AX-AKN-00001</t>
  </si>
  <si>
    <t>AX-AKO-00001</t>
  </si>
  <si>
    <t>AX-AKP-00001</t>
  </si>
  <si>
    <t>AX-AKQ-00001</t>
  </si>
  <si>
    <t>AX-AKR-00001</t>
  </si>
  <si>
    <t>AX-AKS-00001</t>
  </si>
  <si>
    <t>AX-AKT-00001</t>
  </si>
  <si>
    <t>AX-AKU-00001</t>
  </si>
  <si>
    <t>AX-AKV-00001</t>
  </si>
  <si>
    <t>AN-AKW-00001</t>
  </si>
  <si>
    <t>AN-AKX-00001</t>
  </si>
  <si>
    <t>AN-AKY-00001</t>
  </si>
  <si>
    <t>AO-AKZ-00001</t>
  </si>
  <si>
    <t>AP-ALA-00001</t>
  </si>
  <si>
    <t>AP-ALB-00001</t>
  </si>
  <si>
    <t>AP-ALC-00001</t>
  </si>
  <si>
    <t>AF-ALD-00001</t>
  </si>
  <si>
    <t>레이저용접기</t>
  </si>
  <si>
    <t>AK-ALE-00001</t>
  </si>
  <si>
    <t>AN-ALF-00001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</si>
</sst>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1" formatCode="_-* #,##0_-;\-* #,##0_-;_-* &quot;-&quot;_-;_-@_-"/>
    <numFmt numFmtId="43" formatCode="_-* #,##0.00_-;\-* #,##0.00_-;_-* &quot;-&quot;??_-;_-@_-"/>
    <numFmt numFmtId="176" formatCode="#,##0.00_ "/>
    <numFmt numFmtId="177" formatCode="000\-000"/>
    <numFmt numFmtId="178" formatCode="&quot;▼&quot;#,##0_ "/>
    <numFmt numFmtId="179" formatCode="#,##0.0_ "/>
    <numFmt numFmtId="180" formatCode="0.0%"/>
    <numFmt numFmtId="181" formatCode="0.E+00"/>
    <numFmt numFmtId="182" formatCode="_(* #,##0_);_(* \(#,##0\);_(* &quot;-&quot;_);_(@_)"/>
  </numFmts>
  <fonts count="26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sz val="10"/>
      <name val="돋움체"/>
      <family val="3"/>
      <charset val="129"/>
    </font>
    <font>
      <sz val="11"/>
      <name val="굴림체"/>
      <family val="3"/>
      <charset val="129"/>
    </font>
    <font>
      <b/>
      <sz val="11"/>
      <name val="굴림체"/>
      <family val="3"/>
      <charset val="129"/>
    </font>
    <font>
      <sz val="8"/>
      <name val="맑은 고딕"/>
      <family val="3"/>
      <charset val="129"/>
      <scheme val="minor"/>
    </font>
    <font>
      <sz val="8"/>
      <name val="돋움"/>
      <family val="3"/>
      <charset val="129"/>
    </font>
    <font>
      <sz val="11"/>
      <name val="굴림"/>
      <family val="3"/>
      <charset val="129"/>
    </font>
    <font>
      <b/>
      <sz val="11"/>
      <name val="굴림"/>
      <family val="3"/>
      <charset val="129"/>
    </font>
    <font>
      <sz val="10"/>
      <name val="새굴림"/>
      <family val="1"/>
      <charset val="129"/>
    </font>
    <font>
      <sz val="10"/>
      <name val="굴림"/>
      <family val="3"/>
      <charset val="129"/>
    </font>
    <font>
      <sz val="11"/>
      <name val="돋움"/>
      <family val="3"/>
      <charset val="129"/>
    </font>
    <font>
      <b/>
      <sz val="10"/>
      <name val="굴림"/>
      <family val="3"/>
      <charset val="129"/>
    </font>
    <font>
      <sz val="12"/>
      <name val="굴림"/>
      <family val="3"/>
      <charset val="129"/>
    </font>
    <font>
      <sz val="8"/>
      <name val="돋움체"/>
      <family val="3"/>
      <charset val="129"/>
    </font>
    <font>
      <sz val="11"/>
      <color theme="1"/>
      <name val="굴림"/>
      <family val="3"/>
      <charset val="129"/>
    </font>
    <font>
      <sz val="11"/>
      <color rgb="FFFF0000"/>
      <name val="굴림"/>
      <family val="3"/>
      <charset val="129"/>
    </font>
    <font>
      <sz val="11"/>
      <color rgb="FF00B0F0"/>
      <name val="굴림"/>
      <family val="3"/>
      <charset val="129"/>
    </font>
    <font>
      <b/>
      <sz val="16"/>
      <color theme="1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9">
    <xf numFmtId="0" fontId="0" fillId="0" borderId="0"/>
    <xf numFmtId="0" fontId="3" fillId="0" borderId="0"/>
    <xf numFmtId="41" fontId="3" fillId="0" borderId="0" applyFont="0" applyFill="0" applyBorder="0" applyAlignment="0" applyProtection="0"/>
    <xf numFmtId="0" fontId="3" fillId="0" borderId="0"/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82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</cellStyleXfs>
  <cellXfs count="187">
    <xf numFmtId="0" fontId="0" fillId="0" borderId="0" xfId="0"/>
    <xf numFmtId="0" fontId="4" fillId="0" borderId="1" xfId="1" applyFont="1" applyBorder="1"/>
    <xf numFmtId="0" fontId="3" fillId="0" borderId="1" xfId="1" applyBorder="1"/>
    <xf numFmtId="0" fontId="8" fillId="0" borderId="1" xfId="1" applyFont="1" applyBorder="1" applyAlignment="1">
      <alignment horizontal="center" vertical="center"/>
    </xf>
    <xf numFmtId="0" fontId="9" fillId="0" borderId="1" xfId="1" applyFont="1" applyBorder="1" applyAlignment="1">
      <alignment horizontal="center" vertical="center"/>
    </xf>
    <xf numFmtId="0" fontId="8" fillId="0" borderId="1" xfId="1" applyFont="1" applyBorder="1" applyAlignment="1">
      <alignment horizontal="right" vertical="center"/>
    </xf>
    <xf numFmtId="0" fontId="10" fillId="2" borderId="2" xfId="1" applyFont="1" applyFill="1" applyBorder="1" applyAlignment="1">
      <alignment horizontal="center" vertical="center" wrapText="1"/>
    </xf>
    <xf numFmtId="176" fontId="11" fillId="2" borderId="3" xfId="1" applyNumberFormat="1" applyFont="1" applyFill="1" applyBorder="1" applyAlignment="1">
      <alignment horizontal="center" vertical="center" shrinkToFit="1"/>
    </xf>
    <xf numFmtId="0" fontId="11" fillId="0" borderId="0" xfId="1" applyFont="1" applyAlignment="1">
      <alignment horizontal="center" vertical="center" shrinkToFit="1"/>
    </xf>
    <xf numFmtId="0" fontId="8" fillId="3" borderId="4" xfId="1" applyFont="1" applyFill="1" applyBorder="1" applyAlignment="1">
      <alignment horizontal="center" vertical="center" shrinkToFit="1"/>
    </xf>
    <xf numFmtId="0" fontId="8" fillId="3" borderId="5" xfId="1" applyFont="1" applyFill="1" applyBorder="1" applyAlignment="1">
      <alignment horizontal="center" vertical="center"/>
    </xf>
    <xf numFmtId="0" fontId="8" fillId="3" borderId="6" xfId="1" applyFont="1" applyFill="1" applyBorder="1" applyAlignment="1">
      <alignment horizontal="center" vertical="center" shrinkToFit="1"/>
    </xf>
    <xf numFmtId="41" fontId="8" fillId="3" borderId="4" xfId="2" applyFont="1" applyFill="1" applyBorder="1" applyAlignment="1">
      <alignment horizontal="center" vertical="center" shrinkToFit="1"/>
    </xf>
    <xf numFmtId="41" fontId="8" fillId="3" borderId="4" xfId="2" applyFont="1" applyFill="1" applyBorder="1" applyAlignment="1">
      <alignment horizontal="center" vertical="center" shrinkToFit="1"/>
    </xf>
    <xf numFmtId="177" fontId="8" fillId="3" borderId="4" xfId="1" applyNumberFormat="1" applyFont="1" applyFill="1" applyBorder="1" applyAlignment="1">
      <alignment horizontal="center" vertical="center" shrinkToFit="1"/>
    </xf>
    <xf numFmtId="0" fontId="10" fillId="2" borderId="7" xfId="1" applyFont="1" applyFill="1" applyBorder="1" applyAlignment="1">
      <alignment horizontal="center" vertical="center" wrapText="1"/>
    </xf>
    <xf numFmtId="176" fontId="11" fillId="2" borderId="8" xfId="1" applyNumberFormat="1" applyFont="1" applyFill="1" applyBorder="1" applyAlignment="1">
      <alignment horizontal="center" vertical="center" shrinkToFit="1"/>
    </xf>
    <xf numFmtId="0" fontId="8" fillId="0" borderId="4" xfId="1" applyFont="1" applyBorder="1" applyAlignment="1">
      <alignment horizontal="center" vertical="center" shrinkToFit="1"/>
    </xf>
    <xf numFmtId="0" fontId="8" fillId="0" borderId="4" xfId="1" quotePrefix="1" applyFont="1" applyBorder="1" applyAlignment="1">
      <alignment vertical="center" shrinkToFit="1"/>
    </xf>
    <xf numFmtId="0" fontId="8" fillId="0" borderId="4" xfId="1" quotePrefix="1" applyFont="1" applyBorder="1" applyAlignment="1">
      <alignment horizontal="left" vertical="center"/>
    </xf>
    <xf numFmtId="0" fontId="8" fillId="0" borderId="4" xfId="1" quotePrefix="1" applyFont="1" applyBorder="1" applyAlignment="1">
      <alignment horizontal="center" vertical="center" shrinkToFit="1"/>
    </xf>
    <xf numFmtId="0" fontId="8" fillId="0" borderId="4" xfId="1" applyFont="1" applyBorder="1" applyAlignment="1">
      <alignment horizontal="center" vertical="center" shrinkToFit="1"/>
    </xf>
    <xf numFmtId="41" fontId="8" fillId="0" borderId="4" xfId="2" applyFont="1" applyBorder="1" applyAlignment="1">
      <alignment vertical="center" shrinkToFit="1"/>
    </xf>
    <xf numFmtId="0" fontId="12" fillId="0" borderId="4" xfId="1" applyFont="1" applyBorder="1" applyAlignment="1">
      <alignment horizontal="center" vertical="center" wrapText="1"/>
    </xf>
    <xf numFmtId="41" fontId="8" fillId="0" borderId="4" xfId="2" applyFont="1" applyBorder="1" applyAlignment="1">
      <alignment horizontal="center" vertical="center" shrinkToFit="1"/>
    </xf>
    <xf numFmtId="41" fontId="13" fillId="2" borderId="4" xfId="1" applyNumberFormat="1" applyFont="1" applyFill="1" applyBorder="1" applyAlignment="1">
      <alignment vertical="center" shrinkToFit="1"/>
    </xf>
    <xf numFmtId="176" fontId="13" fillId="2" borderId="9" xfId="1" applyNumberFormat="1" applyFont="1" applyFill="1" applyBorder="1" applyAlignment="1">
      <alignment vertical="center" shrinkToFit="1"/>
    </xf>
    <xf numFmtId="0" fontId="11" fillId="0" borderId="0" xfId="1" applyFont="1" applyAlignment="1">
      <alignment vertical="center" shrinkToFit="1"/>
    </xf>
    <xf numFmtId="0" fontId="8" fillId="0" borderId="4" xfId="1" applyFont="1" applyBorder="1" applyAlignment="1">
      <alignment vertical="center" shrinkToFit="1"/>
    </xf>
    <xf numFmtId="0" fontId="8" fillId="0" borderId="4" xfId="1" applyFont="1" applyBorder="1" applyAlignment="1">
      <alignment horizontal="left" vertical="center"/>
    </xf>
    <xf numFmtId="41" fontId="8" fillId="0" borderId="4" xfId="2" quotePrefix="1" applyFont="1" applyBorder="1" applyAlignment="1">
      <alignment horizontal="right" vertical="center" shrinkToFit="1"/>
    </xf>
    <xf numFmtId="41" fontId="8" fillId="0" borderId="4" xfId="2" quotePrefix="1" applyFont="1" applyBorder="1" applyAlignment="1">
      <alignment horizontal="center" vertical="center" shrinkToFit="1"/>
    </xf>
    <xf numFmtId="41" fontId="8" fillId="0" borderId="4" xfId="2" quotePrefix="1" applyFont="1" applyFill="1" applyBorder="1" applyAlignment="1">
      <alignment horizontal="right" vertical="center" shrinkToFit="1"/>
    </xf>
    <xf numFmtId="41" fontId="8" fillId="0" borderId="4" xfId="2" applyFont="1" applyBorder="1" applyAlignment="1">
      <alignment horizontal="right" vertical="center" shrinkToFit="1"/>
    </xf>
    <xf numFmtId="178" fontId="8" fillId="0" borderId="4" xfId="1" applyNumberFormat="1" applyFont="1" applyBorder="1" applyAlignment="1">
      <alignment horizontal="center" vertical="center" shrinkToFit="1"/>
    </xf>
    <xf numFmtId="177" fontId="8" fillId="0" borderId="4" xfId="1" applyNumberFormat="1" applyFont="1" applyBorder="1" applyAlignment="1">
      <alignment horizontal="center" vertical="center" shrinkToFit="1"/>
    </xf>
    <xf numFmtId="3" fontId="8" fillId="0" borderId="4" xfId="2" applyNumberFormat="1" applyFont="1" applyBorder="1" applyAlignment="1">
      <alignment horizontal="center" vertical="center" shrinkToFit="1"/>
    </xf>
    <xf numFmtId="0" fontId="8" fillId="0" borderId="4" xfId="1" applyFont="1" applyBorder="1" applyAlignment="1">
      <alignment horizontal="center" vertical="center" wrapText="1"/>
    </xf>
    <xf numFmtId="41" fontId="8" fillId="4" borderId="4" xfId="2" quotePrefix="1" applyFont="1" applyFill="1" applyBorder="1" applyAlignment="1">
      <alignment horizontal="right" vertical="center" shrinkToFit="1"/>
    </xf>
    <xf numFmtId="177" fontId="8" fillId="4" borderId="4" xfId="1" applyNumberFormat="1" applyFont="1" applyFill="1" applyBorder="1" applyAlignment="1">
      <alignment horizontal="center" vertical="center" shrinkToFit="1"/>
    </xf>
    <xf numFmtId="0" fontId="8" fillId="4" borderId="4" xfId="1" applyFont="1" applyFill="1" applyBorder="1" applyAlignment="1">
      <alignment horizontal="center" vertical="center" shrinkToFit="1"/>
    </xf>
    <xf numFmtId="0" fontId="11" fillId="0" borderId="4" xfId="1" applyFont="1" applyBorder="1" applyAlignment="1">
      <alignment horizontal="left" vertical="center"/>
    </xf>
    <xf numFmtId="0" fontId="8" fillId="0" borderId="10" xfId="1" applyFont="1" applyBorder="1" applyAlignment="1">
      <alignment horizontal="center" vertical="center" shrinkToFit="1"/>
    </xf>
    <xf numFmtId="179" fontId="8" fillId="0" borderId="4" xfId="2" quotePrefix="1" applyNumberFormat="1" applyFont="1" applyBorder="1" applyAlignment="1">
      <alignment horizontal="right" vertical="center"/>
    </xf>
    <xf numFmtId="0" fontId="8" fillId="0" borderId="11" xfId="1" applyFont="1" applyBorder="1" applyAlignment="1">
      <alignment horizontal="center" vertical="center" shrinkToFit="1"/>
    </xf>
    <xf numFmtId="41" fontId="8" fillId="0" borderId="4" xfId="2" quotePrefix="1" applyFont="1" applyBorder="1" applyAlignment="1">
      <alignment vertical="center" shrinkToFit="1"/>
    </xf>
    <xf numFmtId="0" fontId="8" fillId="4" borderId="4" xfId="1" applyFont="1" applyFill="1" applyBorder="1" applyAlignment="1">
      <alignment horizontal="left" vertical="center"/>
    </xf>
    <xf numFmtId="0" fontId="8" fillId="0" borderId="12" xfId="1" applyFont="1" applyBorder="1" applyAlignment="1">
      <alignment horizontal="center" vertical="center" shrinkToFit="1"/>
    </xf>
    <xf numFmtId="0" fontId="8" fillId="0" borderId="4" xfId="1" quotePrefix="1" applyFont="1" applyBorder="1" applyAlignment="1">
      <alignment horizontal="center" vertical="center" shrinkToFit="1"/>
    </xf>
    <xf numFmtId="0" fontId="8" fillId="0" borderId="4" xfId="1" quotePrefix="1" applyFont="1" applyBorder="1" applyAlignment="1">
      <alignment horizontal="justify" vertical="justify"/>
    </xf>
    <xf numFmtId="0" fontId="3" fillId="0" borderId="4" xfId="1" applyBorder="1" applyAlignment="1">
      <alignment horizontal="center" vertical="center" shrinkToFit="1"/>
    </xf>
    <xf numFmtId="0" fontId="8" fillId="0" borderId="4" xfId="1" applyFont="1" applyBorder="1" applyAlignment="1">
      <alignment horizontal="justify" vertical="justify"/>
    </xf>
    <xf numFmtId="180" fontId="8" fillId="0" borderId="4" xfId="1" quotePrefix="1" applyNumberFormat="1" applyFont="1" applyBorder="1" applyAlignment="1">
      <alignment horizontal="left" vertical="center"/>
    </xf>
    <xf numFmtId="0" fontId="14" fillId="0" borderId="0" xfId="1" applyFont="1" applyAlignment="1">
      <alignment vertical="center" shrinkToFit="1"/>
    </xf>
    <xf numFmtId="41" fontId="8" fillId="0" borderId="4" xfId="2" applyFont="1" applyFill="1" applyBorder="1" applyAlignment="1">
      <alignment vertical="center" shrinkToFit="1"/>
    </xf>
    <xf numFmtId="41" fontId="8" fillId="0" borderId="4" xfId="2" applyFont="1" applyFill="1" applyBorder="1" applyAlignment="1">
      <alignment horizontal="center" vertical="center" shrinkToFit="1"/>
    </xf>
    <xf numFmtId="0" fontId="8" fillId="0" borderId="4" xfId="1" applyFont="1" applyBorder="1" applyAlignment="1">
      <alignment horizontal="center" vertical="center" wrapText="1" shrinkToFit="1"/>
    </xf>
    <xf numFmtId="43" fontId="8" fillId="0" borderId="4" xfId="1" applyNumberFormat="1" applyFont="1" applyBorder="1" applyAlignment="1">
      <alignment horizontal="center" vertical="center" shrinkToFit="1"/>
    </xf>
    <xf numFmtId="41" fontId="8" fillId="0" borderId="4" xfId="2" applyFont="1" applyFill="1" applyBorder="1" applyAlignment="1">
      <alignment horizontal="right" vertical="center" shrinkToFit="1"/>
    </xf>
    <xf numFmtId="0" fontId="8" fillId="5" borderId="4" xfId="1" applyFont="1" applyFill="1" applyBorder="1" applyAlignment="1">
      <alignment horizontal="left" vertical="center"/>
    </xf>
    <xf numFmtId="0" fontId="8" fillId="0" borderId="0" xfId="1" applyFont="1" applyAlignment="1">
      <alignment horizontal="center" vertical="center" shrinkToFit="1"/>
    </xf>
    <xf numFmtId="0" fontId="8" fillId="0" borderId="0" xfId="1" applyFont="1" applyAlignment="1">
      <alignment shrinkToFit="1"/>
    </xf>
    <xf numFmtId="0" fontId="8" fillId="0" borderId="0" xfId="1" applyFont="1" applyAlignment="1">
      <alignment horizontal="left"/>
    </xf>
    <xf numFmtId="0" fontId="8" fillId="0" borderId="0" xfId="1" applyFont="1" applyAlignment="1">
      <alignment horizontal="center" shrinkToFit="1"/>
    </xf>
    <xf numFmtId="41" fontId="8" fillId="0" borderId="0" xfId="2" applyFont="1" applyAlignment="1">
      <alignment shrinkToFit="1"/>
    </xf>
    <xf numFmtId="41" fontId="8" fillId="0" borderId="0" xfId="2" applyFont="1" applyAlignment="1">
      <alignment horizontal="center" shrinkToFit="1"/>
    </xf>
    <xf numFmtId="41" fontId="8" fillId="0" borderId="0" xfId="2" applyFont="1" applyAlignment="1">
      <alignment horizontal="center" vertical="center" shrinkToFit="1"/>
    </xf>
    <xf numFmtId="0" fontId="11" fillId="0" borderId="0" xfId="1" applyFont="1" applyAlignment="1">
      <alignment shrinkToFit="1"/>
    </xf>
    <xf numFmtId="0" fontId="8" fillId="0" borderId="0" xfId="1" applyFont="1" applyAlignment="1">
      <alignment horizontal="center" vertical="center"/>
    </xf>
    <xf numFmtId="0" fontId="8" fillId="0" borderId="0" xfId="1" applyFont="1"/>
    <xf numFmtId="0" fontId="8" fillId="0" borderId="0" xfId="1" applyFont="1" applyAlignment="1">
      <alignment horizontal="center"/>
    </xf>
    <xf numFmtId="41" fontId="8" fillId="0" borderId="0" xfId="2" applyFont="1" applyAlignment="1"/>
    <xf numFmtId="41" fontId="8" fillId="0" borderId="0" xfId="2" applyFont="1" applyAlignment="1">
      <alignment horizontal="center"/>
    </xf>
    <xf numFmtId="0" fontId="11" fillId="0" borderId="0" xfId="1" applyFont="1"/>
    <xf numFmtId="0" fontId="16" fillId="0" borderId="4" xfId="1" applyFont="1" applyBorder="1" applyAlignment="1">
      <alignment horizontal="left" vertical="center"/>
    </xf>
    <xf numFmtId="181" fontId="8" fillId="0" borderId="4" xfId="1" applyNumberFormat="1" applyFont="1" applyBorder="1" applyAlignment="1">
      <alignment horizontal="center" vertical="center" shrinkToFit="1"/>
    </xf>
    <xf numFmtId="0" fontId="11" fillId="0" borderId="4" xfId="1" applyFont="1" applyBorder="1" applyAlignment="1">
      <alignment horizontal="center" vertical="center" shrinkToFit="1"/>
    </xf>
    <xf numFmtId="41" fontId="13" fillId="0" borderId="4" xfId="1" applyNumberFormat="1" applyFont="1" applyBorder="1" applyAlignment="1">
      <alignment vertical="center" shrinkToFit="1"/>
    </xf>
    <xf numFmtId="176" fontId="13" fillId="0" borderId="9" xfId="1" applyNumberFormat="1" applyFont="1" applyBorder="1" applyAlignment="1">
      <alignment vertical="center" shrinkToFit="1"/>
    </xf>
    <xf numFmtId="0" fontId="17" fillId="0" borderId="4" xfId="1" applyFont="1" applyBorder="1" applyAlignment="1">
      <alignment horizontal="center" vertical="center" shrinkToFit="1"/>
    </xf>
    <xf numFmtId="0" fontId="10" fillId="6" borderId="2" xfId="1" applyFont="1" applyFill="1" applyBorder="1" applyAlignment="1">
      <alignment horizontal="center" vertical="center" wrapText="1"/>
    </xf>
    <xf numFmtId="176" fontId="11" fillId="6" borderId="3" xfId="1" applyNumberFormat="1" applyFont="1" applyFill="1" applyBorder="1" applyAlignment="1">
      <alignment horizontal="center" vertical="center" shrinkToFit="1"/>
    </xf>
    <xf numFmtId="0" fontId="10" fillId="6" borderId="7" xfId="1" applyFont="1" applyFill="1" applyBorder="1" applyAlignment="1">
      <alignment horizontal="center" vertical="center" wrapText="1"/>
    </xf>
    <xf numFmtId="176" fontId="11" fillId="6" borderId="8" xfId="1" applyNumberFormat="1" applyFont="1" applyFill="1" applyBorder="1" applyAlignment="1">
      <alignment horizontal="center" vertical="center" shrinkToFit="1"/>
    </xf>
    <xf numFmtId="0" fontId="8" fillId="0" borderId="5" xfId="1" quotePrefix="1" applyFont="1" applyBorder="1" applyAlignment="1">
      <alignment horizontal="left" vertical="center"/>
    </xf>
    <xf numFmtId="0" fontId="8" fillId="0" borderId="6" xfId="1" quotePrefix="1" applyFont="1" applyBorder="1" applyAlignment="1">
      <alignment horizontal="center" vertical="center" shrinkToFit="1"/>
    </xf>
    <xf numFmtId="0" fontId="8" fillId="0" borderId="5" xfId="1" applyFont="1" applyBorder="1" applyAlignment="1">
      <alignment horizontal="left" vertical="center"/>
    </xf>
    <xf numFmtId="0" fontId="8" fillId="0" borderId="6" xfId="1" applyFont="1" applyBorder="1" applyAlignment="1">
      <alignment horizontal="center" vertical="center" shrinkToFit="1"/>
    </xf>
    <xf numFmtId="41" fontId="8" fillId="0" borderId="4" xfId="2" quotePrefix="1" applyFont="1" applyFill="1" applyBorder="1" applyAlignment="1">
      <alignment horizontal="center" vertical="center" shrinkToFit="1"/>
    </xf>
    <xf numFmtId="0" fontId="16" fillId="0" borderId="5" xfId="1" applyFont="1" applyBorder="1" applyAlignment="1">
      <alignment horizontal="left" vertical="center"/>
    </xf>
    <xf numFmtId="3" fontId="8" fillId="0" borderId="4" xfId="2" applyNumberFormat="1" applyFont="1" applyFill="1" applyBorder="1" applyAlignment="1">
      <alignment horizontal="center" vertical="center" shrinkToFit="1"/>
    </xf>
    <xf numFmtId="0" fontId="8" fillId="0" borderId="10" xfId="1" applyFont="1" applyBorder="1" applyAlignment="1">
      <alignment horizontal="center" vertical="center" wrapText="1"/>
    </xf>
    <xf numFmtId="0" fontId="8" fillId="0" borderId="11" xfId="1" applyFont="1" applyBorder="1" applyAlignment="1">
      <alignment horizontal="center" vertical="center" wrapText="1"/>
    </xf>
    <xf numFmtId="0" fontId="11" fillId="0" borderId="5" xfId="1" applyFont="1" applyBorder="1" applyAlignment="1">
      <alignment horizontal="left" vertical="center" shrinkToFit="1"/>
    </xf>
    <xf numFmtId="0" fontId="8" fillId="0" borderId="12" xfId="1" applyFont="1" applyBorder="1" applyAlignment="1">
      <alignment horizontal="center" vertical="center" wrapText="1"/>
    </xf>
    <xf numFmtId="0" fontId="8" fillId="0" borderId="4" xfId="2" quotePrefix="1" applyNumberFormat="1" applyFont="1" applyFill="1" applyBorder="1" applyAlignment="1">
      <alignment horizontal="right" vertical="center"/>
    </xf>
    <xf numFmtId="41" fontId="8" fillId="0" borderId="4" xfId="2" quotePrefix="1" applyFont="1" applyFill="1" applyBorder="1" applyAlignment="1">
      <alignment vertical="center" shrinkToFit="1"/>
    </xf>
    <xf numFmtId="0" fontId="8" fillId="0" borderId="5" xfId="1" quotePrefix="1" applyFont="1" applyBorder="1" applyAlignment="1">
      <alignment horizontal="justify" vertical="justify"/>
    </xf>
    <xf numFmtId="0" fontId="12" fillId="0" borderId="4" xfId="3" applyFont="1" applyBorder="1" applyAlignment="1">
      <alignment horizontal="center" vertical="center" wrapText="1"/>
    </xf>
    <xf numFmtId="0" fontId="8" fillId="0" borderId="5" xfId="1" applyFont="1" applyBorder="1" applyAlignment="1">
      <alignment horizontal="justify" vertical="justify"/>
    </xf>
    <xf numFmtId="0" fontId="8" fillId="0" borderId="4" xfId="3" quotePrefix="1" applyFont="1" applyBorder="1" applyAlignment="1">
      <alignment vertical="center" shrinkToFit="1"/>
    </xf>
    <xf numFmtId="0" fontId="8" fillId="0" borderId="5" xfId="3" quotePrefix="1" applyFont="1" applyBorder="1" applyAlignment="1">
      <alignment horizontal="left" vertical="center"/>
    </xf>
    <xf numFmtId="0" fontId="8" fillId="0" borderId="6" xfId="3" quotePrefix="1" applyFont="1" applyBorder="1" applyAlignment="1">
      <alignment horizontal="center" vertical="center" shrinkToFit="1"/>
    </xf>
    <xf numFmtId="0" fontId="8" fillId="0" borderId="4" xfId="3" applyFont="1" applyBorder="1" applyAlignment="1">
      <alignment horizontal="center" vertical="center" shrinkToFit="1"/>
    </xf>
    <xf numFmtId="0" fontId="8" fillId="0" borderId="4" xfId="3" quotePrefix="1" applyFont="1" applyBorder="1" applyAlignment="1">
      <alignment horizontal="center" vertical="center" shrinkToFit="1"/>
    </xf>
    <xf numFmtId="180" fontId="8" fillId="0" borderId="5" xfId="3" quotePrefix="1" applyNumberFormat="1" applyFont="1" applyBorder="1" applyAlignment="1">
      <alignment horizontal="left" vertical="center"/>
    </xf>
    <xf numFmtId="0" fontId="8" fillId="0" borderId="5" xfId="3" applyFont="1" applyBorder="1" applyAlignment="1">
      <alignment horizontal="left" vertical="center"/>
    </xf>
    <xf numFmtId="0" fontId="8" fillId="0" borderId="4" xfId="3" applyFont="1" applyBorder="1" applyAlignment="1">
      <alignment vertical="center" shrinkToFit="1"/>
    </xf>
    <xf numFmtId="0" fontId="8" fillId="0" borderId="6" xfId="3" applyFont="1" applyBorder="1" applyAlignment="1">
      <alignment horizontal="center" vertical="center" shrinkToFit="1"/>
    </xf>
    <xf numFmtId="0" fontId="18" fillId="0" borderId="4" xfId="3" applyFont="1" applyBorder="1" applyAlignment="1">
      <alignment horizontal="center" vertical="center" shrinkToFit="1"/>
    </xf>
    <xf numFmtId="14" fontId="19" fillId="0" borderId="0" xfId="4" applyNumberFormat="1" applyFont="1">
      <alignment vertical="center"/>
    </xf>
    <xf numFmtId="49" fontId="1" fillId="0" borderId="0" xfId="4" applyNumberFormat="1">
      <alignment vertical="center"/>
    </xf>
    <xf numFmtId="49" fontId="1" fillId="0" borderId="0" xfId="4" applyNumberFormat="1" applyAlignment="1">
      <alignment horizontal="center" vertical="center"/>
    </xf>
    <xf numFmtId="49" fontId="20" fillId="0" borderId="0" xfId="4" applyNumberFormat="1" applyFont="1" applyAlignment="1">
      <alignment horizontal="right" vertical="center"/>
    </xf>
    <xf numFmtId="49" fontId="22" fillId="0" borderId="4" xfId="4" applyNumberFormat="1" applyFont="1" applyBorder="1" applyAlignment="1">
      <alignment horizontal="center" vertical="center"/>
    </xf>
    <xf numFmtId="49" fontId="22" fillId="0" borderId="5" xfId="4" applyNumberFormat="1" applyFont="1" applyBorder="1" applyAlignment="1">
      <alignment horizontal="center" vertical="center"/>
    </xf>
    <xf numFmtId="49" fontId="22" fillId="0" borderId="6" xfId="4" applyNumberFormat="1" applyFont="1" applyBorder="1" applyAlignment="1">
      <alignment horizontal="center" vertical="center"/>
    </xf>
    <xf numFmtId="49" fontId="22" fillId="7" borderId="4" xfId="4" applyNumberFormat="1" applyFont="1" applyFill="1" applyBorder="1" applyAlignment="1">
      <alignment horizontal="center" vertical="center"/>
    </xf>
    <xf numFmtId="49" fontId="1" fillId="0" borderId="10" xfId="4" applyNumberFormat="1" applyBorder="1" applyAlignment="1">
      <alignment horizontal="center" vertical="center"/>
    </xf>
    <xf numFmtId="49" fontId="1" fillId="0" borderId="10" xfId="4" applyNumberFormat="1" applyBorder="1" applyAlignment="1">
      <alignment horizontal="center" vertical="center"/>
    </xf>
    <xf numFmtId="49" fontId="1" fillId="0" borderId="4" xfId="4" applyNumberFormat="1" applyBorder="1">
      <alignment vertical="center"/>
    </xf>
    <xf numFmtId="49" fontId="23" fillId="0" borderId="4" xfId="4" applyNumberFormat="1" applyFont="1" applyBorder="1">
      <alignment vertical="center"/>
    </xf>
    <xf numFmtId="49" fontId="1" fillId="0" borderId="4" xfId="4" applyNumberFormat="1" applyBorder="1" applyAlignment="1">
      <alignment horizontal="center" vertical="center"/>
    </xf>
    <xf numFmtId="41" fontId="0" fillId="0" borderId="4" xfId="5" applyFont="1" applyBorder="1">
      <alignment vertical="center"/>
    </xf>
    <xf numFmtId="41" fontId="0" fillId="7" borderId="4" xfId="5" applyFont="1" applyFill="1" applyBorder="1">
      <alignment vertical="center"/>
    </xf>
    <xf numFmtId="49" fontId="1" fillId="7" borderId="4" xfId="4" applyNumberFormat="1" applyFill="1" applyBorder="1" applyAlignment="1">
      <alignment horizontal="center" vertical="center"/>
    </xf>
    <xf numFmtId="0" fontId="1" fillId="0" borderId="4" xfId="4" applyBorder="1">
      <alignment vertical="center"/>
    </xf>
    <xf numFmtId="10" fontId="0" fillId="0" borderId="4" xfId="6" applyNumberFormat="1" applyFont="1" applyBorder="1">
      <alignment vertical="center"/>
    </xf>
    <xf numFmtId="49" fontId="1" fillId="0" borderId="11" xfId="4" applyNumberFormat="1" applyBorder="1" applyAlignment="1">
      <alignment horizontal="center" vertical="center"/>
    </xf>
    <xf numFmtId="49" fontId="1" fillId="0" borderId="11" xfId="4" applyNumberFormat="1" applyBorder="1" applyAlignment="1">
      <alignment horizontal="center" vertical="center"/>
    </xf>
    <xf numFmtId="49" fontId="24" fillId="0" borderId="4" xfId="4" applyNumberFormat="1" applyFont="1" applyBorder="1">
      <alignment vertical="center"/>
    </xf>
    <xf numFmtId="49" fontId="1" fillId="0" borderId="12" xfId="4" applyNumberFormat="1" applyBorder="1" applyAlignment="1">
      <alignment horizontal="center" vertical="center"/>
    </xf>
    <xf numFmtId="49" fontId="1" fillId="0" borderId="12" xfId="4" applyNumberFormat="1" applyBorder="1" applyAlignment="1">
      <alignment horizontal="center" vertical="center"/>
    </xf>
    <xf numFmtId="182" fontId="0" fillId="7" borderId="4" xfId="7" applyFont="1" applyFill="1" applyBorder="1">
      <alignment vertical="center"/>
    </xf>
    <xf numFmtId="49" fontId="25" fillId="0" borderId="4" xfId="4" applyNumberFormat="1" applyFont="1" applyBorder="1">
      <alignment vertical="center"/>
    </xf>
    <xf numFmtId="10" fontId="25" fillId="0" borderId="4" xfId="6" applyNumberFormat="1" applyFont="1" applyBorder="1">
      <alignment vertical="center"/>
    </xf>
    <xf numFmtId="41" fontId="23" fillId="7" borderId="4" xfId="5" applyFont="1" applyFill="1" applyBorder="1">
      <alignment vertical="center"/>
    </xf>
    <xf numFmtId="43" fontId="1" fillId="7" borderId="4" xfId="4" applyNumberFormat="1" applyFill="1" applyBorder="1" applyAlignment="1">
      <alignment horizontal="center" vertical="center"/>
    </xf>
    <xf numFmtId="49" fontId="24" fillId="0" borderId="4" xfId="4" applyNumberFormat="1" applyFont="1" applyBorder="1" applyAlignment="1">
      <alignment horizontal="center" vertical="center"/>
    </xf>
    <xf numFmtId="41" fontId="0" fillId="0" borderId="4" xfId="5" applyFont="1" applyFill="1" applyBorder="1">
      <alignment vertical="center"/>
    </xf>
    <xf numFmtId="10" fontId="0" fillId="0" borderId="4" xfId="6" applyNumberFormat="1" applyFont="1" applyFill="1" applyBorder="1">
      <alignment vertical="center"/>
    </xf>
    <xf numFmtId="41" fontId="0" fillId="7" borderId="4" xfId="8" applyFont="1" applyFill="1" applyBorder="1">
      <alignment vertical="center"/>
    </xf>
    <xf numFmtId="49" fontId="23" fillId="7" borderId="4" xfId="4" applyNumberFormat="1" applyFont="1" applyFill="1" applyBorder="1" applyAlignment="1">
      <alignment horizontal="center" vertical="center"/>
    </xf>
    <xf numFmtId="49" fontId="24" fillId="7" borderId="4" xfId="4" applyNumberFormat="1" applyFont="1" applyFill="1" applyBorder="1" applyAlignment="1">
      <alignment horizontal="center" vertical="center"/>
    </xf>
    <xf numFmtId="0" fontId="8" fillId="0" borderId="10" xfId="1" applyFont="1" applyBorder="1" applyAlignment="1">
      <alignment horizontal="center" vertical="center" shrinkToFit="1"/>
    </xf>
    <xf numFmtId="0" fontId="8" fillId="0" borderId="10" xfId="1" quotePrefix="1" applyFont="1" applyBorder="1" applyAlignment="1">
      <alignment horizontal="center" vertical="center" shrinkToFit="1"/>
    </xf>
    <xf numFmtId="0" fontId="8" fillId="0" borderId="11" xfId="1" quotePrefix="1" applyFont="1" applyBorder="1" applyAlignment="1">
      <alignment horizontal="center" vertical="center" shrinkToFit="1"/>
    </xf>
    <xf numFmtId="0" fontId="8" fillId="0" borderId="12" xfId="1" quotePrefix="1" applyFont="1" applyBorder="1" applyAlignment="1">
      <alignment horizontal="center" vertical="center" shrinkToFit="1"/>
    </xf>
    <xf numFmtId="0" fontId="10" fillId="2" borderId="7" xfId="1" applyFont="1" applyFill="1" applyBorder="1" applyAlignment="1">
      <alignment horizontal="center" vertical="center" wrapText="1"/>
    </xf>
    <xf numFmtId="176" fontId="11" fillId="2" borderId="8" xfId="1" applyNumberFormat="1" applyFont="1" applyFill="1" applyBorder="1" applyAlignment="1">
      <alignment horizontal="center" vertical="center" shrinkToFit="1"/>
    </xf>
    <xf numFmtId="0" fontId="8" fillId="0" borderId="4" xfId="1" applyFont="1" applyBorder="1" applyAlignment="1">
      <alignment horizontal="center" vertical="center" wrapText="1"/>
    </xf>
    <xf numFmtId="0" fontId="8" fillId="0" borderId="10" xfId="1" applyFont="1" applyBorder="1" applyAlignment="1">
      <alignment vertical="center" shrinkToFit="1"/>
    </xf>
    <xf numFmtId="0" fontId="8" fillId="0" borderId="4" xfId="1" applyFont="1" applyBorder="1" applyAlignment="1">
      <alignment vertical="center" wrapText="1"/>
    </xf>
    <xf numFmtId="41" fontId="8" fillId="3" borderId="4" xfId="2" applyFont="1" applyFill="1" applyBorder="1" applyAlignment="1">
      <alignment vertical="center" shrinkToFit="1"/>
    </xf>
    <xf numFmtId="0" fontId="8" fillId="3" borderId="11" xfId="1" applyFont="1" applyFill="1" applyBorder="1" applyAlignment="1">
      <alignment horizontal="center" vertical="center" shrinkToFit="1"/>
    </xf>
    <xf numFmtId="0" fontId="8" fillId="0" borderId="10" xfId="1" applyFont="1" applyBorder="1" applyAlignment="1">
      <alignment horizontal="center" vertical="center" wrapText="1"/>
    </xf>
    <xf numFmtId="49" fontId="22" fillId="0" borderId="6" xfId="4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49" fontId="1" fillId="0" borderId="4" xfId="4" applyNumberFormat="1" applyFont="1" applyBorder="1" applyAlignment="1">
      <alignment horizontal="center" vertical="center"/>
    </xf>
    <xf numFmtId="41" fontId="8" fillId="3" borderId="11" xfId="2" applyFont="1" applyFill="1" applyBorder="1" applyAlignment="1">
      <alignment horizontal="center" vertical="center" shrinkToFit="1"/>
    </xf>
    <xf numFmtId="0" fontId="2" fillId="0" borderId="0" xfId="0" applyFont="1" applyAlignment="1">
      <alignment horizontal="center" vertical="center"/>
    </xf>
    <xf numFmtId="0" fontId="8" fillId="0" borderId="4" xfId="1" quotePrefix="1" applyFont="1" applyBorder="1" applyAlignment="1">
      <alignment horizontal="center" vertical="center"/>
    </xf>
    <xf numFmtId="0" fontId="8" fillId="0" borderId="0" xfId="2" applyNumberFormat="1" applyFont="1" applyBorder="1" applyAlignment="1">
      <alignment horizontal="center" vertical="center" shrinkToFit="1"/>
    </xf>
    <xf numFmtId="14" fontId="2" fillId="0" borderId="0" xfId="0" applyNumberFormat="1" applyFont="1" applyAlignment="1">
      <alignment horizontal="center" vertical="center"/>
    </xf>
    <xf numFmtId="41" fontId="2" fillId="0" borderId="0" xfId="0" applyNumberFormat="1" applyFont="1" applyAlignment="1">
      <alignment horizontal="center" vertical="center"/>
    </xf>
    <xf numFmtId="0" fontId="8" fillId="0" borderId="4" xfId="1" applyFont="1" applyBorder="1" applyAlignment="1">
      <alignment horizontal="center" vertical="center"/>
    </xf>
    <xf numFmtId="41" fontId="8" fillId="4" borderId="4" xfId="2" quotePrefix="1" applyFont="1" applyFill="1" applyBorder="1" applyAlignment="1">
      <alignment horizontal="center" vertical="center" shrinkToFit="1"/>
    </xf>
    <xf numFmtId="179" fontId="8" fillId="0" borderId="4" xfId="2" quotePrefix="1" applyNumberFormat="1" applyFont="1" applyBorder="1" applyAlignment="1">
      <alignment horizontal="center" vertical="center"/>
    </xf>
    <xf numFmtId="0" fontId="8" fillId="4" borderId="4" xfId="1" applyFont="1" applyFill="1" applyBorder="1" applyAlignment="1">
      <alignment horizontal="center" vertical="center"/>
    </xf>
    <xf numFmtId="0" fontId="16" fillId="0" borderId="4" xfId="1" applyFont="1" applyBorder="1" applyAlignment="1">
      <alignment horizontal="center" vertical="center"/>
    </xf>
    <xf numFmtId="0" fontId="8" fillId="0" borderId="5" xfId="1" quotePrefix="1" applyFont="1" applyBorder="1" applyAlignment="1">
      <alignment horizontal="center" vertical="center"/>
    </xf>
    <xf numFmtId="0" fontId="8" fillId="0" borderId="0" xfId="2" applyNumberFormat="1" applyFont="1" applyFill="1" applyBorder="1" applyAlignment="1">
      <alignment horizontal="center" vertical="center" shrinkToFit="1"/>
    </xf>
    <xf numFmtId="0" fontId="8" fillId="0" borderId="5" xfId="1" applyFont="1" applyBorder="1" applyAlignment="1">
      <alignment horizontal="center" vertical="center"/>
    </xf>
    <xf numFmtId="0" fontId="16" fillId="0" borderId="5" xfId="1" applyFont="1" applyBorder="1" applyAlignment="1">
      <alignment horizontal="center" vertical="center"/>
    </xf>
    <xf numFmtId="0" fontId="8" fillId="0" borderId="5" xfId="1" applyFont="1" applyBorder="1" applyAlignment="1">
      <alignment horizontal="center" vertical="center" shrinkToFit="1"/>
    </xf>
    <xf numFmtId="0" fontId="8" fillId="0" borderId="4" xfId="2" quotePrefix="1" applyNumberFormat="1" applyFont="1" applyFill="1" applyBorder="1" applyAlignment="1">
      <alignment horizontal="center" vertical="center"/>
    </xf>
    <xf numFmtId="49" fontId="1" fillId="0" borderId="10" xfId="4" applyNumberFormat="1" applyFont="1" applyBorder="1" applyAlignment="1">
      <alignment horizontal="center" vertical="center"/>
    </xf>
    <xf numFmtId="49" fontId="23" fillId="0" borderId="4" xfId="4" applyNumberFormat="1" applyFont="1" applyBorder="1" applyAlignment="1">
      <alignment horizontal="center" vertical="center"/>
    </xf>
    <xf numFmtId="41" fontId="2" fillId="7" borderId="4" xfId="5" applyFont="1" applyFill="1" applyBorder="1" applyAlignment="1">
      <alignment horizontal="center" vertical="center"/>
    </xf>
    <xf numFmtId="41" fontId="23" fillId="7" borderId="4" xfId="5" applyFont="1" applyFill="1" applyBorder="1" applyAlignment="1">
      <alignment horizontal="center" vertical="center"/>
    </xf>
    <xf numFmtId="0" fontId="8" fillId="3" borderId="4" xfId="1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8" fillId="0" borderId="4" xfId="2" applyNumberFormat="1" applyFont="1" applyBorder="1" applyAlignment="1">
      <alignment horizontal="center" vertical="center" shrinkToFit="1"/>
    </xf>
    <xf numFmtId="14" fontId="2" fillId="0" borderId="4" xfId="0" applyNumberFormat="1" applyFont="1" applyBorder="1" applyAlignment="1">
      <alignment horizontal="center" vertical="center"/>
    </xf>
    <xf numFmtId="41" fontId="2" fillId="0" borderId="4" xfId="0" applyNumberFormat="1" applyFont="1" applyBorder="1" applyAlignment="1">
      <alignment horizontal="center" vertical="center"/>
    </xf>
    <xf numFmtId="0" fontId="8" fillId="0" borderId="4" xfId="2" applyNumberFormat="1" applyFont="1" applyFill="1" applyBorder="1" applyAlignment="1">
      <alignment horizontal="center" vertical="center" shrinkToFit="1"/>
    </xf>
  </cellXfs>
  <cellStyles count="9">
    <cellStyle name="백분율 2" xfId="6" xr:uid="{2458D36B-F4A1-4B5A-9750-61609D4824B0}"/>
    <cellStyle name="쉼표 [0] 2" xfId="2" xr:uid="{1AB9371C-CC98-4D97-B7E2-CC03916F2817}"/>
    <cellStyle name="쉼표 [0] 3" xfId="5" xr:uid="{935F0696-9E69-4E74-AF86-76D51BE99923}"/>
    <cellStyle name="쉼표 [0] 3 2" xfId="7" xr:uid="{45B02AA8-ACAD-4A64-8E67-BFA14244DC8F}"/>
    <cellStyle name="쉼표 [0] 3 2 2" xfId="8" xr:uid="{5470C0A3-DDA5-4D7C-B3BC-B666AA40F445}"/>
    <cellStyle name="표준" xfId="0" builtinId="0"/>
    <cellStyle name="표준 2" xfId="1" xr:uid="{B906A6C5-BD22-4786-9967-5C910D0E9FBC}"/>
    <cellStyle name="표준 2 2" xfId="3" xr:uid="{4ABBF5DE-6FB2-4472-BC8C-622FB4B7FF6C}"/>
    <cellStyle name="표준 3" xfId="4" xr:uid="{74C1794F-CB5A-4405-86D3-66C474B95F7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an\Desktop\zerothon\raw_&#47932;&#44032;&#51088;&#47308;\&#51452;&#44036;&#49328;&#50629;&#47932;&#44032;_20&#45380;.xls" TargetMode="External"/><Relationship Id="rId1" Type="http://schemas.openxmlformats.org/officeDocument/2006/relationships/externalLinkPath" Target="raw_&#47932;&#44032;&#51088;&#47308;/&#51452;&#44036;&#49328;&#50629;&#47932;&#44032;_20&#45380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주간산업물가시세표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490F0-9222-4C66-B1D3-38C486B9E284}">
  <dimension ref="A1:M974"/>
  <sheetViews>
    <sheetView tabSelected="1" workbookViewId="0">
      <pane ySplit="1" topLeftCell="A2" activePane="bottomLeft" state="frozen"/>
      <selection pane="bottomLeft" activeCell="I952" sqref="I952"/>
    </sheetView>
  </sheetViews>
  <sheetFormatPr defaultRowHeight="17.399999999999999"/>
  <cols>
    <col min="1" max="1" width="14.09765625" bestFit="1" customWidth="1"/>
    <col min="3" max="3" width="15.69921875" customWidth="1"/>
    <col min="4" max="4" width="63.296875" bestFit="1" customWidth="1"/>
    <col min="6" max="6" width="12.59765625" bestFit="1" customWidth="1"/>
    <col min="8" max="8" width="10.8984375" bestFit="1" customWidth="1"/>
    <col min="10" max="10" width="14.3984375" bestFit="1" customWidth="1"/>
    <col min="11" max="12" width="10.8984375" bestFit="1" customWidth="1"/>
  </cols>
  <sheetData>
    <row r="1" spans="1:13">
      <c r="A1" s="9" t="s">
        <v>1279</v>
      </c>
      <c r="B1" s="9" t="s">
        <v>1281</v>
      </c>
      <c r="C1" s="9" t="s">
        <v>1283</v>
      </c>
      <c r="D1" s="181" t="s">
        <v>1284</v>
      </c>
      <c r="E1" s="9" t="s">
        <v>8</v>
      </c>
      <c r="F1" s="12" t="s">
        <v>1286</v>
      </c>
      <c r="G1" s="12" t="s">
        <v>1292</v>
      </c>
      <c r="H1" s="9" t="s">
        <v>1285</v>
      </c>
      <c r="I1" s="9" t="s">
        <v>1287</v>
      </c>
      <c r="J1" s="9" t="s">
        <v>1288</v>
      </c>
      <c r="K1" s="9" t="s">
        <v>1289</v>
      </c>
      <c r="L1" s="9" t="s">
        <v>1290</v>
      </c>
      <c r="M1" s="9" t="s">
        <v>1291</v>
      </c>
    </row>
    <row r="2" spans="1:13">
      <c r="A2" s="182" t="str">
        <f>VLOOKUP(C2,품목코드!$B$2:$C$293,2,FALSE)</f>
        <v>AA-AAA-00001</v>
      </c>
      <c r="B2" s="21" t="s">
        <v>12</v>
      </c>
      <c r="C2" s="20" t="s">
        <v>13</v>
      </c>
      <c r="D2" s="162" t="s">
        <v>14</v>
      </c>
      <c r="E2" s="20" t="s">
        <v>16</v>
      </c>
      <c r="F2" s="24">
        <v>700</v>
      </c>
      <c r="G2" s="183">
        <v>2020</v>
      </c>
      <c r="H2" s="184">
        <v>44005</v>
      </c>
      <c r="I2" s="182">
        <v>21</v>
      </c>
      <c r="J2" s="185">
        <f>F2*I2</f>
        <v>14700</v>
      </c>
      <c r="K2" s="184">
        <v>43996</v>
      </c>
      <c r="L2" s="184">
        <v>44167</v>
      </c>
      <c r="M2" s="182">
        <f>L2-K2</f>
        <v>171</v>
      </c>
    </row>
    <row r="3" spans="1:13">
      <c r="A3" s="182" t="str">
        <f>VLOOKUP(C3,품목코드!$B$2:$C$293,2,FALSE)</f>
        <v>AA-AAB-00001</v>
      </c>
      <c r="B3" s="21" t="s">
        <v>12</v>
      </c>
      <c r="C3" s="20" t="s">
        <v>17</v>
      </c>
      <c r="D3" s="162" t="s">
        <v>18</v>
      </c>
      <c r="E3" s="20" t="s">
        <v>20</v>
      </c>
      <c r="F3" s="24">
        <v>685000</v>
      </c>
      <c r="G3" s="183">
        <v>2020</v>
      </c>
      <c r="H3" s="184">
        <v>44123</v>
      </c>
      <c r="I3" s="182">
        <v>21</v>
      </c>
      <c r="J3" s="185">
        <f t="shared" ref="J3:J66" si="0">F3*I3</f>
        <v>14385000</v>
      </c>
      <c r="K3" s="184">
        <v>44100</v>
      </c>
      <c r="L3" s="184">
        <v>44223</v>
      </c>
      <c r="M3" s="182">
        <f t="shared" ref="M3:M66" si="1">L3-K3</f>
        <v>123</v>
      </c>
    </row>
    <row r="4" spans="1:13">
      <c r="A4" s="182" t="str">
        <f>VLOOKUP(C4,품목코드!$B$2:$C$293,2,FALSE)</f>
        <v>AA-AAC-00001</v>
      </c>
      <c r="B4" s="21" t="s">
        <v>12</v>
      </c>
      <c r="C4" s="20" t="s">
        <v>21</v>
      </c>
      <c r="D4" s="162" t="s">
        <v>22</v>
      </c>
      <c r="E4" s="20" t="s">
        <v>23</v>
      </c>
      <c r="F4" s="24">
        <v>690000</v>
      </c>
      <c r="G4" s="183">
        <v>2020</v>
      </c>
      <c r="H4" s="184">
        <v>43917</v>
      </c>
      <c r="I4" s="182">
        <v>8</v>
      </c>
      <c r="J4" s="185">
        <f t="shared" si="0"/>
        <v>5520000</v>
      </c>
      <c r="K4" s="184">
        <v>43899</v>
      </c>
      <c r="L4" s="184">
        <v>43983</v>
      </c>
      <c r="M4" s="182">
        <f t="shared" si="1"/>
        <v>84</v>
      </c>
    </row>
    <row r="5" spans="1:13">
      <c r="A5" s="182" t="str">
        <f>VLOOKUP(C5,품목코드!$B$2:$C$293,2,FALSE)</f>
        <v>AA-AAD-00001</v>
      </c>
      <c r="B5" s="21" t="s">
        <v>12</v>
      </c>
      <c r="C5" s="21" t="s">
        <v>24</v>
      </c>
      <c r="D5" s="162" t="s">
        <v>25</v>
      </c>
      <c r="E5" s="20" t="s">
        <v>16</v>
      </c>
      <c r="F5" s="24">
        <v>700</v>
      </c>
      <c r="G5" s="183">
        <v>2020</v>
      </c>
      <c r="H5" s="184">
        <v>44035</v>
      </c>
      <c r="I5" s="182">
        <v>41</v>
      </c>
      <c r="J5" s="185">
        <f t="shared" si="0"/>
        <v>28700</v>
      </c>
      <c r="K5" s="184">
        <v>44020</v>
      </c>
      <c r="L5" s="184">
        <v>44118</v>
      </c>
      <c r="M5" s="182">
        <f t="shared" si="1"/>
        <v>98</v>
      </c>
    </row>
    <row r="6" spans="1:13">
      <c r="A6" s="182" t="str">
        <f>VLOOKUP(C6,품목코드!$B$2:$C$293,2,FALSE)</f>
        <v>AA-AAE-00001</v>
      </c>
      <c r="B6" s="21" t="s">
        <v>12</v>
      </c>
      <c r="C6" s="20" t="s">
        <v>26</v>
      </c>
      <c r="D6" s="162" t="s">
        <v>27</v>
      </c>
      <c r="E6" s="20" t="s">
        <v>16</v>
      </c>
      <c r="F6" s="24">
        <v>700</v>
      </c>
      <c r="G6" s="183">
        <v>2020</v>
      </c>
      <c r="H6" s="184">
        <v>43941</v>
      </c>
      <c r="I6" s="182">
        <v>5</v>
      </c>
      <c r="J6" s="185">
        <f t="shared" si="0"/>
        <v>3500</v>
      </c>
      <c r="K6" s="184">
        <v>43933</v>
      </c>
      <c r="L6" s="184">
        <v>44029</v>
      </c>
      <c r="M6" s="182">
        <f t="shared" si="1"/>
        <v>96</v>
      </c>
    </row>
    <row r="7" spans="1:13">
      <c r="A7" s="182" t="str">
        <f>VLOOKUP(C7,품목코드!$B$2:$C$293,2,FALSE)</f>
        <v>AA-AAF-00001</v>
      </c>
      <c r="B7" s="21" t="s">
        <v>12</v>
      </c>
      <c r="C7" s="20" t="s">
        <v>28</v>
      </c>
      <c r="D7" s="162" t="s">
        <v>29</v>
      </c>
      <c r="E7" s="20" t="s">
        <v>16</v>
      </c>
      <c r="F7" s="24">
        <v>700</v>
      </c>
      <c r="G7" s="183">
        <v>2020</v>
      </c>
      <c r="H7" s="184">
        <v>44037</v>
      </c>
      <c r="I7" s="182">
        <v>30</v>
      </c>
      <c r="J7" s="185">
        <f t="shared" si="0"/>
        <v>21000</v>
      </c>
      <c r="K7" s="184">
        <v>44020</v>
      </c>
      <c r="L7" s="184">
        <v>44123</v>
      </c>
      <c r="M7" s="182">
        <f t="shared" si="1"/>
        <v>103</v>
      </c>
    </row>
    <row r="8" spans="1:13">
      <c r="A8" s="182" t="str">
        <f>VLOOKUP(C8,품목코드!$B$2:$C$293,2,FALSE)</f>
        <v>AA-AAG-00001</v>
      </c>
      <c r="B8" s="21" t="s">
        <v>12</v>
      </c>
      <c r="C8" s="20" t="s">
        <v>30</v>
      </c>
      <c r="D8" s="162" t="s">
        <v>31</v>
      </c>
      <c r="E8" s="20" t="s">
        <v>16</v>
      </c>
      <c r="F8" s="24">
        <v>700</v>
      </c>
      <c r="G8" s="183">
        <v>2020</v>
      </c>
      <c r="H8" s="184">
        <v>44016</v>
      </c>
      <c r="I8" s="182">
        <v>49</v>
      </c>
      <c r="J8" s="185">
        <f t="shared" si="0"/>
        <v>34300</v>
      </c>
      <c r="K8" s="184">
        <v>44016</v>
      </c>
      <c r="L8" s="184">
        <v>44185</v>
      </c>
      <c r="M8" s="182">
        <f t="shared" si="1"/>
        <v>169</v>
      </c>
    </row>
    <row r="9" spans="1:13">
      <c r="A9" s="182" t="str">
        <f>VLOOKUP(C9,품목코드!$B$2:$C$293,2,FALSE)</f>
        <v>AA-AAH-00001</v>
      </c>
      <c r="B9" s="21" t="s">
        <v>12</v>
      </c>
      <c r="C9" s="20" t="s">
        <v>32</v>
      </c>
      <c r="D9" s="162" t="s">
        <v>33</v>
      </c>
      <c r="E9" s="20" t="s">
        <v>23</v>
      </c>
      <c r="F9" s="24">
        <v>790000</v>
      </c>
      <c r="G9" s="183">
        <v>2020</v>
      </c>
      <c r="H9" s="184">
        <v>43922</v>
      </c>
      <c r="I9" s="182">
        <v>32</v>
      </c>
      <c r="J9" s="185">
        <f t="shared" si="0"/>
        <v>25280000</v>
      </c>
      <c r="K9" s="184">
        <v>43920</v>
      </c>
      <c r="L9" s="184">
        <v>44048</v>
      </c>
      <c r="M9" s="182">
        <f t="shared" si="1"/>
        <v>128</v>
      </c>
    </row>
    <row r="10" spans="1:13">
      <c r="A10" s="182" t="str">
        <f>VLOOKUP(C10,품목코드!$B$2:$C$293,2,FALSE)</f>
        <v>AA-AAI-00001</v>
      </c>
      <c r="B10" s="21" t="s">
        <v>12</v>
      </c>
      <c r="C10" s="20" t="s">
        <v>34</v>
      </c>
      <c r="D10" s="162" t="s">
        <v>35</v>
      </c>
      <c r="E10" s="20" t="s">
        <v>16</v>
      </c>
      <c r="F10" s="24">
        <v>760</v>
      </c>
      <c r="G10" s="183">
        <v>2020</v>
      </c>
      <c r="H10" s="184">
        <v>44121</v>
      </c>
      <c r="I10" s="182">
        <v>25</v>
      </c>
      <c r="J10" s="185">
        <f t="shared" si="0"/>
        <v>19000</v>
      </c>
      <c r="K10" s="184">
        <v>44097</v>
      </c>
      <c r="L10" s="184">
        <v>44136</v>
      </c>
      <c r="M10" s="182">
        <f t="shared" si="1"/>
        <v>39</v>
      </c>
    </row>
    <row r="11" spans="1:13">
      <c r="A11" s="182" t="str">
        <f>VLOOKUP(C11,품목코드!$B$2:$C$293,2,FALSE)</f>
        <v>AA-AAJ-00001</v>
      </c>
      <c r="B11" s="21" t="s">
        <v>12</v>
      </c>
      <c r="C11" s="20" t="s">
        <v>36</v>
      </c>
      <c r="D11" s="162" t="s">
        <v>37</v>
      </c>
      <c r="E11" s="20" t="s">
        <v>16</v>
      </c>
      <c r="F11" s="24">
        <v>710</v>
      </c>
      <c r="G11" s="183">
        <v>2020</v>
      </c>
      <c r="H11" s="184">
        <v>44148</v>
      </c>
      <c r="I11" s="182">
        <v>34</v>
      </c>
      <c r="J11" s="185">
        <f t="shared" si="0"/>
        <v>24140</v>
      </c>
      <c r="K11" s="184">
        <v>44127</v>
      </c>
      <c r="L11" s="184">
        <v>44180</v>
      </c>
      <c r="M11" s="182">
        <f t="shared" si="1"/>
        <v>53</v>
      </c>
    </row>
    <row r="12" spans="1:13">
      <c r="A12" s="182" t="str">
        <f>VLOOKUP(C12,품목코드!$B$2:$C$293,2,FALSE)</f>
        <v>AA-AAK-00001</v>
      </c>
      <c r="B12" s="21" t="s">
        <v>12</v>
      </c>
      <c r="C12" s="20" t="s">
        <v>38</v>
      </c>
      <c r="D12" s="162" t="s">
        <v>39</v>
      </c>
      <c r="E12" s="20" t="s">
        <v>16</v>
      </c>
      <c r="F12" s="24">
        <v>790</v>
      </c>
      <c r="G12" s="183">
        <v>2020</v>
      </c>
      <c r="H12" s="184">
        <v>44024</v>
      </c>
      <c r="I12" s="182">
        <v>38</v>
      </c>
      <c r="J12" s="185">
        <f t="shared" si="0"/>
        <v>30020</v>
      </c>
      <c r="K12" s="184">
        <v>44014</v>
      </c>
      <c r="L12" s="184">
        <v>44144</v>
      </c>
      <c r="M12" s="182">
        <f t="shared" si="1"/>
        <v>130</v>
      </c>
    </row>
    <row r="13" spans="1:13">
      <c r="A13" s="182" t="str">
        <f>VLOOKUP(C13,품목코드!$B$2:$C$293,2,FALSE)</f>
        <v>AA-AAL-00001</v>
      </c>
      <c r="B13" s="21" t="s">
        <v>12</v>
      </c>
      <c r="C13" s="20" t="s">
        <v>40</v>
      </c>
      <c r="D13" s="162" t="s">
        <v>41</v>
      </c>
      <c r="E13" s="21" t="s">
        <v>42</v>
      </c>
      <c r="F13" s="24">
        <v>4690</v>
      </c>
      <c r="G13" s="183">
        <v>2020</v>
      </c>
      <c r="H13" s="184">
        <v>44128</v>
      </c>
      <c r="I13" s="182">
        <v>4</v>
      </c>
      <c r="J13" s="185">
        <f t="shared" si="0"/>
        <v>18760</v>
      </c>
      <c r="K13" s="184">
        <v>44103</v>
      </c>
      <c r="L13" s="184">
        <v>44272</v>
      </c>
      <c r="M13" s="182">
        <f t="shared" si="1"/>
        <v>169</v>
      </c>
    </row>
    <row r="14" spans="1:13">
      <c r="A14" s="182" t="str">
        <f>VLOOKUP(C14,품목코드!$B$2:$C$293,2,FALSE)</f>
        <v>AA-AAM-00001</v>
      </c>
      <c r="B14" s="21" t="s">
        <v>12</v>
      </c>
      <c r="C14" s="20" t="s">
        <v>43</v>
      </c>
      <c r="D14" s="162" t="s">
        <v>44</v>
      </c>
      <c r="E14" s="21" t="s">
        <v>42</v>
      </c>
      <c r="F14" s="24">
        <v>3270</v>
      </c>
      <c r="G14" s="183">
        <v>2020</v>
      </c>
      <c r="H14" s="184">
        <v>43852</v>
      </c>
      <c r="I14" s="182">
        <v>9</v>
      </c>
      <c r="J14" s="185">
        <f t="shared" si="0"/>
        <v>29430</v>
      </c>
      <c r="K14" s="184">
        <v>43845</v>
      </c>
      <c r="L14" s="184">
        <v>43892</v>
      </c>
      <c r="M14" s="182">
        <f t="shared" si="1"/>
        <v>47</v>
      </c>
    </row>
    <row r="15" spans="1:13">
      <c r="A15" s="182" t="str">
        <f>VLOOKUP(C15,품목코드!$B$2:$C$293,2,FALSE)</f>
        <v>AA-AAN-00001</v>
      </c>
      <c r="B15" s="21" t="s">
        <v>12</v>
      </c>
      <c r="C15" s="20" t="s">
        <v>45</v>
      </c>
      <c r="D15" s="162" t="s">
        <v>46</v>
      </c>
      <c r="E15" s="20" t="s">
        <v>23</v>
      </c>
      <c r="F15" s="24">
        <v>1671000</v>
      </c>
      <c r="G15" s="183">
        <v>2020</v>
      </c>
      <c r="H15" s="184">
        <v>44094</v>
      </c>
      <c r="I15" s="182">
        <v>11</v>
      </c>
      <c r="J15" s="185">
        <f t="shared" si="0"/>
        <v>18381000</v>
      </c>
      <c r="K15" s="184">
        <v>44086</v>
      </c>
      <c r="L15" s="184">
        <v>44087</v>
      </c>
      <c r="M15" s="182">
        <f t="shared" si="1"/>
        <v>1</v>
      </c>
    </row>
    <row r="16" spans="1:13">
      <c r="A16" s="182" t="str">
        <f>VLOOKUP(C16,품목코드!$B$2:$C$293,2,FALSE)</f>
        <v>AA-AAO-00001</v>
      </c>
      <c r="B16" s="21" t="s">
        <v>12</v>
      </c>
      <c r="C16" s="21" t="s">
        <v>48</v>
      </c>
      <c r="D16" s="166" t="s">
        <v>49</v>
      </c>
      <c r="E16" s="20" t="s">
        <v>50</v>
      </c>
      <c r="F16" s="24">
        <v>6790</v>
      </c>
      <c r="G16" s="183">
        <v>2020</v>
      </c>
      <c r="H16" s="184">
        <v>44157</v>
      </c>
      <c r="I16" s="182">
        <v>14</v>
      </c>
      <c r="J16" s="185">
        <f t="shared" si="0"/>
        <v>95060</v>
      </c>
      <c r="K16" s="184">
        <v>44154</v>
      </c>
      <c r="L16" s="184">
        <v>44275</v>
      </c>
      <c r="M16" s="182">
        <f t="shared" si="1"/>
        <v>121</v>
      </c>
    </row>
    <row r="17" spans="1:13">
      <c r="A17" s="182" t="str">
        <f>VLOOKUP(C17,품목코드!$B$2:$C$293,2,FALSE)</f>
        <v>AA-AAP-00001</v>
      </c>
      <c r="B17" s="21" t="s">
        <v>12</v>
      </c>
      <c r="C17" s="20" t="s">
        <v>51</v>
      </c>
      <c r="D17" s="162" t="s">
        <v>52</v>
      </c>
      <c r="E17" s="20" t="s">
        <v>16</v>
      </c>
      <c r="F17" s="24">
        <v>1070</v>
      </c>
      <c r="G17" s="183">
        <v>2020</v>
      </c>
      <c r="H17" s="184">
        <v>43872</v>
      </c>
      <c r="I17" s="182">
        <v>11</v>
      </c>
      <c r="J17" s="185">
        <f t="shared" si="0"/>
        <v>11770</v>
      </c>
      <c r="K17" s="184">
        <v>43868</v>
      </c>
      <c r="L17" s="184">
        <v>43928</v>
      </c>
      <c r="M17" s="182">
        <f t="shared" si="1"/>
        <v>60</v>
      </c>
    </row>
    <row r="18" spans="1:13">
      <c r="A18" s="182" t="str">
        <f>VLOOKUP(C18,품목코드!$B$2:$C$293,2,FALSE)</f>
        <v>AA-AAQ-00001</v>
      </c>
      <c r="B18" s="21" t="s">
        <v>12</v>
      </c>
      <c r="C18" s="20" t="s">
        <v>53</v>
      </c>
      <c r="D18" s="162" t="s">
        <v>54</v>
      </c>
      <c r="E18" s="20" t="s">
        <v>16</v>
      </c>
      <c r="F18" s="24">
        <v>1130</v>
      </c>
      <c r="G18" s="183">
        <v>2020</v>
      </c>
      <c r="H18" s="184">
        <v>44132</v>
      </c>
      <c r="I18" s="182">
        <v>10</v>
      </c>
      <c r="J18" s="185">
        <f t="shared" si="0"/>
        <v>11300</v>
      </c>
      <c r="K18" s="184">
        <v>44121</v>
      </c>
      <c r="L18" s="184">
        <v>44294</v>
      </c>
      <c r="M18" s="182">
        <f t="shared" si="1"/>
        <v>173</v>
      </c>
    </row>
    <row r="19" spans="1:13">
      <c r="A19" s="182" t="str">
        <f>VLOOKUP(C19,품목코드!$B$2:$C$293,2,FALSE)</f>
        <v>AA-AAR-00001</v>
      </c>
      <c r="B19" s="21" t="s">
        <v>12</v>
      </c>
      <c r="C19" s="20" t="s">
        <v>55</v>
      </c>
      <c r="D19" s="162" t="s">
        <v>56</v>
      </c>
      <c r="E19" s="20" t="s">
        <v>16</v>
      </c>
      <c r="F19" s="24">
        <v>1250</v>
      </c>
      <c r="G19" s="183">
        <v>2020</v>
      </c>
      <c r="H19" s="184">
        <v>44184</v>
      </c>
      <c r="I19" s="182">
        <v>14</v>
      </c>
      <c r="J19" s="185">
        <f t="shared" si="0"/>
        <v>17500</v>
      </c>
      <c r="K19" s="184">
        <v>44155</v>
      </c>
      <c r="L19" s="184">
        <v>44158</v>
      </c>
      <c r="M19" s="182">
        <f t="shared" si="1"/>
        <v>3</v>
      </c>
    </row>
    <row r="20" spans="1:13">
      <c r="A20" s="182" t="str">
        <f>VLOOKUP(C20,품목코드!$B$2:$C$293,2,FALSE)</f>
        <v>AA-AAS-00001</v>
      </c>
      <c r="B20" s="21" t="s">
        <v>12</v>
      </c>
      <c r="C20" s="20" t="s">
        <v>57</v>
      </c>
      <c r="D20" s="162" t="s">
        <v>58</v>
      </c>
      <c r="E20" s="20" t="s">
        <v>16</v>
      </c>
      <c r="F20" s="24">
        <v>2460</v>
      </c>
      <c r="G20" s="183">
        <v>2020</v>
      </c>
      <c r="H20" s="184">
        <v>44115</v>
      </c>
      <c r="I20" s="182">
        <v>19</v>
      </c>
      <c r="J20" s="185">
        <f t="shared" si="0"/>
        <v>46740</v>
      </c>
      <c r="K20" s="184">
        <v>44087</v>
      </c>
      <c r="L20" s="184">
        <v>44161</v>
      </c>
      <c r="M20" s="182">
        <f t="shared" si="1"/>
        <v>74</v>
      </c>
    </row>
    <row r="21" spans="1:13">
      <c r="A21" s="182" t="str">
        <f>VLOOKUP(C21,품목코드!$B$2:$C$293,2,FALSE)</f>
        <v>AA-AAT-00001</v>
      </c>
      <c r="B21" s="21" t="s">
        <v>12</v>
      </c>
      <c r="C21" s="20" t="s">
        <v>59</v>
      </c>
      <c r="D21" s="162" t="s">
        <v>60</v>
      </c>
      <c r="E21" s="20" t="s">
        <v>16</v>
      </c>
      <c r="F21" s="24">
        <v>1710</v>
      </c>
      <c r="G21" s="183">
        <v>2020</v>
      </c>
      <c r="H21" s="184">
        <v>44065</v>
      </c>
      <c r="I21" s="182">
        <v>35</v>
      </c>
      <c r="J21" s="185">
        <f t="shared" si="0"/>
        <v>59850</v>
      </c>
      <c r="K21" s="184">
        <v>44044</v>
      </c>
      <c r="L21" s="184">
        <v>44165</v>
      </c>
      <c r="M21" s="182">
        <f t="shared" si="1"/>
        <v>121</v>
      </c>
    </row>
    <row r="22" spans="1:13">
      <c r="A22" s="182" t="str">
        <f>VLOOKUP(C22,품목코드!$B$2:$C$293,2,FALSE)</f>
        <v>AA-AAU-00001</v>
      </c>
      <c r="B22" s="21" t="s">
        <v>12</v>
      </c>
      <c r="C22" s="20" t="s">
        <v>61</v>
      </c>
      <c r="D22" s="162" t="s">
        <v>62</v>
      </c>
      <c r="E22" s="20" t="s">
        <v>50</v>
      </c>
      <c r="F22" s="24">
        <v>980</v>
      </c>
      <c r="G22" s="183">
        <v>2020</v>
      </c>
      <c r="H22" s="184">
        <v>43850</v>
      </c>
      <c r="I22" s="182">
        <v>21</v>
      </c>
      <c r="J22" s="185">
        <f t="shared" si="0"/>
        <v>20580</v>
      </c>
      <c r="K22" s="184">
        <v>43836</v>
      </c>
      <c r="L22" s="184">
        <v>43856</v>
      </c>
      <c r="M22" s="182">
        <f t="shared" si="1"/>
        <v>20</v>
      </c>
    </row>
    <row r="23" spans="1:13">
      <c r="A23" s="182" t="str">
        <f>VLOOKUP(C23,품목코드!$B$2:$C$293,2,FALSE)</f>
        <v>AA-AAV-00001</v>
      </c>
      <c r="B23" s="21" t="s">
        <v>12</v>
      </c>
      <c r="C23" s="20" t="s">
        <v>63</v>
      </c>
      <c r="D23" s="162" t="s">
        <v>64</v>
      </c>
      <c r="E23" s="20" t="s">
        <v>65</v>
      </c>
      <c r="F23" s="24">
        <v>36460</v>
      </c>
      <c r="G23" s="183">
        <v>2020</v>
      </c>
      <c r="H23" s="184">
        <v>43833</v>
      </c>
      <c r="I23" s="182">
        <v>18</v>
      </c>
      <c r="J23" s="185">
        <f t="shared" si="0"/>
        <v>656280</v>
      </c>
      <c r="K23" s="184">
        <v>43813</v>
      </c>
      <c r="L23" s="184">
        <v>43958</v>
      </c>
      <c r="M23" s="182">
        <f t="shared" si="1"/>
        <v>145</v>
      </c>
    </row>
    <row r="24" spans="1:13">
      <c r="A24" s="182" t="str">
        <f>VLOOKUP(C24,품목코드!$B$2:$C$293,2,FALSE)</f>
        <v>AA-AAW-00001</v>
      </c>
      <c r="B24" s="21" t="s">
        <v>12</v>
      </c>
      <c r="C24" s="20" t="s">
        <v>66</v>
      </c>
      <c r="D24" s="162" t="s">
        <v>67</v>
      </c>
      <c r="E24" s="21" t="s">
        <v>68</v>
      </c>
      <c r="F24" s="31">
        <v>16</v>
      </c>
      <c r="G24" s="183">
        <v>2020</v>
      </c>
      <c r="H24" s="184">
        <v>44029</v>
      </c>
      <c r="I24" s="182">
        <v>40</v>
      </c>
      <c r="J24" s="185">
        <f t="shared" si="0"/>
        <v>640</v>
      </c>
      <c r="K24" s="184">
        <v>44013</v>
      </c>
      <c r="L24" s="184">
        <v>44113</v>
      </c>
      <c r="M24" s="182">
        <f t="shared" si="1"/>
        <v>100</v>
      </c>
    </row>
    <row r="25" spans="1:13">
      <c r="A25" s="182" t="str">
        <f>VLOOKUP(C25,품목코드!$B$2:$C$293,2,FALSE)</f>
        <v>AB-AAX-00001</v>
      </c>
      <c r="B25" s="21" t="s">
        <v>69</v>
      </c>
      <c r="C25" s="21" t="s">
        <v>70</v>
      </c>
      <c r="D25" s="166" t="s">
        <v>71</v>
      </c>
      <c r="E25" s="21" t="s">
        <v>23</v>
      </c>
      <c r="F25" s="31">
        <v>3100000</v>
      </c>
      <c r="G25" s="183">
        <v>2020</v>
      </c>
      <c r="H25" s="184">
        <v>44157</v>
      </c>
      <c r="I25" s="182">
        <v>27</v>
      </c>
      <c r="J25" s="185">
        <f t="shared" si="0"/>
        <v>83700000</v>
      </c>
      <c r="K25" s="184">
        <v>44130</v>
      </c>
      <c r="L25" s="184">
        <v>44271</v>
      </c>
      <c r="M25" s="182">
        <f t="shared" si="1"/>
        <v>141</v>
      </c>
    </row>
    <row r="26" spans="1:13">
      <c r="A26" s="182" t="str">
        <f>VLOOKUP(C26,품목코드!$B$2:$C$293,2,FALSE)</f>
        <v>AB-AAY-00001</v>
      </c>
      <c r="B26" s="21" t="s">
        <v>69</v>
      </c>
      <c r="C26" s="20" t="s">
        <v>72</v>
      </c>
      <c r="D26" s="162" t="s">
        <v>73</v>
      </c>
      <c r="E26" s="20" t="s">
        <v>16</v>
      </c>
      <c r="F26" s="31">
        <v>8800</v>
      </c>
      <c r="G26" s="183">
        <v>2020</v>
      </c>
      <c r="H26" s="184">
        <v>44122</v>
      </c>
      <c r="I26" s="182">
        <v>2</v>
      </c>
      <c r="J26" s="185">
        <f t="shared" si="0"/>
        <v>17600</v>
      </c>
      <c r="K26" s="184">
        <v>44101</v>
      </c>
      <c r="L26" s="184">
        <v>44221</v>
      </c>
      <c r="M26" s="182">
        <f t="shared" si="1"/>
        <v>120</v>
      </c>
    </row>
    <row r="27" spans="1:13">
      <c r="A27" s="182" t="str">
        <f>VLOOKUP(C27,품목코드!$B$2:$C$293,2,FALSE)</f>
        <v>AB-AAZ-00001</v>
      </c>
      <c r="B27" s="21" t="s">
        <v>69</v>
      </c>
      <c r="C27" s="21" t="s">
        <v>74</v>
      </c>
      <c r="D27" s="162" t="s">
        <v>75</v>
      </c>
      <c r="E27" s="21" t="s">
        <v>50</v>
      </c>
      <c r="F27" s="31">
        <v>1350</v>
      </c>
      <c r="G27" s="183">
        <v>2020</v>
      </c>
      <c r="H27" s="184">
        <v>44033</v>
      </c>
      <c r="I27" s="182">
        <v>26</v>
      </c>
      <c r="J27" s="185">
        <f t="shared" si="0"/>
        <v>35100</v>
      </c>
      <c r="K27" s="184">
        <v>44026</v>
      </c>
      <c r="L27" s="184">
        <v>44178</v>
      </c>
      <c r="M27" s="182">
        <f t="shared" si="1"/>
        <v>152</v>
      </c>
    </row>
    <row r="28" spans="1:13">
      <c r="A28" s="182" t="str">
        <f>VLOOKUP(C28,품목코드!$B$2:$C$293,2,FALSE)</f>
        <v>AB-ABA-00001</v>
      </c>
      <c r="B28" s="21" t="s">
        <v>69</v>
      </c>
      <c r="C28" s="20" t="s">
        <v>76</v>
      </c>
      <c r="D28" s="162" t="s">
        <v>77</v>
      </c>
      <c r="E28" s="20" t="s">
        <v>16</v>
      </c>
      <c r="F28" s="31">
        <v>2500</v>
      </c>
      <c r="G28" s="183">
        <v>2020</v>
      </c>
      <c r="H28" s="184">
        <v>43977</v>
      </c>
      <c r="I28" s="182">
        <v>26</v>
      </c>
      <c r="J28" s="185">
        <f t="shared" si="0"/>
        <v>65000</v>
      </c>
      <c r="K28" s="184">
        <v>43968</v>
      </c>
      <c r="L28" s="184">
        <v>44136</v>
      </c>
      <c r="M28" s="182">
        <f t="shared" si="1"/>
        <v>168</v>
      </c>
    </row>
    <row r="29" spans="1:13">
      <c r="A29" s="182" t="str">
        <f>VLOOKUP(C29,품목코드!$B$2:$C$293,2,FALSE)</f>
        <v>AB-ABB-00001</v>
      </c>
      <c r="B29" s="21" t="s">
        <v>69</v>
      </c>
      <c r="C29" s="20" t="s">
        <v>78</v>
      </c>
      <c r="D29" s="162" t="s">
        <v>79</v>
      </c>
      <c r="E29" s="20" t="s">
        <v>16</v>
      </c>
      <c r="F29" s="31">
        <v>1100</v>
      </c>
      <c r="G29" s="183">
        <v>2020</v>
      </c>
      <c r="H29" s="184">
        <v>43936</v>
      </c>
      <c r="I29" s="182">
        <v>33</v>
      </c>
      <c r="J29" s="185">
        <f t="shared" si="0"/>
        <v>36300</v>
      </c>
      <c r="K29" s="184">
        <v>43919</v>
      </c>
      <c r="L29" s="184">
        <v>44017</v>
      </c>
      <c r="M29" s="182">
        <f t="shared" si="1"/>
        <v>98</v>
      </c>
    </row>
    <row r="30" spans="1:13">
      <c r="A30" s="182" t="str">
        <f>VLOOKUP(C30,품목코드!$B$2:$C$293,2,FALSE)</f>
        <v>AC-ABC-00001</v>
      </c>
      <c r="B30" s="21" t="s">
        <v>80</v>
      </c>
      <c r="C30" s="20" t="s">
        <v>81</v>
      </c>
      <c r="D30" s="162" t="s">
        <v>82</v>
      </c>
      <c r="E30" s="20" t="s">
        <v>16</v>
      </c>
      <c r="F30" s="24">
        <v>11290</v>
      </c>
      <c r="G30" s="183">
        <v>2020</v>
      </c>
      <c r="H30" s="184">
        <v>43994</v>
      </c>
      <c r="I30" s="182">
        <v>47</v>
      </c>
      <c r="J30" s="185">
        <f t="shared" si="0"/>
        <v>530630</v>
      </c>
      <c r="K30" s="184">
        <v>43966</v>
      </c>
      <c r="L30" s="184">
        <v>44086</v>
      </c>
      <c r="M30" s="182">
        <f t="shared" si="1"/>
        <v>120</v>
      </c>
    </row>
    <row r="31" spans="1:13">
      <c r="A31" s="182" t="str">
        <f>VLOOKUP(C31,품목코드!$B$2:$C$293,2,FALSE)</f>
        <v>AC-ABD-00001</v>
      </c>
      <c r="B31" s="21" t="s">
        <v>80</v>
      </c>
      <c r="C31" s="20" t="s">
        <v>83</v>
      </c>
      <c r="D31" s="162" t="s">
        <v>84</v>
      </c>
      <c r="E31" s="20" t="s">
        <v>16</v>
      </c>
      <c r="F31" s="24">
        <v>12000</v>
      </c>
      <c r="G31" s="183">
        <v>2020</v>
      </c>
      <c r="H31" s="184">
        <v>44033</v>
      </c>
      <c r="I31" s="182">
        <v>23</v>
      </c>
      <c r="J31" s="185">
        <f t="shared" si="0"/>
        <v>276000</v>
      </c>
      <c r="K31" s="184">
        <v>44016</v>
      </c>
      <c r="L31" s="184">
        <v>44023</v>
      </c>
      <c r="M31" s="182">
        <f t="shared" si="1"/>
        <v>7</v>
      </c>
    </row>
    <row r="32" spans="1:13">
      <c r="A32" s="182" t="str">
        <f>VLOOKUP(C32,품목코드!$B$2:$C$293,2,FALSE)</f>
        <v>AC-ABE-00001</v>
      </c>
      <c r="B32" s="21" t="s">
        <v>80</v>
      </c>
      <c r="C32" s="20" t="s">
        <v>85</v>
      </c>
      <c r="D32" s="162" t="s">
        <v>86</v>
      </c>
      <c r="E32" s="20" t="s">
        <v>16</v>
      </c>
      <c r="F32" s="24">
        <v>12340</v>
      </c>
      <c r="G32" s="183">
        <v>2020</v>
      </c>
      <c r="H32" s="184">
        <v>44001</v>
      </c>
      <c r="I32" s="182">
        <v>45</v>
      </c>
      <c r="J32" s="185">
        <f t="shared" si="0"/>
        <v>555300</v>
      </c>
      <c r="K32" s="184">
        <v>43977</v>
      </c>
      <c r="L32" s="184">
        <v>44074</v>
      </c>
      <c r="M32" s="182">
        <f t="shared" si="1"/>
        <v>97</v>
      </c>
    </row>
    <row r="33" spans="1:13">
      <c r="A33" s="182" t="str">
        <f>VLOOKUP(C33,품목코드!$B$2:$C$293,2,FALSE)</f>
        <v>AC-ABF-00001</v>
      </c>
      <c r="B33" s="21" t="s">
        <v>80</v>
      </c>
      <c r="C33" s="20" t="s">
        <v>87</v>
      </c>
      <c r="D33" s="162" t="s">
        <v>88</v>
      </c>
      <c r="E33" s="20" t="s">
        <v>16</v>
      </c>
      <c r="F33" s="24">
        <v>9240</v>
      </c>
      <c r="G33" s="183">
        <v>2020</v>
      </c>
      <c r="H33" s="184">
        <v>43902</v>
      </c>
      <c r="I33" s="182">
        <v>24</v>
      </c>
      <c r="J33" s="185">
        <f t="shared" si="0"/>
        <v>221760</v>
      </c>
      <c r="K33" s="184">
        <v>43897</v>
      </c>
      <c r="L33" s="184">
        <v>44058</v>
      </c>
      <c r="M33" s="182">
        <f t="shared" si="1"/>
        <v>161</v>
      </c>
    </row>
    <row r="34" spans="1:13">
      <c r="A34" s="182" t="str">
        <f>VLOOKUP(C34,품목코드!$B$2:$C$293,2,FALSE)</f>
        <v>AC-ABG-00001</v>
      </c>
      <c r="B34" s="21" t="s">
        <v>80</v>
      </c>
      <c r="C34" s="21" t="s">
        <v>89</v>
      </c>
      <c r="D34" s="166" t="s">
        <v>90</v>
      </c>
      <c r="E34" s="21" t="s">
        <v>91</v>
      </c>
      <c r="F34" s="31">
        <v>9730000</v>
      </c>
      <c r="G34" s="183">
        <v>2020</v>
      </c>
      <c r="H34" s="184">
        <v>44176</v>
      </c>
      <c r="I34" s="182">
        <v>28</v>
      </c>
      <c r="J34" s="185">
        <f t="shared" si="0"/>
        <v>272440000</v>
      </c>
      <c r="K34" s="184">
        <v>44168</v>
      </c>
      <c r="L34" s="184">
        <v>44310</v>
      </c>
      <c r="M34" s="182">
        <f t="shared" si="1"/>
        <v>142</v>
      </c>
    </row>
    <row r="35" spans="1:13">
      <c r="A35" s="182" t="str">
        <f>VLOOKUP(C35,품목코드!$B$2:$C$293,2,FALSE)</f>
        <v>AC-ABH-00001</v>
      </c>
      <c r="B35" s="21" t="s">
        <v>80</v>
      </c>
      <c r="C35" s="20" t="s">
        <v>93</v>
      </c>
      <c r="D35" s="162" t="s">
        <v>94</v>
      </c>
      <c r="E35" s="20" t="s">
        <v>95</v>
      </c>
      <c r="F35" s="88">
        <v>2533000</v>
      </c>
      <c r="G35" s="183">
        <v>2020</v>
      </c>
      <c r="H35" s="184">
        <v>44142</v>
      </c>
      <c r="I35" s="182">
        <v>10</v>
      </c>
      <c r="J35" s="185">
        <f t="shared" si="0"/>
        <v>25330000</v>
      </c>
      <c r="K35" s="184">
        <v>44112</v>
      </c>
      <c r="L35" s="184">
        <v>44223</v>
      </c>
      <c r="M35" s="182">
        <f t="shared" si="1"/>
        <v>111</v>
      </c>
    </row>
    <row r="36" spans="1:13">
      <c r="A36" s="182" t="str">
        <f>VLOOKUP(C36,품목코드!$B$2:$C$293,2,FALSE)</f>
        <v>AC-ABI-00001</v>
      </c>
      <c r="B36" s="21" t="s">
        <v>80</v>
      </c>
      <c r="C36" s="20" t="s">
        <v>96</v>
      </c>
      <c r="D36" s="162" t="s">
        <v>97</v>
      </c>
      <c r="E36" s="20" t="s">
        <v>16</v>
      </c>
      <c r="F36" s="24">
        <v>18600</v>
      </c>
      <c r="G36" s="183">
        <v>2020</v>
      </c>
      <c r="H36" s="184">
        <v>43896</v>
      </c>
      <c r="I36" s="182">
        <v>40</v>
      </c>
      <c r="J36" s="185">
        <f t="shared" si="0"/>
        <v>744000</v>
      </c>
      <c r="K36" s="184">
        <v>43895</v>
      </c>
      <c r="L36" s="184">
        <v>44001</v>
      </c>
      <c r="M36" s="182">
        <f t="shared" si="1"/>
        <v>106</v>
      </c>
    </row>
    <row r="37" spans="1:13">
      <c r="A37" s="182" t="str">
        <f>VLOOKUP(C37,품목코드!$B$2:$C$293,2,FALSE)</f>
        <v>AC-ABJ-00001</v>
      </c>
      <c r="B37" s="21" t="s">
        <v>80</v>
      </c>
      <c r="C37" s="20" t="s">
        <v>98</v>
      </c>
      <c r="D37" s="162" t="s">
        <v>99</v>
      </c>
      <c r="E37" s="20" t="s">
        <v>16</v>
      </c>
      <c r="F37" s="24">
        <v>4000</v>
      </c>
      <c r="G37" s="183">
        <v>2020</v>
      </c>
      <c r="H37" s="184">
        <v>44120</v>
      </c>
      <c r="I37" s="182">
        <v>3</v>
      </c>
      <c r="J37" s="185">
        <f t="shared" si="0"/>
        <v>12000</v>
      </c>
      <c r="K37" s="184">
        <v>44090</v>
      </c>
      <c r="L37" s="184">
        <v>44140</v>
      </c>
      <c r="M37" s="182">
        <f t="shared" si="1"/>
        <v>50</v>
      </c>
    </row>
    <row r="38" spans="1:13">
      <c r="A38" s="182" t="str">
        <f>VLOOKUP(C38,품목코드!$B$2:$C$293,2,FALSE)</f>
        <v>AC-ABK-00001</v>
      </c>
      <c r="B38" s="21" t="s">
        <v>80</v>
      </c>
      <c r="C38" s="20" t="s">
        <v>100</v>
      </c>
      <c r="D38" s="162" t="s">
        <v>101</v>
      </c>
      <c r="E38" s="21" t="s">
        <v>95</v>
      </c>
      <c r="F38" s="24">
        <v>3567000</v>
      </c>
      <c r="G38" s="183">
        <v>2020</v>
      </c>
      <c r="H38" s="184">
        <v>44000</v>
      </c>
      <c r="I38" s="182">
        <v>41</v>
      </c>
      <c r="J38" s="185">
        <f t="shared" si="0"/>
        <v>146247000</v>
      </c>
      <c r="K38" s="184">
        <v>44000</v>
      </c>
      <c r="L38" s="184">
        <v>44119</v>
      </c>
      <c r="M38" s="182">
        <f t="shared" si="1"/>
        <v>119</v>
      </c>
    </row>
    <row r="39" spans="1:13">
      <c r="A39" s="182" t="str">
        <f>VLOOKUP(C39,품목코드!$B$2:$C$293,2,FALSE)</f>
        <v>AC-ABL-00001</v>
      </c>
      <c r="B39" s="21" t="s">
        <v>80</v>
      </c>
      <c r="C39" s="20" t="s">
        <v>102</v>
      </c>
      <c r="D39" s="162" t="s">
        <v>103</v>
      </c>
      <c r="E39" s="20" t="s">
        <v>95</v>
      </c>
      <c r="F39" s="31">
        <v>2672000</v>
      </c>
      <c r="G39" s="183">
        <v>2020</v>
      </c>
      <c r="H39" s="184">
        <v>44051</v>
      </c>
      <c r="I39" s="182">
        <v>42</v>
      </c>
      <c r="J39" s="185">
        <f t="shared" si="0"/>
        <v>112224000</v>
      </c>
      <c r="K39" s="184">
        <v>44027</v>
      </c>
      <c r="L39" s="184">
        <v>44188</v>
      </c>
      <c r="M39" s="182">
        <f t="shared" si="1"/>
        <v>161</v>
      </c>
    </row>
    <row r="40" spans="1:13">
      <c r="A40" s="182" t="str">
        <f>VLOOKUP(C40,품목코드!$B$2:$C$293,2,FALSE)</f>
        <v>AC-ABM-00001</v>
      </c>
      <c r="B40" s="21" t="s">
        <v>80</v>
      </c>
      <c r="C40" s="21" t="s">
        <v>104</v>
      </c>
      <c r="D40" s="166" t="s">
        <v>103</v>
      </c>
      <c r="E40" s="20" t="s">
        <v>16</v>
      </c>
      <c r="F40" s="24">
        <v>23850</v>
      </c>
      <c r="G40" s="183">
        <v>2020</v>
      </c>
      <c r="H40" s="184">
        <v>44115</v>
      </c>
      <c r="I40" s="182">
        <v>7</v>
      </c>
      <c r="J40" s="185">
        <f t="shared" si="0"/>
        <v>166950</v>
      </c>
      <c r="K40" s="184">
        <v>44089</v>
      </c>
      <c r="L40" s="184">
        <v>44123</v>
      </c>
      <c r="M40" s="182">
        <f t="shared" si="1"/>
        <v>34</v>
      </c>
    </row>
    <row r="41" spans="1:13">
      <c r="A41" s="182" t="str">
        <f>VLOOKUP(C41,품목코드!$B$2:$C$293,2,FALSE)</f>
        <v>AC-ABN-00001</v>
      </c>
      <c r="B41" s="21" t="s">
        <v>80</v>
      </c>
      <c r="C41" s="21" t="s">
        <v>105</v>
      </c>
      <c r="D41" s="166" t="s">
        <v>106</v>
      </c>
      <c r="E41" s="20" t="s">
        <v>16</v>
      </c>
      <c r="F41" s="31">
        <v>2200</v>
      </c>
      <c r="G41" s="183">
        <v>2020</v>
      </c>
      <c r="H41" s="184">
        <v>43967</v>
      </c>
      <c r="I41" s="182">
        <v>2</v>
      </c>
      <c r="J41" s="185">
        <f t="shared" si="0"/>
        <v>4400</v>
      </c>
      <c r="K41" s="184">
        <v>43952</v>
      </c>
      <c r="L41" s="184">
        <v>44071</v>
      </c>
      <c r="M41" s="182">
        <f t="shared" si="1"/>
        <v>119</v>
      </c>
    </row>
    <row r="42" spans="1:13">
      <c r="A42" s="182" t="str">
        <f>VLOOKUP(C42,품목코드!$B$2:$C$293,2,FALSE)</f>
        <v>AC-ABO-00001</v>
      </c>
      <c r="B42" s="21" t="s">
        <v>80</v>
      </c>
      <c r="C42" s="20" t="s">
        <v>107</v>
      </c>
      <c r="D42" s="162" t="s">
        <v>108</v>
      </c>
      <c r="E42" s="21" t="s">
        <v>42</v>
      </c>
      <c r="F42" s="31">
        <v>65000</v>
      </c>
      <c r="G42" s="183">
        <v>2020</v>
      </c>
      <c r="H42" s="184">
        <v>43911</v>
      </c>
      <c r="I42" s="182">
        <v>5</v>
      </c>
      <c r="J42" s="185">
        <f t="shared" si="0"/>
        <v>325000</v>
      </c>
      <c r="K42" s="184">
        <v>43893</v>
      </c>
      <c r="L42" s="184">
        <v>44057</v>
      </c>
      <c r="M42" s="182">
        <f t="shared" si="1"/>
        <v>164</v>
      </c>
    </row>
    <row r="43" spans="1:13">
      <c r="A43" s="182" t="str">
        <f>VLOOKUP(C43,품목코드!$B$2:$C$293,2,FALSE)</f>
        <v>AC-ABP-00001</v>
      </c>
      <c r="B43" s="21" t="s">
        <v>80</v>
      </c>
      <c r="C43" s="20" t="s">
        <v>109</v>
      </c>
      <c r="D43" s="162" t="s">
        <v>110</v>
      </c>
      <c r="E43" s="20" t="s">
        <v>16</v>
      </c>
      <c r="F43" s="24">
        <v>24300</v>
      </c>
      <c r="G43" s="183">
        <v>2020</v>
      </c>
      <c r="H43" s="184">
        <v>43843</v>
      </c>
      <c r="I43" s="182">
        <v>32</v>
      </c>
      <c r="J43" s="185">
        <f t="shared" si="0"/>
        <v>777600</v>
      </c>
      <c r="K43" s="184">
        <v>43828</v>
      </c>
      <c r="L43" s="184">
        <v>43961</v>
      </c>
      <c r="M43" s="182">
        <f t="shared" si="1"/>
        <v>133</v>
      </c>
    </row>
    <row r="44" spans="1:13">
      <c r="A44" s="182" t="str">
        <f>VLOOKUP(C44,품목코드!$B$2:$C$293,2,FALSE)</f>
        <v>AC-ABQ-00001</v>
      </c>
      <c r="B44" s="21" t="s">
        <v>80</v>
      </c>
      <c r="C44" s="20" t="s">
        <v>112</v>
      </c>
      <c r="D44" s="162" t="s">
        <v>113</v>
      </c>
      <c r="E44" s="20" t="s">
        <v>114</v>
      </c>
      <c r="F44" s="31">
        <v>4070</v>
      </c>
      <c r="G44" s="183">
        <v>2020</v>
      </c>
      <c r="H44" s="184">
        <v>44075</v>
      </c>
      <c r="I44" s="182">
        <v>24</v>
      </c>
      <c r="J44" s="185">
        <f t="shared" si="0"/>
        <v>97680</v>
      </c>
      <c r="K44" s="184">
        <v>44057</v>
      </c>
      <c r="L44" s="184">
        <v>44235</v>
      </c>
      <c r="M44" s="182">
        <f t="shared" si="1"/>
        <v>178</v>
      </c>
    </row>
    <row r="45" spans="1:13">
      <c r="A45" s="182" t="str">
        <f>VLOOKUP(C45,품목코드!$B$2:$C$293,2,FALSE)</f>
        <v>AC-ABR-00001</v>
      </c>
      <c r="B45" s="21" t="s">
        <v>80</v>
      </c>
      <c r="C45" s="20" t="s">
        <v>115</v>
      </c>
      <c r="D45" s="166" t="s">
        <v>116</v>
      </c>
      <c r="E45" s="21" t="s">
        <v>117</v>
      </c>
      <c r="F45" s="31">
        <v>2860</v>
      </c>
      <c r="G45" s="183">
        <v>2020</v>
      </c>
      <c r="H45" s="184">
        <v>44143</v>
      </c>
      <c r="I45" s="182">
        <v>7</v>
      </c>
      <c r="J45" s="185">
        <f t="shared" si="0"/>
        <v>20020</v>
      </c>
      <c r="K45" s="184">
        <v>44125</v>
      </c>
      <c r="L45" s="184">
        <v>44222</v>
      </c>
      <c r="M45" s="182">
        <f t="shared" si="1"/>
        <v>97</v>
      </c>
    </row>
    <row r="46" spans="1:13">
      <c r="A46" s="182" t="str">
        <f>VLOOKUP(C46,품목코드!$B$2:$C$293,2,FALSE)</f>
        <v>AD-ABS-00001</v>
      </c>
      <c r="B46" s="21" t="s">
        <v>118</v>
      </c>
      <c r="C46" s="20" t="s">
        <v>119</v>
      </c>
      <c r="D46" s="162" t="s">
        <v>120</v>
      </c>
      <c r="E46" s="20" t="s">
        <v>121</v>
      </c>
      <c r="F46" s="31">
        <v>35000</v>
      </c>
      <c r="G46" s="183">
        <v>2020</v>
      </c>
      <c r="H46" s="184">
        <v>43835</v>
      </c>
      <c r="I46" s="182">
        <v>17</v>
      </c>
      <c r="J46" s="185">
        <f t="shared" si="0"/>
        <v>595000</v>
      </c>
      <c r="K46" s="184">
        <v>43828</v>
      </c>
      <c r="L46" s="184">
        <v>43862</v>
      </c>
      <c r="M46" s="182">
        <f t="shared" si="1"/>
        <v>34</v>
      </c>
    </row>
    <row r="47" spans="1:13">
      <c r="A47" s="182" t="str">
        <f>VLOOKUP(C47,품목코드!$B$2:$C$293,2,FALSE)</f>
        <v>AD-ABT-00001</v>
      </c>
      <c r="B47" s="21" t="s">
        <v>118</v>
      </c>
      <c r="C47" s="20" t="s">
        <v>122</v>
      </c>
      <c r="D47" s="162" t="s">
        <v>123</v>
      </c>
      <c r="E47" s="20" t="s">
        <v>124</v>
      </c>
      <c r="F47" s="31">
        <v>30000</v>
      </c>
      <c r="G47" s="183">
        <v>2020</v>
      </c>
      <c r="H47" s="184">
        <v>44149</v>
      </c>
      <c r="I47" s="182">
        <v>38</v>
      </c>
      <c r="J47" s="185">
        <f t="shared" si="0"/>
        <v>1140000</v>
      </c>
      <c r="K47" s="184">
        <v>44120</v>
      </c>
      <c r="L47" s="184">
        <v>44256</v>
      </c>
      <c r="M47" s="182">
        <f t="shared" si="1"/>
        <v>136</v>
      </c>
    </row>
    <row r="48" spans="1:13">
      <c r="A48" s="182" t="str">
        <f>VLOOKUP(C48,품목코드!$B$2:$C$293,2,FALSE)</f>
        <v>AD-ABU-00001</v>
      </c>
      <c r="B48" s="21" t="s">
        <v>118</v>
      </c>
      <c r="C48" s="20" t="s">
        <v>125</v>
      </c>
      <c r="D48" s="162" t="s">
        <v>126</v>
      </c>
      <c r="E48" s="20" t="s">
        <v>124</v>
      </c>
      <c r="F48" s="31">
        <v>28000</v>
      </c>
      <c r="G48" s="183">
        <v>2020</v>
      </c>
      <c r="H48" s="184">
        <v>43932</v>
      </c>
      <c r="I48" s="182">
        <v>45</v>
      </c>
      <c r="J48" s="185">
        <f t="shared" si="0"/>
        <v>1260000</v>
      </c>
      <c r="K48" s="184">
        <v>43908</v>
      </c>
      <c r="L48" s="184">
        <v>43975</v>
      </c>
      <c r="M48" s="182">
        <f t="shared" si="1"/>
        <v>67</v>
      </c>
    </row>
    <row r="49" spans="1:13">
      <c r="A49" s="182" t="str">
        <f>VLOOKUP(C49,품목코드!$B$2:$C$293,2,FALSE)</f>
        <v>AD-ABV-00001</v>
      </c>
      <c r="B49" s="21" t="s">
        <v>118</v>
      </c>
      <c r="C49" s="20" t="s">
        <v>127</v>
      </c>
      <c r="D49" s="162" t="s">
        <v>128</v>
      </c>
      <c r="E49" s="21" t="s">
        <v>130</v>
      </c>
      <c r="F49" s="31">
        <v>4500</v>
      </c>
      <c r="G49" s="183">
        <v>2020</v>
      </c>
      <c r="H49" s="184">
        <v>44014</v>
      </c>
      <c r="I49" s="182">
        <v>17</v>
      </c>
      <c r="J49" s="185">
        <f t="shared" si="0"/>
        <v>76500</v>
      </c>
      <c r="K49" s="184">
        <v>44013</v>
      </c>
      <c r="L49" s="184">
        <v>44030</v>
      </c>
      <c r="M49" s="182">
        <f t="shared" si="1"/>
        <v>17</v>
      </c>
    </row>
    <row r="50" spans="1:13">
      <c r="A50" s="182" t="str">
        <f>VLOOKUP(C50,품목코드!$B$2:$C$293,2,FALSE)</f>
        <v>AD-ABW-00001</v>
      </c>
      <c r="B50" s="21" t="s">
        <v>118</v>
      </c>
      <c r="C50" s="21" t="s">
        <v>131</v>
      </c>
      <c r="D50" s="166" t="s">
        <v>132</v>
      </c>
      <c r="E50" s="21" t="s">
        <v>130</v>
      </c>
      <c r="F50" s="31">
        <v>9900</v>
      </c>
      <c r="G50" s="183">
        <v>2020</v>
      </c>
      <c r="H50" s="184">
        <v>43959</v>
      </c>
      <c r="I50" s="182">
        <v>13</v>
      </c>
      <c r="J50" s="185">
        <f t="shared" si="0"/>
        <v>128700</v>
      </c>
      <c r="K50" s="184">
        <v>43958</v>
      </c>
      <c r="L50" s="184">
        <v>43976</v>
      </c>
      <c r="M50" s="182">
        <f t="shared" si="1"/>
        <v>18</v>
      </c>
    </row>
    <row r="51" spans="1:13">
      <c r="A51" s="182" t="str">
        <f>VLOOKUP(C51,품목코드!$B$2:$C$293,2,FALSE)</f>
        <v>AD-ABX-00001</v>
      </c>
      <c r="B51" s="21" t="s">
        <v>118</v>
      </c>
      <c r="C51" s="21" t="s">
        <v>133</v>
      </c>
      <c r="D51" s="166" t="s">
        <v>134</v>
      </c>
      <c r="E51" s="21" t="s">
        <v>130</v>
      </c>
      <c r="F51" s="31">
        <v>5200</v>
      </c>
      <c r="G51" s="183">
        <v>2020</v>
      </c>
      <c r="H51" s="184">
        <v>43831</v>
      </c>
      <c r="I51" s="182">
        <v>46</v>
      </c>
      <c r="J51" s="185">
        <f t="shared" si="0"/>
        <v>239200</v>
      </c>
      <c r="K51" s="184">
        <v>43830</v>
      </c>
      <c r="L51" s="184">
        <v>43861</v>
      </c>
      <c r="M51" s="182">
        <f t="shared" si="1"/>
        <v>31</v>
      </c>
    </row>
    <row r="52" spans="1:13">
      <c r="A52" s="182" t="str">
        <f>VLOOKUP(C52,품목코드!$B$2:$C$293,2,FALSE)</f>
        <v>AD-ABY-00001</v>
      </c>
      <c r="B52" s="21" t="s">
        <v>118</v>
      </c>
      <c r="C52" s="20" t="s">
        <v>135</v>
      </c>
      <c r="D52" s="162" t="s">
        <v>136</v>
      </c>
      <c r="E52" s="20" t="s">
        <v>124</v>
      </c>
      <c r="F52" s="31">
        <v>66100</v>
      </c>
      <c r="G52" s="183">
        <v>2020</v>
      </c>
      <c r="H52" s="184">
        <v>44111</v>
      </c>
      <c r="I52" s="182">
        <v>50</v>
      </c>
      <c r="J52" s="185">
        <f t="shared" si="0"/>
        <v>3305000</v>
      </c>
      <c r="K52" s="184">
        <v>44085</v>
      </c>
      <c r="L52" s="184">
        <v>44086</v>
      </c>
      <c r="M52" s="182">
        <f t="shared" si="1"/>
        <v>1</v>
      </c>
    </row>
    <row r="53" spans="1:13">
      <c r="A53" s="182" t="str">
        <f>VLOOKUP(C53,품목코드!$B$2:$C$293,2,FALSE)</f>
        <v>AD-ABZ-00001</v>
      </c>
      <c r="B53" s="21" t="s">
        <v>118</v>
      </c>
      <c r="C53" s="20" t="s">
        <v>137</v>
      </c>
      <c r="D53" s="166" t="s">
        <v>138</v>
      </c>
      <c r="E53" s="21" t="s">
        <v>139</v>
      </c>
      <c r="F53" s="31">
        <v>1800</v>
      </c>
      <c r="G53" s="183">
        <v>2020</v>
      </c>
      <c r="H53" s="184">
        <v>44021</v>
      </c>
      <c r="I53" s="182">
        <v>18</v>
      </c>
      <c r="J53" s="185">
        <f t="shared" si="0"/>
        <v>32400</v>
      </c>
      <c r="K53" s="184">
        <v>43995</v>
      </c>
      <c r="L53" s="184">
        <v>44168</v>
      </c>
      <c r="M53" s="182">
        <f t="shared" si="1"/>
        <v>173</v>
      </c>
    </row>
    <row r="54" spans="1:13">
      <c r="A54" s="182" t="str">
        <f>VLOOKUP(C54,품목코드!$B$2:$C$293,2,FALSE)</f>
        <v>AD-ACA-00001</v>
      </c>
      <c r="B54" s="21" t="s">
        <v>118</v>
      </c>
      <c r="C54" s="21" t="s">
        <v>140</v>
      </c>
      <c r="D54" s="166" t="s">
        <v>138</v>
      </c>
      <c r="E54" s="21" t="s">
        <v>139</v>
      </c>
      <c r="F54" s="31">
        <v>1450</v>
      </c>
      <c r="G54" s="183">
        <v>2020</v>
      </c>
      <c r="H54" s="184">
        <v>43833</v>
      </c>
      <c r="I54" s="182">
        <v>45</v>
      </c>
      <c r="J54" s="185">
        <f t="shared" si="0"/>
        <v>65250</v>
      </c>
      <c r="K54" s="184">
        <v>43829</v>
      </c>
      <c r="L54" s="184">
        <v>44005</v>
      </c>
      <c r="M54" s="182">
        <f t="shared" si="1"/>
        <v>176</v>
      </c>
    </row>
    <row r="55" spans="1:13">
      <c r="A55" s="182" t="str">
        <f>VLOOKUP(C55,품목코드!$B$2:$C$293,2,FALSE)</f>
        <v>AD-ACB-00001</v>
      </c>
      <c r="B55" s="21" t="s">
        <v>118</v>
      </c>
      <c r="C55" s="20" t="s">
        <v>141</v>
      </c>
      <c r="D55" s="166" t="s">
        <v>142</v>
      </c>
      <c r="E55" s="21" t="s">
        <v>139</v>
      </c>
      <c r="F55" s="31">
        <v>5100</v>
      </c>
      <c r="G55" s="183">
        <v>2020</v>
      </c>
      <c r="H55" s="184">
        <v>44089</v>
      </c>
      <c r="I55" s="182">
        <v>33</v>
      </c>
      <c r="J55" s="185">
        <f t="shared" si="0"/>
        <v>168300</v>
      </c>
      <c r="K55" s="184">
        <v>44069</v>
      </c>
      <c r="L55" s="184">
        <v>44114</v>
      </c>
      <c r="M55" s="182">
        <f t="shared" si="1"/>
        <v>45</v>
      </c>
    </row>
    <row r="56" spans="1:13">
      <c r="A56" s="182" t="str">
        <f>VLOOKUP(C56,품목코드!$B$2:$C$293,2,FALSE)</f>
        <v>AD-ACC-00001</v>
      </c>
      <c r="B56" s="21" t="s">
        <v>118</v>
      </c>
      <c r="C56" s="20" t="s">
        <v>143</v>
      </c>
      <c r="D56" s="166" t="s">
        <v>144</v>
      </c>
      <c r="E56" s="21" t="s">
        <v>139</v>
      </c>
      <c r="F56" s="31">
        <v>2000</v>
      </c>
      <c r="G56" s="183">
        <v>2020</v>
      </c>
      <c r="H56" s="184">
        <v>44052</v>
      </c>
      <c r="I56" s="182">
        <v>27</v>
      </c>
      <c r="J56" s="185">
        <f t="shared" si="0"/>
        <v>54000</v>
      </c>
      <c r="K56" s="184">
        <v>44033</v>
      </c>
      <c r="L56" s="184">
        <v>44165</v>
      </c>
      <c r="M56" s="182">
        <f t="shared" si="1"/>
        <v>132</v>
      </c>
    </row>
    <row r="57" spans="1:13">
      <c r="A57" s="182" t="str">
        <f>VLOOKUP(C57,품목코드!$B$2:$C$293,2,FALSE)</f>
        <v>AD-ACD-00001</v>
      </c>
      <c r="B57" s="21" t="s">
        <v>118</v>
      </c>
      <c r="C57" s="21" t="s">
        <v>145</v>
      </c>
      <c r="D57" s="166" t="s">
        <v>144</v>
      </c>
      <c r="E57" s="21" t="s">
        <v>139</v>
      </c>
      <c r="F57" s="31">
        <v>1600</v>
      </c>
      <c r="G57" s="183">
        <v>2020</v>
      </c>
      <c r="H57" s="184">
        <v>44136</v>
      </c>
      <c r="I57" s="182">
        <v>48</v>
      </c>
      <c r="J57" s="185">
        <f t="shared" si="0"/>
        <v>76800</v>
      </c>
      <c r="K57" s="184">
        <v>44115</v>
      </c>
      <c r="L57" s="184">
        <v>44148</v>
      </c>
      <c r="M57" s="182">
        <f t="shared" si="1"/>
        <v>33</v>
      </c>
    </row>
    <row r="58" spans="1:13">
      <c r="A58" s="182" t="str">
        <f>VLOOKUP(C58,품목코드!$B$2:$C$293,2,FALSE)</f>
        <v>AD-ACE-00001</v>
      </c>
      <c r="B58" s="21" t="s">
        <v>118</v>
      </c>
      <c r="C58" s="20" t="s">
        <v>146</v>
      </c>
      <c r="D58" s="166" t="s">
        <v>147</v>
      </c>
      <c r="E58" s="21" t="s">
        <v>139</v>
      </c>
      <c r="F58" s="31">
        <v>5500</v>
      </c>
      <c r="G58" s="183">
        <v>2020</v>
      </c>
      <c r="H58" s="184">
        <v>44105</v>
      </c>
      <c r="I58" s="182">
        <v>20</v>
      </c>
      <c r="J58" s="185">
        <f t="shared" si="0"/>
        <v>110000</v>
      </c>
      <c r="K58" s="184">
        <v>44099</v>
      </c>
      <c r="L58" s="184">
        <v>44101</v>
      </c>
      <c r="M58" s="182">
        <f t="shared" si="1"/>
        <v>2</v>
      </c>
    </row>
    <row r="59" spans="1:13">
      <c r="A59" s="182" t="str">
        <f>VLOOKUP(C59,품목코드!$B$2:$C$293,2,FALSE)</f>
        <v>AE-ACF-00001</v>
      </c>
      <c r="B59" s="21" t="s">
        <v>148</v>
      </c>
      <c r="C59" s="21" t="s">
        <v>149</v>
      </c>
      <c r="D59" s="166" t="s">
        <v>150</v>
      </c>
      <c r="E59" s="21" t="s">
        <v>114</v>
      </c>
      <c r="F59" s="31">
        <v>490</v>
      </c>
      <c r="G59" s="183">
        <v>2020</v>
      </c>
      <c r="H59" s="184">
        <v>44128</v>
      </c>
      <c r="I59" s="182">
        <v>19</v>
      </c>
      <c r="J59" s="185">
        <f t="shared" si="0"/>
        <v>9310</v>
      </c>
      <c r="K59" s="184">
        <v>44107</v>
      </c>
      <c r="L59" s="184">
        <v>44168</v>
      </c>
      <c r="M59" s="182">
        <f t="shared" si="1"/>
        <v>61</v>
      </c>
    </row>
    <row r="60" spans="1:13">
      <c r="A60" s="182" t="str">
        <f>VLOOKUP(C60,품목코드!$B$2:$C$293,2,FALSE)</f>
        <v>AE-ACG-00001</v>
      </c>
      <c r="B60" s="21" t="s">
        <v>148</v>
      </c>
      <c r="C60" s="21" t="s">
        <v>151</v>
      </c>
      <c r="D60" s="166" t="s">
        <v>152</v>
      </c>
      <c r="E60" s="21" t="s">
        <v>23</v>
      </c>
      <c r="F60" s="31">
        <v>63000</v>
      </c>
      <c r="G60" s="183">
        <v>2020</v>
      </c>
      <c r="H60" s="184">
        <v>44176</v>
      </c>
      <c r="I60" s="182">
        <v>33</v>
      </c>
      <c r="J60" s="185">
        <f t="shared" si="0"/>
        <v>2079000</v>
      </c>
      <c r="K60" s="184">
        <v>44157</v>
      </c>
      <c r="L60" s="184">
        <v>44287</v>
      </c>
      <c r="M60" s="182">
        <f t="shared" si="1"/>
        <v>130</v>
      </c>
    </row>
    <row r="61" spans="1:13">
      <c r="A61" s="182" t="str">
        <f>VLOOKUP(C61,품목코드!$B$2:$C$293,2,FALSE)</f>
        <v>AE-ACH-00001</v>
      </c>
      <c r="B61" s="21" t="s">
        <v>148</v>
      </c>
      <c r="C61" s="21" t="s">
        <v>153</v>
      </c>
      <c r="D61" s="166" t="s">
        <v>154</v>
      </c>
      <c r="E61" s="21" t="s">
        <v>68</v>
      </c>
      <c r="F61" s="31">
        <v>29520</v>
      </c>
      <c r="G61" s="183">
        <v>2020</v>
      </c>
      <c r="H61" s="184">
        <v>44169</v>
      </c>
      <c r="I61" s="182">
        <v>38</v>
      </c>
      <c r="J61" s="185">
        <f t="shared" si="0"/>
        <v>1121760</v>
      </c>
      <c r="K61" s="184">
        <v>44141</v>
      </c>
      <c r="L61" s="184">
        <v>44164</v>
      </c>
      <c r="M61" s="182">
        <f t="shared" si="1"/>
        <v>23</v>
      </c>
    </row>
    <row r="62" spans="1:13">
      <c r="A62" s="182" t="str">
        <f>VLOOKUP(C62,품목코드!$B$2:$C$293,2,FALSE)</f>
        <v>AE-ACI-00001</v>
      </c>
      <c r="B62" s="21" t="s">
        <v>148</v>
      </c>
      <c r="C62" s="21" t="s">
        <v>155</v>
      </c>
      <c r="D62" s="166" t="s">
        <v>156</v>
      </c>
      <c r="E62" s="20" t="s">
        <v>157</v>
      </c>
      <c r="F62" s="31">
        <v>11000</v>
      </c>
      <c r="G62" s="183">
        <v>2020</v>
      </c>
      <c r="H62" s="184">
        <v>44175</v>
      </c>
      <c r="I62" s="182">
        <v>39</v>
      </c>
      <c r="J62" s="185">
        <f t="shared" si="0"/>
        <v>429000</v>
      </c>
      <c r="K62" s="184">
        <v>44172</v>
      </c>
      <c r="L62" s="184">
        <v>44181</v>
      </c>
      <c r="M62" s="182">
        <f t="shared" si="1"/>
        <v>9</v>
      </c>
    </row>
    <row r="63" spans="1:13">
      <c r="A63" s="182" t="str">
        <f>VLOOKUP(C63,품목코드!$B$2:$C$293,2,FALSE)</f>
        <v>AE-ACJ-00001</v>
      </c>
      <c r="B63" s="21" t="s">
        <v>148</v>
      </c>
      <c r="C63" s="21" t="s">
        <v>158</v>
      </c>
      <c r="D63" s="166" t="s">
        <v>159</v>
      </c>
      <c r="E63" s="21" t="s">
        <v>68</v>
      </c>
      <c r="F63" s="31">
        <v>7600</v>
      </c>
      <c r="G63" s="183">
        <v>2020</v>
      </c>
      <c r="H63" s="184">
        <v>44160</v>
      </c>
      <c r="I63" s="182">
        <v>50</v>
      </c>
      <c r="J63" s="185">
        <f t="shared" si="0"/>
        <v>380000</v>
      </c>
      <c r="K63" s="184">
        <v>44141</v>
      </c>
      <c r="L63" s="184">
        <v>44280</v>
      </c>
      <c r="M63" s="182">
        <f t="shared" si="1"/>
        <v>139</v>
      </c>
    </row>
    <row r="64" spans="1:13">
      <c r="A64" s="182" t="str">
        <f>VLOOKUP(C64,품목코드!$B$2:$C$293,2,FALSE)</f>
        <v>AE-ACK-00001</v>
      </c>
      <c r="B64" s="21" t="s">
        <v>148</v>
      </c>
      <c r="C64" s="21" t="s">
        <v>160</v>
      </c>
      <c r="D64" s="166" t="s">
        <v>161</v>
      </c>
      <c r="E64" s="20" t="s">
        <v>157</v>
      </c>
      <c r="F64" s="31">
        <v>8500</v>
      </c>
      <c r="G64" s="183">
        <v>2020</v>
      </c>
      <c r="H64" s="184">
        <v>44157</v>
      </c>
      <c r="I64" s="182">
        <v>6</v>
      </c>
      <c r="J64" s="185">
        <f t="shared" si="0"/>
        <v>51000</v>
      </c>
      <c r="K64" s="184">
        <v>44142</v>
      </c>
      <c r="L64" s="184">
        <v>44293</v>
      </c>
      <c r="M64" s="182">
        <f t="shared" si="1"/>
        <v>151</v>
      </c>
    </row>
    <row r="65" spans="1:13">
      <c r="A65" s="182" t="str">
        <f>VLOOKUP(C65,품목코드!$B$2:$C$293,2,FALSE)</f>
        <v>AE-ACL-00001</v>
      </c>
      <c r="B65" s="21" t="s">
        <v>148</v>
      </c>
      <c r="C65" s="21" t="s">
        <v>162</v>
      </c>
      <c r="D65" s="166" t="s">
        <v>163</v>
      </c>
      <c r="E65" s="21" t="s">
        <v>164</v>
      </c>
      <c r="F65" s="31">
        <v>80000</v>
      </c>
      <c r="G65" s="183">
        <v>2020</v>
      </c>
      <c r="H65" s="184">
        <v>44190</v>
      </c>
      <c r="I65" s="182">
        <v>21</v>
      </c>
      <c r="J65" s="185">
        <f t="shared" si="0"/>
        <v>1680000</v>
      </c>
      <c r="K65" s="184">
        <v>44174</v>
      </c>
      <c r="L65" s="184">
        <v>44319</v>
      </c>
      <c r="M65" s="182">
        <f t="shared" si="1"/>
        <v>145</v>
      </c>
    </row>
    <row r="66" spans="1:13">
      <c r="A66" s="182" t="str">
        <f>VLOOKUP(C66,품목코드!$B$2:$C$293,2,FALSE)</f>
        <v>AE-ACM-00001</v>
      </c>
      <c r="B66" s="21" t="s">
        <v>148</v>
      </c>
      <c r="C66" s="20" t="s">
        <v>165</v>
      </c>
      <c r="D66" s="162" t="s">
        <v>166</v>
      </c>
      <c r="E66" s="21" t="s">
        <v>117</v>
      </c>
      <c r="F66" s="31">
        <v>79800</v>
      </c>
      <c r="G66" s="183">
        <v>2020</v>
      </c>
      <c r="H66" s="184">
        <v>44047</v>
      </c>
      <c r="I66" s="182">
        <v>7</v>
      </c>
      <c r="J66" s="185">
        <f t="shared" si="0"/>
        <v>558600</v>
      </c>
      <c r="K66" s="184">
        <v>44023</v>
      </c>
      <c r="L66" s="184">
        <v>44080</v>
      </c>
      <c r="M66" s="182">
        <f t="shared" si="1"/>
        <v>57</v>
      </c>
    </row>
    <row r="67" spans="1:13">
      <c r="A67" s="182" t="str">
        <f>VLOOKUP(C67,품목코드!$B$2:$C$293,2,FALSE)</f>
        <v>AE-ACN-00001</v>
      </c>
      <c r="B67" s="21" t="s">
        <v>148</v>
      </c>
      <c r="C67" s="20" t="s">
        <v>167</v>
      </c>
      <c r="D67" s="166" t="s">
        <v>168</v>
      </c>
      <c r="E67" s="21" t="s">
        <v>117</v>
      </c>
      <c r="F67" s="31">
        <v>249900</v>
      </c>
      <c r="G67" s="183">
        <v>2020</v>
      </c>
      <c r="H67" s="184">
        <v>43977</v>
      </c>
      <c r="I67" s="182">
        <v>45</v>
      </c>
      <c r="J67" s="185">
        <f t="shared" ref="J67:J130" si="2">F67*I67</f>
        <v>11245500</v>
      </c>
      <c r="K67" s="184">
        <v>43967</v>
      </c>
      <c r="L67" s="184">
        <v>44119</v>
      </c>
      <c r="M67" s="182">
        <f t="shared" ref="M67:M130" si="3">L67-K67</f>
        <v>152</v>
      </c>
    </row>
    <row r="68" spans="1:13">
      <c r="A68" s="182" t="str">
        <f>VLOOKUP(C68,품목코드!$B$2:$C$293,2,FALSE)</f>
        <v>AE-ACO-00001</v>
      </c>
      <c r="B68" s="21" t="s">
        <v>148</v>
      </c>
      <c r="C68" s="21" t="s">
        <v>169</v>
      </c>
      <c r="D68" s="166" t="s">
        <v>170</v>
      </c>
      <c r="E68" s="21" t="s">
        <v>117</v>
      </c>
      <c r="F68" s="31">
        <v>79300</v>
      </c>
      <c r="G68" s="183">
        <v>2020</v>
      </c>
      <c r="H68" s="184">
        <v>44051</v>
      </c>
      <c r="I68" s="182">
        <v>44</v>
      </c>
      <c r="J68" s="185">
        <f t="shared" si="2"/>
        <v>3489200</v>
      </c>
      <c r="K68" s="184">
        <v>44035</v>
      </c>
      <c r="L68" s="184">
        <v>44197</v>
      </c>
      <c r="M68" s="182">
        <f t="shared" si="3"/>
        <v>162</v>
      </c>
    </row>
    <row r="69" spans="1:13">
      <c r="A69" s="182" t="str">
        <f>VLOOKUP(C69,품목코드!$B$2:$C$293,2,FALSE)</f>
        <v>AE-ACP-00001</v>
      </c>
      <c r="B69" s="21" t="s">
        <v>148</v>
      </c>
      <c r="C69" s="21" t="s">
        <v>171</v>
      </c>
      <c r="D69" s="166" t="s">
        <v>172</v>
      </c>
      <c r="E69" s="21" t="s">
        <v>23</v>
      </c>
      <c r="F69" s="31">
        <v>1140000</v>
      </c>
      <c r="G69" s="183">
        <v>2020</v>
      </c>
      <c r="H69" s="184">
        <v>43856</v>
      </c>
      <c r="I69" s="182">
        <v>8</v>
      </c>
      <c r="J69" s="185">
        <f t="shared" si="2"/>
        <v>9120000</v>
      </c>
      <c r="K69" s="184">
        <v>43828</v>
      </c>
      <c r="L69" s="184">
        <v>43904</v>
      </c>
      <c r="M69" s="182">
        <f t="shared" si="3"/>
        <v>76</v>
      </c>
    </row>
    <row r="70" spans="1:13">
      <c r="A70" s="182" t="str">
        <f>VLOOKUP(C70,품목코드!$B$2:$C$293,2,FALSE)</f>
        <v>AE-ACQ-00001</v>
      </c>
      <c r="B70" s="21" t="s">
        <v>148</v>
      </c>
      <c r="C70" s="21" t="s">
        <v>173</v>
      </c>
      <c r="D70" s="166" t="s">
        <v>174</v>
      </c>
      <c r="E70" s="21" t="s">
        <v>65</v>
      </c>
      <c r="F70" s="31">
        <v>74200</v>
      </c>
      <c r="G70" s="183">
        <v>2020</v>
      </c>
      <c r="H70" s="184">
        <v>43875</v>
      </c>
      <c r="I70" s="182">
        <v>42</v>
      </c>
      <c r="J70" s="185">
        <f t="shared" si="2"/>
        <v>3116400</v>
      </c>
      <c r="K70" s="184">
        <v>43870</v>
      </c>
      <c r="L70" s="184">
        <v>44012</v>
      </c>
      <c r="M70" s="182">
        <f t="shared" si="3"/>
        <v>142</v>
      </c>
    </row>
    <row r="71" spans="1:13">
      <c r="A71" s="182" t="str">
        <f>VLOOKUP(C71,품목코드!$B$2:$C$293,2,FALSE)</f>
        <v>AF-ACR-00001</v>
      </c>
      <c r="B71" s="21" t="s">
        <v>182</v>
      </c>
      <c r="C71" s="21" t="s">
        <v>183</v>
      </c>
      <c r="D71" s="162" t="s">
        <v>184</v>
      </c>
      <c r="E71" s="21" t="s">
        <v>42</v>
      </c>
      <c r="F71" s="31">
        <v>70</v>
      </c>
      <c r="G71" s="183">
        <v>2020</v>
      </c>
      <c r="H71" s="184">
        <v>44170</v>
      </c>
      <c r="I71" s="182">
        <v>21</v>
      </c>
      <c r="J71" s="185">
        <f t="shared" si="2"/>
        <v>1470</v>
      </c>
      <c r="K71" s="184">
        <v>44155</v>
      </c>
      <c r="L71" s="184">
        <v>44215</v>
      </c>
      <c r="M71" s="182">
        <f t="shared" si="3"/>
        <v>60</v>
      </c>
    </row>
    <row r="72" spans="1:13">
      <c r="A72" s="182" t="str">
        <f>VLOOKUP(C72,품목코드!$B$2:$C$293,2,FALSE)</f>
        <v>AF-ACS-00001</v>
      </c>
      <c r="B72" s="21" t="s">
        <v>182</v>
      </c>
      <c r="C72" s="21" t="s">
        <v>185</v>
      </c>
      <c r="D72" s="166" t="s">
        <v>186</v>
      </c>
      <c r="E72" s="21" t="s">
        <v>42</v>
      </c>
      <c r="F72" s="31">
        <v>700</v>
      </c>
      <c r="G72" s="183">
        <v>2020</v>
      </c>
      <c r="H72" s="184">
        <v>44094</v>
      </c>
      <c r="I72" s="182">
        <v>22</v>
      </c>
      <c r="J72" s="185">
        <f t="shared" si="2"/>
        <v>15400</v>
      </c>
      <c r="K72" s="184">
        <v>44076</v>
      </c>
      <c r="L72" s="184">
        <v>44190</v>
      </c>
      <c r="M72" s="182">
        <f t="shared" si="3"/>
        <v>114</v>
      </c>
    </row>
    <row r="73" spans="1:13">
      <c r="A73" s="182" t="str">
        <f>VLOOKUP(C73,품목코드!$B$2:$C$293,2,FALSE)</f>
        <v>AF-ACT-00001</v>
      </c>
      <c r="B73" s="21" t="s">
        <v>182</v>
      </c>
      <c r="C73" s="21" t="s">
        <v>187</v>
      </c>
      <c r="D73" s="166" t="s">
        <v>188</v>
      </c>
      <c r="E73" s="21" t="s">
        <v>68</v>
      </c>
      <c r="F73" s="31">
        <v>380</v>
      </c>
      <c r="G73" s="183">
        <v>2020</v>
      </c>
      <c r="H73" s="184">
        <v>44176</v>
      </c>
      <c r="I73" s="182">
        <v>11</v>
      </c>
      <c r="J73" s="185">
        <f t="shared" si="2"/>
        <v>4180</v>
      </c>
      <c r="K73" s="184">
        <v>44160</v>
      </c>
      <c r="L73" s="184">
        <v>44245</v>
      </c>
      <c r="M73" s="182">
        <f t="shared" si="3"/>
        <v>85</v>
      </c>
    </row>
    <row r="74" spans="1:13">
      <c r="A74" s="182" t="str">
        <f>VLOOKUP(C74,품목코드!$B$2:$C$293,2,FALSE)</f>
        <v>AF-ACU-00001</v>
      </c>
      <c r="B74" s="21" t="s">
        <v>182</v>
      </c>
      <c r="C74" s="21" t="s">
        <v>189</v>
      </c>
      <c r="D74" s="166" t="s">
        <v>190</v>
      </c>
      <c r="E74" s="20" t="s">
        <v>157</v>
      </c>
      <c r="F74" s="31">
        <v>140000</v>
      </c>
      <c r="G74" s="183">
        <v>2020</v>
      </c>
      <c r="H74" s="184">
        <v>43854</v>
      </c>
      <c r="I74" s="182">
        <v>15</v>
      </c>
      <c r="J74" s="185">
        <f t="shared" si="2"/>
        <v>2100000</v>
      </c>
      <c r="K74" s="184">
        <v>43830</v>
      </c>
      <c r="L74" s="184">
        <v>43986</v>
      </c>
      <c r="M74" s="182">
        <f t="shared" si="3"/>
        <v>156</v>
      </c>
    </row>
    <row r="75" spans="1:13">
      <c r="A75" s="182" t="str">
        <f>VLOOKUP(C75,품목코드!$B$2:$C$293,2,FALSE)</f>
        <v>AF-ACV-00001</v>
      </c>
      <c r="B75" s="21" t="s">
        <v>182</v>
      </c>
      <c r="C75" s="20" t="s">
        <v>191</v>
      </c>
      <c r="D75" s="162" t="s">
        <v>192</v>
      </c>
      <c r="E75" s="21" t="s">
        <v>193</v>
      </c>
      <c r="F75" s="31">
        <v>8000</v>
      </c>
      <c r="G75" s="183">
        <v>2020</v>
      </c>
      <c r="H75" s="184">
        <v>44181</v>
      </c>
      <c r="I75" s="182">
        <v>12</v>
      </c>
      <c r="J75" s="185">
        <f t="shared" si="2"/>
        <v>96000</v>
      </c>
      <c r="K75" s="184">
        <v>44165</v>
      </c>
      <c r="L75" s="184">
        <v>44234</v>
      </c>
      <c r="M75" s="182">
        <f t="shared" si="3"/>
        <v>69</v>
      </c>
    </row>
    <row r="76" spans="1:13">
      <c r="A76" s="182" t="str">
        <f>VLOOKUP(C76,품목코드!$B$2:$C$293,2,FALSE)</f>
        <v>AF-ACW-00001</v>
      </c>
      <c r="B76" s="21" t="s">
        <v>182</v>
      </c>
      <c r="C76" s="21" t="s">
        <v>198</v>
      </c>
      <c r="D76" s="166" t="s">
        <v>199</v>
      </c>
      <c r="E76" s="20" t="s">
        <v>157</v>
      </c>
      <c r="F76" s="31">
        <v>27000</v>
      </c>
      <c r="G76" s="183">
        <v>2020</v>
      </c>
      <c r="H76" s="184">
        <v>43849</v>
      </c>
      <c r="I76" s="182">
        <v>11</v>
      </c>
      <c r="J76" s="185">
        <f t="shared" si="2"/>
        <v>297000</v>
      </c>
      <c r="K76" s="184">
        <v>43821</v>
      </c>
      <c r="L76" s="184">
        <v>43969</v>
      </c>
      <c r="M76" s="182">
        <f t="shared" si="3"/>
        <v>148</v>
      </c>
    </row>
    <row r="77" spans="1:13">
      <c r="A77" s="182" t="str">
        <f>VLOOKUP(C77,품목코드!$B$2:$C$293,2,FALSE)</f>
        <v>AF-ACX-00001</v>
      </c>
      <c r="B77" s="21" t="s">
        <v>182</v>
      </c>
      <c r="C77" s="21" t="s">
        <v>200</v>
      </c>
      <c r="D77" s="166" t="s">
        <v>201</v>
      </c>
      <c r="E77" s="20" t="s">
        <v>202</v>
      </c>
      <c r="F77" s="31">
        <v>33000</v>
      </c>
      <c r="G77" s="183">
        <v>2020</v>
      </c>
      <c r="H77" s="184">
        <v>43846</v>
      </c>
      <c r="I77" s="182">
        <v>0</v>
      </c>
      <c r="J77" s="185">
        <f t="shared" si="2"/>
        <v>0</v>
      </c>
      <c r="K77" s="184">
        <v>43846</v>
      </c>
      <c r="L77" s="184">
        <v>43913</v>
      </c>
      <c r="M77" s="182">
        <f t="shared" si="3"/>
        <v>67</v>
      </c>
    </row>
    <row r="78" spans="1:13">
      <c r="A78" s="182" t="str">
        <f>VLOOKUP(C78,품목코드!$B$2:$C$293,2,FALSE)</f>
        <v>AF-ACY-00001</v>
      </c>
      <c r="B78" s="21" t="s">
        <v>182</v>
      </c>
      <c r="C78" s="21" t="s">
        <v>203</v>
      </c>
      <c r="D78" s="166" t="s">
        <v>204</v>
      </c>
      <c r="E78" s="21" t="s">
        <v>205</v>
      </c>
      <c r="F78" s="31">
        <v>50000</v>
      </c>
      <c r="G78" s="183">
        <v>2020</v>
      </c>
      <c r="H78" s="184">
        <v>44106</v>
      </c>
      <c r="I78" s="182">
        <v>28</v>
      </c>
      <c r="J78" s="185">
        <f t="shared" si="2"/>
        <v>1400000</v>
      </c>
      <c r="K78" s="184">
        <v>44090</v>
      </c>
      <c r="L78" s="184">
        <v>44135</v>
      </c>
      <c r="M78" s="182">
        <f t="shared" si="3"/>
        <v>45</v>
      </c>
    </row>
    <row r="79" spans="1:13">
      <c r="A79" s="182" t="str">
        <f>VLOOKUP(C79,품목코드!$B$2:$C$293,2,FALSE)</f>
        <v>AF-ACZ-00001</v>
      </c>
      <c r="B79" s="21" t="s">
        <v>182</v>
      </c>
      <c r="C79" s="21" t="s">
        <v>206</v>
      </c>
      <c r="D79" s="166" t="s">
        <v>207</v>
      </c>
      <c r="E79" s="21" t="s">
        <v>208</v>
      </c>
      <c r="F79" s="31">
        <v>2080</v>
      </c>
      <c r="G79" s="183">
        <v>2020</v>
      </c>
      <c r="H79" s="184">
        <v>43892</v>
      </c>
      <c r="I79" s="182">
        <v>43</v>
      </c>
      <c r="J79" s="185">
        <f t="shared" si="2"/>
        <v>89440</v>
      </c>
      <c r="K79" s="184">
        <v>43886</v>
      </c>
      <c r="L79" s="184">
        <v>44066</v>
      </c>
      <c r="M79" s="182">
        <f t="shared" si="3"/>
        <v>180</v>
      </c>
    </row>
    <row r="80" spans="1:13">
      <c r="A80" s="182" t="str">
        <f>VLOOKUP(C80,품목코드!$B$2:$C$293,2,FALSE)</f>
        <v>AF-ADA-00001</v>
      </c>
      <c r="B80" s="21" t="s">
        <v>182</v>
      </c>
      <c r="C80" s="20" t="s">
        <v>209</v>
      </c>
      <c r="D80" s="162" t="s">
        <v>210</v>
      </c>
      <c r="E80" s="20" t="s">
        <v>20</v>
      </c>
      <c r="F80" s="24">
        <v>1700000</v>
      </c>
      <c r="G80" s="183">
        <v>2020</v>
      </c>
      <c r="H80" s="184">
        <v>43833</v>
      </c>
      <c r="I80" s="182">
        <v>36</v>
      </c>
      <c r="J80" s="185">
        <f t="shared" si="2"/>
        <v>61200000</v>
      </c>
      <c r="K80" s="184">
        <v>43832</v>
      </c>
      <c r="L80" s="184">
        <v>43999</v>
      </c>
      <c r="M80" s="182">
        <f t="shared" si="3"/>
        <v>167</v>
      </c>
    </row>
    <row r="81" spans="1:13">
      <c r="A81" s="182" t="str">
        <f>VLOOKUP(C81,품목코드!$B$2:$C$293,2,FALSE)</f>
        <v>AF-ADB-00001</v>
      </c>
      <c r="B81" s="21" t="s">
        <v>182</v>
      </c>
      <c r="C81" s="21" t="s">
        <v>211</v>
      </c>
      <c r="D81" s="166" t="s">
        <v>212</v>
      </c>
      <c r="E81" s="21" t="s">
        <v>213</v>
      </c>
      <c r="F81" s="24">
        <v>98000</v>
      </c>
      <c r="G81" s="183">
        <v>2020</v>
      </c>
      <c r="H81" s="184">
        <v>43953</v>
      </c>
      <c r="I81" s="182">
        <v>37</v>
      </c>
      <c r="J81" s="185">
        <f t="shared" si="2"/>
        <v>3626000</v>
      </c>
      <c r="K81" s="184">
        <v>43942</v>
      </c>
      <c r="L81" s="184">
        <v>44108</v>
      </c>
      <c r="M81" s="182">
        <f t="shared" si="3"/>
        <v>166</v>
      </c>
    </row>
    <row r="82" spans="1:13">
      <c r="A82" s="182" t="str">
        <f>VLOOKUP(C82,품목코드!$B$2:$C$293,2,FALSE)</f>
        <v>AF-ADC-00001</v>
      </c>
      <c r="B82" s="21" t="s">
        <v>182</v>
      </c>
      <c r="C82" s="20" t="s">
        <v>214</v>
      </c>
      <c r="D82" s="166" t="s">
        <v>215</v>
      </c>
      <c r="E82" s="20" t="s">
        <v>16</v>
      </c>
      <c r="F82" s="31">
        <v>8200</v>
      </c>
      <c r="G82" s="183">
        <v>2020</v>
      </c>
      <c r="H82" s="184">
        <v>44080</v>
      </c>
      <c r="I82" s="182">
        <v>40</v>
      </c>
      <c r="J82" s="185">
        <f t="shared" si="2"/>
        <v>328000</v>
      </c>
      <c r="K82" s="184">
        <v>44073</v>
      </c>
      <c r="L82" s="184">
        <v>44199</v>
      </c>
      <c r="M82" s="182">
        <f t="shared" si="3"/>
        <v>126</v>
      </c>
    </row>
    <row r="83" spans="1:13">
      <c r="A83" s="182" t="str">
        <f>VLOOKUP(C83,품목코드!$B$2:$C$293,2,FALSE)</f>
        <v>AF-ADD-00001</v>
      </c>
      <c r="B83" s="21" t="s">
        <v>182</v>
      </c>
      <c r="C83" s="20" t="s">
        <v>216</v>
      </c>
      <c r="D83" s="166" t="s">
        <v>217</v>
      </c>
      <c r="E83" s="20" t="s">
        <v>157</v>
      </c>
      <c r="F83" s="31">
        <v>7620</v>
      </c>
      <c r="G83" s="183">
        <v>2020</v>
      </c>
      <c r="H83" s="184">
        <v>44148</v>
      </c>
      <c r="I83" s="182">
        <v>8</v>
      </c>
      <c r="J83" s="185">
        <f t="shared" si="2"/>
        <v>60960</v>
      </c>
      <c r="K83" s="184">
        <v>44131</v>
      </c>
      <c r="L83" s="184">
        <v>44161</v>
      </c>
      <c r="M83" s="182">
        <f t="shared" si="3"/>
        <v>30</v>
      </c>
    </row>
    <row r="84" spans="1:13">
      <c r="A84" s="182" t="str">
        <f>VLOOKUP(C84,품목코드!$B$2:$C$293,2,FALSE)</f>
        <v>AF-ADE-00001</v>
      </c>
      <c r="B84" s="21" t="s">
        <v>182</v>
      </c>
      <c r="C84" s="21" t="s">
        <v>218</v>
      </c>
      <c r="D84" s="166" t="s">
        <v>219</v>
      </c>
      <c r="E84" s="21" t="s">
        <v>220</v>
      </c>
      <c r="F84" s="31">
        <v>46800</v>
      </c>
      <c r="G84" s="183">
        <v>2020</v>
      </c>
      <c r="H84" s="184">
        <v>44171</v>
      </c>
      <c r="I84" s="182">
        <v>13</v>
      </c>
      <c r="J84" s="185">
        <f t="shared" si="2"/>
        <v>608400</v>
      </c>
      <c r="K84" s="184">
        <v>44149</v>
      </c>
      <c r="L84" s="184">
        <v>44242</v>
      </c>
      <c r="M84" s="182">
        <f t="shared" si="3"/>
        <v>93</v>
      </c>
    </row>
    <row r="85" spans="1:13">
      <c r="A85" s="182" t="str">
        <f>VLOOKUP(C85,품목코드!$B$2:$C$293,2,FALSE)</f>
        <v>AF-ADF-00001</v>
      </c>
      <c r="B85" s="21" t="s">
        <v>182</v>
      </c>
      <c r="C85" s="21" t="s">
        <v>221</v>
      </c>
      <c r="D85" s="166" t="s">
        <v>222</v>
      </c>
      <c r="E85" s="21" t="s">
        <v>220</v>
      </c>
      <c r="F85" s="31">
        <v>118400</v>
      </c>
      <c r="G85" s="183">
        <v>2020</v>
      </c>
      <c r="H85" s="184">
        <v>44160</v>
      </c>
      <c r="I85" s="182">
        <v>36</v>
      </c>
      <c r="J85" s="185">
        <f t="shared" si="2"/>
        <v>4262400</v>
      </c>
      <c r="K85" s="184">
        <v>44130</v>
      </c>
      <c r="L85" s="184">
        <v>44214</v>
      </c>
      <c r="M85" s="182">
        <f t="shared" si="3"/>
        <v>84</v>
      </c>
    </row>
    <row r="86" spans="1:13">
      <c r="A86" s="182" t="str">
        <f>VLOOKUP(C86,품목코드!$B$2:$C$293,2,FALSE)</f>
        <v>AF-ADG-00001</v>
      </c>
      <c r="B86" s="21" t="s">
        <v>182</v>
      </c>
      <c r="C86" s="21" t="s">
        <v>223</v>
      </c>
      <c r="D86" s="166" t="s">
        <v>224</v>
      </c>
      <c r="E86" s="21" t="s">
        <v>220</v>
      </c>
      <c r="F86" s="31">
        <v>97000</v>
      </c>
      <c r="G86" s="183">
        <v>2020</v>
      </c>
      <c r="H86" s="184">
        <v>44105</v>
      </c>
      <c r="I86" s="182">
        <v>1</v>
      </c>
      <c r="J86" s="185">
        <f t="shared" si="2"/>
        <v>97000</v>
      </c>
      <c r="K86" s="184">
        <v>44105</v>
      </c>
      <c r="L86" s="184">
        <v>44277</v>
      </c>
      <c r="M86" s="182">
        <f t="shared" si="3"/>
        <v>172</v>
      </c>
    </row>
    <row r="87" spans="1:13">
      <c r="A87" s="182" t="str">
        <f>VLOOKUP(C87,품목코드!$B$2:$C$293,2,FALSE)</f>
        <v>AF-ADH-00001</v>
      </c>
      <c r="B87" s="21" t="s">
        <v>182</v>
      </c>
      <c r="C87" s="21" t="s">
        <v>225</v>
      </c>
      <c r="D87" s="166" t="s">
        <v>226</v>
      </c>
      <c r="E87" s="21" t="s">
        <v>220</v>
      </c>
      <c r="F87" s="31">
        <v>111900</v>
      </c>
      <c r="G87" s="183">
        <v>2020</v>
      </c>
      <c r="H87" s="184">
        <v>44025</v>
      </c>
      <c r="I87" s="182">
        <v>7</v>
      </c>
      <c r="J87" s="185">
        <f t="shared" si="2"/>
        <v>783300</v>
      </c>
      <c r="K87" s="184">
        <v>44020</v>
      </c>
      <c r="L87" s="184">
        <v>44105</v>
      </c>
      <c r="M87" s="182">
        <f t="shared" si="3"/>
        <v>85</v>
      </c>
    </row>
    <row r="88" spans="1:13">
      <c r="A88" s="182" t="str">
        <f>VLOOKUP(C88,품목코드!$B$2:$C$293,2,FALSE)</f>
        <v>AF-ADI-00001</v>
      </c>
      <c r="B88" s="21" t="s">
        <v>182</v>
      </c>
      <c r="C88" s="21" t="s">
        <v>227</v>
      </c>
      <c r="D88" s="166" t="s">
        <v>228</v>
      </c>
      <c r="E88" s="20" t="s">
        <v>157</v>
      </c>
      <c r="F88" s="31">
        <v>16000</v>
      </c>
      <c r="G88" s="183">
        <v>2020</v>
      </c>
      <c r="H88" s="184">
        <v>43880</v>
      </c>
      <c r="I88" s="182">
        <v>14</v>
      </c>
      <c r="J88" s="185">
        <f t="shared" si="2"/>
        <v>224000</v>
      </c>
      <c r="K88" s="184">
        <v>43856</v>
      </c>
      <c r="L88" s="184">
        <v>43972</v>
      </c>
      <c r="M88" s="182">
        <f t="shared" si="3"/>
        <v>116</v>
      </c>
    </row>
    <row r="89" spans="1:13">
      <c r="A89" s="182" t="str">
        <f>VLOOKUP(C89,품목코드!$B$2:$C$293,2,FALSE)</f>
        <v>AF-ADJ-00001</v>
      </c>
      <c r="B89" s="21" t="s">
        <v>182</v>
      </c>
      <c r="C89" s="21" t="s">
        <v>229</v>
      </c>
      <c r="D89" s="162" t="s">
        <v>230</v>
      </c>
      <c r="E89" s="20" t="s">
        <v>157</v>
      </c>
      <c r="F89" s="31">
        <v>7600</v>
      </c>
      <c r="G89" s="183">
        <v>2020</v>
      </c>
      <c r="H89" s="184">
        <v>44080</v>
      </c>
      <c r="I89" s="182">
        <v>36</v>
      </c>
      <c r="J89" s="185">
        <f t="shared" si="2"/>
        <v>273600</v>
      </c>
      <c r="K89" s="184">
        <v>44053</v>
      </c>
      <c r="L89" s="184">
        <v>44216</v>
      </c>
      <c r="M89" s="182">
        <f t="shared" si="3"/>
        <v>163</v>
      </c>
    </row>
    <row r="90" spans="1:13">
      <c r="A90" s="182" t="str">
        <f>VLOOKUP(C90,품목코드!$B$2:$C$293,2,FALSE)</f>
        <v>AF-ADK-00001</v>
      </c>
      <c r="B90" s="21" t="s">
        <v>182</v>
      </c>
      <c r="C90" s="20" t="s">
        <v>231</v>
      </c>
      <c r="D90" s="162" t="s">
        <v>232</v>
      </c>
      <c r="E90" s="21" t="s">
        <v>42</v>
      </c>
      <c r="F90" s="31">
        <v>1940</v>
      </c>
      <c r="G90" s="183">
        <v>2020</v>
      </c>
      <c r="H90" s="184">
        <v>44049</v>
      </c>
      <c r="I90" s="182">
        <v>40</v>
      </c>
      <c r="J90" s="185">
        <f t="shared" si="2"/>
        <v>77600</v>
      </c>
      <c r="K90" s="184">
        <v>44029</v>
      </c>
      <c r="L90" s="184">
        <v>44043</v>
      </c>
      <c r="M90" s="182">
        <f t="shared" si="3"/>
        <v>14</v>
      </c>
    </row>
    <row r="91" spans="1:13">
      <c r="A91" s="182" t="str">
        <f>VLOOKUP(C91,품목코드!$B$2:$C$293,2,FALSE)</f>
        <v>AF-ADL-00001</v>
      </c>
      <c r="B91" s="21" t="s">
        <v>182</v>
      </c>
      <c r="C91" s="21" t="s">
        <v>233</v>
      </c>
      <c r="D91" s="166" t="s">
        <v>234</v>
      </c>
      <c r="E91" s="20" t="s">
        <v>157</v>
      </c>
      <c r="F91" s="31">
        <v>8320</v>
      </c>
      <c r="G91" s="183">
        <v>2020</v>
      </c>
      <c r="H91" s="184">
        <v>43891</v>
      </c>
      <c r="I91" s="182">
        <v>6</v>
      </c>
      <c r="J91" s="185">
        <f t="shared" si="2"/>
        <v>49920</v>
      </c>
      <c r="K91" s="184">
        <v>43884</v>
      </c>
      <c r="L91" s="184">
        <v>44004</v>
      </c>
      <c r="M91" s="182">
        <f t="shared" si="3"/>
        <v>120</v>
      </c>
    </row>
    <row r="92" spans="1:13">
      <c r="A92" s="182" t="str">
        <f>VLOOKUP(C92,품목코드!$B$2:$C$293,2,FALSE)</f>
        <v>AF-ADM-00001</v>
      </c>
      <c r="B92" s="21" t="s">
        <v>182</v>
      </c>
      <c r="C92" s="20" t="s">
        <v>235</v>
      </c>
      <c r="D92" s="162" t="s">
        <v>236</v>
      </c>
      <c r="E92" s="21" t="s">
        <v>42</v>
      </c>
      <c r="F92" s="31">
        <v>25500</v>
      </c>
      <c r="G92" s="183">
        <v>2020</v>
      </c>
      <c r="H92" s="184">
        <v>43948</v>
      </c>
      <c r="I92" s="182">
        <v>21</v>
      </c>
      <c r="J92" s="185">
        <f t="shared" si="2"/>
        <v>535500</v>
      </c>
      <c r="K92" s="184">
        <v>43943</v>
      </c>
      <c r="L92" s="184">
        <v>43977</v>
      </c>
      <c r="M92" s="182">
        <f t="shared" si="3"/>
        <v>34</v>
      </c>
    </row>
    <row r="93" spans="1:13">
      <c r="A93" s="182" t="str">
        <f>VLOOKUP(C93,품목코드!$B$2:$C$293,2,FALSE)</f>
        <v>AF-ADN-00001</v>
      </c>
      <c r="B93" s="21" t="s">
        <v>182</v>
      </c>
      <c r="C93" s="21" t="s">
        <v>237</v>
      </c>
      <c r="D93" s="166" t="s">
        <v>238</v>
      </c>
      <c r="E93" s="20" t="s">
        <v>157</v>
      </c>
      <c r="F93" s="31">
        <v>8200</v>
      </c>
      <c r="G93" s="183">
        <v>2020</v>
      </c>
      <c r="H93" s="184">
        <v>44080</v>
      </c>
      <c r="I93" s="182">
        <v>41</v>
      </c>
      <c r="J93" s="185">
        <f t="shared" si="2"/>
        <v>336200</v>
      </c>
      <c r="K93" s="184">
        <v>44053</v>
      </c>
      <c r="L93" s="184">
        <v>44162</v>
      </c>
      <c r="M93" s="182">
        <f t="shared" si="3"/>
        <v>109</v>
      </c>
    </row>
    <row r="94" spans="1:13">
      <c r="A94" s="182" t="str">
        <f>VLOOKUP(C94,품목코드!$B$2:$C$293,2,FALSE)</f>
        <v>AF-ADO-00001</v>
      </c>
      <c r="B94" s="21" t="s">
        <v>182</v>
      </c>
      <c r="C94" s="20" t="s">
        <v>239</v>
      </c>
      <c r="D94" s="162" t="s">
        <v>240</v>
      </c>
      <c r="E94" s="21" t="s">
        <v>42</v>
      </c>
      <c r="F94" s="31">
        <v>3900</v>
      </c>
      <c r="G94" s="183">
        <v>2020</v>
      </c>
      <c r="H94" s="184">
        <v>43942</v>
      </c>
      <c r="I94" s="182">
        <v>33</v>
      </c>
      <c r="J94" s="185">
        <f t="shared" si="2"/>
        <v>128700</v>
      </c>
      <c r="K94" s="184">
        <v>43924</v>
      </c>
      <c r="L94" s="184">
        <v>43930</v>
      </c>
      <c r="M94" s="182">
        <f t="shared" si="3"/>
        <v>6</v>
      </c>
    </row>
    <row r="95" spans="1:13">
      <c r="A95" s="182" t="str">
        <f>VLOOKUP(C95,품목코드!$B$2:$C$293,2,FALSE)</f>
        <v>AG-ADP-00001</v>
      </c>
      <c r="B95" s="21" t="s">
        <v>241</v>
      </c>
      <c r="C95" s="20" t="s">
        <v>242</v>
      </c>
      <c r="D95" s="162" t="s">
        <v>243</v>
      </c>
      <c r="E95" s="20" t="s">
        <v>244</v>
      </c>
      <c r="F95" s="31">
        <v>1670</v>
      </c>
      <c r="G95" s="183">
        <v>2020</v>
      </c>
      <c r="H95" s="184">
        <v>43897</v>
      </c>
      <c r="I95" s="182">
        <v>5</v>
      </c>
      <c r="J95" s="185">
        <f t="shared" si="2"/>
        <v>8350</v>
      </c>
      <c r="K95" s="184">
        <v>43888</v>
      </c>
      <c r="L95" s="184">
        <v>43896</v>
      </c>
      <c r="M95" s="182">
        <f t="shared" si="3"/>
        <v>8</v>
      </c>
    </row>
    <row r="96" spans="1:13">
      <c r="A96" s="182" t="str">
        <f>VLOOKUP(C96,품목코드!$B$2:$C$293,2,FALSE)</f>
        <v>AG-ADP-00001</v>
      </c>
      <c r="B96" s="21" t="s">
        <v>241</v>
      </c>
      <c r="C96" s="20" t="s">
        <v>245</v>
      </c>
      <c r="D96" s="162" t="s">
        <v>246</v>
      </c>
      <c r="E96" s="20" t="s">
        <v>50</v>
      </c>
      <c r="F96" s="31">
        <v>2250</v>
      </c>
      <c r="G96" s="183">
        <v>2020</v>
      </c>
      <c r="H96" s="184">
        <v>43886</v>
      </c>
      <c r="I96" s="182">
        <v>23</v>
      </c>
      <c r="J96" s="185">
        <f t="shared" si="2"/>
        <v>51750</v>
      </c>
      <c r="K96" s="184">
        <v>43875</v>
      </c>
      <c r="L96" s="184">
        <v>43942</v>
      </c>
      <c r="M96" s="182">
        <f t="shared" si="3"/>
        <v>67</v>
      </c>
    </row>
    <row r="97" spans="1:13">
      <c r="A97" s="182" t="str">
        <f>VLOOKUP(C97,품목코드!$B$2:$C$293,2,FALSE)</f>
        <v>AG-ADQ-00001</v>
      </c>
      <c r="B97" s="21" t="s">
        <v>241</v>
      </c>
      <c r="C97" s="20" t="s">
        <v>247</v>
      </c>
      <c r="D97" s="162" t="s">
        <v>248</v>
      </c>
      <c r="E97" s="20" t="s">
        <v>50</v>
      </c>
      <c r="F97" s="31">
        <v>4180</v>
      </c>
      <c r="G97" s="183">
        <v>2020</v>
      </c>
      <c r="H97" s="184">
        <v>44063</v>
      </c>
      <c r="I97" s="182">
        <v>14</v>
      </c>
      <c r="J97" s="185">
        <f t="shared" si="2"/>
        <v>58520</v>
      </c>
      <c r="K97" s="184">
        <v>44057</v>
      </c>
      <c r="L97" s="184">
        <v>44106</v>
      </c>
      <c r="M97" s="182">
        <f t="shared" si="3"/>
        <v>49</v>
      </c>
    </row>
    <row r="98" spans="1:13">
      <c r="A98" s="182" t="str">
        <f>VLOOKUP(C98,품목코드!$B$2:$C$293,2,FALSE)</f>
        <v>AG-ADR-00001</v>
      </c>
      <c r="B98" s="21" t="s">
        <v>241</v>
      </c>
      <c r="C98" s="21" t="s">
        <v>249</v>
      </c>
      <c r="D98" s="166" t="s">
        <v>250</v>
      </c>
      <c r="E98" s="21" t="s">
        <v>50</v>
      </c>
      <c r="F98" s="31">
        <v>740</v>
      </c>
      <c r="G98" s="183">
        <v>2020</v>
      </c>
      <c r="H98" s="184">
        <v>44007</v>
      </c>
      <c r="I98" s="182">
        <v>7</v>
      </c>
      <c r="J98" s="185">
        <f t="shared" si="2"/>
        <v>5180</v>
      </c>
      <c r="K98" s="184">
        <v>43993</v>
      </c>
      <c r="L98" s="184">
        <v>44081</v>
      </c>
      <c r="M98" s="182">
        <f t="shared" si="3"/>
        <v>88</v>
      </c>
    </row>
    <row r="99" spans="1:13">
      <c r="A99" s="182" t="str">
        <f>VLOOKUP(C99,품목코드!$B$2:$C$293,2,FALSE)</f>
        <v>AG-ADS-00001</v>
      </c>
      <c r="B99" s="21" t="s">
        <v>241</v>
      </c>
      <c r="C99" s="20" t="s">
        <v>251</v>
      </c>
      <c r="D99" s="162" t="s">
        <v>252</v>
      </c>
      <c r="E99" s="21" t="s">
        <v>117</v>
      </c>
      <c r="F99" s="31">
        <v>3420</v>
      </c>
      <c r="G99" s="183">
        <v>2020</v>
      </c>
      <c r="H99" s="184">
        <v>43898</v>
      </c>
      <c r="I99" s="182">
        <v>10</v>
      </c>
      <c r="J99" s="185">
        <f t="shared" si="2"/>
        <v>34200</v>
      </c>
      <c r="K99" s="184">
        <v>43871</v>
      </c>
      <c r="L99" s="184">
        <v>43928</v>
      </c>
      <c r="M99" s="182">
        <f t="shared" si="3"/>
        <v>57</v>
      </c>
    </row>
    <row r="100" spans="1:13">
      <c r="A100" s="182" t="str">
        <f>VLOOKUP(C100,품목코드!$B$2:$C$293,2,FALSE)</f>
        <v>AG-ADT-00001</v>
      </c>
      <c r="B100" s="21" t="s">
        <v>241</v>
      </c>
      <c r="C100" s="20" t="s">
        <v>253</v>
      </c>
      <c r="D100" s="162" t="s">
        <v>254</v>
      </c>
      <c r="E100" s="20" t="s">
        <v>244</v>
      </c>
      <c r="F100" s="24">
        <v>4350</v>
      </c>
      <c r="G100" s="183">
        <v>2020</v>
      </c>
      <c r="H100" s="184">
        <v>43910</v>
      </c>
      <c r="I100" s="182">
        <v>20</v>
      </c>
      <c r="J100" s="185">
        <f t="shared" si="2"/>
        <v>87000</v>
      </c>
      <c r="K100" s="184">
        <v>43889</v>
      </c>
      <c r="L100" s="184">
        <v>44059</v>
      </c>
      <c r="M100" s="182">
        <f t="shared" si="3"/>
        <v>170</v>
      </c>
    </row>
    <row r="101" spans="1:13">
      <c r="A101" s="182" t="str">
        <f>VLOOKUP(C101,품목코드!$B$2:$C$293,2,FALSE)</f>
        <v>AG-ADU-00001</v>
      </c>
      <c r="B101" s="21" t="s">
        <v>241</v>
      </c>
      <c r="C101" s="21" t="s">
        <v>255</v>
      </c>
      <c r="D101" s="166" t="s">
        <v>256</v>
      </c>
      <c r="E101" s="20" t="s">
        <v>244</v>
      </c>
      <c r="F101" s="24">
        <v>560</v>
      </c>
      <c r="G101" s="183">
        <v>2020</v>
      </c>
      <c r="H101" s="184">
        <v>44121</v>
      </c>
      <c r="I101" s="182">
        <v>26</v>
      </c>
      <c r="J101" s="185">
        <f t="shared" si="2"/>
        <v>14560</v>
      </c>
      <c r="K101" s="184">
        <v>44100</v>
      </c>
      <c r="L101" s="184">
        <v>44253</v>
      </c>
      <c r="M101" s="182">
        <f t="shared" si="3"/>
        <v>153</v>
      </c>
    </row>
    <row r="102" spans="1:13">
      <c r="A102" s="182" t="str">
        <f>VLOOKUP(C102,품목코드!$B$2:$C$293,2,FALSE)</f>
        <v>AG-ADV-00001</v>
      </c>
      <c r="B102" s="21" t="s">
        <v>241</v>
      </c>
      <c r="C102" s="21" t="s">
        <v>257</v>
      </c>
      <c r="D102" s="166" t="s">
        <v>258</v>
      </c>
      <c r="E102" s="20" t="s">
        <v>50</v>
      </c>
      <c r="F102" s="31">
        <v>43550</v>
      </c>
      <c r="G102" s="183">
        <v>2020</v>
      </c>
      <c r="H102" s="184">
        <v>44112</v>
      </c>
      <c r="I102" s="182">
        <v>45</v>
      </c>
      <c r="J102" s="185">
        <f t="shared" si="2"/>
        <v>1959750</v>
      </c>
      <c r="K102" s="184">
        <v>44098</v>
      </c>
      <c r="L102" s="184">
        <v>44228</v>
      </c>
      <c r="M102" s="182">
        <f t="shared" si="3"/>
        <v>130</v>
      </c>
    </row>
    <row r="103" spans="1:13">
      <c r="A103" s="182" t="str">
        <f>VLOOKUP(C103,품목코드!$B$2:$C$293,2,FALSE)</f>
        <v>AG-ADW-00001</v>
      </c>
      <c r="B103" s="21" t="s">
        <v>241</v>
      </c>
      <c r="C103" s="21" t="s">
        <v>259</v>
      </c>
      <c r="D103" s="166" t="s">
        <v>260</v>
      </c>
      <c r="E103" s="21" t="s">
        <v>68</v>
      </c>
      <c r="F103" s="31">
        <v>450</v>
      </c>
      <c r="G103" s="183">
        <v>2020</v>
      </c>
      <c r="H103" s="184">
        <v>44182</v>
      </c>
      <c r="I103" s="182">
        <v>48</v>
      </c>
      <c r="J103" s="185">
        <f t="shared" si="2"/>
        <v>21600</v>
      </c>
      <c r="K103" s="184">
        <v>44181</v>
      </c>
      <c r="L103" s="184">
        <v>44287</v>
      </c>
      <c r="M103" s="182">
        <f t="shared" si="3"/>
        <v>106</v>
      </c>
    </row>
    <row r="104" spans="1:13">
      <c r="A104" s="182" t="str">
        <f>VLOOKUP(C104,품목코드!$B$2:$C$293,2,FALSE)</f>
        <v>AG-ADX-00001</v>
      </c>
      <c r="B104" s="21" t="s">
        <v>241</v>
      </c>
      <c r="C104" s="21" t="s">
        <v>261</v>
      </c>
      <c r="D104" s="166" t="s">
        <v>262</v>
      </c>
      <c r="E104" s="21" t="s">
        <v>68</v>
      </c>
      <c r="F104" s="31">
        <v>17220</v>
      </c>
      <c r="G104" s="183">
        <v>2020</v>
      </c>
      <c r="H104" s="184">
        <v>44049</v>
      </c>
      <c r="I104" s="182">
        <v>8</v>
      </c>
      <c r="J104" s="185">
        <f t="shared" si="2"/>
        <v>137760</v>
      </c>
      <c r="K104" s="184">
        <v>44021</v>
      </c>
      <c r="L104" s="184">
        <v>44154</v>
      </c>
      <c r="M104" s="182">
        <f t="shared" si="3"/>
        <v>133</v>
      </c>
    </row>
    <row r="105" spans="1:13">
      <c r="A105" s="182" t="str">
        <f>VLOOKUP(C105,품목코드!$B$2:$C$293,2,FALSE)</f>
        <v>AH-ADY-00001</v>
      </c>
      <c r="B105" s="21" t="s">
        <v>263</v>
      </c>
      <c r="C105" s="20" t="s">
        <v>264</v>
      </c>
      <c r="D105" s="162" t="s">
        <v>265</v>
      </c>
      <c r="E105" s="21" t="s">
        <v>68</v>
      </c>
      <c r="F105" s="31">
        <v>7980</v>
      </c>
      <c r="G105" s="183">
        <v>2020</v>
      </c>
      <c r="H105" s="184">
        <v>43995</v>
      </c>
      <c r="I105" s="182">
        <v>47</v>
      </c>
      <c r="J105" s="185">
        <f t="shared" si="2"/>
        <v>375060</v>
      </c>
      <c r="K105" s="184">
        <v>43969</v>
      </c>
      <c r="L105" s="184">
        <v>43980</v>
      </c>
      <c r="M105" s="182">
        <f t="shared" si="3"/>
        <v>11</v>
      </c>
    </row>
    <row r="106" spans="1:13">
      <c r="A106" s="182" t="str">
        <f>VLOOKUP(C106,품목코드!$B$2:$C$293,2,FALSE)</f>
        <v>AH-ADZ-00001</v>
      </c>
      <c r="B106" s="21" t="s">
        <v>263</v>
      </c>
      <c r="C106" s="20" t="s">
        <v>266</v>
      </c>
      <c r="D106" s="162" t="s">
        <v>267</v>
      </c>
      <c r="E106" s="21" t="s">
        <v>68</v>
      </c>
      <c r="F106" s="24">
        <v>97500</v>
      </c>
      <c r="G106" s="183">
        <v>2020</v>
      </c>
      <c r="H106" s="184">
        <v>43959</v>
      </c>
      <c r="I106" s="182">
        <v>34</v>
      </c>
      <c r="J106" s="185">
        <f t="shared" si="2"/>
        <v>3315000</v>
      </c>
      <c r="K106" s="184">
        <v>43954</v>
      </c>
      <c r="L106" s="184">
        <v>44095</v>
      </c>
      <c r="M106" s="182">
        <f t="shared" si="3"/>
        <v>141</v>
      </c>
    </row>
    <row r="107" spans="1:13">
      <c r="A107" s="182" t="str">
        <f>VLOOKUP(C107,품목코드!$B$2:$C$293,2,FALSE)</f>
        <v>AH-AEA-00001</v>
      </c>
      <c r="B107" s="21" t="s">
        <v>263</v>
      </c>
      <c r="C107" s="21" t="s">
        <v>268</v>
      </c>
      <c r="D107" s="162" t="s">
        <v>267</v>
      </c>
      <c r="E107" s="21" t="s">
        <v>68</v>
      </c>
      <c r="F107" s="31">
        <v>347600</v>
      </c>
      <c r="G107" s="183">
        <v>2020</v>
      </c>
      <c r="H107" s="184">
        <v>43983</v>
      </c>
      <c r="I107" s="182">
        <v>19</v>
      </c>
      <c r="J107" s="185">
        <f t="shared" si="2"/>
        <v>6604400</v>
      </c>
      <c r="K107" s="184">
        <v>43983</v>
      </c>
      <c r="L107" s="184">
        <v>44082</v>
      </c>
      <c r="M107" s="182">
        <f t="shared" si="3"/>
        <v>99</v>
      </c>
    </row>
    <row r="108" spans="1:13">
      <c r="A108" s="182" t="str">
        <f>VLOOKUP(C108,품목코드!$B$2:$C$293,2,FALSE)</f>
        <v>AI-AEB-00001</v>
      </c>
      <c r="B108" s="21" t="s">
        <v>287</v>
      </c>
      <c r="C108" s="21" t="s">
        <v>288</v>
      </c>
      <c r="D108" s="166" t="s">
        <v>289</v>
      </c>
      <c r="E108" s="21" t="s">
        <v>50</v>
      </c>
      <c r="F108" s="31">
        <v>4603</v>
      </c>
      <c r="G108" s="183">
        <v>2020</v>
      </c>
      <c r="H108" s="184">
        <v>43867</v>
      </c>
      <c r="I108" s="182">
        <v>20</v>
      </c>
      <c r="J108" s="185">
        <f t="shared" si="2"/>
        <v>92060</v>
      </c>
      <c r="K108" s="184">
        <v>43864</v>
      </c>
      <c r="L108" s="184">
        <v>43989</v>
      </c>
      <c r="M108" s="182">
        <f t="shared" si="3"/>
        <v>125</v>
      </c>
    </row>
    <row r="109" spans="1:13" ht="43.2">
      <c r="A109" s="182" t="str">
        <f>VLOOKUP(C109,품목코드!$B$2:$C$293,2,FALSE)</f>
        <v>AJ-AEC-00001</v>
      </c>
      <c r="B109" s="150" t="s">
        <v>290</v>
      </c>
      <c r="C109" s="21" t="s">
        <v>291</v>
      </c>
      <c r="D109" s="166" t="s">
        <v>292</v>
      </c>
      <c r="E109" s="20" t="s">
        <v>50</v>
      </c>
      <c r="F109" s="167">
        <v>210</v>
      </c>
      <c r="G109" s="183">
        <v>2020</v>
      </c>
      <c r="H109" s="184">
        <v>44022</v>
      </c>
      <c r="I109" s="182">
        <v>28</v>
      </c>
      <c r="J109" s="185">
        <f t="shared" si="2"/>
        <v>5880</v>
      </c>
      <c r="K109" s="184">
        <v>44021</v>
      </c>
      <c r="L109" s="184">
        <v>44030</v>
      </c>
      <c r="M109" s="182">
        <f t="shared" si="3"/>
        <v>9</v>
      </c>
    </row>
    <row r="110" spans="1:13" ht="43.2">
      <c r="A110" s="182" t="str">
        <f>VLOOKUP(C110,품목코드!$B$2:$C$293,2,FALSE)</f>
        <v>AJ-AED-00001</v>
      </c>
      <c r="B110" s="150" t="s">
        <v>290</v>
      </c>
      <c r="C110" s="21" t="s">
        <v>293</v>
      </c>
      <c r="D110" s="166" t="s">
        <v>294</v>
      </c>
      <c r="E110" s="21" t="s">
        <v>50</v>
      </c>
      <c r="F110" s="167">
        <v>1290</v>
      </c>
      <c r="G110" s="183">
        <v>2020</v>
      </c>
      <c r="H110" s="184">
        <v>44109</v>
      </c>
      <c r="I110" s="182">
        <v>30</v>
      </c>
      <c r="J110" s="185">
        <f t="shared" si="2"/>
        <v>38700</v>
      </c>
      <c r="K110" s="184">
        <v>44086</v>
      </c>
      <c r="L110" s="184">
        <v>44257</v>
      </c>
      <c r="M110" s="182">
        <f t="shared" si="3"/>
        <v>171</v>
      </c>
    </row>
    <row r="111" spans="1:13" ht="43.2">
      <c r="A111" s="182" t="str">
        <f>VLOOKUP(C111,품목코드!$B$2:$C$293,2,FALSE)</f>
        <v>AJ-AEE-00001</v>
      </c>
      <c r="B111" s="150" t="s">
        <v>290</v>
      </c>
      <c r="C111" s="21" t="s">
        <v>295</v>
      </c>
      <c r="D111" s="166" t="s">
        <v>296</v>
      </c>
      <c r="E111" s="20" t="s">
        <v>50</v>
      </c>
      <c r="F111" s="167">
        <v>423</v>
      </c>
      <c r="G111" s="183">
        <v>2020</v>
      </c>
      <c r="H111" s="184">
        <v>44063</v>
      </c>
      <c r="I111" s="182">
        <v>1</v>
      </c>
      <c r="J111" s="185">
        <f t="shared" si="2"/>
        <v>423</v>
      </c>
      <c r="K111" s="184">
        <v>44046</v>
      </c>
      <c r="L111" s="184">
        <v>44119</v>
      </c>
      <c r="M111" s="182">
        <f t="shared" si="3"/>
        <v>73</v>
      </c>
    </row>
    <row r="112" spans="1:13" ht="43.2">
      <c r="A112" s="182" t="str">
        <f>VLOOKUP(C112,품목코드!$B$2:$C$293,2,FALSE)</f>
        <v>AJ-AEF-00001</v>
      </c>
      <c r="B112" s="150" t="s">
        <v>290</v>
      </c>
      <c r="C112" s="21" t="s">
        <v>297</v>
      </c>
      <c r="D112" s="166" t="s">
        <v>298</v>
      </c>
      <c r="E112" s="20" t="s">
        <v>50</v>
      </c>
      <c r="F112" s="167">
        <v>680</v>
      </c>
      <c r="G112" s="183">
        <v>2020</v>
      </c>
      <c r="H112" s="184">
        <v>44110</v>
      </c>
      <c r="I112" s="182">
        <v>29</v>
      </c>
      <c r="J112" s="185">
        <f t="shared" si="2"/>
        <v>19720</v>
      </c>
      <c r="K112" s="184">
        <v>44087</v>
      </c>
      <c r="L112" s="184">
        <v>44208</v>
      </c>
      <c r="M112" s="182">
        <f t="shared" si="3"/>
        <v>121</v>
      </c>
    </row>
    <row r="113" spans="1:13" ht="43.2">
      <c r="A113" s="182" t="str">
        <f>VLOOKUP(C113,품목코드!$B$2:$C$293,2,FALSE)</f>
        <v>AJ-AEG-00001</v>
      </c>
      <c r="B113" s="150" t="s">
        <v>290</v>
      </c>
      <c r="C113" s="21" t="s">
        <v>299</v>
      </c>
      <c r="D113" s="166" t="s">
        <v>300</v>
      </c>
      <c r="E113" s="21" t="s">
        <v>50</v>
      </c>
      <c r="F113" s="167">
        <v>13730</v>
      </c>
      <c r="G113" s="183">
        <v>2020</v>
      </c>
      <c r="H113" s="184">
        <v>43985</v>
      </c>
      <c r="I113" s="182">
        <v>26</v>
      </c>
      <c r="J113" s="185">
        <f t="shared" si="2"/>
        <v>356980</v>
      </c>
      <c r="K113" s="184">
        <v>43972</v>
      </c>
      <c r="L113" s="184">
        <v>44004</v>
      </c>
      <c r="M113" s="182">
        <f t="shared" si="3"/>
        <v>32</v>
      </c>
    </row>
    <row r="114" spans="1:13" ht="43.2">
      <c r="A114" s="182" t="str">
        <f>VLOOKUP(C114,품목코드!$B$2:$C$293,2,FALSE)</f>
        <v>AJ-AEH-00001</v>
      </c>
      <c r="B114" s="150" t="s">
        <v>290</v>
      </c>
      <c r="C114" s="21" t="s">
        <v>301</v>
      </c>
      <c r="D114" s="166" t="s">
        <v>302</v>
      </c>
      <c r="E114" s="21" t="s">
        <v>50</v>
      </c>
      <c r="F114" s="167">
        <v>670</v>
      </c>
      <c r="G114" s="183">
        <v>2020</v>
      </c>
      <c r="H114" s="184">
        <v>44065</v>
      </c>
      <c r="I114" s="182">
        <v>20</v>
      </c>
      <c r="J114" s="185">
        <f t="shared" si="2"/>
        <v>13400</v>
      </c>
      <c r="K114" s="184">
        <v>44050</v>
      </c>
      <c r="L114" s="184">
        <v>44103</v>
      </c>
      <c r="M114" s="182">
        <f t="shared" si="3"/>
        <v>53</v>
      </c>
    </row>
    <row r="115" spans="1:13" ht="43.2">
      <c r="A115" s="182" t="str">
        <f>VLOOKUP(C115,품목코드!$B$2:$C$293,2,FALSE)</f>
        <v>AJ-AEI-00001</v>
      </c>
      <c r="B115" s="150" t="s">
        <v>290</v>
      </c>
      <c r="C115" s="20" t="s">
        <v>303</v>
      </c>
      <c r="D115" s="166" t="s">
        <v>304</v>
      </c>
      <c r="E115" s="20" t="s">
        <v>114</v>
      </c>
      <c r="F115" s="31">
        <v>12756</v>
      </c>
      <c r="G115" s="183">
        <v>2020</v>
      </c>
      <c r="H115" s="184">
        <v>44156</v>
      </c>
      <c r="I115" s="182">
        <v>22</v>
      </c>
      <c r="J115" s="185">
        <f t="shared" si="2"/>
        <v>280632</v>
      </c>
      <c r="K115" s="184">
        <v>44135</v>
      </c>
      <c r="L115" s="184">
        <v>44166</v>
      </c>
      <c r="M115" s="182">
        <f t="shared" si="3"/>
        <v>31</v>
      </c>
    </row>
    <row r="116" spans="1:13" ht="43.2">
      <c r="A116" s="182" t="str">
        <f>VLOOKUP(C116,품목코드!$B$2:$C$293,2,FALSE)</f>
        <v>AJ-AEJ-00001</v>
      </c>
      <c r="B116" s="150" t="s">
        <v>290</v>
      </c>
      <c r="C116" s="21" t="s">
        <v>305</v>
      </c>
      <c r="D116" s="166" t="s">
        <v>306</v>
      </c>
      <c r="E116" s="21" t="s">
        <v>50</v>
      </c>
      <c r="F116" s="31">
        <v>1930</v>
      </c>
      <c r="G116" s="183">
        <v>2020</v>
      </c>
      <c r="H116" s="184">
        <v>43875</v>
      </c>
      <c r="I116" s="182">
        <v>45</v>
      </c>
      <c r="J116" s="185">
        <f t="shared" si="2"/>
        <v>86850</v>
      </c>
      <c r="K116" s="184">
        <v>43845</v>
      </c>
      <c r="L116" s="184">
        <v>43936</v>
      </c>
      <c r="M116" s="182">
        <f t="shared" si="3"/>
        <v>91</v>
      </c>
    </row>
    <row r="117" spans="1:13" ht="43.2">
      <c r="A117" s="182" t="str">
        <f>VLOOKUP(C117,품목코드!$B$2:$C$293,2,FALSE)</f>
        <v>AJ-AEK-00001</v>
      </c>
      <c r="B117" s="150" t="s">
        <v>290</v>
      </c>
      <c r="C117" s="21" t="s">
        <v>307</v>
      </c>
      <c r="D117" s="162" t="s">
        <v>308</v>
      </c>
      <c r="E117" s="21" t="s">
        <v>50</v>
      </c>
      <c r="F117" s="31">
        <v>780</v>
      </c>
      <c r="G117" s="183">
        <v>2020</v>
      </c>
      <c r="H117" s="184">
        <v>43986</v>
      </c>
      <c r="I117" s="182">
        <v>12</v>
      </c>
      <c r="J117" s="185">
        <f t="shared" si="2"/>
        <v>9360</v>
      </c>
      <c r="K117" s="184">
        <v>43978</v>
      </c>
      <c r="L117" s="184">
        <v>44002</v>
      </c>
      <c r="M117" s="182">
        <f t="shared" si="3"/>
        <v>24</v>
      </c>
    </row>
    <row r="118" spans="1:13" ht="43.2">
      <c r="A118" s="182" t="str">
        <f>VLOOKUP(C118,품목코드!$B$2:$C$293,2,FALSE)</f>
        <v>AJ-AEL-00001</v>
      </c>
      <c r="B118" s="150" t="s">
        <v>290</v>
      </c>
      <c r="C118" s="21" t="s">
        <v>309</v>
      </c>
      <c r="D118" s="166" t="s">
        <v>310</v>
      </c>
      <c r="E118" s="21" t="s">
        <v>280</v>
      </c>
      <c r="F118" s="24">
        <v>13300000</v>
      </c>
      <c r="G118" s="183">
        <v>2020</v>
      </c>
      <c r="H118" s="184">
        <v>43885</v>
      </c>
      <c r="I118" s="182">
        <v>19</v>
      </c>
      <c r="J118" s="185">
        <f t="shared" si="2"/>
        <v>252700000</v>
      </c>
      <c r="K118" s="184">
        <v>43862</v>
      </c>
      <c r="L118" s="184">
        <v>43944</v>
      </c>
      <c r="M118" s="182">
        <f t="shared" si="3"/>
        <v>82</v>
      </c>
    </row>
    <row r="119" spans="1:13" ht="43.2">
      <c r="A119" s="182" t="str">
        <f>VLOOKUP(C119,품목코드!$B$2:$C$293,2,FALSE)</f>
        <v>AJ-AEM-00001</v>
      </c>
      <c r="B119" s="150" t="s">
        <v>290</v>
      </c>
      <c r="C119" s="21" t="s">
        <v>311</v>
      </c>
      <c r="D119" s="166" t="s">
        <v>312</v>
      </c>
      <c r="E119" s="21" t="s">
        <v>280</v>
      </c>
      <c r="F119" s="24">
        <v>32500</v>
      </c>
      <c r="G119" s="183">
        <v>2020</v>
      </c>
      <c r="H119" s="184">
        <v>44112</v>
      </c>
      <c r="I119" s="182">
        <v>12</v>
      </c>
      <c r="J119" s="185">
        <f t="shared" si="2"/>
        <v>390000</v>
      </c>
      <c r="K119" s="184">
        <v>44089</v>
      </c>
      <c r="L119" s="184">
        <v>44171</v>
      </c>
      <c r="M119" s="182">
        <f t="shared" si="3"/>
        <v>82</v>
      </c>
    </row>
    <row r="120" spans="1:13" ht="43.2">
      <c r="A120" s="182" t="str">
        <f>VLOOKUP(C120,품목코드!$B$2:$C$293,2,FALSE)</f>
        <v>AJ-AEN-00001</v>
      </c>
      <c r="B120" s="150" t="s">
        <v>290</v>
      </c>
      <c r="C120" s="21" t="s">
        <v>313</v>
      </c>
      <c r="D120" s="166" t="s">
        <v>314</v>
      </c>
      <c r="E120" s="21" t="s">
        <v>280</v>
      </c>
      <c r="F120" s="24">
        <v>82857</v>
      </c>
      <c r="G120" s="183">
        <v>2020</v>
      </c>
      <c r="H120" s="184">
        <v>44118</v>
      </c>
      <c r="I120" s="182">
        <v>47</v>
      </c>
      <c r="J120" s="185">
        <f t="shared" si="2"/>
        <v>3894279</v>
      </c>
      <c r="K120" s="184">
        <v>44115</v>
      </c>
      <c r="L120" s="184">
        <v>44229</v>
      </c>
      <c r="M120" s="182">
        <f t="shared" si="3"/>
        <v>114</v>
      </c>
    </row>
    <row r="121" spans="1:13" ht="43.2">
      <c r="A121" s="182" t="str">
        <f>VLOOKUP(C121,품목코드!$B$2:$C$293,2,FALSE)</f>
        <v>AJ-AEO-00001</v>
      </c>
      <c r="B121" s="150" t="s">
        <v>290</v>
      </c>
      <c r="C121" s="21" t="s">
        <v>315</v>
      </c>
      <c r="D121" s="166" t="s">
        <v>316</v>
      </c>
      <c r="E121" s="21" t="s">
        <v>68</v>
      </c>
      <c r="F121" s="31">
        <v>1900</v>
      </c>
      <c r="G121" s="183">
        <v>2020</v>
      </c>
      <c r="H121" s="184">
        <v>43964</v>
      </c>
      <c r="I121" s="182">
        <v>15</v>
      </c>
      <c r="J121" s="185">
        <f t="shared" si="2"/>
        <v>28500</v>
      </c>
      <c r="K121" s="184">
        <v>43937</v>
      </c>
      <c r="L121" s="184">
        <v>44014</v>
      </c>
      <c r="M121" s="182">
        <f t="shared" si="3"/>
        <v>77</v>
      </c>
    </row>
    <row r="122" spans="1:13" ht="43.2">
      <c r="A122" s="182" t="str">
        <f>VLOOKUP(C122,품목코드!$B$2:$C$293,2,FALSE)</f>
        <v>AJ-AEP-00001</v>
      </c>
      <c r="B122" s="150" t="s">
        <v>290</v>
      </c>
      <c r="C122" s="21" t="s">
        <v>317</v>
      </c>
      <c r="D122" s="166" t="s">
        <v>318</v>
      </c>
      <c r="E122" s="21" t="s">
        <v>68</v>
      </c>
      <c r="F122" s="24">
        <v>115000</v>
      </c>
      <c r="G122" s="183">
        <v>2020</v>
      </c>
      <c r="H122" s="184">
        <v>43832</v>
      </c>
      <c r="I122" s="182">
        <v>29</v>
      </c>
      <c r="J122" s="185">
        <f t="shared" si="2"/>
        <v>3335000</v>
      </c>
      <c r="K122" s="184">
        <v>43827</v>
      </c>
      <c r="L122" s="184">
        <v>43850</v>
      </c>
      <c r="M122" s="182">
        <f t="shared" si="3"/>
        <v>23</v>
      </c>
    </row>
    <row r="123" spans="1:13" ht="43.2">
      <c r="A123" s="182" t="str">
        <f>VLOOKUP(C123,품목코드!$B$2:$C$293,2,FALSE)</f>
        <v>AJ-AEQ-00001</v>
      </c>
      <c r="B123" s="150" t="s">
        <v>290</v>
      </c>
      <c r="C123" s="21" t="s">
        <v>319</v>
      </c>
      <c r="D123" s="166" t="s">
        <v>320</v>
      </c>
      <c r="E123" s="21" t="s">
        <v>280</v>
      </c>
      <c r="F123" s="31">
        <v>20000</v>
      </c>
      <c r="G123" s="183">
        <v>2020</v>
      </c>
      <c r="H123" s="184">
        <v>43933</v>
      </c>
      <c r="I123" s="182">
        <v>37</v>
      </c>
      <c r="J123" s="185">
        <f t="shared" si="2"/>
        <v>740000</v>
      </c>
      <c r="K123" s="184">
        <v>43923</v>
      </c>
      <c r="L123" s="184">
        <v>44082</v>
      </c>
      <c r="M123" s="182">
        <f t="shared" si="3"/>
        <v>159</v>
      </c>
    </row>
    <row r="124" spans="1:13">
      <c r="A124" s="182" t="str">
        <f>VLOOKUP(C124,품목코드!$B$2:$C$293,2,FALSE)</f>
        <v>AK-AER-00001</v>
      </c>
      <c r="B124" s="21" t="s">
        <v>321</v>
      </c>
      <c r="C124" s="21" t="s">
        <v>324</v>
      </c>
      <c r="D124" s="166" t="s">
        <v>325</v>
      </c>
      <c r="E124" s="21" t="s">
        <v>280</v>
      </c>
      <c r="F124" s="31">
        <v>1638000</v>
      </c>
      <c r="G124" s="183">
        <v>2020</v>
      </c>
      <c r="H124" s="184">
        <v>43954</v>
      </c>
      <c r="I124" s="182">
        <v>3</v>
      </c>
      <c r="J124" s="185">
        <f t="shared" si="2"/>
        <v>4914000</v>
      </c>
      <c r="K124" s="184">
        <v>43951</v>
      </c>
      <c r="L124" s="184">
        <v>44037</v>
      </c>
      <c r="M124" s="182">
        <f t="shared" si="3"/>
        <v>86</v>
      </c>
    </row>
    <row r="125" spans="1:13">
      <c r="A125" s="182" t="str">
        <f>VLOOKUP(C125,품목코드!$B$2:$C$293,2,FALSE)</f>
        <v>AK-AES-00001</v>
      </c>
      <c r="B125" s="21" t="s">
        <v>321</v>
      </c>
      <c r="C125" s="21" t="s">
        <v>326</v>
      </c>
      <c r="D125" s="166" t="s">
        <v>327</v>
      </c>
      <c r="E125" s="21" t="s">
        <v>280</v>
      </c>
      <c r="F125" s="31">
        <v>196000</v>
      </c>
      <c r="G125" s="183">
        <v>2020</v>
      </c>
      <c r="H125" s="184">
        <v>44081</v>
      </c>
      <c r="I125" s="182">
        <v>13</v>
      </c>
      <c r="J125" s="185">
        <f t="shared" si="2"/>
        <v>2548000</v>
      </c>
      <c r="K125" s="184">
        <v>44059</v>
      </c>
      <c r="L125" s="184">
        <v>44203</v>
      </c>
      <c r="M125" s="182">
        <f t="shared" si="3"/>
        <v>144</v>
      </c>
    </row>
    <row r="126" spans="1:13">
      <c r="A126" s="182" t="str">
        <f>VLOOKUP(C126,품목코드!$B$2:$C$293,2,FALSE)</f>
        <v>AK-AET-00001</v>
      </c>
      <c r="B126" s="21" t="s">
        <v>321</v>
      </c>
      <c r="C126" s="21" t="s">
        <v>328</v>
      </c>
      <c r="D126" s="166" t="s">
        <v>329</v>
      </c>
      <c r="E126" s="21" t="s">
        <v>16</v>
      </c>
      <c r="F126" s="31">
        <v>2980</v>
      </c>
      <c r="G126" s="183">
        <v>2020</v>
      </c>
      <c r="H126" s="184">
        <v>44068</v>
      </c>
      <c r="I126" s="182">
        <v>40</v>
      </c>
      <c r="J126" s="185">
        <f t="shared" si="2"/>
        <v>119200</v>
      </c>
      <c r="K126" s="184">
        <v>44045</v>
      </c>
      <c r="L126" s="184">
        <v>44149</v>
      </c>
      <c r="M126" s="182">
        <f t="shared" si="3"/>
        <v>104</v>
      </c>
    </row>
    <row r="127" spans="1:13">
      <c r="A127" s="182" t="str">
        <f>VLOOKUP(C127,품목코드!$B$2:$C$293,2,FALSE)</f>
        <v>AK-AEU-00001</v>
      </c>
      <c r="B127" s="21" t="s">
        <v>321</v>
      </c>
      <c r="C127" s="21" t="s">
        <v>330</v>
      </c>
      <c r="D127" s="166" t="s">
        <v>331</v>
      </c>
      <c r="E127" s="21" t="s">
        <v>280</v>
      </c>
      <c r="F127" s="31">
        <v>90000</v>
      </c>
      <c r="G127" s="183">
        <v>2020</v>
      </c>
      <c r="H127" s="184">
        <v>44110</v>
      </c>
      <c r="I127" s="182">
        <v>44</v>
      </c>
      <c r="J127" s="185">
        <f t="shared" si="2"/>
        <v>3960000</v>
      </c>
      <c r="K127" s="184">
        <v>44096</v>
      </c>
      <c r="L127" s="184">
        <v>44143</v>
      </c>
      <c r="M127" s="182">
        <f t="shared" si="3"/>
        <v>47</v>
      </c>
    </row>
    <row r="128" spans="1:13">
      <c r="A128" s="182" t="str">
        <f>VLOOKUP(C128,품목코드!$B$2:$C$293,2,FALSE)</f>
        <v>AK-AEV-00001</v>
      </c>
      <c r="B128" s="21" t="s">
        <v>321</v>
      </c>
      <c r="C128" s="21" t="s">
        <v>332</v>
      </c>
      <c r="D128" s="166" t="s">
        <v>333</v>
      </c>
      <c r="E128" s="21" t="s">
        <v>280</v>
      </c>
      <c r="F128" s="31">
        <v>176000</v>
      </c>
      <c r="G128" s="183">
        <v>2020</v>
      </c>
      <c r="H128" s="184">
        <v>44060</v>
      </c>
      <c r="I128" s="182">
        <v>10</v>
      </c>
      <c r="J128" s="185">
        <f t="shared" si="2"/>
        <v>1760000</v>
      </c>
      <c r="K128" s="184">
        <v>44036</v>
      </c>
      <c r="L128" s="184">
        <v>44199</v>
      </c>
      <c r="M128" s="182">
        <f t="shared" si="3"/>
        <v>163</v>
      </c>
    </row>
    <row r="129" spans="1:13">
      <c r="A129" s="182" t="str">
        <f>VLOOKUP(C129,품목코드!$B$2:$C$293,2,FALSE)</f>
        <v>AK-AEW-00001</v>
      </c>
      <c r="B129" s="21" t="s">
        <v>321</v>
      </c>
      <c r="C129" s="21" t="s">
        <v>334</v>
      </c>
      <c r="D129" s="166" t="s">
        <v>335</v>
      </c>
      <c r="E129" s="21" t="s">
        <v>68</v>
      </c>
      <c r="F129" s="24">
        <v>8549</v>
      </c>
      <c r="G129" s="183">
        <v>2020</v>
      </c>
      <c r="H129" s="184">
        <v>43870</v>
      </c>
      <c r="I129" s="182">
        <v>10</v>
      </c>
      <c r="J129" s="185">
        <f t="shared" si="2"/>
        <v>85490</v>
      </c>
      <c r="K129" s="184">
        <v>43867</v>
      </c>
      <c r="L129" s="184">
        <v>43914</v>
      </c>
      <c r="M129" s="182">
        <f t="shared" si="3"/>
        <v>47</v>
      </c>
    </row>
    <row r="130" spans="1:13">
      <c r="A130" s="182" t="str">
        <f>VLOOKUP(C130,품목코드!$B$2:$C$293,2,FALSE)</f>
        <v>AK-AEX-00001</v>
      </c>
      <c r="B130" s="21" t="s">
        <v>321</v>
      </c>
      <c r="C130" s="21" t="s">
        <v>336</v>
      </c>
      <c r="D130" s="166" t="s">
        <v>337</v>
      </c>
      <c r="E130" s="21" t="s">
        <v>280</v>
      </c>
      <c r="F130" s="31">
        <v>399000</v>
      </c>
      <c r="G130" s="183">
        <v>2020</v>
      </c>
      <c r="H130" s="184">
        <v>44116</v>
      </c>
      <c r="I130" s="182">
        <v>50</v>
      </c>
      <c r="J130" s="185">
        <f t="shared" si="2"/>
        <v>19950000</v>
      </c>
      <c r="K130" s="184">
        <v>44108</v>
      </c>
      <c r="L130" s="184">
        <v>44240</v>
      </c>
      <c r="M130" s="182">
        <f t="shared" si="3"/>
        <v>132</v>
      </c>
    </row>
    <row r="131" spans="1:13">
      <c r="A131" s="182" t="str">
        <f>VLOOKUP(C131,품목코드!$B$2:$C$293,2,FALSE)</f>
        <v>AL-AEY-00001</v>
      </c>
      <c r="B131" s="21" t="s">
        <v>338</v>
      </c>
      <c r="C131" s="21" t="s">
        <v>339</v>
      </c>
      <c r="D131" s="166" t="s">
        <v>340</v>
      </c>
      <c r="E131" s="21" t="s">
        <v>341</v>
      </c>
      <c r="F131" s="168">
        <v>301.60000000000002</v>
      </c>
      <c r="G131" s="183">
        <v>2020</v>
      </c>
      <c r="H131" s="184">
        <v>44111</v>
      </c>
      <c r="I131" s="182">
        <v>40</v>
      </c>
      <c r="J131" s="185">
        <f t="shared" ref="J131:J194" si="4">F131*I131</f>
        <v>12064</v>
      </c>
      <c r="K131" s="184">
        <v>44094</v>
      </c>
      <c r="L131" s="184">
        <v>44251</v>
      </c>
      <c r="M131" s="182">
        <f t="shared" ref="M131:M194" si="5">L131-K131</f>
        <v>157</v>
      </c>
    </row>
    <row r="132" spans="1:13">
      <c r="A132" s="182" t="str">
        <f>VLOOKUP(C132,품목코드!$B$2:$C$293,2,FALSE)</f>
        <v>AL-AEZ-00001</v>
      </c>
      <c r="B132" s="21" t="s">
        <v>338</v>
      </c>
      <c r="C132" s="20" t="s">
        <v>342</v>
      </c>
      <c r="D132" s="162" t="s">
        <v>343</v>
      </c>
      <c r="E132" s="20" t="s">
        <v>95</v>
      </c>
      <c r="F132" s="31">
        <v>990000</v>
      </c>
      <c r="G132" s="183">
        <v>2020</v>
      </c>
      <c r="H132" s="184">
        <v>44014</v>
      </c>
      <c r="I132" s="182">
        <v>15</v>
      </c>
      <c r="J132" s="185">
        <f t="shared" si="4"/>
        <v>14850000</v>
      </c>
      <c r="K132" s="184">
        <v>44003</v>
      </c>
      <c r="L132" s="184">
        <v>44145</v>
      </c>
      <c r="M132" s="182">
        <f t="shared" si="5"/>
        <v>142</v>
      </c>
    </row>
    <row r="133" spans="1:13">
      <c r="A133" s="182" t="str">
        <f>VLOOKUP(C133,품목코드!$B$2:$C$293,2,FALSE)</f>
        <v>AL-AFA-00001</v>
      </c>
      <c r="B133" s="21" t="s">
        <v>338</v>
      </c>
      <c r="C133" s="20" t="s">
        <v>344</v>
      </c>
      <c r="D133" s="162" t="s">
        <v>345</v>
      </c>
      <c r="E133" s="20" t="s">
        <v>95</v>
      </c>
      <c r="F133" s="31">
        <v>895000</v>
      </c>
      <c r="G133" s="183">
        <v>2020</v>
      </c>
      <c r="H133" s="184">
        <v>43924</v>
      </c>
      <c r="I133" s="182">
        <v>48</v>
      </c>
      <c r="J133" s="185">
        <f t="shared" si="4"/>
        <v>42960000</v>
      </c>
      <c r="K133" s="184">
        <v>43895</v>
      </c>
      <c r="L133" s="184">
        <v>43932</v>
      </c>
      <c r="M133" s="182">
        <f t="shared" si="5"/>
        <v>37</v>
      </c>
    </row>
    <row r="134" spans="1:13">
      <c r="A134" s="182" t="str">
        <f>VLOOKUP(C134,품목코드!$B$2:$C$293,2,FALSE)</f>
        <v>AL-AFB-00001</v>
      </c>
      <c r="B134" s="21" t="s">
        <v>338</v>
      </c>
      <c r="C134" s="20" t="s">
        <v>346</v>
      </c>
      <c r="D134" s="162" t="s">
        <v>347</v>
      </c>
      <c r="E134" s="20" t="s">
        <v>95</v>
      </c>
      <c r="F134" s="24">
        <v>1100000</v>
      </c>
      <c r="G134" s="183">
        <v>2020</v>
      </c>
      <c r="H134" s="184">
        <v>43954</v>
      </c>
      <c r="I134" s="182">
        <v>23</v>
      </c>
      <c r="J134" s="185">
        <f t="shared" si="4"/>
        <v>25300000</v>
      </c>
      <c r="K134" s="184">
        <v>43943</v>
      </c>
      <c r="L134" s="184">
        <v>43976</v>
      </c>
      <c r="M134" s="182">
        <f t="shared" si="5"/>
        <v>33</v>
      </c>
    </row>
    <row r="135" spans="1:13">
      <c r="A135" s="182" t="str">
        <f>VLOOKUP(C135,품목코드!$B$2:$C$293,2,FALSE)</f>
        <v>AL-AFC-00001</v>
      </c>
      <c r="B135" s="21" t="s">
        <v>338</v>
      </c>
      <c r="C135" s="20" t="s">
        <v>348</v>
      </c>
      <c r="D135" s="162" t="s">
        <v>349</v>
      </c>
      <c r="E135" s="20" t="s">
        <v>95</v>
      </c>
      <c r="F135" s="24">
        <v>1020000</v>
      </c>
      <c r="G135" s="183">
        <v>2020</v>
      </c>
      <c r="H135" s="184">
        <v>43989</v>
      </c>
      <c r="I135" s="182">
        <v>1</v>
      </c>
      <c r="J135" s="185">
        <f t="shared" si="4"/>
        <v>1020000</v>
      </c>
      <c r="K135" s="184">
        <v>43973</v>
      </c>
      <c r="L135" s="184">
        <v>44000</v>
      </c>
      <c r="M135" s="182">
        <f t="shared" si="5"/>
        <v>27</v>
      </c>
    </row>
    <row r="136" spans="1:13">
      <c r="A136" s="182" t="str">
        <f>VLOOKUP(C136,품목코드!$B$2:$C$293,2,FALSE)</f>
        <v>AL-AFD-00001</v>
      </c>
      <c r="B136" s="21" t="s">
        <v>338</v>
      </c>
      <c r="C136" s="20" t="s">
        <v>350</v>
      </c>
      <c r="D136" s="162" t="s">
        <v>351</v>
      </c>
      <c r="E136" s="20" t="s">
        <v>95</v>
      </c>
      <c r="F136" s="24">
        <v>635000</v>
      </c>
      <c r="G136" s="183">
        <v>2020</v>
      </c>
      <c r="H136" s="184">
        <v>44058</v>
      </c>
      <c r="I136" s="182">
        <v>32</v>
      </c>
      <c r="J136" s="185">
        <f t="shared" si="4"/>
        <v>20320000</v>
      </c>
      <c r="K136" s="184">
        <v>44032</v>
      </c>
      <c r="L136" s="184">
        <v>44155</v>
      </c>
      <c r="M136" s="182">
        <f t="shared" si="5"/>
        <v>123</v>
      </c>
    </row>
    <row r="137" spans="1:13">
      <c r="A137" s="182" t="str">
        <f>VLOOKUP(C137,품목코드!$B$2:$C$293,2,FALSE)</f>
        <v>AL-AFE-00001</v>
      </c>
      <c r="B137" s="21" t="s">
        <v>338</v>
      </c>
      <c r="C137" s="21" t="s">
        <v>352</v>
      </c>
      <c r="D137" s="162" t="s">
        <v>353</v>
      </c>
      <c r="E137" s="20" t="s">
        <v>95</v>
      </c>
      <c r="F137" s="24">
        <v>655000</v>
      </c>
      <c r="G137" s="183">
        <v>2020</v>
      </c>
      <c r="H137" s="184">
        <v>43978</v>
      </c>
      <c r="I137" s="182">
        <v>3</v>
      </c>
      <c r="J137" s="185">
        <f t="shared" si="4"/>
        <v>1965000</v>
      </c>
      <c r="K137" s="184">
        <v>43974</v>
      </c>
      <c r="L137" s="184">
        <v>43991</v>
      </c>
      <c r="M137" s="182">
        <f t="shared" si="5"/>
        <v>17</v>
      </c>
    </row>
    <row r="138" spans="1:13">
      <c r="A138" s="182" t="str">
        <f>VLOOKUP(C138,품목코드!$B$2:$C$293,2,FALSE)</f>
        <v>AL-AFF-00001</v>
      </c>
      <c r="B138" s="21" t="s">
        <v>338</v>
      </c>
      <c r="C138" s="20" t="s">
        <v>354</v>
      </c>
      <c r="D138" s="162" t="s">
        <v>355</v>
      </c>
      <c r="E138" s="20" t="s">
        <v>95</v>
      </c>
      <c r="F138" s="24">
        <v>2095000</v>
      </c>
      <c r="G138" s="183">
        <v>2020</v>
      </c>
      <c r="H138" s="184">
        <v>43844</v>
      </c>
      <c r="I138" s="182">
        <v>39</v>
      </c>
      <c r="J138" s="185">
        <f t="shared" si="4"/>
        <v>81705000</v>
      </c>
      <c r="K138" s="184">
        <v>43834</v>
      </c>
      <c r="L138" s="184">
        <v>43870</v>
      </c>
      <c r="M138" s="182">
        <f t="shared" si="5"/>
        <v>36</v>
      </c>
    </row>
    <row r="139" spans="1:13">
      <c r="A139" s="182" t="str">
        <f>VLOOKUP(C139,품목코드!$B$2:$C$293,2,FALSE)</f>
        <v>AL-AFG-00001</v>
      </c>
      <c r="B139" s="21" t="s">
        <v>338</v>
      </c>
      <c r="C139" s="20" t="s">
        <v>356</v>
      </c>
      <c r="D139" s="162" t="s">
        <v>357</v>
      </c>
      <c r="E139" s="20" t="s">
        <v>95</v>
      </c>
      <c r="F139" s="24">
        <v>902000</v>
      </c>
      <c r="G139" s="183">
        <v>2020</v>
      </c>
      <c r="H139" s="184">
        <v>43991</v>
      </c>
      <c r="I139" s="182">
        <v>10</v>
      </c>
      <c r="J139" s="185">
        <f t="shared" si="4"/>
        <v>9020000</v>
      </c>
      <c r="K139" s="184">
        <v>43969</v>
      </c>
      <c r="L139" s="184">
        <v>44028</v>
      </c>
      <c r="M139" s="182">
        <f t="shared" si="5"/>
        <v>59</v>
      </c>
    </row>
    <row r="140" spans="1:13">
      <c r="A140" s="182" t="str">
        <f>VLOOKUP(C140,품목코드!$B$2:$C$293,2,FALSE)</f>
        <v>AL-AFH-00001</v>
      </c>
      <c r="B140" s="21" t="s">
        <v>338</v>
      </c>
      <c r="C140" s="21" t="s">
        <v>358</v>
      </c>
      <c r="D140" s="162" t="s">
        <v>359</v>
      </c>
      <c r="E140" s="20" t="s">
        <v>95</v>
      </c>
      <c r="F140" s="24">
        <v>758000</v>
      </c>
      <c r="G140" s="183">
        <v>2020</v>
      </c>
      <c r="H140" s="184">
        <v>43888</v>
      </c>
      <c r="I140" s="182">
        <v>19</v>
      </c>
      <c r="J140" s="185">
        <f t="shared" si="4"/>
        <v>14402000</v>
      </c>
      <c r="K140" s="184">
        <v>43866</v>
      </c>
      <c r="L140" s="184">
        <v>43928</v>
      </c>
      <c r="M140" s="182">
        <f t="shared" si="5"/>
        <v>62</v>
      </c>
    </row>
    <row r="141" spans="1:13">
      <c r="A141" s="182" t="str">
        <f>VLOOKUP(C141,품목코드!$B$2:$C$293,2,FALSE)</f>
        <v>AL-AFI-00001</v>
      </c>
      <c r="B141" s="21" t="s">
        <v>338</v>
      </c>
      <c r="C141" s="20" t="s">
        <v>360</v>
      </c>
      <c r="D141" s="162" t="s">
        <v>361</v>
      </c>
      <c r="E141" s="20" t="s">
        <v>91</v>
      </c>
      <c r="F141" s="24">
        <v>1180000</v>
      </c>
      <c r="G141" s="183">
        <v>2020</v>
      </c>
      <c r="H141" s="184">
        <v>44077</v>
      </c>
      <c r="I141" s="182">
        <v>13</v>
      </c>
      <c r="J141" s="185">
        <f t="shared" si="4"/>
        <v>15340000</v>
      </c>
      <c r="K141" s="184">
        <v>44049</v>
      </c>
      <c r="L141" s="184">
        <v>44185</v>
      </c>
      <c r="M141" s="182">
        <f t="shared" si="5"/>
        <v>136</v>
      </c>
    </row>
    <row r="142" spans="1:13">
      <c r="A142" s="182" t="str">
        <f>VLOOKUP(C142,품목코드!$B$2:$C$293,2,FALSE)</f>
        <v>AL-AFJ-00001</v>
      </c>
      <c r="B142" s="21" t="s">
        <v>338</v>
      </c>
      <c r="C142" s="21" t="s">
        <v>362</v>
      </c>
      <c r="D142" s="166" t="s">
        <v>361</v>
      </c>
      <c r="E142" s="20" t="s">
        <v>95</v>
      </c>
      <c r="F142" s="31">
        <v>1140000</v>
      </c>
      <c r="G142" s="183">
        <v>2020</v>
      </c>
      <c r="H142" s="184">
        <v>43955</v>
      </c>
      <c r="I142" s="182">
        <v>0</v>
      </c>
      <c r="J142" s="185">
        <f t="shared" si="4"/>
        <v>0</v>
      </c>
      <c r="K142" s="184">
        <v>43939</v>
      </c>
      <c r="L142" s="184">
        <v>43948</v>
      </c>
      <c r="M142" s="182">
        <f t="shared" si="5"/>
        <v>9</v>
      </c>
    </row>
    <row r="143" spans="1:13">
      <c r="A143" s="182" t="str">
        <f>VLOOKUP(C143,품목코드!$B$2:$C$293,2,FALSE)</f>
        <v>AL-AFK-00001</v>
      </c>
      <c r="B143" s="21" t="s">
        <v>338</v>
      </c>
      <c r="C143" s="20" t="s">
        <v>363</v>
      </c>
      <c r="D143" s="162" t="s">
        <v>364</v>
      </c>
      <c r="E143" s="20" t="s">
        <v>95</v>
      </c>
      <c r="F143" s="31">
        <v>1600000</v>
      </c>
      <c r="G143" s="183">
        <v>2020</v>
      </c>
      <c r="H143" s="184">
        <v>44167</v>
      </c>
      <c r="I143" s="182">
        <v>29</v>
      </c>
      <c r="J143" s="185">
        <f t="shared" si="4"/>
        <v>46400000</v>
      </c>
      <c r="K143" s="184">
        <v>44146</v>
      </c>
      <c r="L143" s="184">
        <v>44151</v>
      </c>
      <c r="M143" s="182">
        <f t="shared" si="5"/>
        <v>5</v>
      </c>
    </row>
    <row r="144" spans="1:13">
      <c r="A144" s="182" t="str">
        <f>VLOOKUP(C144,품목코드!$B$2:$C$293,2,FALSE)</f>
        <v>AL-AFL-00001</v>
      </c>
      <c r="B144" s="21" t="s">
        <v>338</v>
      </c>
      <c r="C144" s="20" t="s">
        <v>365</v>
      </c>
      <c r="D144" s="162" t="s">
        <v>366</v>
      </c>
      <c r="E144" s="20" t="s">
        <v>95</v>
      </c>
      <c r="F144" s="31">
        <v>2100000</v>
      </c>
      <c r="G144" s="183">
        <v>2020</v>
      </c>
      <c r="H144" s="184">
        <v>43873</v>
      </c>
      <c r="I144" s="182">
        <v>47</v>
      </c>
      <c r="J144" s="185">
        <f t="shared" si="4"/>
        <v>98700000</v>
      </c>
      <c r="K144" s="184">
        <v>43861</v>
      </c>
      <c r="L144" s="184">
        <v>43883</v>
      </c>
      <c r="M144" s="182">
        <f t="shared" si="5"/>
        <v>22</v>
      </c>
    </row>
    <row r="145" spans="1:13">
      <c r="A145" s="182" t="str">
        <f>VLOOKUP(C145,품목코드!$B$2:$C$293,2,FALSE)</f>
        <v>AL-AFM-00001</v>
      </c>
      <c r="B145" s="21" t="s">
        <v>338</v>
      </c>
      <c r="C145" s="20" t="s">
        <v>367</v>
      </c>
      <c r="D145" s="162" t="s">
        <v>366</v>
      </c>
      <c r="E145" s="20" t="s">
        <v>95</v>
      </c>
      <c r="F145" s="31">
        <v>1410000</v>
      </c>
      <c r="G145" s="183">
        <v>2020</v>
      </c>
      <c r="H145" s="184">
        <v>43956</v>
      </c>
      <c r="I145" s="182">
        <v>26</v>
      </c>
      <c r="J145" s="185">
        <f t="shared" si="4"/>
        <v>36660000</v>
      </c>
      <c r="K145" s="184">
        <v>43929</v>
      </c>
      <c r="L145" s="184">
        <v>44040</v>
      </c>
      <c r="M145" s="182">
        <f t="shared" si="5"/>
        <v>111</v>
      </c>
    </row>
    <row r="146" spans="1:13">
      <c r="A146" s="182" t="str">
        <f>VLOOKUP(C146,품목코드!$B$2:$C$293,2,FALSE)</f>
        <v>AL-AFN-00001</v>
      </c>
      <c r="B146" s="21" t="s">
        <v>338</v>
      </c>
      <c r="C146" s="21" t="s">
        <v>368</v>
      </c>
      <c r="D146" s="166" t="s">
        <v>369</v>
      </c>
      <c r="E146" s="20" t="s">
        <v>95</v>
      </c>
      <c r="F146" s="24">
        <v>2710000</v>
      </c>
      <c r="G146" s="183">
        <v>2020</v>
      </c>
      <c r="H146" s="184">
        <v>44039</v>
      </c>
      <c r="I146" s="182">
        <v>10</v>
      </c>
      <c r="J146" s="185">
        <f t="shared" si="4"/>
        <v>27100000</v>
      </c>
      <c r="K146" s="184">
        <v>44037</v>
      </c>
      <c r="L146" s="184">
        <v>44182</v>
      </c>
      <c r="M146" s="182">
        <f t="shared" si="5"/>
        <v>145</v>
      </c>
    </row>
    <row r="147" spans="1:13">
      <c r="A147" s="182" t="str">
        <f>VLOOKUP(C147,품목코드!$B$2:$C$293,2,FALSE)</f>
        <v>AL-AFO-00001</v>
      </c>
      <c r="B147" s="21" t="s">
        <v>338</v>
      </c>
      <c r="C147" s="21" t="s">
        <v>370</v>
      </c>
      <c r="D147" s="169" t="s">
        <v>371</v>
      </c>
      <c r="E147" s="21" t="s">
        <v>16</v>
      </c>
      <c r="F147" s="31">
        <v>2470</v>
      </c>
      <c r="G147" s="183">
        <v>2020</v>
      </c>
      <c r="H147" s="184">
        <v>43913</v>
      </c>
      <c r="I147" s="182">
        <v>8</v>
      </c>
      <c r="J147" s="185">
        <f t="shared" si="4"/>
        <v>19760</v>
      </c>
      <c r="K147" s="184">
        <v>43911</v>
      </c>
      <c r="L147" s="184">
        <v>44059</v>
      </c>
      <c r="M147" s="182">
        <f t="shared" si="5"/>
        <v>148</v>
      </c>
    </row>
    <row r="148" spans="1:13">
      <c r="A148" s="182" t="str">
        <f>VLOOKUP(C148,품목코드!$B$2:$C$293,2,FALSE)</f>
        <v>AL-AFP-00001</v>
      </c>
      <c r="B148" s="21" t="s">
        <v>338</v>
      </c>
      <c r="C148" s="20" t="s">
        <v>372</v>
      </c>
      <c r="D148" s="166" t="s">
        <v>373</v>
      </c>
      <c r="E148" s="20" t="s">
        <v>95</v>
      </c>
      <c r="F148" s="31">
        <v>1550000</v>
      </c>
      <c r="G148" s="183">
        <v>2020</v>
      </c>
      <c r="H148" s="184">
        <v>43894</v>
      </c>
      <c r="I148" s="182">
        <v>31</v>
      </c>
      <c r="J148" s="185">
        <f t="shared" si="4"/>
        <v>48050000</v>
      </c>
      <c r="K148" s="184">
        <v>43877</v>
      </c>
      <c r="L148" s="184">
        <v>43891</v>
      </c>
      <c r="M148" s="182">
        <f t="shared" si="5"/>
        <v>14</v>
      </c>
    </row>
    <row r="149" spans="1:13">
      <c r="A149" s="182" t="str">
        <f>VLOOKUP(C149,품목코드!$B$2:$C$293,2,FALSE)</f>
        <v>AL-AFQ-00001</v>
      </c>
      <c r="B149" s="21" t="s">
        <v>338</v>
      </c>
      <c r="C149" s="20" t="s">
        <v>374</v>
      </c>
      <c r="D149" s="162" t="s">
        <v>375</v>
      </c>
      <c r="E149" s="21" t="s">
        <v>205</v>
      </c>
      <c r="F149" s="31">
        <v>29160</v>
      </c>
      <c r="G149" s="183">
        <v>2020</v>
      </c>
      <c r="H149" s="184">
        <v>44124</v>
      </c>
      <c r="I149" s="182">
        <v>17</v>
      </c>
      <c r="J149" s="185">
        <f t="shared" si="4"/>
        <v>495720</v>
      </c>
      <c r="K149" s="184">
        <v>44101</v>
      </c>
      <c r="L149" s="184">
        <v>44117</v>
      </c>
      <c r="M149" s="182">
        <f t="shared" si="5"/>
        <v>16</v>
      </c>
    </row>
    <row r="150" spans="1:13">
      <c r="A150" s="182" t="str">
        <f>VLOOKUP(C150,품목코드!$B$2:$C$293,2,FALSE)</f>
        <v>AL-AFR-00001</v>
      </c>
      <c r="B150" s="21" t="s">
        <v>338</v>
      </c>
      <c r="C150" s="20" t="s">
        <v>376</v>
      </c>
      <c r="D150" s="162" t="s">
        <v>377</v>
      </c>
      <c r="E150" s="21" t="s">
        <v>205</v>
      </c>
      <c r="F150" s="31">
        <v>8280</v>
      </c>
      <c r="G150" s="183">
        <v>2020</v>
      </c>
      <c r="H150" s="184">
        <v>43928</v>
      </c>
      <c r="I150" s="182">
        <v>4</v>
      </c>
      <c r="J150" s="185">
        <f t="shared" si="4"/>
        <v>33120</v>
      </c>
      <c r="K150" s="184">
        <v>43911</v>
      </c>
      <c r="L150" s="184">
        <v>44005</v>
      </c>
      <c r="M150" s="182">
        <f t="shared" si="5"/>
        <v>94</v>
      </c>
    </row>
    <row r="151" spans="1:13">
      <c r="A151" s="182" t="str">
        <f>VLOOKUP(C151,품목코드!$B$2:$C$293,2,FALSE)</f>
        <v>AL-AFS-00001</v>
      </c>
      <c r="B151" s="21" t="s">
        <v>338</v>
      </c>
      <c r="C151" s="20" t="s">
        <v>378</v>
      </c>
      <c r="D151" s="162" t="s">
        <v>379</v>
      </c>
      <c r="E151" s="20" t="s">
        <v>16</v>
      </c>
      <c r="F151" s="31">
        <v>2200</v>
      </c>
      <c r="G151" s="183">
        <v>2020</v>
      </c>
      <c r="H151" s="184">
        <v>43998</v>
      </c>
      <c r="I151" s="182">
        <v>36</v>
      </c>
      <c r="J151" s="185">
        <f t="shared" si="4"/>
        <v>79200</v>
      </c>
      <c r="K151" s="184">
        <v>43983</v>
      </c>
      <c r="L151" s="184">
        <v>44126</v>
      </c>
      <c r="M151" s="182">
        <f t="shared" si="5"/>
        <v>143</v>
      </c>
    </row>
    <row r="152" spans="1:13">
      <c r="A152" s="182" t="str">
        <f>VLOOKUP(C152,품목코드!$B$2:$C$293,2,FALSE)</f>
        <v>AL-AFT-00001</v>
      </c>
      <c r="B152" s="21" t="s">
        <v>338</v>
      </c>
      <c r="C152" s="20" t="s">
        <v>380</v>
      </c>
      <c r="D152" s="162" t="s">
        <v>381</v>
      </c>
      <c r="E152" s="20" t="s">
        <v>95</v>
      </c>
      <c r="F152" s="31">
        <v>1940000</v>
      </c>
      <c r="G152" s="183">
        <v>2020</v>
      </c>
      <c r="H152" s="184">
        <v>44079</v>
      </c>
      <c r="I152" s="182">
        <v>7</v>
      </c>
      <c r="J152" s="185">
        <f t="shared" si="4"/>
        <v>13580000</v>
      </c>
      <c r="K152" s="184">
        <v>44076</v>
      </c>
      <c r="L152" s="184">
        <v>44079</v>
      </c>
      <c r="M152" s="182">
        <f t="shared" si="5"/>
        <v>3</v>
      </c>
    </row>
    <row r="153" spans="1:13">
      <c r="A153" s="182" t="str">
        <f>VLOOKUP(C153,품목코드!$B$2:$C$293,2,FALSE)</f>
        <v>AL-AFU-00001</v>
      </c>
      <c r="B153" s="21" t="s">
        <v>338</v>
      </c>
      <c r="C153" s="20" t="s">
        <v>382</v>
      </c>
      <c r="D153" s="162" t="s">
        <v>383</v>
      </c>
      <c r="E153" s="20" t="s">
        <v>95</v>
      </c>
      <c r="F153" s="31">
        <v>1900000</v>
      </c>
      <c r="G153" s="183">
        <v>2020</v>
      </c>
      <c r="H153" s="184">
        <v>44055</v>
      </c>
      <c r="I153" s="182">
        <v>32</v>
      </c>
      <c r="J153" s="185">
        <f t="shared" si="4"/>
        <v>60800000</v>
      </c>
      <c r="K153" s="184">
        <v>44052</v>
      </c>
      <c r="L153" s="184">
        <v>44178</v>
      </c>
      <c r="M153" s="182">
        <f t="shared" si="5"/>
        <v>126</v>
      </c>
    </row>
    <row r="154" spans="1:13">
      <c r="A154" s="182" t="str">
        <f>VLOOKUP(C154,품목코드!$B$2:$C$293,2,FALSE)</f>
        <v>AL-AFV-00001</v>
      </c>
      <c r="B154" s="21" t="s">
        <v>338</v>
      </c>
      <c r="C154" s="20" t="s">
        <v>384</v>
      </c>
      <c r="D154" s="162" t="s">
        <v>385</v>
      </c>
      <c r="E154" s="21" t="s">
        <v>42</v>
      </c>
      <c r="F154" s="31">
        <v>92900</v>
      </c>
      <c r="G154" s="183">
        <v>2020</v>
      </c>
      <c r="H154" s="184">
        <v>43843</v>
      </c>
      <c r="I154" s="182">
        <v>36</v>
      </c>
      <c r="J154" s="185">
        <f t="shared" si="4"/>
        <v>3344400</v>
      </c>
      <c r="K154" s="184">
        <v>43836</v>
      </c>
      <c r="L154" s="184">
        <v>43968</v>
      </c>
      <c r="M154" s="182">
        <f t="shared" si="5"/>
        <v>132</v>
      </c>
    </row>
    <row r="155" spans="1:13">
      <c r="A155" s="182" t="str">
        <f>VLOOKUP(C155,품목코드!$B$2:$C$293,2,FALSE)</f>
        <v>AL-AFW-00001</v>
      </c>
      <c r="B155" s="21" t="s">
        <v>338</v>
      </c>
      <c r="C155" s="20" t="s">
        <v>386</v>
      </c>
      <c r="D155" s="166" t="s">
        <v>387</v>
      </c>
      <c r="E155" s="21" t="s">
        <v>68</v>
      </c>
      <c r="F155" s="31">
        <v>72800</v>
      </c>
      <c r="G155" s="183">
        <v>2020</v>
      </c>
      <c r="H155" s="184">
        <v>44048</v>
      </c>
      <c r="I155" s="182">
        <v>44</v>
      </c>
      <c r="J155" s="185">
        <f t="shared" si="4"/>
        <v>3203200</v>
      </c>
      <c r="K155" s="184">
        <v>44036</v>
      </c>
      <c r="L155" s="184">
        <v>44152</v>
      </c>
      <c r="M155" s="182">
        <f t="shared" si="5"/>
        <v>116</v>
      </c>
    </row>
    <row r="156" spans="1:13">
      <c r="A156" s="182" t="str">
        <f>VLOOKUP(C156,품목코드!$B$2:$C$293,2,FALSE)</f>
        <v>AL-AFX-00001</v>
      </c>
      <c r="B156" s="21" t="s">
        <v>338</v>
      </c>
      <c r="C156" s="20" t="s">
        <v>388</v>
      </c>
      <c r="D156" s="162" t="s">
        <v>389</v>
      </c>
      <c r="E156" s="21" t="s">
        <v>42</v>
      </c>
      <c r="F156" s="24">
        <v>120000</v>
      </c>
      <c r="G156" s="183">
        <v>2020</v>
      </c>
      <c r="H156" s="184">
        <v>43894</v>
      </c>
      <c r="I156" s="182">
        <v>24</v>
      </c>
      <c r="J156" s="185">
        <f t="shared" si="4"/>
        <v>2880000</v>
      </c>
      <c r="K156" s="184">
        <v>43873</v>
      </c>
      <c r="L156" s="184">
        <v>43937</v>
      </c>
      <c r="M156" s="182">
        <f t="shared" si="5"/>
        <v>64</v>
      </c>
    </row>
    <row r="157" spans="1:13">
      <c r="A157" s="182" t="str">
        <f>VLOOKUP(C157,품목코드!$B$2:$C$293,2,FALSE)</f>
        <v>AM-AFY-00001</v>
      </c>
      <c r="B157" s="20" t="s">
        <v>390</v>
      </c>
      <c r="C157" s="20" t="s">
        <v>391</v>
      </c>
      <c r="D157" s="162" t="s">
        <v>392</v>
      </c>
      <c r="E157" s="21" t="s">
        <v>220</v>
      </c>
      <c r="F157" s="24">
        <v>12000</v>
      </c>
      <c r="G157" s="183">
        <v>2020</v>
      </c>
      <c r="H157" s="184">
        <v>44017</v>
      </c>
      <c r="I157" s="182">
        <v>43</v>
      </c>
      <c r="J157" s="185">
        <f t="shared" si="4"/>
        <v>516000</v>
      </c>
      <c r="K157" s="184">
        <v>44003</v>
      </c>
      <c r="L157" s="184">
        <v>44127</v>
      </c>
      <c r="M157" s="182">
        <f t="shared" si="5"/>
        <v>124</v>
      </c>
    </row>
    <row r="158" spans="1:13">
      <c r="A158" s="182" t="str">
        <f>VLOOKUP(C158,품목코드!$B$2:$C$293,2,FALSE)</f>
        <v>AM-AFZ-00001</v>
      </c>
      <c r="B158" s="20" t="s">
        <v>390</v>
      </c>
      <c r="C158" s="20" t="s">
        <v>393</v>
      </c>
      <c r="D158" s="162" t="s">
        <v>394</v>
      </c>
      <c r="E158" s="21" t="s">
        <v>220</v>
      </c>
      <c r="F158" s="31">
        <v>20000</v>
      </c>
      <c r="G158" s="183">
        <v>2020</v>
      </c>
      <c r="H158" s="184">
        <v>43962</v>
      </c>
      <c r="I158" s="182">
        <v>14</v>
      </c>
      <c r="J158" s="185">
        <f t="shared" si="4"/>
        <v>280000</v>
      </c>
      <c r="K158" s="184">
        <v>43952</v>
      </c>
      <c r="L158" s="184">
        <v>43956</v>
      </c>
      <c r="M158" s="182">
        <f t="shared" si="5"/>
        <v>4</v>
      </c>
    </row>
    <row r="159" spans="1:13">
      <c r="A159" s="182" t="str">
        <f>VLOOKUP(C159,품목코드!$B$2:$C$293,2,FALSE)</f>
        <v>AM-AGA-00001</v>
      </c>
      <c r="B159" s="20" t="s">
        <v>390</v>
      </c>
      <c r="C159" s="20" t="s">
        <v>395</v>
      </c>
      <c r="D159" s="162" t="s">
        <v>396</v>
      </c>
      <c r="E159" s="21" t="s">
        <v>220</v>
      </c>
      <c r="F159" s="31">
        <v>70000</v>
      </c>
      <c r="G159" s="183">
        <v>2020</v>
      </c>
      <c r="H159" s="184">
        <v>44167</v>
      </c>
      <c r="I159" s="182">
        <v>11</v>
      </c>
      <c r="J159" s="185">
        <f t="shared" si="4"/>
        <v>770000</v>
      </c>
      <c r="K159" s="184">
        <v>44150</v>
      </c>
      <c r="L159" s="184">
        <v>44205</v>
      </c>
      <c r="M159" s="182">
        <f t="shared" si="5"/>
        <v>55</v>
      </c>
    </row>
    <row r="160" spans="1:13">
      <c r="A160" s="182" t="str">
        <f>VLOOKUP(C160,품목코드!$B$2:$C$293,2,FALSE)</f>
        <v>AM-AGB-00001</v>
      </c>
      <c r="B160" s="20" t="s">
        <v>390</v>
      </c>
      <c r="C160" s="20" t="s">
        <v>397</v>
      </c>
      <c r="D160" s="162" t="s">
        <v>398</v>
      </c>
      <c r="E160" s="21" t="s">
        <v>220</v>
      </c>
      <c r="F160" s="31">
        <v>12000</v>
      </c>
      <c r="G160" s="183">
        <v>2020</v>
      </c>
      <c r="H160" s="184">
        <v>44182</v>
      </c>
      <c r="I160" s="182">
        <v>17</v>
      </c>
      <c r="J160" s="185">
        <f t="shared" si="4"/>
        <v>204000</v>
      </c>
      <c r="K160" s="184">
        <v>44164</v>
      </c>
      <c r="L160" s="184">
        <v>44286</v>
      </c>
      <c r="M160" s="182">
        <f t="shared" si="5"/>
        <v>122</v>
      </c>
    </row>
    <row r="161" spans="1:13">
      <c r="A161" s="182" t="str">
        <f>VLOOKUP(C161,품목코드!$B$2:$C$293,2,FALSE)</f>
        <v>AM-AGC-00001</v>
      </c>
      <c r="B161" s="20" t="s">
        <v>390</v>
      </c>
      <c r="C161" s="20" t="s">
        <v>399</v>
      </c>
      <c r="D161" s="162" t="s">
        <v>400</v>
      </c>
      <c r="E161" s="21" t="s">
        <v>401</v>
      </c>
      <c r="F161" s="31">
        <v>32000</v>
      </c>
      <c r="G161" s="183">
        <v>2020</v>
      </c>
      <c r="H161" s="184">
        <v>44065</v>
      </c>
      <c r="I161" s="182">
        <v>21</v>
      </c>
      <c r="J161" s="185">
        <f t="shared" si="4"/>
        <v>672000</v>
      </c>
      <c r="K161" s="184">
        <v>44065</v>
      </c>
      <c r="L161" s="184">
        <v>44073</v>
      </c>
      <c r="M161" s="182">
        <f t="shared" si="5"/>
        <v>8</v>
      </c>
    </row>
    <row r="162" spans="1:13">
      <c r="A162" s="182" t="str">
        <f>VLOOKUP(C162,품목코드!$B$2:$C$293,2,FALSE)</f>
        <v>AM-AGD-00001</v>
      </c>
      <c r="B162" s="20" t="s">
        <v>390</v>
      </c>
      <c r="C162" s="21" t="s">
        <v>402</v>
      </c>
      <c r="D162" s="162" t="s">
        <v>403</v>
      </c>
      <c r="E162" s="21" t="s">
        <v>401</v>
      </c>
      <c r="F162" s="31">
        <v>25000</v>
      </c>
      <c r="G162" s="183">
        <v>2020</v>
      </c>
      <c r="H162" s="184">
        <v>44150</v>
      </c>
      <c r="I162" s="182">
        <v>31</v>
      </c>
      <c r="J162" s="185">
        <f t="shared" si="4"/>
        <v>775000</v>
      </c>
      <c r="K162" s="184">
        <v>44134</v>
      </c>
      <c r="L162" s="184">
        <v>44259</v>
      </c>
      <c r="M162" s="182">
        <f t="shared" si="5"/>
        <v>125</v>
      </c>
    </row>
    <row r="163" spans="1:13">
      <c r="A163" s="182" t="str">
        <f>VLOOKUP(C163,품목코드!$B$2:$C$293,2,FALSE)</f>
        <v>AM-AGE-00001</v>
      </c>
      <c r="B163" s="20" t="s">
        <v>390</v>
      </c>
      <c r="C163" s="20" t="s">
        <v>404</v>
      </c>
      <c r="D163" s="162" t="s">
        <v>405</v>
      </c>
      <c r="E163" s="21" t="s">
        <v>401</v>
      </c>
      <c r="F163" s="31">
        <v>11000</v>
      </c>
      <c r="G163" s="183">
        <v>2020</v>
      </c>
      <c r="H163" s="184">
        <v>44000</v>
      </c>
      <c r="I163" s="182">
        <v>9</v>
      </c>
      <c r="J163" s="185">
        <f t="shared" si="4"/>
        <v>99000</v>
      </c>
      <c r="K163" s="184">
        <v>43975</v>
      </c>
      <c r="L163" s="184">
        <v>43982</v>
      </c>
      <c r="M163" s="182">
        <f t="shared" si="5"/>
        <v>7</v>
      </c>
    </row>
    <row r="164" spans="1:13">
      <c r="A164" s="182" t="str">
        <f>VLOOKUP(C164,품목코드!$B$2:$C$293,2,FALSE)</f>
        <v>AM-AGF-00001</v>
      </c>
      <c r="B164" s="20" t="s">
        <v>390</v>
      </c>
      <c r="C164" s="20" t="s">
        <v>406</v>
      </c>
      <c r="D164" s="162" t="s">
        <v>407</v>
      </c>
      <c r="E164" s="21" t="s">
        <v>220</v>
      </c>
      <c r="F164" s="31">
        <v>18000</v>
      </c>
      <c r="G164" s="183">
        <v>2020</v>
      </c>
      <c r="H164" s="184">
        <v>44127</v>
      </c>
      <c r="I164" s="182">
        <v>3</v>
      </c>
      <c r="J164" s="185">
        <f t="shared" si="4"/>
        <v>54000</v>
      </c>
      <c r="K164" s="184">
        <v>44127</v>
      </c>
      <c r="L164" s="184">
        <v>44199</v>
      </c>
      <c r="M164" s="182">
        <f t="shared" si="5"/>
        <v>72</v>
      </c>
    </row>
    <row r="165" spans="1:13">
      <c r="A165" s="182" t="str">
        <f>VLOOKUP(C165,품목코드!$B$2:$C$293,2,FALSE)</f>
        <v>AM-AGG-00001</v>
      </c>
      <c r="B165" s="20" t="s">
        <v>390</v>
      </c>
      <c r="C165" s="20" t="s">
        <v>408</v>
      </c>
      <c r="D165" s="166" t="s">
        <v>409</v>
      </c>
      <c r="E165" s="21" t="s">
        <v>220</v>
      </c>
      <c r="F165" s="31">
        <v>25000</v>
      </c>
      <c r="G165" s="183">
        <v>2020</v>
      </c>
      <c r="H165" s="184">
        <v>44188</v>
      </c>
      <c r="I165" s="182">
        <v>50</v>
      </c>
      <c r="J165" s="185">
        <f t="shared" si="4"/>
        <v>1250000</v>
      </c>
      <c r="K165" s="184">
        <v>44168</v>
      </c>
      <c r="L165" s="184">
        <v>44320</v>
      </c>
      <c r="M165" s="182">
        <f t="shared" si="5"/>
        <v>152</v>
      </c>
    </row>
    <row r="166" spans="1:13">
      <c r="A166" s="182" t="str">
        <f>VLOOKUP(C166,품목코드!$B$2:$C$293,2,FALSE)</f>
        <v>AM-AGH-00001</v>
      </c>
      <c r="B166" s="20" t="s">
        <v>390</v>
      </c>
      <c r="C166" s="21" t="s">
        <v>410</v>
      </c>
      <c r="D166" s="166" t="s">
        <v>411</v>
      </c>
      <c r="E166" s="21" t="s">
        <v>401</v>
      </c>
      <c r="F166" s="31">
        <v>450000</v>
      </c>
      <c r="G166" s="183">
        <v>2020</v>
      </c>
      <c r="H166" s="184">
        <v>43922</v>
      </c>
      <c r="I166" s="182">
        <v>11</v>
      </c>
      <c r="J166" s="185">
        <f t="shared" si="4"/>
        <v>4950000</v>
      </c>
      <c r="K166" s="184">
        <v>43907</v>
      </c>
      <c r="L166" s="184">
        <v>44071</v>
      </c>
      <c r="M166" s="182">
        <f t="shared" si="5"/>
        <v>164</v>
      </c>
    </row>
    <row r="167" spans="1:13">
      <c r="A167" s="182" t="str">
        <f>VLOOKUP(C167,품목코드!$B$2:$C$293,2,FALSE)</f>
        <v>AM-AGI-00001</v>
      </c>
      <c r="B167" s="20" t="s">
        <v>390</v>
      </c>
      <c r="C167" s="20" t="s">
        <v>412</v>
      </c>
      <c r="D167" s="162" t="s">
        <v>413</v>
      </c>
      <c r="E167" s="21" t="s">
        <v>341</v>
      </c>
      <c r="F167" s="31">
        <v>470</v>
      </c>
      <c r="G167" s="183">
        <v>2020</v>
      </c>
      <c r="H167" s="184">
        <v>44099</v>
      </c>
      <c r="I167" s="182">
        <v>16</v>
      </c>
      <c r="J167" s="185">
        <f t="shared" si="4"/>
        <v>7520</v>
      </c>
      <c r="K167" s="184">
        <v>44079</v>
      </c>
      <c r="L167" s="184">
        <v>44259</v>
      </c>
      <c r="M167" s="182">
        <f t="shared" si="5"/>
        <v>180</v>
      </c>
    </row>
    <row r="168" spans="1:13">
      <c r="A168" s="182" t="str">
        <f>VLOOKUP(C168,품목코드!$B$2:$C$293,2,FALSE)</f>
        <v>AM-AGJ-00001</v>
      </c>
      <c r="B168" s="20" t="s">
        <v>390</v>
      </c>
      <c r="C168" s="20" t="s">
        <v>414</v>
      </c>
      <c r="D168" s="162" t="s">
        <v>415</v>
      </c>
      <c r="E168" s="21" t="s">
        <v>341</v>
      </c>
      <c r="F168" s="31">
        <v>470</v>
      </c>
      <c r="G168" s="183">
        <v>2020</v>
      </c>
      <c r="H168" s="184">
        <v>43839</v>
      </c>
      <c r="I168" s="182">
        <v>26</v>
      </c>
      <c r="J168" s="185">
        <f t="shared" si="4"/>
        <v>12220</v>
      </c>
      <c r="K168" s="184">
        <v>43835</v>
      </c>
      <c r="L168" s="184">
        <v>43994</v>
      </c>
      <c r="M168" s="182">
        <f t="shared" si="5"/>
        <v>159</v>
      </c>
    </row>
    <row r="169" spans="1:13">
      <c r="A169" s="182" t="str">
        <f>VLOOKUP(C169,품목코드!$B$2:$C$293,2,FALSE)</f>
        <v>AM-AGK-00001</v>
      </c>
      <c r="B169" s="20" t="s">
        <v>390</v>
      </c>
      <c r="C169" s="20" t="s">
        <v>416</v>
      </c>
      <c r="D169" s="162" t="s">
        <v>417</v>
      </c>
      <c r="E169" s="21" t="s">
        <v>418</v>
      </c>
      <c r="F169" s="31">
        <v>11500</v>
      </c>
      <c r="G169" s="183">
        <v>2020</v>
      </c>
      <c r="H169" s="184">
        <v>44056</v>
      </c>
      <c r="I169" s="182">
        <v>18</v>
      </c>
      <c r="J169" s="185">
        <f t="shared" si="4"/>
        <v>207000</v>
      </c>
      <c r="K169" s="184">
        <v>44054</v>
      </c>
      <c r="L169" s="184">
        <v>44170</v>
      </c>
      <c r="M169" s="182">
        <f t="shared" si="5"/>
        <v>116</v>
      </c>
    </row>
    <row r="170" spans="1:13">
      <c r="A170" s="182" t="str">
        <f>VLOOKUP(C170,품목코드!$B$2:$C$293,2,FALSE)</f>
        <v>AM-AGL-00001</v>
      </c>
      <c r="B170" s="20" t="s">
        <v>390</v>
      </c>
      <c r="C170" s="20" t="s">
        <v>419</v>
      </c>
      <c r="D170" s="162" t="s">
        <v>420</v>
      </c>
      <c r="E170" s="20" t="s">
        <v>16</v>
      </c>
      <c r="F170" s="31">
        <v>11500</v>
      </c>
      <c r="G170" s="183">
        <v>2020</v>
      </c>
      <c r="H170" s="184">
        <v>44036</v>
      </c>
      <c r="I170" s="182">
        <v>44</v>
      </c>
      <c r="J170" s="185">
        <f t="shared" si="4"/>
        <v>506000</v>
      </c>
      <c r="K170" s="184">
        <v>44033</v>
      </c>
      <c r="L170" s="184">
        <v>44089</v>
      </c>
      <c r="M170" s="182">
        <f t="shared" si="5"/>
        <v>56</v>
      </c>
    </row>
    <row r="171" spans="1:13">
      <c r="A171" s="182" t="str">
        <f>VLOOKUP(C171,품목코드!$B$2:$C$293,2,FALSE)</f>
        <v>AN-AGM-00001</v>
      </c>
      <c r="B171" s="21" t="s">
        <v>421</v>
      </c>
      <c r="C171" s="20" t="s">
        <v>422</v>
      </c>
      <c r="D171" s="162" t="s">
        <v>423</v>
      </c>
      <c r="E171" s="20" t="s">
        <v>16</v>
      </c>
      <c r="F171" s="31">
        <v>18100</v>
      </c>
      <c r="G171" s="183">
        <v>2020</v>
      </c>
      <c r="H171" s="184">
        <v>44070</v>
      </c>
      <c r="I171" s="182">
        <v>33</v>
      </c>
      <c r="J171" s="185">
        <f t="shared" si="4"/>
        <v>597300</v>
      </c>
      <c r="K171" s="184">
        <v>44070</v>
      </c>
      <c r="L171" s="184">
        <v>44200</v>
      </c>
      <c r="M171" s="182">
        <f t="shared" si="5"/>
        <v>130</v>
      </c>
    </row>
    <row r="172" spans="1:13">
      <c r="A172" s="182" t="str">
        <f>VLOOKUP(C172,품목코드!$B$2:$C$293,2,FALSE)</f>
        <v>AN-AGN-00001</v>
      </c>
      <c r="B172" s="21" t="s">
        <v>421</v>
      </c>
      <c r="C172" s="20" t="s">
        <v>424</v>
      </c>
      <c r="D172" s="162" t="s">
        <v>425</v>
      </c>
      <c r="E172" s="20" t="s">
        <v>16</v>
      </c>
      <c r="F172" s="31">
        <v>9750</v>
      </c>
      <c r="G172" s="183">
        <v>2020</v>
      </c>
      <c r="H172" s="184">
        <v>43899</v>
      </c>
      <c r="I172" s="182">
        <v>39</v>
      </c>
      <c r="J172" s="185">
        <f t="shared" si="4"/>
        <v>380250</v>
      </c>
      <c r="K172" s="184">
        <v>43898</v>
      </c>
      <c r="L172" s="184">
        <v>44002</v>
      </c>
      <c r="M172" s="182">
        <f t="shared" si="5"/>
        <v>104</v>
      </c>
    </row>
    <row r="173" spans="1:13">
      <c r="A173" s="182" t="str">
        <f>VLOOKUP(C173,품목코드!$B$2:$C$293,2,FALSE)</f>
        <v>AN-AGO-00001</v>
      </c>
      <c r="B173" s="21" t="s">
        <v>421</v>
      </c>
      <c r="C173" s="20" t="s">
        <v>428</v>
      </c>
      <c r="D173" s="166" t="s">
        <v>429</v>
      </c>
      <c r="E173" s="20" t="s">
        <v>114</v>
      </c>
      <c r="F173" s="31">
        <v>3638</v>
      </c>
      <c r="G173" s="183">
        <v>2020</v>
      </c>
      <c r="H173" s="184">
        <v>44174</v>
      </c>
      <c r="I173" s="182">
        <v>33</v>
      </c>
      <c r="J173" s="185">
        <f t="shared" si="4"/>
        <v>120054</v>
      </c>
      <c r="K173" s="184">
        <v>44151</v>
      </c>
      <c r="L173" s="184">
        <v>44330</v>
      </c>
      <c r="M173" s="182">
        <f t="shared" si="5"/>
        <v>179</v>
      </c>
    </row>
    <row r="174" spans="1:13">
      <c r="A174" s="182" t="str">
        <f>VLOOKUP(C174,품목코드!$B$2:$C$293,2,FALSE)</f>
        <v>AN-AGP-00001</v>
      </c>
      <c r="B174" s="21" t="s">
        <v>421</v>
      </c>
      <c r="C174" s="20" t="s">
        <v>430</v>
      </c>
      <c r="D174" s="162" t="s">
        <v>431</v>
      </c>
      <c r="E174" s="20" t="s">
        <v>16</v>
      </c>
      <c r="F174" s="31">
        <v>2170</v>
      </c>
      <c r="G174" s="183">
        <v>2020</v>
      </c>
      <c r="H174" s="184">
        <v>44018</v>
      </c>
      <c r="I174" s="182">
        <v>10</v>
      </c>
      <c r="J174" s="185">
        <f t="shared" si="4"/>
        <v>21700</v>
      </c>
      <c r="K174" s="184">
        <v>44000</v>
      </c>
      <c r="L174" s="184">
        <v>44100</v>
      </c>
      <c r="M174" s="182">
        <f t="shared" si="5"/>
        <v>100</v>
      </c>
    </row>
    <row r="175" spans="1:13">
      <c r="A175" s="182" t="str">
        <f>VLOOKUP(C175,품목코드!$B$2:$C$293,2,FALSE)</f>
        <v>AN-AGQ-00001</v>
      </c>
      <c r="B175" s="21" t="s">
        <v>421</v>
      </c>
      <c r="C175" s="20" t="s">
        <v>432</v>
      </c>
      <c r="D175" s="166" t="s">
        <v>433</v>
      </c>
      <c r="E175" s="21" t="s">
        <v>16</v>
      </c>
      <c r="F175" s="31">
        <v>6520</v>
      </c>
      <c r="G175" s="183">
        <v>2020</v>
      </c>
      <c r="H175" s="184">
        <v>44159</v>
      </c>
      <c r="I175" s="182">
        <v>5</v>
      </c>
      <c r="J175" s="185">
        <f t="shared" si="4"/>
        <v>32600</v>
      </c>
      <c r="K175" s="184">
        <v>44130</v>
      </c>
      <c r="L175" s="184">
        <v>44138</v>
      </c>
      <c r="M175" s="182">
        <f t="shared" si="5"/>
        <v>8</v>
      </c>
    </row>
    <row r="176" spans="1:13">
      <c r="A176" s="182" t="str">
        <f>VLOOKUP(C176,품목코드!$B$2:$C$293,2,FALSE)</f>
        <v>AN-AGR-00001</v>
      </c>
      <c r="B176" s="21" t="s">
        <v>421</v>
      </c>
      <c r="C176" s="20" t="s">
        <v>434</v>
      </c>
      <c r="D176" s="162" t="s">
        <v>435</v>
      </c>
      <c r="E176" s="20" t="s">
        <v>114</v>
      </c>
      <c r="F176" s="31">
        <v>2170</v>
      </c>
      <c r="G176" s="183">
        <v>2020</v>
      </c>
      <c r="H176" s="184">
        <v>43978</v>
      </c>
      <c r="I176" s="182">
        <v>5</v>
      </c>
      <c r="J176" s="185">
        <f t="shared" si="4"/>
        <v>10850</v>
      </c>
      <c r="K176" s="184">
        <v>43949</v>
      </c>
      <c r="L176" s="184">
        <v>43960</v>
      </c>
      <c r="M176" s="182">
        <f t="shared" si="5"/>
        <v>11</v>
      </c>
    </row>
    <row r="177" spans="1:13">
      <c r="A177" s="182" t="str">
        <f>VLOOKUP(C177,품목코드!$B$2:$C$293,2,FALSE)</f>
        <v>AN-AGS-00001</v>
      </c>
      <c r="B177" s="21" t="s">
        <v>421</v>
      </c>
      <c r="C177" s="21" t="s">
        <v>436</v>
      </c>
      <c r="D177" s="166" t="s">
        <v>437</v>
      </c>
      <c r="E177" s="20" t="s">
        <v>16</v>
      </c>
      <c r="F177" s="31">
        <v>2510</v>
      </c>
      <c r="G177" s="183">
        <v>2020</v>
      </c>
      <c r="H177" s="184">
        <v>44027</v>
      </c>
      <c r="I177" s="182">
        <v>26</v>
      </c>
      <c r="J177" s="185">
        <f t="shared" si="4"/>
        <v>65260</v>
      </c>
      <c r="K177" s="184">
        <v>44004</v>
      </c>
      <c r="L177" s="184">
        <v>44125</v>
      </c>
      <c r="M177" s="182">
        <f t="shared" si="5"/>
        <v>121</v>
      </c>
    </row>
    <row r="178" spans="1:13">
      <c r="A178" s="182" t="str">
        <f>VLOOKUP(C178,품목코드!$B$2:$C$293,2,FALSE)</f>
        <v>AO-AGT-00001</v>
      </c>
      <c r="B178" s="20" t="s">
        <v>438</v>
      </c>
      <c r="C178" s="20" t="s">
        <v>442</v>
      </c>
      <c r="D178" s="166" t="s">
        <v>443</v>
      </c>
      <c r="E178" s="21" t="s">
        <v>441</v>
      </c>
      <c r="F178" s="31">
        <v>37230</v>
      </c>
      <c r="G178" s="183">
        <v>2020</v>
      </c>
      <c r="H178" s="184">
        <v>44173</v>
      </c>
      <c r="I178" s="182">
        <v>11</v>
      </c>
      <c r="J178" s="185">
        <f t="shared" si="4"/>
        <v>409530</v>
      </c>
      <c r="K178" s="184">
        <v>44166</v>
      </c>
      <c r="L178" s="184">
        <v>44194</v>
      </c>
      <c r="M178" s="182">
        <f t="shared" si="5"/>
        <v>28</v>
      </c>
    </row>
    <row r="179" spans="1:13">
      <c r="A179" s="182" t="str">
        <f>VLOOKUP(C179,품목코드!$B$2:$C$293,2,FALSE)</f>
        <v>AO-AGU-00001</v>
      </c>
      <c r="B179" s="20" t="s">
        <v>438</v>
      </c>
      <c r="C179" s="20" t="s">
        <v>444</v>
      </c>
      <c r="D179" s="162" t="s">
        <v>445</v>
      </c>
      <c r="E179" s="21" t="s">
        <v>441</v>
      </c>
      <c r="F179" s="31">
        <v>47560</v>
      </c>
      <c r="G179" s="183">
        <v>2020</v>
      </c>
      <c r="H179" s="184">
        <v>43927</v>
      </c>
      <c r="I179" s="182">
        <v>14</v>
      </c>
      <c r="J179" s="185">
        <f t="shared" si="4"/>
        <v>665840</v>
      </c>
      <c r="K179" s="184">
        <v>43897</v>
      </c>
      <c r="L179" s="184">
        <v>44030</v>
      </c>
      <c r="M179" s="182">
        <f t="shared" si="5"/>
        <v>133</v>
      </c>
    </row>
    <row r="180" spans="1:13">
      <c r="A180" s="182" t="str">
        <f>VLOOKUP(C180,품목코드!$B$2:$C$293,2,FALSE)</f>
        <v>AO-AGV-00001</v>
      </c>
      <c r="B180" s="20" t="s">
        <v>438</v>
      </c>
      <c r="C180" s="20" t="s">
        <v>446</v>
      </c>
      <c r="D180" s="162" t="s">
        <v>447</v>
      </c>
      <c r="E180" s="21" t="s">
        <v>441</v>
      </c>
      <c r="F180" s="24">
        <v>64360</v>
      </c>
      <c r="G180" s="183">
        <v>2020</v>
      </c>
      <c r="H180" s="184">
        <v>44007</v>
      </c>
      <c r="I180" s="182">
        <v>26</v>
      </c>
      <c r="J180" s="185">
        <f t="shared" si="4"/>
        <v>1673360</v>
      </c>
      <c r="K180" s="184">
        <v>43997</v>
      </c>
      <c r="L180" s="184">
        <v>44105</v>
      </c>
      <c r="M180" s="182">
        <f t="shared" si="5"/>
        <v>108</v>
      </c>
    </row>
    <row r="181" spans="1:13">
      <c r="A181" s="182" t="str">
        <f>VLOOKUP(C181,품목코드!$B$2:$C$293,2,FALSE)</f>
        <v>AO-AGW-00001</v>
      </c>
      <c r="B181" s="20" t="s">
        <v>438</v>
      </c>
      <c r="C181" s="21" t="s">
        <v>448</v>
      </c>
      <c r="D181" s="166" t="s">
        <v>449</v>
      </c>
      <c r="E181" s="20" t="s">
        <v>95</v>
      </c>
      <c r="F181" s="31">
        <v>2400000</v>
      </c>
      <c r="G181" s="183">
        <v>2020</v>
      </c>
      <c r="H181" s="184">
        <v>44138</v>
      </c>
      <c r="I181" s="182">
        <v>10</v>
      </c>
      <c r="J181" s="185">
        <f t="shared" si="4"/>
        <v>24000000</v>
      </c>
      <c r="K181" s="184">
        <v>44113</v>
      </c>
      <c r="L181" s="184">
        <v>44176</v>
      </c>
      <c r="M181" s="182">
        <f t="shared" si="5"/>
        <v>63</v>
      </c>
    </row>
    <row r="182" spans="1:13">
      <c r="A182" s="182" t="str">
        <f>VLOOKUP(C182,품목코드!$B$2:$C$293,2,FALSE)</f>
        <v>AO-AGX-00001</v>
      </c>
      <c r="B182" s="20" t="s">
        <v>438</v>
      </c>
      <c r="C182" s="21" t="s">
        <v>450</v>
      </c>
      <c r="D182" s="166" t="s">
        <v>451</v>
      </c>
      <c r="E182" s="20" t="s">
        <v>95</v>
      </c>
      <c r="F182" s="31">
        <v>1300000</v>
      </c>
      <c r="G182" s="183">
        <v>2020</v>
      </c>
      <c r="H182" s="184">
        <v>44091</v>
      </c>
      <c r="I182" s="182">
        <v>32</v>
      </c>
      <c r="J182" s="185">
        <f t="shared" si="4"/>
        <v>41600000</v>
      </c>
      <c r="K182" s="184">
        <v>44076</v>
      </c>
      <c r="L182" s="184">
        <v>44252</v>
      </c>
      <c r="M182" s="182">
        <f t="shared" si="5"/>
        <v>176</v>
      </c>
    </row>
    <row r="183" spans="1:13">
      <c r="A183" s="182" t="str">
        <f>VLOOKUP(C183,품목코드!$B$2:$C$293,2,FALSE)</f>
        <v>AO-AGY-00001</v>
      </c>
      <c r="B183" s="20" t="s">
        <v>438</v>
      </c>
      <c r="C183" s="20" t="s">
        <v>452</v>
      </c>
      <c r="D183" s="162" t="s">
        <v>453</v>
      </c>
      <c r="E183" s="21" t="s">
        <v>441</v>
      </c>
      <c r="F183" s="31">
        <v>103100</v>
      </c>
      <c r="G183" s="183">
        <v>2020</v>
      </c>
      <c r="H183" s="184">
        <v>43906</v>
      </c>
      <c r="I183" s="182">
        <v>16</v>
      </c>
      <c r="J183" s="185">
        <f t="shared" si="4"/>
        <v>1649600</v>
      </c>
      <c r="K183" s="184">
        <v>43881</v>
      </c>
      <c r="L183" s="184">
        <v>44023</v>
      </c>
      <c r="M183" s="182">
        <f t="shared" si="5"/>
        <v>142</v>
      </c>
    </row>
    <row r="184" spans="1:13">
      <c r="A184" s="182" t="str">
        <f>VLOOKUP(C184,품목코드!$B$2:$C$293,2,FALSE)</f>
        <v>AO-AGZ-00001</v>
      </c>
      <c r="B184" s="20" t="s">
        <v>438</v>
      </c>
      <c r="C184" s="20" t="s">
        <v>454</v>
      </c>
      <c r="D184" s="162" t="s">
        <v>455</v>
      </c>
      <c r="E184" s="20" t="s">
        <v>95</v>
      </c>
      <c r="F184" s="31">
        <v>1700000</v>
      </c>
      <c r="G184" s="183">
        <v>2020</v>
      </c>
      <c r="H184" s="184">
        <v>43877</v>
      </c>
      <c r="I184" s="182">
        <v>22</v>
      </c>
      <c r="J184" s="185">
        <f t="shared" si="4"/>
        <v>37400000</v>
      </c>
      <c r="K184" s="184">
        <v>43865</v>
      </c>
      <c r="L184" s="184">
        <v>43916</v>
      </c>
      <c r="M184" s="182">
        <f t="shared" si="5"/>
        <v>51</v>
      </c>
    </row>
    <row r="185" spans="1:13">
      <c r="A185" s="182" t="str">
        <f>VLOOKUP(C185,품목코드!$B$2:$C$293,2,FALSE)</f>
        <v>AO-AHA-00001</v>
      </c>
      <c r="B185" s="20" t="s">
        <v>438</v>
      </c>
      <c r="C185" s="20" t="s">
        <v>456</v>
      </c>
      <c r="D185" s="162" t="s">
        <v>457</v>
      </c>
      <c r="E185" s="20" t="s">
        <v>95</v>
      </c>
      <c r="F185" s="31">
        <v>520000</v>
      </c>
      <c r="G185" s="183">
        <v>2020</v>
      </c>
      <c r="H185" s="184">
        <v>43989</v>
      </c>
      <c r="I185" s="182">
        <v>42</v>
      </c>
      <c r="J185" s="185">
        <f t="shared" si="4"/>
        <v>21840000</v>
      </c>
      <c r="K185" s="184">
        <v>43974</v>
      </c>
      <c r="L185" s="184">
        <v>44025</v>
      </c>
      <c r="M185" s="182">
        <f t="shared" si="5"/>
        <v>51</v>
      </c>
    </row>
    <row r="186" spans="1:13">
      <c r="A186" s="182" t="str">
        <f>VLOOKUP(C186,품목코드!$B$2:$C$293,2,FALSE)</f>
        <v>AO-AHB-00001</v>
      </c>
      <c r="B186" s="20" t="s">
        <v>438</v>
      </c>
      <c r="C186" s="20" t="s">
        <v>458</v>
      </c>
      <c r="D186" s="162" t="s">
        <v>459</v>
      </c>
      <c r="E186" s="20" t="s">
        <v>16</v>
      </c>
      <c r="F186" s="31">
        <v>6500</v>
      </c>
      <c r="G186" s="183">
        <v>2020</v>
      </c>
      <c r="H186" s="184">
        <v>43899</v>
      </c>
      <c r="I186" s="182">
        <v>39</v>
      </c>
      <c r="J186" s="185">
        <f t="shared" si="4"/>
        <v>253500</v>
      </c>
      <c r="K186" s="184">
        <v>43877</v>
      </c>
      <c r="L186" s="184">
        <v>43893</v>
      </c>
      <c r="M186" s="182">
        <f t="shared" si="5"/>
        <v>16</v>
      </c>
    </row>
    <row r="187" spans="1:13">
      <c r="A187" s="182" t="str">
        <f>VLOOKUP(C187,품목코드!$B$2:$C$293,2,FALSE)</f>
        <v>AO-AHC-00001</v>
      </c>
      <c r="B187" s="20" t="s">
        <v>438</v>
      </c>
      <c r="C187" s="20" t="s">
        <v>460</v>
      </c>
      <c r="D187" s="162" t="s">
        <v>461</v>
      </c>
      <c r="E187" s="20" t="s">
        <v>95</v>
      </c>
      <c r="F187" s="31">
        <v>1604400</v>
      </c>
      <c r="G187" s="183">
        <v>2020</v>
      </c>
      <c r="H187" s="184">
        <v>43917</v>
      </c>
      <c r="I187" s="182">
        <v>44</v>
      </c>
      <c r="J187" s="185">
        <f t="shared" si="4"/>
        <v>70593600</v>
      </c>
      <c r="K187" s="184">
        <v>43904</v>
      </c>
      <c r="L187" s="184">
        <v>43979</v>
      </c>
      <c r="M187" s="182">
        <f t="shared" si="5"/>
        <v>75</v>
      </c>
    </row>
    <row r="188" spans="1:13">
      <c r="A188" s="182" t="str">
        <f>VLOOKUP(C188,품목코드!$B$2:$C$293,2,FALSE)</f>
        <v>AP-AHD-00001</v>
      </c>
      <c r="B188" s="21" t="s">
        <v>462</v>
      </c>
      <c r="C188" s="20" t="s">
        <v>465</v>
      </c>
      <c r="D188" s="162" t="s">
        <v>466</v>
      </c>
      <c r="E188" s="21" t="s">
        <v>280</v>
      </c>
      <c r="F188" s="31">
        <v>560000</v>
      </c>
      <c r="G188" s="183">
        <v>2020</v>
      </c>
      <c r="H188" s="184">
        <v>44186</v>
      </c>
      <c r="I188" s="182">
        <v>11</v>
      </c>
      <c r="J188" s="185">
        <f t="shared" si="4"/>
        <v>6160000</v>
      </c>
      <c r="K188" s="184">
        <v>44173</v>
      </c>
      <c r="L188" s="184">
        <v>44230</v>
      </c>
      <c r="M188" s="182">
        <f t="shared" si="5"/>
        <v>57</v>
      </c>
    </row>
    <row r="189" spans="1:13">
      <c r="A189" s="182" t="str">
        <f>VLOOKUP(C189,품목코드!$B$2:$C$293,2,FALSE)</f>
        <v>AP-AHE-00001</v>
      </c>
      <c r="B189" s="21" t="s">
        <v>462</v>
      </c>
      <c r="C189" s="21" t="s">
        <v>467</v>
      </c>
      <c r="D189" s="166" t="s">
        <v>468</v>
      </c>
      <c r="E189" s="21" t="s">
        <v>280</v>
      </c>
      <c r="F189" s="31">
        <v>215000</v>
      </c>
      <c r="G189" s="183">
        <v>2020</v>
      </c>
      <c r="H189" s="184">
        <v>43840</v>
      </c>
      <c r="I189" s="182">
        <v>12</v>
      </c>
      <c r="J189" s="185">
        <f t="shared" si="4"/>
        <v>2580000</v>
      </c>
      <c r="K189" s="184">
        <v>43819</v>
      </c>
      <c r="L189" s="184">
        <v>43908</v>
      </c>
      <c r="M189" s="182">
        <f t="shared" si="5"/>
        <v>89</v>
      </c>
    </row>
    <row r="190" spans="1:13">
      <c r="A190" s="182" t="str">
        <f>VLOOKUP(C190,품목코드!$B$2:$C$293,2,FALSE)</f>
        <v>AP-AHF-00001</v>
      </c>
      <c r="B190" s="21" t="s">
        <v>462</v>
      </c>
      <c r="C190" s="21" t="s">
        <v>469</v>
      </c>
      <c r="D190" s="166" t="s">
        <v>470</v>
      </c>
      <c r="E190" s="21" t="s">
        <v>68</v>
      </c>
      <c r="F190" s="31">
        <v>11000</v>
      </c>
      <c r="G190" s="183">
        <v>2020</v>
      </c>
      <c r="H190" s="184">
        <v>44149</v>
      </c>
      <c r="I190" s="182">
        <v>22</v>
      </c>
      <c r="J190" s="185">
        <f t="shared" si="4"/>
        <v>242000</v>
      </c>
      <c r="K190" s="184">
        <v>44122</v>
      </c>
      <c r="L190" s="184">
        <v>44241</v>
      </c>
      <c r="M190" s="182">
        <f t="shared" si="5"/>
        <v>119</v>
      </c>
    </row>
    <row r="191" spans="1:13">
      <c r="A191" s="182" t="str">
        <f>VLOOKUP(C191,품목코드!$B$2:$C$293,2,FALSE)</f>
        <v>AP-AHG-00001</v>
      </c>
      <c r="B191" s="21" t="s">
        <v>462</v>
      </c>
      <c r="C191" s="20" t="s">
        <v>471</v>
      </c>
      <c r="D191" s="166" t="s">
        <v>472</v>
      </c>
      <c r="E191" s="21" t="s">
        <v>280</v>
      </c>
      <c r="F191" s="31">
        <v>277000</v>
      </c>
      <c r="G191" s="183">
        <v>2020</v>
      </c>
      <c r="H191" s="184">
        <v>44024</v>
      </c>
      <c r="I191" s="182">
        <v>23</v>
      </c>
      <c r="J191" s="185">
        <f t="shared" si="4"/>
        <v>6371000</v>
      </c>
      <c r="K191" s="184">
        <v>44015</v>
      </c>
      <c r="L191" s="184">
        <v>44149</v>
      </c>
      <c r="M191" s="182">
        <f t="shared" si="5"/>
        <v>134</v>
      </c>
    </row>
    <row r="192" spans="1:13">
      <c r="A192" s="182" t="str">
        <f>VLOOKUP(C192,품목코드!$B$2:$C$293,2,FALSE)</f>
        <v>AP-AHH-00001</v>
      </c>
      <c r="B192" s="21" t="s">
        <v>462</v>
      </c>
      <c r="C192" s="21" t="s">
        <v>475</v>
      </c>
      <c r="D192" s="166" t="s">
        <v>476</v>
      </c>
      <c r="E192" s="21" t="s">
        <v>68</v>
      </c>
      <c r="F192" s="31">
        <v>425000</v>
      </c>
      <c r="G192" s="183">
        <v>2020</v>
      </c>
      <c r="H192" s="184">
        <v>44178</v>
      </c>
      <c r="I192" s="182">
        <v>19</v>
      </c>
      <c r="J192" s="185">
        <f t="shared" si="4"/>
        <v>8075000</v>
      </c>
      <c r="K192" s="184">
        <v>44175</v>
      </c>
      <c r="L192" s="184">
        <v>44251</v>
      </c>
      <c r="M192" s="182">
        <f t="shared" si="5"/>
        <v>76</v>
      </c>
    </row>
    <row r="193" spans="1:13">
      <c r="A193" s="182" t="str">
        <f>VLOOKUP(C193,품목코드!$B$2:$C$293,2,FALSE)</f>
        <v>AP-AHI-00001</v>
      </c>
      <c r="B193" s="21" t="s">
        <v>462</v>
      </c>
      <c r="C193" s="21" t="s">
        <v>477</v>
      </c>
      <c r="D193" s="166" t="s">
        <v>478</v>
      </c>
      <c r="E193" s="21" t="s">
        <v>68</v>
      </c>
      <c r="F193" s="31">
        <v>1306000</v>
      </c>
      <c r="G193" s="183">
        <v>2020</v>
      </c>
      <c r="H193" s="184">
        <v>44069</v>
      </c>
      <c r="I193" s="182">
        <v>38</v>
      </c>
      <c r="J193" s="185">
        <f t="shared" si="4"/>
        <v>49628000</v>
      </c>
      <c r="K193" s="184">
        <v>44049</v>
      </c>
      <c r="L193" s="184">
        <v>44059</v>
      </c>
      <c r="M193" s="182">
        <f t="shared" si="5"/>
        <v>10</v>
      </c>
    </row>
    <row r="194" spans="1:13">
      <c r="A194" s="182" t="str">
        <f>VLOOKUP(C194,품목코드!$B$2:$C$293,2,FALSE)</f>
        <v>AA-AAA-00001</v>
      </c>
      <c r="B194" s="21" t="s">
        <v>12</v>
      </c>
      <c r="C194" s="20" t="s">
        <v>13</v>
      </c>
      <c r="D194" s="162" t="s">
        <v>14</v>
      </c>
      <c r="E194" s="20" t="s">
        <v>16</v>
      </c>
      <c r="F194" s="24">
        <v>1220</v>
      </c>
      <c r="G194" s="183">
        <v>2021</v>
      </c>
      <c r="H194" s="184">
        <v>44205</v>
      </c>
      <c r="I194" s="182">
        <v>38</v>
      </c>
      <c r="J194" s="185">
        <f t="shared" si="4"/>
        <v>46360</v>
      </c>
      <c r="K194" s="184">
        <v>44188</v>
      </c>
      <c r="L194" s="184">
        <v>44270</v>
      </c>
      <c r="M194" s="182">
        <f t="shared" si="5"/>
        <v>82</v>
      </c>
    </row>
    <row r="195" spans="1:13">
      <c r="A195" s="182" t="str">
        <f>VLOOKUP(C195,품목코드!$B$2:$C$293,2,FALSE)</f>
        <v>AA-AAB-00001</v>
      </c>
      <c r="B195" s="21" t="s">
        <v>12</v>
      </c>
      <c r="C195" s="20" t="s">
        <v>17</v>
      </c>
      <c r="D195" s="162" t="s">
        <v>18</v>
      </c>
      <c r="E195" s="20" t="s">
        <v>20</v>
      </c>
      <c r="F195" s="24">
        <v>1075000</v>
      </c>
      <c r="G195" s="183">
        <v>2021</v>
      </c>
      <c r="H195" s="184">
        <v>44207</v>
      </c>
      <c r="I195" s="182">
        <v>6</v>
      </c>
      <c r="J195" s="185">
        <f t="shared" ref="J195:J258" si="6">F195*I195</f>
        <v>6450000</v>
      </c>
      <c r="K195" s="184">
        <v>44184</v>
      </c>
      <c r="L195" s="184">
        <v>44319</v>
      </c>
      <c r="M195" s="182">
        <f t="shared" ref="M195:M258" si="7">L195-K195</f>
        <v>135</v>
      </c>
    </row>
    <row r="196" spans="1:13">
      <c r="A196" s="182" t="str">
        <f>VLOOKUP(C196,품목코드!$B$2:$C$293,2,FALSE)</f>
        <v>AA-AAC-00001</v>
      </c>
      <c r="B196" s="21" t="s">
        <v>12</v>
      </c>
      <c r="C196" s="20" t="s">
        <v>21</v>
      </c>
      <c r="D196" s="162" t="s">
        <v>22</v>
      </c>
      <c r="E196" s="20" t="s">
        <v>23</v>
      </c>
      <c r="F196" s="24">
        <v>1085000</v>
      </c>
      <c r="G196" s="183">
        <v>2021</v>
      </c>
      <c r="H196" s="184">
        <v>44275</v>
      </c>
      <c r="I196" s="182">
        <v>20</v>
      </c>
      <c r="J196" s="185">
        <f t="shared" si="6"/>
        <v>21700000</v>
      </c>
      <c r="K196" s="184">
        <v>44250</v>
      </c>
      <c r="L196" s="184">
        <v>44401</v>
      </c>
      <c r="M196" s="182">
        <f t="shared" si="7"/>
        <v>151</v>
      </c>
    </row>
    <row r="197" spans="1:13">
      <c r="A197" s="182" t="str">
        <f>VLOOKUP(C197,품목코드!$B$2:$C$293,2,FALSE)</f>
        <v>AA-AAD-00001</v>
      </c>
      <c r="B197" s="21" t="s">
        <v>12</v>
      </c>
      <c r="C197" s="21" t="s">
        <v>24</v>
      </c>
      <c r="D197" s="162" t="s">
        <v>25</v>
      </c>
      <c r="E197" s="20" t="s">
        <v>16</v>
      </c>
      <c r="F197" s="24">
        <v>1220</v>
      </c>
      <c r="G197" s="183">
        <v>2021</v>
      </c>
      <c r="H197" s="184">
        <v>44461</v>
      </c>
      <c r="I197" s="182">
        <v>24</v>
      </c>
      <c r="J197" s="185">
        <f t="shared" si="6"/>
        <v>29280</v>
      </c>
      <c r="K197" s="184">
        <v>44449</v>
      </c>
      <c r="L197" s="184">
        <v>44580</v>
      </c>
      <c r="M197" s="182">
        <f t="shared" si="7"/>
        <v>131</v>
      </c>
    </row>
    <row r="198" spans="1:13">
      <c r="A198" s="182" t="str">
        <f>VLOOKUP(C198,품목코드!$B$2:$C$293,2,FALSE)</f>
        <v>AA-AAE-00001</v>
      </c>
      <c r="B198" s="21" t="s">
        <v>12</v>
      </c>
      <c r="C198" s="20" t="s">
        <v>26</v>
      </c>
      <c r="D198" s="162" t="s">
        <v>27</v>
      </c>
      <c r="E198" s="20" t="s">
        <v>16</v>
      </c>
      <c r="F198" s="24">
        <v>1220</v>
      </c>
      <c r="G198" s="183">
        <v>2021</v>
      </c>
      <c r="H198" s="184">
        <v>44484</v>
      </c>
      <c r="I198" s="182">
        <v>25</v>
      </c>
      <c r="J198" s="185">
        <f t="shared" si="6"/>
        <v>30500</v>
      </c>
      <c r="K198" s="184">
        <v>44459</v>
      </c>
      <c r="L198" s="184">
        <v>44465</v>
      </c>
      <c r="M198" s="182">
        <f t="shared" si="7"/>
        <v>6</v>
      </c>
    </row>
    <row r="199" spans="1:13">
      <c r="A199" s="182" t="str">
        <f>VLOOKUP(C199,품목코드!$B$2:$C$293,2,FALSE)</f>
        <v>AA-AAF-00001</v>
      </c>
      <c r="B199" s="21" t="s">
        <v>12</v>
      </c>
      <c r="C199" s="20" t="s">
        <v>28</v>
      </c>
      <c r="D199" s="162" t="s">
        <v>29</v>
      </c>
      <c r="E199" s="20" t="s">
        <v>16</v>
      </c>
      <c r="F199" s="24">
        <v>1220</v>
      </c>
      <c r="G199" s="183">
        <v>2021</v>
      </c>
      <c r="H199" s="184">
        <v>44531</v>
      </c>
      <c r="I199" s="182">
        <v>46</v>
      </c>
      <c r="J199" s="185">
        <f t="shared" si="6"/>
        <v>56120</v>
      </c>
      <c r="K199" s="184">
        <v>44530</v>
      </c>
      <c r="L199" s="184">
        <v>44562</v>
      </c>
      <c r="M199" s="182">
        <f t="shared" si="7"/>
        <v>32</v>
      </c>
    </row>
    <row r="200" spans="1:13">
      <c r="A200" s="182" t="str">
        <f>VLOOKUP(C200,품목코드!$B$2:$C$293,2,FALSE)</f>
        <v>AA-AAG-00001</v>
      </c>
      <c r="B200" s="21" t="s">
        <v>12</v>
      </c>
      <c r="C200" s="20" t="s">
        <v>30</v>
      </c>
      <c r="D200" s="162" t="s">
        <v>31</v>
      </c>
      <c r="E200" s="20" t="s">
        <v>16</v>
      </c>
      <c r="F200" s="24">
        <v>1220</v>
      </c>
      <c r="G200" s="183">
        <v>2021</v>
      </c>
      <c r="H200" s="184">
        <v>44495</v>
      </c>
      <c r="I200" s="182">
        <v>42</v>
      </c>
      <c r="J200" s="185">
        <f t="shared" si="6"/>
        <v>51240</v>
      </c>
      <c r="K200" s="184">
        <v>44472</v>
      </c>
      <c r="L200" s="184">
        <v>44493</v>
      </c>
      <c r="M200" s="182">
        <f t="shared" si="7"/>
        <v>21</v>
      </c>
    </row>
    <row r="201" spans="1:13">
      <c r="A201" s="182" t="str">
        <f>VLOOKUP(C201,품목코드!$B$2:$C$293,2,FALSE)</f>
        <v>AA-AAH-00001</v>
      </c>
      <c r="B201" s="21" t="s">
        <v>12</v>
      </c>
      <c r="C201" s="20" t="s">
        <v>32</v>
      </c>
      <c r="D201" s="162" t="s">
        <v>33</v>
      </c>
      <c r="E201" s="20" t="s">
        <v>23</v>
      </c>
      <c r="F201" s="24">
        <v>1300000</v>
      </c>
      <c r="G201" s="183">
        <v>2021</v>
      </c>
      <c r="H201" s="184">
        <v>44389</v>
      </c>
      <c r="I201" s="182">
        <v>40</v>
      </c>
      <c r="J201" s="185">
        <f t="shared" si="6"/>
        <v>52000000</v>
      </c>
      <c r="K201" s="184">
        <v>44384</v>
      </c>
      <c r="L201" s="184">
        <v>44531</v>
      </c>
      <c r="M201" s="182">
        <f t="shared" si="7"/>
        <v>147</v>
      </c>
    </row>
    <row r="202" spans="1:13">
      <c r="A202" s="182" t="str">
        <f>VLOOKUP(C202,품목코드!$B$2:$C$293,2,FALSE)</f>
        <v>AA-AAI-00001</v>
      </c>
      <c r="B202" s="21" t="s">
        <v>12</v>
      </c>
      <c r="C202" s="20" t="s">
        <v>34</v>
      </c>
      <c r="D202" s="162" t="s">
        <v>681</v>
      </c>
      <c r="E202" s="20" t="s">
        <v>16</v>
      </c>
      <c r="F202" s="24">
        <v>1370</v>
      </c>
      <c r="G202" s="183">
        <v>2021</v>
      </c>
      <c r="H202" s="184">
        <v>44431</v>
      </c>
      <c r="I202" s="182">
        <v>4</v>
      </c>
      <c r="J202" s="185">
        <f t="shared" si="6"/>
        <v>5480</v>
      </c>
      <c r="K202" s="184">
        <v>44423</v>
      </c>
      <c r="L202" s="184">
        <v>44554</v>
      </c>
      <c r="M202" s="182">
        <f t="shared" si="7"/>
        <v>131</v>
      </c>
    </row>
    <row r="203" spans="1:13">
      <c r="A203" s="182" t="str">
        <f>VLOOKUP(C203,품목코드!$B$2:$C$293,2,FALSE)</f>
        <v>AA-AAJ-00001</v>
      </c>
      <c r="B203" s="21" t="s">
        <v>12</v>
      </c>
      <c r="C203" s="20" t="s">
        <v>36</v>
      </c>
      <c r="D203" s="162" t="s">
        <v>682</v>
      </c>
      <c r="E203" s="20" t="s">
        <v>16</v>
      </c>
      <c r="F203" s="24">
        <v>1190</v>
      </c>
      <c r="G203" s="183">
        <v>2021</v>
      </c>
      <c r="H203" s="184">
        <v>44453</v>
      </c>
      <c r="I203" s="182">
        <v>39</v>
      </c>
      <c r="J203" s="185">
        <f t="shared" si="6"/>
        <v>46410</v>
      </c>
      <c r="K203" s="184">
        <v>44446</v>
      </c>
      <c r="L203" s="184">
        <v>44459</v>
      </c>
      <c r="M203" s="182">
        <f t="shared" si="7"/>
        <v>13</v>
      </c>
    </row>
    <row r="204" spans="1:13">
      <c r="A204" s="182" t="str">
        <f>VLOOKUP(C204,품목코드!$B$2:$C$293,2,FALSE)</f>
        <v>AA-AAK-00001</v>
      </c>
      <c r="B204" s="21" t="s">
        <v>12</v>
      </c>
      <c r="C204" s="20" t="s">
        <v>38</v>
      </c>
      <c r="D204" s="162" t="s">
        <v>39</v>
      </c>
      <c r="E204" s="20" t="s">
        <v>16</v>
      </c>
      <c r="F204" s="24">
        <v>1380</v>
      </c>
      <c r="G204" s="183">
        <v>2021</v>
      </c>
      <c r="H204" s="184">
        <v>44206</v>
      </c>
      <c r="I204" s="182">
        <v>26</v>
      </c>
      <c r="J204" s="185">
        <f t="shared" si="6"/>
        <v>35880</v>
      </c>
      <c r="K204" s="184">
        <v>44182</v>
      </c>
      <c r="L204" s="184">
        <v>44190</v>
      </c>
      <c r="M204" s="182">
        <f t="shared" si="7"/>
        <v>8</v>
      </c>
    </row>
    <row r="205" spans="1:13">
      <c r="A205" s="182" t="str">
        <f>VLOOKUP(C205,품목코드!$B$2:$C$293,2,FALSE)</f>
        <v>AA-AAL-00001</v>
      </c>
      <c r="B205" s="21" t="s">
        <v>12</v>
      </c>
      <c r="C205" s="20" t="s">
        <v>40</v>
      </c>
      <c r="D205" s="162" t="s">
        <v>683</v>
      </c>
      <c r="E205" s="21" t="s">
        <v>42</v>
      </c>
      <c r="F205" s="24">
        <v>7050</v>
      </c>
      <c r="G205" s="183">
        <v>2021</v>
      </c>
      <c r="H205" s="184">
        <v>44557</v>
      </c>
      <c r="I205" s="182">
        <v>7</v>
      </c>
      <c r="J205" s="185">
        <f t="shared" si="6"/>
        <v>49350</v>
      </c>
      <c r="K205" s="184">
        <v>44541</v>
      </c>
      <c r="L205" s="184">
        <v>44579</v>
      </c>
      <c r="M205" s="182">
        <f t="shared" si="7"/>
        <v>38</v>
      </c>
    </row>
    <row r="206" spans="1:13">
      <c r="A206" s="182" t="str">
        <f>VLOOKUP(C206,품목코드!$B$2:$C$293,2,FALSE)</f>
        <v>AA-AAM-00001</v>
      </c>
      <c r="B206" s="21" t="s">
        <v>12</v>
      </c>
      <c r="C206" s="20" t="s">
        <v>43</v>
      </c>
      <c r="D206" s="162" t="s">
        <v>684</v>
      </c>
      <c r="E206" s="21" t="s">
        <v>42</v>
      </c>
      <c r="F206" s="24">
        <v>5070</v>
      </c>
      <c r="G206" s="183">
        <v>2021</v>
      </c>
      <c r="H206" s="184">
        <v>44444</v>
      </c>
      <c r="I206" s="182">
        <v>29</v>
      </c>
      <c r="J206" s="185">
        <f t="shared" si="6"/>
        <v>147030</v>
      </c>
      <c r="K206" s="184">
        <v>44419</v>
      </c>
      <c r="L206" s="184">
        <v>44501</v>
      </c>
      <c r="M206" s="182">
        <f t="shared" si="7"/>
        <v>82</v>
      </c>
    </row>
    <row r="207" spans="1:13">
      <c r="A207" s="182" t="str">
        <f>VLOOKUP(C207,품목코드!$B$2:$C$293,2,FALSE)</f>
        <v>AA-AAN-00001</v>
      </c>
      <c r="B207" s="21" t="s">
        <v>12</v>
      </c>
      <c r="C207" s="20" t="s">
        <v>45</v>
      </c>
      <c r="D207" s="162" t="s">
        <v>685</v>
      </c>
      <c r="E207" s="20" t="s">
        <v>23</v>
      </c>
      <c r="F207" s="24">
        <v>2341000</v>
      </c>
      <c r="G207" s="183">
        <v>2021</v>
      </c>
      <c r="H207" s="184">
        <v>44361</v>
      </c>
      <c r="I207" s="182">
        <v>28</v>
      </c>
      <c r="J207" s="185">
        <f t="shared" si="6"/>
        <v>65548000</v>
      </c>
      <c r="K207" s="184">
        <v>44354</v>
      </c>
      <c r="L207" s="184">
        <v>44394</v>
      </c>
      <c r="M207" s="182">
        <f t="shared" si="7"/>
        <v>40</v>
      </c>
    </row>
    <row r="208" spans="1:13">
      <c r="A208" s="182" t="str">
        <f>VLOOKUP(C208,품목코드!$B$2:$C$293,2,FALSE)</f>
        <v>AA-AAO-00001</v>
      </c>
      <c r="B208" s="21" t="s">
        <v>12</v>
      </c>
      <c r="C208" s="21" t="s">
        <v>48</v>
      </c>
      <c r="D208" s="166" t="s">
        <v>686</v>
      </c>
      <c r="E208" s="20" t="s">
        <v>50</v>
      </c>
      <c r="F208" s="24">
        <v>11090</v>
      </c>
      <c r="G208" s="183">
        <v>2021</v>
      </c>
      <c r="H208" s="184">
        <v>44264</v>
      </c>
      <c r="I208" s="182">
        <v>9</v>
      </c>
      <c r="J208" s="185">
        <f t="shared" si="6"/>
        <v>99810</v>
      </c>
      <c r="K208" s="184">
        <v>44252</v>
      </c>
      <c r="L208" s="184">
        <v>44377</v>
      </c>
      <c r="M208" s="182">
        <f t="shared" si="7"/>
        <v>125</v>
      </c>
    </row>
    <row r="209" spans="1:13">
      <c r="A209" s="182" t="str">
        <f>VLOOKUP(C209,품목코드!$B$2:$C$293,2,FALSE)</f>
        <v>AA-AAP-00001</v>
      </c>
      <c r="B209" s="21" t="s">
        <v>12</v>
      </c>
      <c r="C209" s="20" t="s">
        <v>51</v>
      </c>
      <c r="D209" s="162" t="s">
        <v>52</v>
      </c>
      <c r="E209" s="20" t="s">
        <v>16</v>
      </c>
      <c r="F209" s="24">
        <v>1390</v>
      </c>
      <c r="G209" s="183">
        <v>2021</v>
      </c>
      <c r="H209" s="184">
        <v>44332</v>
      </c>
      <c r="I209" s="182">
        <v>45</v>
      </c>
      <c r="J209" s="185">
        <f t="shared" si="6"/>
        <v>62550</v>
      </c>
      <c r="K209" s="184">
        <v>44305</v>
      </c>
      <c r="L209" s="184">
        <v>44466</v>
      </c>
      <c r="M209" s="182">
        <f t="shared" si="7"/>
        <v>161</v>
      </c>
    </row>
    <row r="210" spans="1:13">
      <c r="A210" s="182" t="str">
        <f>VLOOKUP(C210,품목코드!$B$2:$C$293,2,FALSE)</f>
        <v>AA-AAQ-00001</v>
      </c>
      <c r="B210" s="21" t="s">
        <v>12</v>
      </c>
      <c r="C210" s="20" t="s">
        <v>53</v>
      </c>
      <c r="D210" s="162" t="s">
        <v>54</v>
      </c>
      <c r="E210" s="20" t="s">
        <v>16</v>
      </c>
      <c r="F210" s="24">
        <v>1460</v>
      </c>
      <c r="G210" s="183">
        <v>2021</v>
      </c>
      <c r="H210" s="184">
        <v>44388</v>
      </c>
      <c r="I210" s="182">
        <v>46</v>
      </c>
      <c r="J210" s="185">
        <f t="shared" si="6"/>
        <v>67160</v>
      </c>
      <c r="K210" s="184">
        <v>44379</v>
      </c>
      <c r="L210" s="184">
        <v>44517</v>
      </c>
      <c r="M210" s="182">
        <f t="shared" si="7"/>
        <v>138</v>
      </c>
    </row>
    <row r="211" spans="1:13">
      <c r="A211" s="182" t="str">
        <f>VLOOKUP(C211,품목코드!$B$2:$C$293,2,FALSE)</f>
        <v>AA-AAR-00001</v>
      </c>
      <c r="B211" s="21" t="s">
        <v>12</v>
      </c>
      <c r="C211" s="20" t="s">
        <v>55</v>
      </c>
      <c r="D211" s="162" t="s">
        <v>56</v>
      </c>
      <c r="E211" s="20" t="s">
        <v>16</v>
      </c>
      <c r="F211" s="24">
        <v>1710</v>
      </c>
      <c r="G211" s="183">
        <v>2021</v>
      </c>
      <c r="H211" s="184">
        <v>44352</v>
      </c>
      <c r="I211" s="182">
        <v>1</v>
      </c>
      <c r="J211" s="185">
        <f t="shared" si="6"/>
        <v>1710</v>
      </c>
      <c r="K211" s="184">
        <v>44342</v>
      </c>
      <c r="L211" s="184">
        <v>44496</v>
      </c>
      <c r="M211" s="182">
        <f t="shared" si="7"/>
        <v>154</v>
      </c>
    </row>
    <row r="212" spans="1:13">
      <c r="A212" s="182" t="str">
        <f>VLOOKUP(C212,품목코드!$B$2:$C$293,2,FALSE)</f>
        <v>AA-AAS-00001</v>
      </c>
      <c r="B212" s="21" t="s">
        <v>12</v>
      </c>
      <c r="C212" s="20" t="s">
        <v>57</v>
      </c>
      <c r="D212" s="162" t="s">
        <v>58</v>
      </c>
      <c r="E212" s="20" t="s">
        <v>16</v>
      </c>
      <c r="F212" s="24">
        <v>2760</v>
      </c>
      <c r="G212" s="183">
        <v>2021</v>
      </c>
      <c r="H212" s="184">
        <v>44489</v>
      </c>
      <c r="I212" s="182">
        <v>42</v>
      </c>
      <c r="J212" s="185">
        <f t="shared" si="6"/>
        <v>115920</v>
      </c>
      <c r="K212" s="184">
        <v>44487</v>
      </c>
      <c r="L212" s="184">
        <v>44581</v>
      </c>
      <c r="M212" s="182">
        <f t="shared" si="7"/>
        <v>94</v>
      </c>
    </row>
    <row r="213" spans="1:13">
      <c r="A213" s="182" t="str">
        <f>VLOOKUP(C213,품목코드!$B$2:$C$293,2,FALSE)</f>
        <v>AA-AAT-00001</v>
      </c>
      <c r="B213" s="21" t="s">
        <v>12</v>
      </c>
      <c r="C213" s="20" t="s">
        <v>59</v>
      </c>
      <c r="D213" s="162" t="s">
        <v>60</v>
      </c>
      <c r="E213" s="20" t="s">
        <v>16</v>
      </c>
      <c r="F213" s="24">
        <v>2010</v>
      </c>
      <c r="G213" s="183">
        <v>2021</v>
      </c>
      <c r="H213" s="184">
        <v>44361</v>
      </c>
      <c r="I213" s="182">
        <v>23</v>
      </c>
      <c r="J213" s="185">
        <f t="shared" si="6"/>
        <v>46230</v>
      </c>
      <c r="K213" s="184">
        <v>44353</v>
      </c>
      <c r="L213" s="184">
        <v>44487</v>
      </c>
      <c r="M213" s="182">
        <f t="shared" si="7"/>
        <v>134</v>
      </c>
    </row>
    <row r="214" spans="1:13">
      <c r="A214" s="182" t="str">
        <f>VLOOKUP(C214,품목코드!$B$2:$C$293,2,FALSE)</f>
        <v>AA-AAU-00001</v>
      </c>
      <c r="B214" s="21" t="s">
        <v>12</v>
      </c>
      <c r="C214" s="20" t="s">
        <v>61</v>
      </c>
      <c r="D214" s="162" t="s">
        <v>62</v>
      </c>
      <c r="E214" s="20" t="s">
        <v>50</v>
      </c>
      <c r="F214" s="24">
        <v>1220</v>
      </c>
      <c r="G214" s="183">
        <v>2021</v>
      </c>
      <c r="H214" s="184">
        <v>44440</v>
      </c>
      <c r="I214" s="182">
        <v>5</v>
      </c>
      <c r="J214" s="185">
        <f t="shared" si="6"/>
        <v>6100</v>
      </c>
      <c r="K214" s="184">
        <v>44424</v>
      </c>
      <c r="L214" s="184">
        <v>44580</v>
      </c>
      <c r="M214" s="182">
        <f t="shared" si="7"/>
        <v>156</v>
      </c>
    </row>
    <row r="215" spans="1:13">
      <c r="A215" s="182" t="str">
        <f>VLOOKUP(C215,품목코드!$B$2:$C$293,2,FALSE)</f>
        <v>AA-AAV-00001</v>
      </c>
      <c r="B215" s="21" t="s">
        <v>12</v>
      </c>
      <c r="C215" s="20" t="s">
        <v>63</v>
      </c>
      <c r="D215" s="162" t="s">
        <v>64</v>
      </c>
      <c r="E215" s="20" t="s">
        <v>65</v>
      </c>
      <c r="F215" s="24">
        <v>40460</v>
      </c>
      <c r="G215" s="183">
        <v>2021</v>
      </c>
      <c r="H215" s="184">
        <v>44547</v>
      </c>
      <c r="I215" s="182">
        <v>42</v>
      </c>
      <c r="J215" s="185">
        <f t="shared" si="6"/>
        <v>1699320</v>
      </c>
      <c r="K215" s="184">
        <v>44532</v>
      </c>
      <c r="L215" s="184">
        <v>44563</v>
      </c>
      <c r="M215" s="182">
        <f t="shared" si="7"/>
        <v>31</v>
      </c>
    </row>
    <row r="216" spans="1:13">
      <c r="A216" s="182" t="str">
        <f>VLOOKUP(C216,품목코드!$B$2:$C$293,2,FALSE)</f>
        <v>AA-AAW-00001</v>
      </c>
      <c r="B216" s="21" t="s">
        <v>12</v>
      </c>
      <c r="C216" s="20" t="s">
        <v>66</v>
      </c>
      <c r="D216" s="162" t="s">
        <v>67</v>
      </c>
      <c r="E216" s="21" t="s">
        <v>68</v>
      </c>
      <c r="F216" s="31">
        <v>16</v>
      </c>
      <c r="G216" s="183">
        <v>2021</v>
      </c>
      <c r="H216" s="184">
        <v>44330</v>
      </c>
      <c r="I216" s="182">
        <v>25</v>
      </c>
      <c r="J216" s="185">
        <f t="shared" si="6"/>
        <v>400</v>
      </c>
      <c r="K216" s="184">
        <v>44303</v>
      </c>
      <c r="L216" s="184">
        <v>44339</v>
      </c>
      <c r="M216" s="182">
        <f t="shared" si="7"/>
        <v>36</v>
      </c>
    </row>
    <row r="217" spans="1:13">
      <c r="A217" s="182" t="str">
        <f>VLOOKUP(C217,품목코드!$B$2:$C$293,2,FALSE)</f>
        <v>AB-AAX-00001</v>
      </c>
      <c r="B217" s="21" t="s">
        <v>69</v>
      </c>
      <c r="C217" s="21" t="s">
        <v>70</v>
      </c>
      <c r="D217" s="166" t="s">
        <v>71</v>
      </c>
      <c r="E217" s="21" t="s">
        <v>23</v>
      </c>
      <c r="F217" s="31">
        <v>3900000</v>
      </c>
      <c r="G217" s="183">
        <v>2021</v>
      </c>
      <c r="H217" s="184">
        <v>44509</v>
      </c>
      <c r="I217" s="182">
        <v>36</v>
      </c>
      <c r="J217" s="185">
        <f t="shared" si="6"/>
        <v>140400000</v>
      </c>
      <c r="K217" s="184">
        <v>44484</v>
      </c>
      <c r="L217" s="184">
        <v>44516</v>
      </c>
      <c r="M217" s="182">
        <f t="shared" si="7"/>
        <v>32</v>
      </c>
    </row>
    <row r="218" spans="1:13">
      <c r="A218" s="182" t="str">
        <f>VLOOKUP(C218,품목코드!$B$2:$C$293,2,FALSE)</f>
        <v>AB-AAY-00001</v>
      </c>
      <c r="B218" s="21" t="s">
        <v>69</v>
      </c>
      <c r="C218" s="20" t="s">
        <v>72</v>
      </c>
      <c r="D218" s="162" t="s">
        <v>73</v>
      </c>
      <c r="E218" s="20" t="s">
        <v>16</v>
      </c>
      <c r="F218" s="31">
        <v>9000</v>
      </c>
      <c r="G218" s="183">
        <v>2021</v>
      </c>
      <c r="H218" s="184">
        <v>44207</v>
      </c>
      <c r="I218" s="182">
        <v>7</v>
      </c>
      <c r="J218" s="185">
        <f t="shared" si="6"/>
        <v>63000</v>
      </c>
      <c r="K218" s="184">
        <v>44206</v>
      </c>
      <c r="L218" s="184">
        <v>44341</v>
      </c>
      <c r="M218" s="182">
        <f t="shared" si="7"/>
        <v>135</v>
      </c>
    </row>
    <row r="219" spans="1:13">
      <c r="A219" s="182" t="str">
        <f>VLOOKUP(C219,품목코드!$B$2:$C$293,2,FALSE)</f>
        <v>AB-AAZ-00001</v>
      </c>
      <c r="B219" s="21" t="s">
        <v>69</v>
      </c>
      <c r="C219" s="21" t="s">
        <v>74</v>
      </c>
      <c r="D219" s="162" t="s">
        <v>75</v>
      </c>
      <c r="E219" s="21" t="s">
        <v>50</v>
      </c>
      <c r="F219" s="31">
        <v>1650</v>
      </c>
      <c r="G219" s="183">
        <v>2021</v>
      </c>
      <c r="H219" s="184">
        <v>44508</v>
      </c>
      <c r="I219" s="182">
        <v>7</v>
      </c>
      <c r="J219" s="185">
        <f t="shared" si="6"/>
        <v>11550</v>
      </c>
      <c r="K219" s="184">
        <v>44478</v>
      </c>
      <c r="L219" s="184">
        <v>44626</v>
      </c>
      <c r="M219" s="182">
        <f t="shared" si="7"/>
        <v>148</v>
      </c>
    </row>
    <row r="220" spans="1:13">
      <c r="A220" s="182" t="str">
        <f>VLOOKUP(C220,품목코드!$B$2:$C$293,2,FALSE)</f>
        <v>AB-ABA-00001</v>
      </c>
      <c r="B220" s="21" t="s">
        <v>69</v>
      </c>
      <c r="C220" s="20" t="s">
        <v>76</v>
      </c>
      <c r="D220" s="162" t="s">
        <v>77</v>
      </c>
      <c r="E220" s="20" t="s">
        <v>16</v>
      </c>
      <c r="F220" s="31">
        <v>2500</v>
      </c>
      <c r="G220" s="183">
        <v>2021</v>
      </c>
      <c r="H220" s="184">
        <v>44544</v>
      </c>
      <c r="I220" s="182">
        <v>40</v>
      </c>
      <c r="J220" s="185">
        <f t="shared" si="6"/>
        <v>100000</v>
      </c>
      <c r="K220" s="184">
        <v>44527</v>
      </c>
      <c r="L220" s="184">
        <v>44531</v>
      </c>
      <c r="M220" s="182">
        <f t="shared" si="7"/>
        <v>4</v>
      </c>
    </row>
    <row r="221" spans="1:13">
      <c r="A221" s="182" t="str">
        <f>VLOOKUP(C221,품목코드!$B$2:$C$293,2,FALSE)</f>
        <v>AB-ABB-00001</v>
      </c>
      <c r="B221" s="21" t="s">
        <v>69</v>
      </c>
      <c r="C221" s="20" t="s">
        <v>78</v>
      </c>
      <c r="D221" s="162" t="s">
        <v>79</v>
      </c>
      <c r="E221" s="20" t="s">
        <v>16</v>
      </c>
      <c r="F221" s="31">
        <v>1730</v>
      </c>
      <c r="G221" s="183">
        <v>2021</v>
      </c>
      <c r="H221" s="184">
        <v>44489</v>
      </c>
      <c r="I221" s="182">
        <v>38</v>
      </c>
      <c r="J221" s="185">
        <f t="shared" si="6"/>
        <v>65740</v>
      </c>
      <c r="K221" s="184">
        <v>44477</v>
      </c>
      <c r="L221" s="184">
        <v>44647</v>
      </c>
      <c r="M221" s="182">
        <f t="shared" si="7"/>
        <v>170</v>
      </c>
    </row>
    <row r="222" spans="1:13">
      <c r="A222" s="182" t="str">
        <f>VLOOKUP(C222,품목코드!$B$2:$C$293,2,FALSE)</f>
        <v>AC-ABC-00001</v>
      </c>
      <c r="B222" s="21" t="s">
        <v>80</v>
      </c>
      <c r="C222" s="20" t="s">
        <v>81</v>
      </c>
      <c r="D222" s="162" t="s">
        <v>82</v>
      </c>
      <c r="E222" s="20" t="s">
        <v>16</v>
      </c>
      <c r="F222" s="24">
        <v>15370</v>
      </c>
      <c r="G222" s="183">
        <v>2021</v>
      </c>
      <c r="H222" s="184">
        <v>44400</v>
      </c>
      <c r="I222" s="182">
        <v>12</v>
      </c>
      <c r="J222" s="185">
        <f t="shared" si="6"/>
        <v>184440</v>
      </c>
      <c r="K222" s="184">
        <v>44373</v>
      </c>
      <c r="L222" s="184">
        <v>44502</v>
      </c>
      <c r="M222" s="182">
        <f t="shared" si="7"/>
        <v>129</v>
      </c>
    </row>
    <row r="223" spans="1:13">
      <c r="A223" s="182" t="str">
        <f>VLOOKUP(C223,품목코드!$B$2:$C$293,2,FALSE)</f>
        <v>AC-ABD-00001</v>
      </c>
      <c r="B223" s="21" t="s">
        <v>80</v>
      </c>
      <c r="C223" s="20" t="s">
        <v>83</v>
      </c>
      <c r="D223" s="162" t="s">
        <v>84</v>
      </c>
      <c r="E223" s="20" t="s">
        <v>16</v>
      </c>
      <c r="F223" s="24">
        <v>16630</v>
      </c>
      <c r="G223" s="183">
        <v>2021</v>
      </c>
      <c r="H223" s="184">
        <v>44393</v>
      </c>
      <c r="I223" s="182">
        <v>41</v>
      </c>
      <c r="J223" s="185">
        <f t="shared" si="6"/>
        <v>681830</v>
      </c>
      <c r="K223" s="184">
        <v>44376</v>
      </c>
      <c r="L223" s="184">
        <v>44556</v>
      </c>
      <c r="M223" s="182">
        <f t="shared" si="7"/>
        <v>180</v>
      </c>
    </row>
    <row r="224" spans="1:13">
      <c r="A224" s="182" t="str">
        <f>VLOOKUP(C224,품목코드!$B$2:$C$293,2,FALSE)</f>
        <v>AC-ABE-00001</v>
      </c>
      <c r="B224" s="21" t="s">
        <v>80</v>
      </c>
      <c r="C224" s="20" t="s">
        <v>85</v>
      </c>
      <c r="D224" s="162" t="s">
        <v>86</v>
      </c>
      <c r="E224" s="20" t="s">
        <v>16</v>
      </c>
      <c r="F224" s="24">
        <v>16290</v>
      </c>
      <c r="G224" s="183">
        <v>2021</v>
      </c>
      <c r="H224" s="184">
        <v>44418</v>
      </c>
      <c r="I224" s="182">
        <v>48</v>
      </c>
      <c r="J224" s="185">
        <f t="shared" si="6"/>
        <v>781920</v>
      </c>
      <c r="K224" s="184">
        <v>44393</v>
      </c>
      <c r="L224" s="184">
        <v>44514</v>
      </c>
      <c r="M224" s="182">
        <f t="shared" si="7"/>
        <v>121</v>
      </c>
    </row>
    <row r="225" spans="1:13">
      <c r="A225" s="182" t="str">
        <f>VLOOKUP(C225,품목코드!$B$2:$C$293,2,FALSE)</f>
        <v>AC-ABF-00001</v>
      </c>
      <c r="B225" s="21" t="s">
        <v>80</v>
      </c>
      <c r="C225" s="20" t="s">
        <v>87</v>
      </c>
      <c r="D225" s="162" t="s">
        <v>88</v>
      </c>
      <c r="E225" s="20" t="s">
        <v>16</v>
      </c>
      <c r="F225" s="24">
        <v>12180</v>
      </c>
      <c r="G225" s="183">
        <v>2021</v>
      </c>
      <c r="H225" s="184">
        <v>44282</v>
      </c>
      <c r="I225" s="182">
        <v>15</v>
      </c>
      <c r="J225" s="185">
        <f t="shared" si="6"/>
        <v>182700</v>
      </c>
      <c r="K225" s="184">
        <v>44259</v>
      </c>
      <c r="L225" s="184">
        <v>44356</v>
      </c>
      <c r="M225" s="182">
        <f t="shared" si="7"/>
        <v>97</v>
      </c>
    </row>
    <row r="226" spans="1:13">
      <c r="A226" s="182" t="str">
        <f>VLOOKUP(C226,품목코드!$B$2:$C$293,2,FALSE)</f>
        <v>AC-ABG-00001</v>
      </c>
      <c r="B226" s="21" t="s">
        <v>80</v>
      </c>
      <c r="C226" s="21" t="s">
        <v>89</v>
      </c>
      <c r="D226" s="166" t="s">
        <v>90</v>
      </c>
      <c r="E226" s="21" t="s">
        <v>91</v>
      </c>
      <c r="F226" s="31">
        <v>12860000</v>
      </c>
      <c r="G226" s="183">
        <v>2021</v>
      </c>
      <c r="H226" s="184">
        <v>44335</v>
      </c>
      <c r="I226" s="182">
        <v>28</v>
      </c>
      <c r="J226" s="185">
        <f t="shared" si="6"/>
        <v>360080000</v>
      </c>
      <c r="K226" s="184">
        <v>44321</v>
      </c>
      <c r="L226" s="184">
        <v>44348</v>
      </c>
      <c r="M226" s="182">
        <f t="shared" si="7"/>
        <v>27</v>
      </c>
    </row>
    <row r="227" spans="1:13">
      <c r="A227" s="182" t="str">
        <f>VLOOKUP(C227,품목코드!$B$2:$C$293,2,FALSE)</f>
        <v>AC-ABH-00001</v>
      </c>
      <c r="B227" s="21" t="s">
        <v>80</v>
      </c>
      <c r="C227" s="20" t="s">
        <v>93</v>
      </c>
      <c r="D227" s="162" t="s">
        <v>94</v>
      </c>
      <c r="E227" s="20" t="s">
        <v>95</v>
      </c>
      <c r="F227" s="88">
        <v>3410000</v>
      </c>
      <c r="G227" s="183">
        <v>2021</v>
      </c>
      <c r="H227" s="184">
        <v>44248</v>
      </c>
      <c r="I227" s="182">
        <v>5</v>
      </c>
      <c r="J227" s="185">
        <f t="shared" si="6"/>
        <v>17050000</v>
      </c>
      <c r="K227" s="184">
        <v>44222</v>
      </c>
      <c r="L227" s="184">
        <v>44290</v>
      </c>
      <c r="M227" s="182">
        <f t="shared" si="7"/>
        <v>68</v>
      </c>
    </row>
    <row r="228" spans="1:13">
      <c r="A228" s="182" t="str">
        <f>VLOOKUP(C228,품목코드!$B$2:$C$293,2,FALSE)</f>
        <v>AC-ABI-00001</v>
      </c>
      <c r="B228" s="21" t="s">
        <v>80</v>
      </c>
      <c r="C228" s="20" t="s">
        <v>96</v>
      </c>
      <c r="D228" s="162" t="s">
        <v>97</v>
      </c>
      <c r="E228" s="20" t="s">
        <v>16</v>
      </c>
      <c r="F228" s="24">
        <v>24300</v>
      </c>
      <c r="G228" s="183">
        <v>2021</v>
      </c>
      <c r="H228" s="184">
        <v>44453</v>
      </c>
      <c r="I228" s="182">
        <v>16</v>
      </c>
      <c r="J228" s="185">
        <f t="shared" si="6"/>
        <v>388800</v>
      </c>
      <c r="K228" s="184">
        <v>44440</v>
      </c>
      <c r="L228" s="184">
        <v>44596</v>
      </c>
      <c r="M228" s="182">
        <f t="shared" si="7"/>
        <v>156</v>
      </c>
    </row>
    <row r="229" spans="1:13">
      <c r="A229" s="182" t="str">
        <f>VLOOKUP(C229,품목코드!$B$2:$C$293,2,FALSE)</f>
        <v>AC-ABJ-00001</v>
      </c>
      <c r="B229" s="21" t="s">
        <v>80</v>
      </c>
      <c r="C229" s="20" t="s">
        <v>98</v>
      </c>
      <c r="D229" s="162" t="s">
        <v>99</v>
      </c>
      <c r="E229" s="20" t="s">
        <v>16</v>
      </c>
      <c r="F229" s="24">
        <v>5000</v>
      </c>
      <c r="G229" s="183">
        <v>2021</v>
      </c>
      <c r="H229" s="184">
        <v>44494</v>
      </c>
      <c r="I229" s="182">
        <v>41</v>
      </c>
      <c r="J229" s="185">
        <f t="shared" si="6"/>
        <v>205000</v>
      </c>
      <c r="K229" s="184">
        <v>44470</v>
      </c>
      <c r="L229" s="184">
        <v>44534</v>
      </c>
      <c r="M229" s="182">
        <f t="shared" si="7"/>
        <v>64</v>
      </c>
    </row>
    <row r="230" spans="1:13">
      <c r="A230" s="182" t="str">
        <f>VLOOKUP(C230,품목코드!$B$2:$C$293,2,FALSE)</f>
        <v>AC-ABK-00001</v>
      </c>
      <c r="B230" s="21" t="s">
        <v>80</v>
      </c>
      <c r="C230" s="20" t="s">
        <v>100</v>
      </c>
      <c r="D230" s="162" t="s">
        <v>101</v>
      </c>
      <c r="E230" s="21" t="s">
        <v>95</v>
      </c>
      <c r="F230" s="24">
        <v>3985000</v>
      </c>
      <c r="G230" s="183">
        <v>2021</v>
      </c>
      <c r="H230" s="184">
        <v>44495</v>
      </c>
      <c r="I230" s="182">
        <v>30</v>
      </c>
      <c r="J230" s="185">
        <f t="shared" si="6"/>
        <v>119550000</v>
      </c>
      <c r="K230" s="184">
        <v>44480</v>
      </c>
      <c r="L230" s="184">
        <v>44651</v>
      </c>
      <c r="M230" s="182">
        <f t="shared" si="7"/>
        <v>171</v>
      </c>
    </row>
    <row r="231" spans="1:13">
      <c r="A231" s="182" t="str">
        <f>VLOOKUP(C231,품목코드!$B$2:$C$293,2,FALSE)</f>
        <v>AC-ABL-00001</v>
      </c>
      <c r="B231" s="21" t="s">
        <v>80</v>
      </c>
      <c r="C231" s="20" t="s">
        <v>102</v>
      </c>
      <c r="D231" s="162" t="s">
        <v>103</v>
      </c>
      <c r="E231" s="20" t="s">
        <v>95</v>
      </c>
      <c r="F231" s="31">
        <v>3198000</v>
      </c>
      <c r="G231" s="183">
        <v>2021</v>
      </c>
      <c r="H231" s="184">
        <v>44326</v>
      </c>
      <c r="I231" s="182">
        <v>48</v>
      </c>
      <c r="J231" s="185">
        <f t="shared" si="6"/>
        <v>153504000</v>
      </c>
      <c r="K231" s="184">
        <v>44319</v>
      </c>
      <c r="L231" s="184">
        <v>44393</v>
      </c>
      <c r="M231" s="182">
        <f t="shared" si="7"/>
        <v>74</v>
      </c>
    </row>
    <row r="232" spans="1:13">
      <c r="A232" s="182" t="str">
        <f>VLOOKUP(C232,품목코드!$B$2:$C$293,2,FALSE)</f>
        <v>AC-ABM-00001</v>
      </c>
      <c r="B232" s="21" t="s">
        <v>80</v>
      </c>
      <c r="C232" s="21" t="s">
        <v>104</v>
      </c>
      <c r="D232" s="166" t="s">
        <v>103</v>
      </c>
      <c r="E232" s="20" t="s">
        <v>16</v>
      </c>
      <c r="F232" s="31">
        <v>47800</v>
      </c>
      <c r="G232" s="183">
        <v>2021</v>
      </c>
      <c r="H232" s="184">
        <v>44212</v>
      </c>
      <c r="I232" s="182">
        <v>49</v>
      </c>
      <c r="J232" s="185">
        <f t="shared" si="6"/>
        <v>2342200</v>
      </c>
      <c r="K232" s="184">
        <v>44189</v>
      </c>
      <c r="L232" s="184">
        <v>44195</v>
      </c>
      <c r="M232" s="182">
        <f t="shared" si="7"/>
        <v>6</v>
      </c>
    </row>
    <row r="233" spans="1:13">
      <c r="A233" s="182" t="str">
        <f>VLOOKUP(C233,품목코드!$B$2:$C$293,2,FALSE)</f>
        <v>AC-ABN-00001</v>
      </c>
      <c r="B233" s="21" t="s">
        <v>80</v>
      </c>
      <c r="C233" s="21" t="s">
        <v>105</v>
      </c>
      <c r="D233" s="166" t="s">
        <v>106</v>
      </c>
      <c r="E233" s="20" t="s">
        <v>16</v>
      </c>
      <c r="F233" s="31">
        <v>8000</v>
      </c>
      <c r="G233" s="183">
        <v>2021</v>
      </c>
      <c r="H233" s="184">
        <v>44512</v>
      </c>
      <c r="I233" s="182">
        <v>2</v>
      </c>
      <c r="J233" s="185">
        <f t="shared" si="6"/>
        <v>16000</v>
      </c>
      <c r="K233" s="184">
        <v>44511</v>
      </c>
      <c r="L233" s="184">
        <v>44624</v>
      </c>
      <c r="M233" s="182">
        <f t="shared" si="7"/>
        <v>113</v>
      </c>
    </row>
    <row r="234" spans="1:13">
      <c r="A234" s="182" t="str">
        <f>VLOOKUP(C234,품목코드!$B$2:$C$293,2,FALSE)</f>
        <v>AC-ABO-00001</v>
      </c>
      <c r="B234" s="21" t="s">
        <v>80</v>
      </c>
      <c r="C234" s="20" t="s">
        <v>107</v>
      </c>
      <c r="D234" s="162" t="s">
        <v>689</v>
      </c>
      <c r="E234" s="21" t="s">
        <v>42</v>
      </c>
      <c r="F234" s="31">
        <v>70000</v>
      </c>
      <c r="G234" s="183">
        <v>2021</v>
      </c>
      <c r="H234" s="184">
        <v>44254</v>
      </c>
      <c r="I234" s="182">
        <v>26</v>
      </c>
      <c r="J234" s="185">
        <f t="shared" si="6"/>
        <v>1820000</v>
      </c>
      <c r="K234" s="184">
        <v>44233</v>
      </c>
      <c r="L234" s="184">
        <v>44267</v>
      </c>
      <c r="M234" s="182">
        <f t="shared" si="7"/>
        <v>34</v>
      </c>
    </row>
    <row r="235" spans="1:13">
      <c r="A235" s="182" t="str">
        <f>VLOOKUP(C235,품목코드!$B$2:$C$293,2,FALSE)</f>
        <v>AC-ABP-00001</v>
      </c>
      <c r="B235" s="21" t="s">
        <v>80</v>
      </c>
      <c r="C235" s="20" t="s">
        <v>109</v>
      </c>
      <c r="D235" s="162" t="s">
        <v>110</v>
      </c>
      <c r="E235" s="20" t="s">
        <v>16</v>
      </c>
      <c r="F235" s="24">
        <v>31500</v>
      </c>
      <c r="G235" s="183">
        <v>2021</v>
      </c>
      <c r="H235" s="184">
        <v>44402</v>
      </c>
      <c r="I235" s="182">
        <v>47</v>
      </c>
      <c r="J235" s="185">
        <f t="shared" si="6"/>
        <v>1480500</v>
      </c>
      <c r="K235" s="184">
        <v>44393</v>
      </c>
      <c r="L235" s="184">
        <v>44482</v>
      </c>
      <c r="M235" s="182">
        <f t="shared" si="7"/>
        <v>89</v>
      </c>
    </row>
    <row r="236" spans="1:13">
      <c r="A236" s="182" t="str">
        <f>VLOOKUP(C236,품목코드!$B$2:$C$293,2,FALSE)</f>
        <v>AC-ABQ-00001</v>
      </c>
      <c r="B236" s="21" t="s">
        <v>80</v>
      </c>
      <c r="C236" s="20" t="s">
        <v>112</v>
      </c>
      <c r="D236" s="162" t="s">
        <v>113</v>
      </c>
      <c r="E236" s="20" t="s">
        <v>114</v>
      </c>
      <c r="F236" s="31">
        <v>5490</v>
      </c>
      <c r="G236" s="183">
        <v>2021</v>
      </c>
      <c r="H236" s="184">
        <v>44490</v>
      </c>
      <c r="I236" s="182">
        <v>43</v>
      </c>
      <c r="J236" s="185">
        <f t="shared" si="6"/>
        <v>236070</v>
      </c>
      <c r="K236" s="184">
        <v>44481</v>
      </c>
      <c r="L236" s="184">
        <v>44585</v>
      </c>
      <c r="M236" s="182">
        <f t="shared" si="7"/>
        <v>104</v>
      </c>
    </row>
    <row r="237" spans="1:13">
      <c r="A237" s="182" t="str">
        <f>VLOOKUP(C237,품목코드!$B$2:$C$293,2,FALSE)</f>
        <v>AC-ABR-00001</v>
      </c>
      <c r="B237" s="21" t="s">
        <v>80</v>
      </c>
      <c r="C237" s="20" t="s">
        <v>115</v>
      </c>
      <c r="D237" s="166" t="s">
        <v>116</v>
      </c>
      <c r="E237" s="21" t="s">
        <v>117</v>
      </c>
      <c r="F237" s="31">
        <v>3790</v>
      </c>
      <c r="G237" s="183">
        <v>2021</v>
      </c>
      <c r="H237" s="184">
        <v>44484</v>
      </c>
      <c r="I237" s="182">
        <v>45</v>
      </c>
      <c r="J237" s="185">
        <f t="shared" si="6"/>
        <v>170550</v>
      </c>
      <c r="K237" s="184">
        <v>44474</v>
      </c>
      <c r="L237" s="184">
        <v>44527</v>
      </c>
      <c r="M237" s="182">
        <f t="shared" si="7"/>
        <v>53</v>
      </c>
    </row>
    <row r="238" spans="1:13">
      <c r="A238" s="182" t="str">
        <f>VLOOKUP(C238,품목코드!$B$2:$C$293,2,FALSE)</f>
        <v>AD-ABS-00001</v>
      </c>
      <c r="B238" s="21" t="s">
        <v>118</v>
      </c>
      <c r="C238" s="20" t="s">
        <v>119</v>
      </c>
      <c r="D238" s="162" t="s">
        <v>120</v>
      </c>
      <c r="E238" s="20" t="s">
        <v>121</v>
      </c>
      <c r="F238" s="31">
        <v>35000</v>
      </c>
      <c r="G238" s="183">
        <v>2021</v>
      </c>
      <c r="H238" s="184">
        <v>44374</v>
      </c>
      <c r="I238" s="182">
        <v>10</v>
      </c>
      <c r="J238" s="185">
        <f t="shared" si="6"/>
        <v>350000</v>
      </c>
      <c r="K238" s="184">
        <v>44364</v>
      </c>
      <c r="L238" s="184">
        <v>44496</v>
      </c>
      <c r="M238" s="182">
        <f t="shared" si="7"/>
        <v>132</v>
      </c>
    </row>
    <row r="239" spans="1:13">
      <c r="A239" s="182" t="str">
        <f>VLOOKUP(C239,품목코드!$B$2:$C$293,2,FALSE)</f>
        <v>AD-ABT-00001</v>
      </c>
      <c r="B239" s="21" t="s">
        <v>118</v>
      </c>
      <c r="C239" s="20" t="s">
        <v>122</v>
      </c>
      <c r="D239" s="162" t="s">
        <v>123</v>
      </c>
      <c r="E239" s="20" t="s">
        <v>124</v>
      </c>
      <c r="F239" s="31">
        <v>30000</v>
      </c>
      <c r="G239" s="183">
        <v>2021</v>
      </c>
      <c r="H239" s="184">
        <v>44470</v>
      </c>
      <c r="I239" s="182">
        <v>8</v>
      </c>
      <c r="J239" s="185">
        <f t="shared" si="6"/>
        <v>240000</v>
      </c>
      <c r="K239" s="184">
        <v>44456</v>
      </c>
      <c r="L239" s="184">
        <v>44543</v>
      </c>
      <c r="M239" s="182">
        <f t="shared" si="7"/>
        <v>87</v>
      </c>
    </row>
    <row r="240" spans="1:13">
      <c r="A240" s="182" t="str">
        <f>VLOOKUP(C240,품목코드!$B$2:$C$293,2,FALSE)</f>
        <v>AD-ABU-00001</v>
      </c>
      <c r="B240" s="21" t="s">
        <v>118</v>
      </c>
      <c r="C240" s="20" t="s">
        <v>125</v>
      </c>
      <c r="D240" s="162" t="s">
        <v>126</v>
      </c>
      <c r="E240" s="20" t="s">
        <v>124</v>
      </c>
      <c r="F240" s="31">
        <v>28000</v>
      </c>
      <c r="G240" s="183">
        <v>2021</v>
      </c>
      <c r="H240" s="184">
        <v>44223</v>
      </c>
      <c r="I240" s="182">
        <v>12</v>
      </c>
      <c r="J240" s="185">
        <f t="shared" si="6"/>
        <v>336000</v>
      </c>
      <c r="K240" s="184">
        <v>44200</v>
      </c>
      <c r="L240" s="184">
        <v>44354</v>
      </c>
      <c r="M240" s="182">
        <f t="shared" si="7"/>
        <v>154</v>
      </c>
    </row>
    <row r="241" spans="1:13">
      <c r="A241" s="182" t="str">
        <f>VLOOKUP(C241,품목코드!$B$2:$C$293,2,FALSE)</f>
        <v>AD-ABV-00001</v>
      </c>
      <c r="B241" s="21" t="s">
        <v>118</v>
      </c>
      <c r="C241" s="20" t="s">
        <v>127</v>
      </c>
      <c r="D241" s="162" t="s">
        <v>128</v>
      </c>
      <c r="E241" s="21" t="s">
        <v>130</v>
      </c>
      <c r="F241" s="31">
        <v>5100</v>
      </c>
      <c r="G241" s="183">
        <v>2021</v>
      </c>
      <c r="H241" s="184">
        <v>44348</v>
      </c>
      <c r="I241" s="182">
        <v>49</v>
      </c>
      <c r="J241" s="185">
        <f t="shared" si="6"/>
        <v>249900</v>
      </c>
      <c r="K241" s="184">
        <v>44318</v>
      </c>
      <c r="L241" s="184">
        <v>44401</v>
      </c>
      <c r="M241" s="182">
        <f t="shared" si="7"/>
        <v>83</v>
      </c>
    </row>
    <row r="242" spans="1:13">
      <c r="A242" s="182" t="str">
        <f>VLOOKUP(C242,품목코드!$B$2:$C$293,2,FALSE)</f>
        <v>AD-ABW-00001</v>
      </c>
      <c r="B242" s="21" t="s">
        <v>118</v>
      </c>
      <c r="C242" s="21" t="s">
        <v>131</v>
      </c>
      <c r="D242" s="166" t="s">
        <v>132</v>
      </c>
      <c r="E242" s="21" t="s">
        <v>130</v>
      </c>
      <c r="F242" s="31">
        <v>11500</v>
      </c>
      <c r="G242" s="183">
        <v>2021</v>
      </c>
      <c r="H242" s="184">
        <v>44482</v>
      </c>
      <c r="I242" s="182">
        <v>12</v>
      </c>
      <c r="J242" s="185">
        <f t="shared" si="6"/>
        <v>138000</v>
      </c>
      <c r="K242" s="184">
        <v>44456</v>
      </c>
      <c r="L242" s="184">
        <v>44516</v>
      </c>
      <c r="M242" s="182">
        <f t="shared" si="7"/>
        <v>60</v>
      </c>
    </row>
    <row r="243" spans="1:13">
      <c r="A243" s="182" t="str">
        <f>VLOOKUP(C243,품목코드!$B$2:$C$293,2,FALSE)</f>
        <v>AD-ABX-00001</v>
      </c>
      <c r="B243" s="21" t="s">
        <v>118</v>
      </c>
      <c r="C243" s="21" t="s">
        <v>133</v>
      </c>
      <c r="D243" s="166" t="s">
        <v>134</v>
      </c>
      <c r="E243" s="21" t="s">
        <v>130</v>
      </c>
      <c r="F243" s="31">
        <v>5200</v>
      </c>
      <c r="G243" s="183">
        <v>2021</v>
      </c>
      <c r="H243" s="184">
        <v>44540</v>
      </c>
      <c r="I243" s="182">
        <v>36</v>
      </c>
      <c r="J243" s="185">
        <f t="shared" si="6"/>
        <v>187200</v>
      </c>
      <c r="K243" s="184">
        <v>44519</v>
      </c>
      <c r="L243" s="184">
        <v>44681</v>
      </c>
      <c r="M243" s="182">
        <f t="shared" si="7"/>
        <v>162</v>
      </c>
    </row>
    <row r="244" spans="1:13">
      <c r="A244" s="182" t="str">
        <f>VLOOKUP(C244,품목코드!$B$2:$C$293,2,FALSE)</f>
        <v>AD-ABY-00001</v>
      </c>
      <c r="B244" s="21" t="s">
        <v>118</v>
      </c>
      <c r="C244" s="20" t="s">
        <v>135</v>
      </c>
      <c r="D244" s="162" t="s">
        <v>136</v>
      </c>
      <c r="E244" s="20" t="s">
        <v>124</v>
      </c>
      <c r="F244" s="31">
        <v>69040</v>
      </c>
      <c r="G244" s="183">
        <v>2021</v>
      </c>
      <c r="H244" s="184">
        <v>44317</v>
      </c>
      <c r="I244" s="182">
        <v>20</v>
      </c>
      <c r="J244" s="185">
        <f t="shared" si="6"/>
        <v>1380800</v>
      </c>
      <c r="K244" s="184">
        <v>44314</v>
      </c>
      <c r="L244" s="184">
        <v>44394</v>
      </c>
      <c r="M244" s="182">
        <f t="shared" si="7"/>
        <v>80</v>
      </c>
    </row>
    <row r="245" spans="1:13">
      <c r="A245" s="182" t="str">
        <f>VLOOKUP(C245,품목코드!$B$2:$C$293,2,FALSE)</f>
        <v>AD-ABZ-00001</v>
      </c>
      <c r="B245" s="21" t="s">
        <v>118</v>
      </c>
      <c r="C245" s="20" t="s">
        <v>137</v>
      </c>
      <c r="D245" s="166" t="s">
        <v>138</v>
      </c>
      <c r="E245" s="21" t="s">
        <v>139</v>
      </c>
      <c r="F245" s="31">
        <v>2100</v>
      </c>
      <c r="G245" s="183">
        <v>2021</v>
      </c>
      <c r="H245" s="184">
        <v>44489</v>
      </c>
      <c r="I245" s="182">
        <v>14</v>
      </c>
      <c r="J245" s="185">
        <f t="shared" si="6"/>
        <v>29400</v>
      </c>
      <c r="K245" s="184">
        <v>44482</v>
      </c>
      <c r="L245" s="184">
        <v>44558</v>
      </c>
      <c r="M245" s="182">
        <f t="shared" si="7"/>
        <v>76</v>
      </c>
    </row>
    <row r="246" spans="1:13">
      <c r="A246" s="182" t="str">
        <f>VLOOKUP(C246,품목코드!$B$2:$C$293,2,FALSE)</f>
        <v>AD-ACA-00001</v>
      </c>
      <c r="B246" s="21" t="s">
        <v>118</v>
      </c>
      <c r="C246" s="21" t="s">
        <v>140</v>
      </c>
      <c r="D246" s="166" t="s">
        <v>138</v>
      </c>
      <c r="E246" s="21" t="s">
        <v>139</v>
      </c>
      <c r="F246" s="31">
        <v>1900</v>
      </c>
      <c r="G246" s="183">
        <v>2021</v>
      </c>
      <c r="H246" s="184">
        <v>44358</v>
      </c>
      <c r="I246" s="182">
        <v>50</v>
      </c>
      <c r="J246" s="185">
        <f t="shared" si="6"/>
        <v>95000</v>
      </c>
      <c r="K246" s="184">
        <v>44355</v>
      </c>
      <c r="L246" s="184">
        <v>44481</v>
      </c>
      <c r="M246" s="182">
        <f t="shared" si="7"/>
        <v>126</v>
      </c>
    </row>
    <row r="247" spans="1:13">
      <c r="A247" s="182" t="str">
        <f>VLOOKUP(C247,품목코드!$B$2:$C$293,2,FALSE)</f>
        <v>AD-ACB-00001</v>
      </c>
      <c r="B247" s="21" t="s">
        <v>118</v>
      </c>
      <c r="C247" s="20" t="s">
        <v>141</v>
      </c>
      <c r="D247" s="166" t="s">
        <v>142</v>
      </c>
      <c r="E247" s="21" t="s">
        <v>139</v>
      </c>
      <c r="F247" s="31">
        <v>6300</v>
      </c>
      <c r="G247" s="183">
        <v>2021</v>
      </c>
      <c r="H247" s="184">
        <v>44487</v>
      </c>
      <c r="I247" s="182">
        <v>36</v>
      </c>
      <c r="J247" s="185">
        <f t="shared" si="6"/>
        <v>226800</v>
      </c>
      <c r="K247" s="184">
        <v>44478</v>
      </c>
      <c r="L247" s="184">
        <v>44582</v>
      </c>
      <c r="M247" s="182">
        <f t="shared" si="7"/>
        <v>104</v>
      </c>
    </row>
    <row r="248" spans="1:13">
      <c r="A248" s="182" t="str">
        <f>VLOOKUP(C248,품목코드!$B$2:$C$293,2,FALSE)</f>
        <v>AD-ACC-00001</v>
      </c>
      <c r="B248" s="21" t="s">
        <v>118</v>
      </c>
      <c r="C248" s="20" t="s">
        <v>143</v>
      </c>
      <c r="D248" s="166" t="s">
        <v>144</v>
      </c>
      <c r="E248" s="21" t="s">
        <v>139</v>
      </c>
      <c r="F248" s="31">
        <v>2400</v>
      </c>
      <c r="G248" s="183">
        <v>2021</v>
      </c>
      <c r="H248" s="184">
        <v>44368</v>
      </c>
      <c r="I248" s="182">
        <v>50</v>
      </c>
      <c r="J248" s="185">
        <f t="shared" si="6"/>
        <v>120000</v>
      </c>
      <c r="K248" s="184">
        <v>44365</v>
      </c>
      <c r="L248" s="184">
        <v>44374</v>
      </c>
      <c r="M248" s="182">
        <f t="shared" si="7"/>
        <v>9</v>
      </c>
    </row>
    <row r="249" spans="1:13">
      <c r="A249" s="182" t="str">
        <f>VLOOKUP(C249,품목코드!$B$2:$C$293,2,FALSE)</f>
        <v>AD-ACD-00001</v>
      </c>
      <c r="B249" s="21" t="s">
        <v>118</v>
      </c>
      <c r="C249" s="21" t="s">
        <v>145</v>
      </c>
      <c r="D249" s="166" t="s">
        <v>144</v>
      </c>
      <c r="E249" s="21" t="s">
        <v>139</v>
      </c>
      <c r="F249" s="31">
        <v>1900</v>
      </c>
      <c r="G249" s="183">
        <v>2021</v>
      </c>
      <c r="H249" s="184">
        <v>44369</v>
      </c>
      <c r="I249" s="182">
        <v>28</v>
      </c>
      <c r="J249" s="185">
        <f t="shared" si="6"/>
        <v>53200</v>
      </c>
      <c r="K249" s="184">
        <v>44353</v>
      </c>
      <c r="L249" s="184">
        <v>44393</v>
      </c>
      <c r="M249" s="182">
        <f t="shared" si="7"/>
        <v>40</v>
      </c>
    </row>
    <row r="250" spans="1:13">
      <c r="A250" s="182" t="str">
        <f>VLOOKUP(C250,품목코드!$B$2:$C$293,2,FALSE)</f>
        <v>AD-ACE-00001</v>
      </c>
      <c r="B250" s="21" t="s">
        <v>118</v>
      </c>
      <c r="C250" s="20" t="s">
        <v>146</v>
      </c>
      <c r="D250" s="166" t="s">
        <v>147</v>
      </c>
      <c r="E250" s="21" t="s">
        <v>139</v>
      </c>
      <c r="F250" s="31">
        <v>6400</v>
      </c>
      <c r="G250" s="183">
        <v>2021</v>
      </c>
      <c r="H250" s="184">
        <v>44320</v>
      </c>
      <c r="I250" s="182">
        <v>36</v>
      </c>
      <c r="J250" s="185">
        <f t="shared" si="6"/>
        <v>230400</v>
      </c>
      <c r="K250" s="184">
        <v>44307</v>
      </c>
      <c r="L250" s="184">
        <v>44469</v>
      </c>
      <c r="M250" s="182">
        <f t="shared" si="7"/>
        <v>162</v>
      </c>
    </row>
    <row r="251" spans="1:13">
      <c r="A251" s="182" t="str">
        <f>VLOOKUP(C251,품목코드!$B$2:$C$293,2,FALSE)</f>
        <v>AE-ACF-00001</v>
      </c>
      <c r="B251" s="21" t="s">
        <v>148</v>
      </c>
      <c r="C251" s="21" t="s">
        <v>149</v>
      </c>
      <c r="D251" s="166" t="s">
        <v>150</v>
      </c>
      <c r="E251" s="21" t="s">
        <v>114</v>
      </c>
      <c r="F251" s="31">
        <v>700</v>
      </c>
      <c r="G251" s="183">
        <v>2021</v>
      </c>
      <c r="H251" s="184">
        <v>44221</v>
      </c>
      <c r="I251" s="182">
        <v>49</v>
      </c>
      <c r="J251" s="185">
        <f t="shared" si="6"/>
        <v>34300</v>
      </c>
      <c r="K251" s="184">
        <v>44209</v>
      </c>
      <c r="L251" s="184">
        <v>44313</v>
      </c>
      <c r="M251" s="182">
        <f t="shared" si="7"/>
        <v>104</v>
      </c>
    </row>
    <row r="252" spans="1:13">
      <c r="A252" s="182" t="str">
        <f>VLOOKUP(C252,품목코드!$B$2:$C$293,2,FALSE)</f>
        <v>AE-ACG-00001</v>
      </c>
      <c r="B252" s="21" t="s">
        <v>148</v>
      </c>
      <c r="C252" s="21" t="s">
        <v>151</v>
      </c>
      <c r="D252" s="166" t="s">
        <v>152</v>
      </c>
      <c r="E252" s="21" t="s">
        <v>23</v>
      </c>
      <c r="F252" s="31">
        <v>63000</v>
      </c>
      <c r="G252" s="183">
        <v>2021</v>
      </c>
      <c r="H252" s="184">
        <v>44298</v>
      </c>
      <c r="I252" s="182">
        <v>46</v>
      </c>
      <c r="J252" s="185">
        <f t="shared" si="6"/>
        <v>2898000</v>
      </c>
      <c r="K252" s="184">
        <v>44273</v>
      </c>
      <c r="L252" s="184">
        <v>44356</v>
      </c>
      <c r="M252" s="182">
        <f t="shared" si="7"/>
        <v>83</v>
      </c>
    </row>
    <row r="253" spans="1:13">
      <c r="A253" s="182" t="str">
        <f>VLOOKUP(C253,품목코드!$B$2:$C$293,2,FALSE)</f>
        <v>AE-ACH-00001</v>
      </c>
      <c r="B253" s="21" t="s">
        <v>148</v>
      </c>
      <c r="C253" s="21" t="s">
        <v>153</v>
      </c>
      <c r="D253" s="166" t="s">
        <v>154</v>
      </c>
      <c r="E253" s="21" t="s">
        <v>68</v>
      </c>
      <c r="F253" s="31">
        <v>29520</v>
      </c>
      <c r="G253" s="183">
        <v>2021</v>
      </c>
      <c r="H253" s="184">
        <v>44493</v>
      </c>
      <c r="I253" s="182">
        <v>44</v>
      </c>
      <c r="J253" s="185">
        <f t="shared" si="6"/>
        <v>1298880</v>
      </c>
      <c r="K253" s="184">
        <v>44470</v>
      </c>
      <c r="L253" s="184">
        <v>44579</v>
      </c>
      <c r="M253" s="182">
        <f t="shared" si="7"/>
        <v>109</v>
      </c>
    </row>
    <row r="254" spans="1:13">
      <c r="A254" s="182" t="str">
        <f>VLOOKUP(C254,품목코드!$B$2:$C$293,2,FALSE)</f>
        <v>AE-ACI-00001</v>
      </c>
      <c r="B254" s="21" t="s">
        <v>148</v>
      </c>
      <c r="C254" s="21" t="s">
        <v>155</v>
      </c>
      <c r="D254" s="166" t="s">
        <v>156</v>
      </c>
      <c r="E254" s="20" t="s">
        <v>157</v>
      </c>
      <c r="F254" s="31">
        <v>11000</v>
      </c>
      <c r="G254" s="183">
        <v>2021</v>
      </c>
      <c r="H254" s="184">
        <v>44463</v>
      </c>
      <c r="I254" s="182">
        <v>1</v>
      </c>
      <c r="J254" s="185">
        <f t="shared" si="6"/>
        <v>11000</v>
      </c>
      <c r="K254" s="184">
        <v>44447</v>
      </c>
      <c r="L254" s="184">
        <v>44536</v>
      </c>
      <c r="M254" s="182">
        <f t="shared" si="7"/>
        <v>89</v>
      </c>
    </row>
    <row r="255" spans="1:13">
      <c r="A255" s="182" t="str">
        <f>VLOOKUP(C255,품목코드!$B$2:$C$293,2,FALSE)</f>
        <v>AE-ACJ-00001</v>
      </c>
      <c r="B255" s="21" t="s">
        <v>148</v>
      </c>
      <c r="C255" s="21" t="s">
        <v>158</v>
      </c>
      <c r="D255" s="166" t="s">
        <v>159</v>
      </c>
      <c r="E255" s="21" t="s">
        <v>68</v>
      </c>
      <c r="F255" s="31">
        <v>7600</v>
      </c>
      <c r="G255" s="183">
        <v>2021</v>
      </c>
      <c r="H255" s="184">
        <v>44379</v>
      </c>
      <c r="I255" s="182">
        <v>42</v>
      </c>
      <c r="J255" s="185">
        <f t="shared" si="6"/>
        <v>319200</v>
      </c>
      <c r="K255" s="184">
        <v>44362</v>
      </c>
      <c r="L255" s="184">
        <v>44472</v>
      </c>
      <c r="M255" s="182">
        <f t="shared" si="7"/>
        <v>110</v>
      </c>
    </row>
    <row r="256" spans="1:13">
      <c r="A256" s="182" t="str">
        <f>VLOOKUP(C256,품목코드!$B$2:$C$293,2,FALSE)</f>
        <v>AE-ACK-00001</v>
      </c>
      <c r="B256" s="21" t="s">
        <v>148</v>
      </c>
      <c r="C256" s="21" t="s">
        <v>160</v>
      </c>
      <c r="D256" s="166" t="s">
        <v>161</v>
      </c>
      <c r="E256" s="20" t="s">
        <v>157</v>
      </c>
      <c r="F256" s="31">
        <v>8500</v>
      </c>
      <c r="G256" s="183">
        <v>2021</v>
      </c>
      <c r="H256" s="184">
        <v>44502</v>
      </c>
      <c r="I256" s="182">
        <v>28</v>
      </c>
      <c r="J256" s="185">
        <f t="shared" si="6"/>
        <v>238000</v>
      </c>
      <c r="K256" s="184">
        <v>44489</v>
      </c>
      <c r="L256" s="184">
        <v>44498</v>
      </c>
      <c r="M256" s="182">
        <f t="shared" si="7"/>
        <v>9</v>
      </c>
    </row>
    <row r="257" spans="1:13">
      <c r="A257" s="182" t="str">
        <f>VLOOKUP(C257,품목코드!$B$2:$C$293,2,FALSE)</f>
        <v>AE-ACL-00001</v>
      </c>
      <c r="B257" s="21" t="s">
        <v>148</v>
      </c>
      <c r="C257" s="21" t="s">
        <v>162</v>
      </c>
      <c r="D257" s="166" t="s">
        <v>690</v>
      </c>
      <c r="E257" s="21" t="s">
        <v>691</v>
      </c>
      <c r="F257" s="31">
        <v>94900</v>
      </c>
      <c r="G257" s="183">
        <v>2021</v>
      </c>
      <c r="H257" s="184">
        <v>44391</v>
      </c>
      <c r="I257" s="182">
        <v>16</v>
      </c>
      <c r="J257" s="185">
        <f t="shared" si="6"/>
        <v>1518400</v>
      </c>
      <c r="K257" s="184">
        <v>44371</v>
      </c>
      <c r="L257" s="184">
        <v>44397</v>
      </c>
      <c r="M257" s="182">
        <f t="shared" si="7"/>
        <v>26</v>
      </c>
    </row>
    <row r="258" spans="1:13">
      <c r="A258" s="182" t="str">
        <f>VLOOKUP(C258,품목코드!$B$2:$C$293,2,FALSE)</f>
        <v>AE-ACM-00001</v>
      </c>
      <c r="B258" s="21" t="s">
        <v>148</v>
      </c>
      <c r="C258" s="20" t="s">
        <v>165</v>
      </c>
      <c r="D258" s="162" t="s">
        <v>166</v>
      </c>
      <c r="E258" s="21" t="s">
        <v>117</v>
      </c>
      <c r="F258" s="31">
        <v>79800</v>
      </c>
      <c r="G258" s="183">
        <v>2021</v>
      </c>
      <c r="H258" s="184">
        <v>44238</v>
      </c>
      <c r="I258" s="182">
        <v>32</v>
      </c>
      <c r="J258" s="185">
        <f t="shared" si="6"/>
        <v>2553600</v>
      </c>
      <c r="K258" s="184">
        <v>44230</v>
      </c>
      <c r="L258" s="184">
        <v>44260</v>
      </c>
      <c r="M258" s="182">
        <f t="shared" si="7"/>
        <v>30</v>
      </c>
    </row>
    <row r="259" spans="1:13">
      <c r="A259" s="182" t="str">
        <f>VLOOKUP(C259,품목코드!$B$2:$C$293,2,FALSE)</f>
        <v>AE-ACN-00001</v>
      </c>
      <c r="B259" s="21" t="s">
        <v>148</v>
      </c>
      <c r="C259" s="20" t="s">
        <v>167</v>
      </c>
      <c r="D259" s="166" t="s">
        <v>168</v>
      </c>
      <c r="E259" s="21" t="s">
        <v>117</v>
      </c>
      <c r="F259" s="31">
        <v>274800</v>
      </c>
      <c r="G259" s="183">
        <v>2021</v>
      </c>
      <c r="H259" s="184">
        <v>44416</v>
      </c>
      <c r="I259" s="182">
        <v>11</v>
      </c>
      <c r="J259" s="185">
        <f t="shared" ref="J259:J322" si="8">F259*I259</f>
        <v>3022800</v>
      </c>
      <c r="K259" s="184">
        <v>44399</v>
      </c>
      <c r="L259" s="184">
        <v>44567</v>
      </c>
      <c r="M259" s="182">
        <f t="shared" ref="M259:M322" si="9">L259-K259</f>
        <v>168</v>
      </c>
    </row>
    <row r="260" spans="1:13">
      <c r="A260" s="182" t="str">
        <f>VLOOKUP(C260,품목코드!$B$2:$C$293,2,FALSE)</f>
        <v>AE-ACO-00001</v>
      </c>
      <c r="B260" s="21" t="s">
        <v>148</v>
      </c>
      <c r="C260" s="21" t="s">
        <v>169</v>
      </c>
      <c r="D260" s="166" t="s">
        <v>692</v>
      </c>
      <c r="E260" s="21" t="s">
        <v>117</v>
      </c>
      <c r="F260" s="31">
        <v>62800</v>
      </c>
      <c r="G260" s="183">
        <v>2021</v>
      </c>
      <c r="H260" s="184">
        <v>44506</v>
      </c>
      <c r="I260" s="182">
        <v>45</v>
      </c>
      <c r="J260" s="185">
        <f t="shared" si="8"/>
        <v>2826000</v>
      </c>
      <c r="K260" s="184">
        <v>44492</v>
      </c>
      <c r="L260" s="184">
        <v>44525</v>
      </c>
      <c r="M260" s="182">
        <f t="shared" si="9"/>
        <v>33</v>
      </c>
    </row>
    <row r="261" spans="1:13">
      <c r="A261" s="182" t="str">
        <f>VLOOKUP(C261,품목코드!$B$2:$C$293,2,FALSE)</f>
        <v>AE-ACP-00001</v>
      </c>
      <c r="B261" s="21" t="s">
        <v>148</v>
      </c>
      <c r="C261" s="21" t="s">
        <v>171</v>
      </c>
      <c r="D261" s="166" t="s">
        <v>693</v>
      </c>
      <c r="E261" s="21" t="s">
        <v>23</v>
      </c>
      <c r="F261" s="31">
        <v>1000000</v>
      </c>
      <c r="G261" s="183">
        <v>2021</v>
      </c>
      <c r="H261" s="184">
        <v>44205</v>
      </c>
      <c r="I261" s="182">
        <v>30</v>
      </c>
      <c r="J261" s="185">
        <f t="shared" si="8"/>
        <v>30000000</v>
      </c>
      <c r="K261" s="184">
        <v>44195</v>
      </c>
      <c r="L261" s="184">
        <v>44203</v>
      </c>
      <c r="M261" s="182">
        <f t="shared" si="9"/>
        <v>8</v>
      </c>
    </row>
    <row r="262" spans="1:13">
      <c r="A262" s="182" t="str">
        <f>VLOOKUP(C262,품목코드!$B$2:$C$293,2,FALSE)</f>
        <v>AE-ACQ-00001</v>
      </c>
      <c r="B262" s="21" t="s">
        <v>148</v>
      </c>
      <c r="C262" s="21" t="s">
        <v>173</v>
      </c>
      <c r="D262" s="166" t="s">
        <v>174</v>
      </c>
      <c r="E262" s="21" t="s">
        <v>65</v>
      </c>
      <c r="F262" s="31">
        <v>74200</v>
      </c>
      <c r="G262" s="183">
        <v>2021</v>
      </c>
      <c r="H262" s="184">
        <v>44335</v>
      </c>
      <c r="I262" s="182">
        <v>43</v>
      </c>
      <c r="J262" s="185">
        <f t="shared" si="8"/>
        <v>3190600</v>
      </c>
      <c r="K262" s="184">
        <v>44334</v>
      </c>
      <c r="L262" s="184">
        <v>44504</v>
      </c>
      <c r="M262" s="182">
        <f t="shared" si="9"/>
        <v>170</v>
      </c>
    </row>
    <row r="263" spans="1:13">
      <c r="A263" s="182" t="str">
        <f>VLOOKUP(C263,품목코드!$B$2:$C$293,2,FALSE)</f>
        <v>AF-ACR-00001</v>
      </c>
      <c r="B263" s="21" t="s">
        <v>182</v>
      </c>
      <c r="C263" s="21" t="s">
        <v>183</v>
      </c>
      <c r="D263" s="162" t="s">
        <v>184</v>
      </c>
      <c r="E263" s="21" t="s">
        <v>42</v>
      </c>
      <c r="F263" s="31">
        <v>70</v>
      </c>
      <c r="G263" s="183">
        <v>2021</v>
      </c>
      <c r="H263" s="184">
        <v>44452</v>
      </c>
      <c r="I263" s="182">
        <v>30</v>
      </c>
      <c r="J263" s="185">
        <f t="shared" si="8"/>
        <v>2100</v>
      </c>
      <c r="K263" s="184">
        <v>44444</v>
      </c>
      <c r="L263" s="184">
        <v>44555</v>
      </c>
      <c r="M263" s="182">
        <f t="shared" si="9"/>
        <v>111</v>
      </c>
    </row>
    <row r="264" spans="1:13">
      <c r="A264" s="182" t="str">
        <f>VLOOKUP(C264,품목코드!$B$2:$C$293,2,FALSE)</f>
        <v>AF-ACS-00001</v>
      </c>
      <c r="B264" s="21" t="s">
        <v>182</v>
      </c>
      <c r="C264" s="21" t="s">
        <v>185</v>
      </c>
      <c r="D264" s="166" t="s">
        <v>186</v>
      </c>
      <c r="E264" s="21" t="s">
        <v>42</v>
      </c>
      <c r="F264" s="31">
        <v>700</v>
      </c>
      <c r="G264" s="183">
        <v>2021</v>
      </c>
      <c r="H264" s="184">
        <v>44428</v>
      </c>
      <c r="I264" s="182">
        <v>7</v>
      </c>
      <c r="J264" s="185">
        <f t="shared" si="8"/>
        <v>4900</v>
      </c>
      <c r="K264" s="184">
        <v>44409</v>
      </c>
      <c r="L264" s="184">
        <v>44582</v>
      </c>
      <c r="M264" s="182">
        <f t="shared" si="9"/>
        <v>173</v>
      </c>
    </row>
    <row r="265" spans="1:13">
      <c r="A265" s="182" t="str">
        <f>VLOOKUP(C265,품목코드!$B$2:$C$293,2,FALSE)</f>
        <v>AF-ACT-00001</v>
      </c>
      <c r="B265" s="21" t="s">
        <v>182</v>
      </c>
      <c r="C265" s="21" t="s">
        <v>187</v>
      </c>
      <c r="D265" s="166" t="s">
        <v>188</v>
      </c>
      <c r="E265" s="21" t="s">
        <v>68</v>
      </c>
      <c r="F265" s="31">
        <v>380</v>
      </c>
      <c r="G265" s="183">
        <v>2021</v>
      </c>
      <c r="H265" s="184">
        <v>44240</v>
      </c>
      <c r="I265" s="182">
        <v>47</v>
      </c>
      <c r="J265" s="185">
        <f t="shared" si="8"/>
        <v>17860</v>
      </c>
      <c r="K265" s="184">
        <v>44227</v>
      </c>
      <c r="L265" s="184">
        <v>44275</v>
      </c>
      <c r="M265" s="182">
        <f t="shared" si="9"/>
        <v>48</v>
      </c>
    </row>
    <row r="266" spans="1:13">
      <c r="A266" s="182" t="str">
        <f>VLOOKUP(C266,품목코드!$B$2:$C$293,2,FALSE)</f>
        <v>AF-ACU-00001</v>
      </c>
      <c r="B266" s="21" t="s">
        <v>182</v>
      </c>
      <c r="C266" s="21" t="s">
        <v>189</v>
      </c>
      <c r="D266" s="166" t="s">
        <v>190</v>
      </c>
      <c r="E266" s="20" t="s">
        <v>157</v>
      </c>
      <c r="F266" s="31">
        <v>140000</v>
      </c>
      <c r="G266" s="183">
        <v>2021</v>
      </c>
      <c r="H266" s="184">
        <v>44293</v>
      </c>
      <c r="I266" s="182">
        <v>29</v>
      </c>
      <c r="J266" s="185">
        <f t="shared" si="8"/>
        <v>4060000</v>
      </c>
      <c r="K266" s="184">
        <v>44288</v>
      </c>
      <c r="L266" s="184">
        <v>44357</v>
      </c>
      <c r="M266" s="182">
        <f t="shared" si="9"/>
        <v>69</v>
      </c>
    </row>
    <row r="267" spans="1:13">
      <c r="A267" s="182" t="str">
        <f>VLOOKUP(C267,품목코드!$B$2:$C$293,2,FALSE)</f>
        <v>AF-ACV-00001</v>
      </c>
      <c r="B267" s="21" t="s">
        <v>182</v>
      </c>
      <c r="C267" s="20" t="s">
        <v>191</v>
      </c>
      <c r="D267" s="162" t="s">
        <v>192</v>
      </c>
      <c r="E267" s="21" t="s">
        <v>193</v>
      </c>
      <c r="F267" s="31">
        <v>8000</v>
      </c>
      <c r="G267" s="183">
        <v>2021</v>
      </c>
      <c r="H267" s="184">
        <v>44558</v>
      </c>
      <c r="I267" s="182">
        <v>44</v>
      </c>
      <c r="J267" s="185">
        <f t="shared" si="8"/>
        <v>352000</v>
      </c>
      <c r="K267" s="184">
        <v>44554</v>
      </c>
      <c r="L267" s="184">
        <v>44634</v>
      </c>
      <c r="M267" s="182">
        <f t="shared" si="9"/>
        <v>80</v>
      </c>
    </row>
    <row r="268" spans="1:13">
      <c r="A268" s="182" t="str">
        <f>VLOOKUP(C268,품목코드!$B$2:$C$293,2,FALSE)</f>
        <v>AF-ACW-00001</v>
      </c>
      <c r="B268" s="21" t="s">
        <v>182</v>
      </c>
      <c r="C268" s="21" t="s">
        <v>198</v>
      </c>
      <c r="D268" s="166" t="s">
        <v>199</v>
      </c>
      <c r="E268" s="20" t="s">
        <v>157</v>
      </c>
      <c r="F268" s="31">
        <v>27000</v>
      </c>
      <c r="G268" s="183">
        <v>2021</v>
      </c>
      <c r="H268" s="184">
        <v>44294</v>
      </c>
      <c r="I268" s="182">
        <v>36</v>
      </c>
      <c r="J268" s="185">
        <f t="shared" si="8"/>
        <v>972000</v>
      </c>
      <c r="K268" s="184">
        <v>44274</v>
      </c>
      <c r="L268" s="184">
        <v>44344</v>
      </c>
      <c r="M268" s="182">
        <f t="shared" si="9"/>
        <v>70</v>
      </c>
    </row>
    <row r="269" spans="1:13">
      <c r="A269" s="182" t="str">
        <f>VLOOKUP(C269,품목코드!$B$2:$C$293,2,FALSE)</f>
        <v>AF-ACX-00001</v>
      </c>
      <c r="B269" s="21" t="s">
        <v>182</v>
      </c>
      <c r="C269" s="21" t="s">
        <v>200</v>
      </c>
      <c r="D269" s="166" t="s">
        <v>201</v>
      </c>
      <c r="E269" s="20" t="s">
        <v>202</v>
      </c>
      <c r="F269" s="31">
        <v>33000</v>
      </c>
      <c r="G269" s="183">
        <v>2021</v>
      </c>
      <c r="H269" s="184">
        <v>44423</v>
      </c>
      <c r="I269" s="182">
        <v>33</v>
      </c>
      <c r="J269" s="185">
        <f t="shared" si="8"/>
        <v>1089000</v>
      </c>
      <c r="K269" s="184">
        <v>44402</v>
      </c>
      <c r="L269" s="184">
        <v>44429</v>
      </c>
      <c r="M269" s="182">
        <f t="shared" si="9"/>
        <v>27</v>
      </c>
    </row>
    <row r="270" spans="1:13">
      <c r="A270" s="182" t="str">
        <f>VLOOKUP(C270,품목코드!$B$2:$C$293,2,FALSE)</f>
        <v>AF-ACY-00001</v>
      </c>
      <c r="B270" s="21" t="s">
        <v>182</v>
      </c>
      <c r="C270" s="21" t="s">
        <v>203</v>
      </c>
      <c r="D270" s="166" t="s">
        <v>204</v>
      </c>
      <c r="E270" s="21" t="s">
        <v>205</v>
      </c>
      <c r="F270" s="31">
        <v>50000</v>
      </c>
      <c r="G270" s="183">
        <v>2021</v>
      </c>
      <c r="H270" s="184">
        <v>44389</v>
      </c>
      <c r="I270" s="182">
        <v>41</v>
      </c>
      <c r="J270" s="185">
        <f t="shared" si="8"/>
        <v>2050000</v>
      </c>
      <c r="K270" s="184">
        <v>44373</v>
      </c>
      <c r="L270" s="184">
        <v>44501</v>
      </c>
      <c r="M270" s="182">
        <f t="shared" si="9"/>
        <v>128</v>
      </c>
    </row>
    <row r="271" spans="1:13">
      <c r="A271" s="182" t="str">
        <f>VLOOKUP(C271,품목코드!$B$2:$C$293,2,FALSE)</f>
        <v>AF-ACZ-00001</v>
      </c>
      <c r="B271" s="21" t="s">
        <v>182</v>
      </c>
      <c r="C271" s="21" t="s">
        <v>206</v>
      </c>
      <c r="D271" s="166" t="s">
        <v>207</v>
      </c>
      <c r="E271" s="21" t="s">
        <v>208</v>
      </c>
      <c r="F271" s="31">
        <v>2080</v>
      </c>
      <c r="G271" s="183">
        <v>2021</v>
      </c>
      <c r="H271" s="184">
        <v>44337</v>
      </c>
      <c r="I271" s="182">
        <v>18</v>
      </c>
      <c r="J271" s="185">
        <f t="shared" si="8"/>
        <v>37440</v>
      </c>
      <c r="K271" s="184">
        <v>44327</v>
      </c>
      <c r="L271" s="184">
        <v>44375</v>
      </c>
      <c r="M271" s="182">
        <f t="shared" si="9"/>
        <v>48</v>
      </c>
    </row>
    <row r="272" spans="1:13">
      <c r="A272" s="182" t="str">
        <f>VLOOKUP(C272,품목코드!$B$2:$C$293,2,FALSE)</f>
        <v>AF-ADA-00001</v>
      </c>
      <c r="B272" s="21" t="s">
        <v>182</v>
      </c>
      <c r="C272" s="20" t="s">
        <v>209</v>
      </c>
      <c r="D272" s="162" t="s">
        <v>210</v>
      </c>
      <c r="E272" s="20" t="s">
        <v>20</v>
      </c>
      <c r="F272" s="24">
        <v>1700000</v>
      </c>
      <c r="G272" s="183">
        <v>2021</v>
      </c>
      <c r="H272" s="184">
        <v>44283</v>
      </c>
      <c r="I272" s="182">
        <v>3</v>
      </c>
      <c r="J272" s="185">
        <f t="shared" si="8"/>
        <v>5100000</v>
      </c>
      <c r="K272" s="184">
        <v>44258</v>
      </c>
      <c r="L272" s="184">
        <v>44261</v>
      </c>
      <c r="M272" s="182">
        <f t="shared" si="9"/>
        <v>3</v>
      </c>
    </row>
    <row r="273" spans="1:13">
      <c r="A273" s="182" t="str">
        <f>VLOOKUP(C273,품목코드!$B$2:$C$293,2,FALSE)</f>
        <v>AF-ADB-00001</v>
      </c>
      <c r="B273" s="21" t="s">
        <v>182</v>
      </c>
      <c r="C273" s="21" t="s">
        <v>211</v>
      </c>
      <c r="D273" s="170" t="s">
        <v>696</v>
      </c>
      <c r="E273" s="21" t="s">
        <v>213</v>
      </c>
      <c r="F273" s="24">
        <v>87980</v>
      </c>
      <c r="G273" s="183">
        <v>2021</v>
      </c>
      <c r="H273" s="184">
        <v>44215</v>
      </c>
      <c r="I273" s="182">
        <v>4</v>
      </c>
      <c r="J273" s="185">
        <f t="shared" si="8"/>
        <v>351920</v>
      </c>
      <c r="K273" s="184">
        <v>44214</v>
      </c>
      <c r="L273" s="184">
        <v>44261</v>
      </c>
      <c r="M273" s="182">
        <f t="shared" si="9"/>
        <v>47</v>
      </c>
    </row>
    <row r="274" spans="1:13">
      <c r="A274" s="182" t="str">
        <f>VLOOKUP(C274,품목코드!$B$2:$C$293,2,FALSE)</f>
        <v>AF-ADC-00001</v>
      </c>
      <c r="B274" s="21" t="s">
        <v>182</v>
      </c>
      <c r="C274" s="20" t="s">
        <v>214</v>
      </c>
      <c r="D274" s="166" t="s">
        <v>215</v>
      </c>
      <c r="E274" s="20" t="s">
        <v>16</v>
      </c>
      <c r="F274" s="31">
        <v>9000</v>
      </c>
      <c r="G274" s="183">
        <v>2021</v>
      </c>
      <c r="H274" s="184">
        <v>44283</v>
      </c>
      <c r="I274" s="182">
        <v>30</v>
      </c>
      <c r="J274" s="185">
        <f t="shared" si="8"/>
        <v>270000</v>
      </c>
      <c r="K274" s="184">
        <v>44279</v>
      </c>
      <c r="L274" s="184">
        <v>44307</v>
      </c>
      <c r="M274" s="182">
        <f t="shared" si="9"/>
        <v>28</v>
      </c>
    </row>
    <row r="275" spans="1:13">
      <c r="A275" s="182" t="str">
        <f>VLOOKUP(C275,품목코드!$B$2:$C$293,2,FALSE)</f>
        <v>AF-ADD-00001</v>
      </c>
      <c r="B275" s="21" t="s">
        <v>182</v>
      </c>
      <c r="C275" s="20" t="s">
        <v>216</v>
      </c>
      <c r="D275" s="166" t="s">
        <v>217</v>
      </c>
      <c r="E275" s="20" t="s">
        <v>157</v>
      </c>
      <c r="F275" s="31">
        <v>7620</v>
      </c>
      <c r="G275" s="183">
        <v>2021</v>
      </c>
      <c r="H275" s="184">
        <v>44267</v>
      </c>
      <c r="I275" s="182">
        <v>49</v>
      </c>
      <c r="J275" s="185">
        <f t="shared" si="8"/>
        <v>373380</v>
      </c>
      <c r="K275" s="184">
        <v>44256</v>
      </c>
      <c r="L275" s="184">
        <v>44394</v>
      </c>
      <c r="M275" s="182">
        <f t="shared" si="9"/>
        <v>138</v>
      </c>
    </row>
    <row r="276" spans="1:13">
      <c r="A276" s="182" t="str">
        <f>VLOOKUP(C276,품목코드!$B$2:$C$293,2,FALSE)</f>
        <v>AF-ADE-00001</v>
      </c>
      <c r="B276" s="21" t="s">
        <v>182</v>
      </c>
      <c r="C276" s="21" t="s">
        <v>218</v>
      </c>
      <c r="D276" s="166" t="s">
        <v>219</v>
      </c>
      <c r="E276" s="21" t="s">
        <v>220</v>
      </c>
      <c r="F276" s="31">
        <v>66000</v>
      </c>
      <c r="G276" s="183">
        <v>2021</v>
      </c>
      <c r="H276" s="184">
        <v>44410</v>
      </c>
      <c r="I276" s="182">
        <v>12</v>
      </c>
      <c r="J276" s="185">
        <f t="shared" si="8"/>
        <v>792000</v>
      </c>
      <c r="K276" s="184">
        <v>44383</v>
      </c>
      <c r="L276" s="184">
        <v>44465</v>
      </c>
      <c r="M276" s="182">
        <f t="shared" si="9"/>
        <v>82</v>
      </c>
    </row>
    <row r="277" spans="1:13">
      <c r="A277" s="182" t="str">
        <f>VLOOKUP(C277,품목코드!$B$2:$C$293,2,FALSE)</f>
        <v>AF-ADF-00001</v>
      </c>
      <c r="B277" s="21" t="s">
        <v>182</v>
      </c>
      <c r="C277" s="21" t="s">
        <v>221</v>
      </c>
      <c r="D277" s="166" t="s">
        <v>222</v>
      </c>
      <c r="E277" s="21" t="s">
        <v>220</v>
      </c>
      <c r="F277" s="31">
        <v>221000</v>
      </c>
      <c r="G277" s="183">
        <v>2021</v>
      </c>
      <c r="H277" s="184">
        <v>44308</v>
      </c>
      <c r="I277" s="182">
        <v>23</v>
      </c>
      <c r="J277" s="185">
        <f t="shared" si="8"/>
        <v>5083000</v>
      </c>
      <c r="K277" s="184">
        <v>44278</v>
      </c>
      <c r="L277" s="184">
        <v>44342</v>
      </c>
      <c r="M277" s="182">
        <f t="shared" si="9"/>
        <v>64</v>
      </c>
    </row>
    <row r="278" spans="1:13">
      <c r="A278" s="182" t="str">
        <f>VLOOKUP(C278,품목코드!$B$2:$C$293,2,FALSE)</f>
        <v>AF-ADG-00001</v>
      </c>
      <c r="B278" s="21" t="s">
        <v>182</v>
      </c>
      <c r="C278" s="21" t="s">
        <v>223</v>
      </c>
      <c r="D278" s="166" t="s">
        <v>224</v>
      </c>
      <c r="E278" s="21" t="s">
        <v>220</v>
      </c>
      <c r="F278" s="31">
        <v>97000</v>
      </c>
      <c r="G278" s="183">
        <v>2021</v>
      </c>
      <c r="H278" s="184">
        <v>44537</v>
      </c>
      <c r="I278" s="182">
        <v>10</v>
      </c>
      <c r="J278" s="185">
        <f t="shared" si="8"/>
        <v>970000</v>
      </c>
      <c r="K278" s="184">
        <v>44510</v>
      </c>
      <c r="L278" s="184">
        <v>44648</v>
      </c>
      <c r="M278" s="182">
        <f t="shared" si="9"/>
        <v>138</v>
      </c>
    </row>
    <row r="279" spans="1:13">
      <c r="A279" s="182" t="str">
        <f>VLOOKUP(C279,품목코드!$B$2:$C$293,2,FALSE)</f>
        <v>AF-ADH-00001</v>
      </c>
      <c r="B279" s="21" t="s">
        <v>182</v>
      </c>
      <c r="C279" s="21" t="s">
        <v>225</v>
      </c>
      <c r="D279" s="166" t="s">
        <v>226</v>
      </c>
      <c r="E279" s="21" t="s">
        <v>220</v>
      </c>
      <c r="F279" s="31">
        <v>119350</v>
      </c>
      <c r="G279" s="183">
        <v>2021</v>
      </c>
      <c r="H279" s="184">
        <v>44404</v>
      </c>
      <c r="I279" s="182">
        <v>15</v>
      </c>
      <c r="J279" s="185">
        <f t="shared" si="8"/>
        <v>1790250</v>
      </c>
      <c r="K279" s="184">
        <v>44375</v>
      </c>
      <c r="L279" s="184">
        <v>44446</v>
      </c>
      <c r="M279" s="182">
        <f t="shared" si="9"/>
        <v>71</v>
      </c>
    </row>
    <row r="280" spans="1:13">
      <c r="A280" s="182" t="str">
        <f>VLOOKUP(C280,품목코드!$B$2:$C$293,2,FALSE)</f>
        <v>AF-ADI-00001</v>
      </c>
      <c r="B280" s="21" t="s">
        <v>182</v>
      </c>
      <c r="C280" s="21" t="s">
        <v>227</v>
      </c>
      <c r="D280" s="166" t="s">
        <v>697</v>
      </c>
      <c r="E280" s="20" t="s">
        <v>157</v>
      </c>
      <c r="F280" s="31">
        <v>16000</v>
      </c>
      <c r="G280" s="183">
        <v>2021</v>
      </c>
      <c r="H280" s="184">
        <v>44197</v>
      </c>
      <c r="I280" s="182">
        <v>44</v>
      </c>
      <c r="J280" s="185">
        <f t="shared" si="8"/>
        <v>704000</v>
      </c>
      <c r="K280" s="184">
        <v>44174</v>
      </c>
      <c r="L280" s="184">
        <v>44250</v>
      </c>
      <c r="M280" s="182">
        <f t="shared" si="9"/>
        <v>76</v>
      </c>
    </row>
    <row r="281" spans="1:13">
      <c r="A281" s="182" t="str">
        <f>VLOOKUP(C281,품목코드!$B$2:$C$293,2,FALSE)</f>
        <v>AF-ADJ-00001</v>
      </c>
      <c r="B281" s="21" t="s">
        <v>182</v>
      </c>
      <c r="C281" s="21" t="s">
        <v>229</v>
      </c>
      <c r="D281" s="162" t="s">
        <v>230</v>
      </c>
      <c r="E281" s="20" t="s">
        <v>157</v>
      </c>
      <c r="F281" s="31">
        <v>8400</v>
      </c>
      <c r="G281" s="183">
        <v>2021</v>
      </c>
      <c r="H281" s="184">
        <v>44537</v>
      </c>
      <c r="I281" s="182">
        <v>2</v>
      </c>
      <c r="J281" s="185">
        <f t="shared" si="8"/>
        <v>16800</v>
      </c>
      <c r="K281" s="184">
        <v>44534</v>
      </c>
      <c r="L281" s="184">
        <v>44659</v>
      </c>
      <c r="M281" s="182">
        <f t="shared" si="9"/>
        <v>125</v>
      </c>
    </row>
    <row r="282" spans="1:13">
      <c r="A282" s="182" t="str">
        <f>VLOOKUP(C282,품목코드!$B$2:$C$293,2,FALSE)</f>
        <v>AF-ADK-00001</v>
      </c>
      <c r="B282" s="21" t="s">
        <v>182</v>
      </c>
      <c r="C282" s="20" t="s">
        <v>231</v>
      </c>
      <c r="D282" s="162" t="s">
        <v>698</v>
      </c>
      <c r="E282" s="21" t="s">
        <v>42</v>
      </c>
      <c r="F282" s="31">
        <v>1940</v>
      </c>
      <c r="G282" s="183">
        <v>2021</v>
      </c>
      <c r="H282" s="184">
        <v>44396</v>
      </c>
      <c r="I282" s="182">
        <v>2</v>
      </c>
      <c r="J282" s="185">
        <f t="shared" si="8"/>
        <v>3880</v>
      </c>
      <c r="K282" s="184">
        <v>44382</v>
      </c>
      <c r="L282" s="184">
        <v>44506</v>
      </c>
      <c r="M282" s="182">
        <f t="shared" si="9"/>
        <v>124</v>
      </c>
    </row>
    <row r="283" spans="1:13">
      <c r="A283" s="182" t="str">
        <f>VLOOKUP(C283,품목코드!$B$2:$C$293,2,FALSE)</f>
        <v>AF-ADL-00001</v>
      </c>
      <c r="B283" s="21" t="s">
        <v>182</v>
      </c>
      <c r="C283" s="21" t="s">
        <v>233</v>
      </c>
      <c r="D283" s="166" t="s">
        <v>234</v>
      </c>
      <c r="E283" s="20" t="s">
        <v>157</v>
      </c>
      <c r="F283" s="31">
        <v>8320</v>
      </c>
      <c r="G283" s="183">
        <v>2021</v>
      </c>
      <c r="H283" s="184">
        <v>44212</v>
      </c>
      <c r="I283" s="182">
        <v>13</v>
      </c>
      <c r="J283" s="185">
        <f t="shared" si="8"/>
        <v>108160</v>
      </c>
      <c r="K283" s="184">
        <v>44210</v>
      </c>
      <c r="L283" s="184">
        <v>44215</v>
      </c>
      <c r="M283" s="182">
        <f t="shared" si="9"/>
        <v>5</v>
      </c>
    </row>
    <row r="284" spans="1:13">
      <c r="A284" s="182" t="str">
        <f>VLOOKUP(C284,품목코드!$B$2:$C$293,2,FALSE)</f>
        <v>AF-ADM-00001</v>
      </c>
      <c r="B284" s="21" t="s">
        <v>182</v>
      </c>
      <c r="C284" s="20" t="s">
        <v>699</v>
      </c>
      <c r="D284" s="162" t="s">
        <v>700</v>
      </c>
      <c r="E284" s="21" t="s">
        <v>42</v>
      </c>
      <c r="F284" s="31">
        <v>29500</v>
      </c>
      <c r="G284" s="183">
        <v>2021</v>
      </c>
      <c r="H284" s="184">
        <v>44434</v>
      </c>
      <c r="I284" s="182">
        <v>47</v>
      </c>
      <c r="J284" s="185">
        <f t="shared" si="8"/>
        <v>1386500</v>
      </c>
      <c r="K284" s="184">
        <v>44405</v>
      </c>
      <c r="L284" s="184">
        <v>44550</v>
      </c>
      <c r="M284" s="182">
        <f t="shared" si="9"/>
        <v>145</v>
      </c>
    </row>
    <row r="285" spans="1:13">
      <c r="A285" s="182" t="str">
        <f>VLOOKUP(C285,품목코드!$B$2:$C$293,2,FALSE)</f>
        <v>AF-ADN-00001</v>
      </c>
      <c r="B285" s="21" t="s">
        <v>182</v>
      </c>
      <c r="C285" s="21" t="s">
        <v>237</v>
      </c>
      <c r="D285" s="166" t="s">
        <v>238</v>
      </c>
      <c r="E285" s="20" t="s">
        <v>157</v>
      </c>
      <c r="F285" s="31">
        <v>8200</v>
      </c>
      <c r="G285" s="183">
        <v>2021</v>
      </c>
      <c r="H285" s="184">
        <v>44491</v>
      </c>
      <c r="I285" s="182">
        <v>25</v>
      </c>
      <c r="J285" s="185">
        <f t="shared" si="8"/>
        <v>205000</v>
      </c>
      <c r="K285" s="184">
        <v>44480</v>
      </c>
      <c r="L285" s="184">
        <v>44561</v>
      </c>
      <c r="M285" s="182">
        <f t="shared" si="9"/>
        <v>81</v>
      </c>
    </row>
    <row r="286" spans="1:13">
      <c r="A286" s="182" t="str">
        <f>VLOOKUP(C286,품목코드!$B$2:$C$293,2,FALSE)</f>
        <v>AF-ADO-00001</v>
      </c>
      <c r="B286" s="21" t="s">
        <v>182</v>
      </c>
      <c r="C286" s="20" t="s">
        <v>239</v>
      </c>
      <c r="D286" s="162" t="s">
        <v>240</v>
      </c>
      <c r="E286" s="21" t="s">
        <v>42</v>
      </c>
      <c r="F286" s="31">
        <v>3900</v>
      </c>
      <c r="G286" s="183">
        <v>2021</v>
      </c>
      <c r="H286" s="184">
        <v>44434</v>
      </c>
      <c r="I286" s="182">
        <v>35</v>
      </c>
      <c r="J286" s="185">
        <f t="shared" si="8"/>
        <v>136500</v>
      </c>
      <c r="K286" s="184">
        <v>44425</v>
      </c>
      <c r="L286" s="184">
        <v>44493</v>
      </c>
      <c r="M286" s="182">
        <f t="shared" si="9"/>
        <v>68</v>
      </c>
    </row>
    <row r="287" spans="1:13">
      <c r="A287" s="182" t="str">
        <f>VLOOKUP(C287,품목코드!$B$2:$C$293,2,FALSE)</f>
        <v>AG-ADP-00001</v>
      </c>
      <c r="B287" s="21" t="s">
        <v>241</v>
      </c>
      <c r="C287" s="20" t="s">
        <v>242</v>
      </c>
      <c r="D287" s="162" t="s">
        <v>243</v>
      </c>
      <c r="E287" s="20" t="s">
        <v>244</v>
      </c>
      <c r="F287" s="31">
        <v>2200</v>
      </c>
      <c r="G287" s="183">
        <v>2021</v>
      </c>
      <c r="H287" s="184">
        <v>44244</v>
      </c>
      <c r="I287" s="182">
        <v>50</v>
      </c>
      <c r="J287" s="185">
        <f t="shared" si="8"/>
        <v>110000</v>
      </c>
      <c r="K287" s="184">
        <v>44235</v>
      </c>
      <c r="L287" s="184">
        <v>44321</v>
      </c>
      <c r="M287" s="182">
        <f t="shared" si="9"/>
        <v>86</v>
      </c>
    </row>
    <row r="288" spans="1:13">
      <c r="A288" s="182" t="str">
        <f>VLOOKUP(C288,품목코드!$B$2:$C$293,2,FALSE)</f>
        <v>AG-ADP-00001</v>
      </c>
      <c r="B288" s="21" t="s">
        <v>241</v>
      </c>
      <c r="C288" s="20" t="s">
        <v>245</v>
      </c>
      <c r="D288" s="162" t="s">
        <v>246</v>
      </c>
      <c r="E288" s="20" t="s">
        <v>50</v>
      </c>
      <c r="F288" s="31">
        <v>2980</v>
      </c>
      <c r="G288" s="183">
        <v>2021</v>
      </c>
      <c r="H288" s="184">
        <v>44312</v>
      </c>
      <c r="I288" s="182">
        <v>6</v>
      </c>
      <c r="J288" s="185">
        <f t="shared" si="8"/>
        <v>17880</v>
      </c>
      <c r="K288" s="184">
        <v>44302</v>
      </c>
      <c r="L288" s="184">
        <v>44318</v>
      </c>
      <c r="M288" s="182">
        <f t="shared" si="9"/>
        <v>16</v>
      </c>
    </row>
    <row r="289" spans="1:13">
      <c r="A289" s="182" t="str">
        <f>VLOOKUP(C289,품목코드!$B$2:$C$293,2,FALSE)</f>
        <v>AG-ADQ-00001</v>
      </c>
      <c r="B289" s="21" t="s">
        <v>241</v>
      </c>
      <c r="C289" s="20" t="s">
        <v>247</v>
      </c>
      <c r="D289" s="162" t="s">
        <v>248</v>
      </c>
      <c r="E289" s="20" t="s">
        <v>50</v>
      </c>
      <c r="F289" s="31">
        <v>4950</v>
      </c>
      <c r="G289" s="183">
        <v>2021</v>
      </c>
      <c r="H289" s="184">
        <v>44358</v>
      </c>
      <c r="I289" s="182">
        <v>39</v>
      </c>
      <c r="J289" s="185">
        <f t="shared" si="8"/>
        <v>193050</v>
      </c>
      <c r="K289" s="184">
        <v>44357</v>
      </c>
      <c r="L289" s="184">
        <v>44359</v>
      </c>
      <c r="M289" s="182">
        <f t="shared" si="9"/>
        <v>2</v>
      </c>
    </row>
    <row r="290" spans="1:13">
      <c r="A290" s="182" t="str">
        <f>VLOOKUP(C290,품목코드!$B$2:$C$293,2,FALSE)</f>
        <v>AG-ADR-00001</v>
      </c>
      <c r="B290" s="21" t="s">
        <v>241</v>
      </c>
      <c r="C290" s="21" t="s">
        <v>249</v>
      </c>
      <c r="D290" s="166" t="s">
        <v>250</v>
      </c>
      <c r="E290" s="21" t="s">
        <v>50</v>
      </c>
      <c r="F290" s="31">
        <v>740</v>
      </c>
      <c r="G290" s="183">
        <v>2021</v>
      </c>
      <c r="H290" s="184">
        <v>44428</v>
      </c>
      <c r="I290" s="182">
        <v>9</v>
      </c>
      <c r="J290" s="185">
        <f t="shared" si="8"/>
        <v>6660</v>
      </c>
      <c r="K290" s="184">
        <v>44411</v>
      </c>
      <c r="L290" s="184">
        <v>44450</v>
      </c>
      <c r="M290" s="182">
        <f t="shared" si="9"/>
        <v>39</v>
      </c>
    </row>
    <row r="291" spans="1:13">
      <c r="A291" s="182" t="str">
        <f>VLOOKUP(C291,품목코드!$B$2:$C$293,2,FALSE)</f>
        <v>AG-ADS-00001</v>
      </c>
      <c r="B291" s="21" t="s">
        <v>241</v>
      </c>
      <c r="C291" s="20" t="s">
        <v>251</v>
      </c>
      <c r="D291" s="162" t="s">
        <v>252</v>
      </c>
      <c r="E291" s="21" t="s">
        <v>117</v>
      </c>
      <c r="F291" s="31">
        <v>3760</v>
      </c>
      <c r="G291" s="183">
        <v>2021</v>
      </c>
      <c r="H291" s="184">
        <v>44295</v>
      </c>
      <c r="I291" s="182">
        <v>22</v>
      </c>
      <c r="J291" s="185">
        <f t="shared" si="8"/>
        <v>82720</v>
      </c>
      <c r="K291" s="184">
        <v>44269</v>
      </c>
      <c r="L291" s="184">
        <v>44359</v>
      </c>
      <c r="M291" s="182">
        <f t="shared" si="9"/>
        <v>90</v>
      </c>
    </row>
    <row r="292" spans="1:13">
      <c r="A292" s="182" t="str">
        <f>VLOOKUP(C292,품목코드!$B$2:$C$293,2,FALSE)</f>
        <v>AG-ADT-00001</v>
      </c>
      <c r="B292" s="21" t="s">
        <v>241</v>
      </c>
      <c r="C292" s="20" t="s">
        <v>253</v>
      </c>
      <c r="D292" s="162" t="s">
        <v>254</v>
      </c>
      <c r="E292" s="20" t="s">
        <v>244</v>
      </c>
      <c r="F292" s="24">
        <v>6280</v>
      </c>
      <c r="G292" s="183">
        <v>2021</v>
      </c>
      <c r="H292" s="184">
        <v>44356</v>
      </c>
      <c r="I292" s="182">
        <v>35</v>
      </c>
      <c r="J292" s="185">
        <f t="shared" si="8"/>
        <v>219800</v>
      </c>
      <c r="K292" s="184">
        <v>44336</v>
      </c>
      <c r="L292" s="184">
        <v>44447</v>
      </c>
      <c r="M292" s="182">
        <f t="shared" si="9"/>
        <v>111</v>
      </c>
    </row>
    <row r="293" spans="1:13">
      <c r="A293" s="182" t="str">
        <f>VLOOKUP(C293,품목코드!$B$2:$C$293,2,FALSE)</f>
        <v>AG-ADU-00001</v>
      </c>
      <c r="B293" s="21" t="s">
        <v>241</v>
      </c>
      <c r="C293" s="21" t="s">
        <v>255</v>
      </c>
      <c r="D293" s="166" t="s">
        <v>256</v>
      </c>
      <c r="E293" s="20" t="s">
        <v>244</v>
      </c>
      <c r="F293" s="24">
        <v>560</v>
      </c>
      <c r="G293" s="183">
        <v>2021</v>
      </c>
      <c r="H293" s="184">
        <v>44403</v>
      </c>
      <c r="I293" s="182">
        <v>31</v>
      </c>
      <c r="J293" s="185">
        <f t="shared" si="8"/>
        <v>17360</v>
      </c>
      <c r="K293" s="184">
        <v>44385</v>
      </c>
      <c r="L293" s="184">
        <v>44464</v>
      </c>
      <c r="M293" s="182">
        <f t="shared" si="9"/>
        <v>79</v>
      </c>
    </row>
    <row r="294" spans="1:13">
      <c r="A294" s="182" t="str">
        <f>VLOOKUP(C294,품목코드!$B$2:$C$293,2,FALSE)</f>
        <v>AG-ADV-00001</v>
      </c>
      <c r="B294" s="21" t="s">
        <v>241</v>
      </c>
      <c r="C294" s="21" t="s">
        <v>257</v>
      </c>
      <c r="D294" s="166" t="s">
        <v>258</v>
      </c>
      <c r="E294" s="20" t="s">
        <v>50</v>
      </c>
      <c r="F294" s="31">
        <v>43550</v>
      </c>
      <c r="G294" s="183">
        <v>2021</v>
      </c>
      <c r="H294" s="184">
        <v>44484</v>
      </c>
      <c r="I294" s="182">
        <v>34</v>
      </c>
      <c r="J294" s="185">
        <f t="shared" si="8"/>
        <v>1480700</v>
      </c>
      <c r="K294" s="184">
        <v>44467</v>
      </c>
      <c r="L294" s="184">
        <v>44629</v>
      </c>
      <c r="M294" s="182">
        <f t="shared" si="9"/>
        <v>162</v>
      </c>
    </row>
    <row r="295" spans="1:13">
      <c r="A295" s="182" t="str">
        <f>VLOOKUP(C295,품목코드!$B$2:$C$293,2,FALSE)</f>
        <v>AG-ADW-00001</v>
      </c>
      <c r="B295" s="21" t="s">
        <v>241</v>
      </c>
      <c r="C295" s="21" t="s">
        <v>259</v>
      </c>
      <c r="D295" s="166" t="s">
        <v>260</v>
      </c>
      <c r="E295" s="21" t="s">
        <v>68</v>
      </c>
      <c r="F295" s="31">
        <v>450</v>
      </c>
      <c r="G295" s="183">
        <v>2021</v>
      </c>
      <c r="H295" s="184">
        <v>44514</v>
      </c>
      <c r="I295" s="182">
        <v>24</v>
      </c>
      <c r="J295" s="185">
        <f t="shared" si="8"/>
        <v>10800</v>
      </c>
      <c r="K295" s="184">
        <v>44507</v>
      </c>
      <c r="L295" s="184">
        <v>44609</v>
      </c>
      <c r="M295" s="182">
        <f t="shared" si="9"/>
        <v>102</v>
      </c>
    </row>
    <row r="296" spans="1:13">
      <c r="A296" s="182" t="str">
        <f>VLOOKUP(C296,품목코드!$B$2:$C$293,2,FALSE)</f>
        <v>AG-ADX-00001</v>
      </c>
      <c r="B296" s="21" t="s">
        <v>241</v>
      </c>
      <c r="C296" s="21" t="s">
        <v>261</v>
      </c>
      <c r="D296" s="166" t="s">
        <v>262</v>
      </c>
      <c r="E296" s="21" t="s">
        <v>68</v>
      </c>
      <c r="F296" s="31">
        <v>17220</v>
      </c>
      <c r="G296" s="183">
        <v>2021</v>
      </c>
      <c r="H296" s="184">
        <v>44527</v>
      </c>
      <c r="I296" s="182">
        <v>8</v>
      </c>
      <c r="J296" s="185">
        <f t="shared" si="8"/>
        <v>137760</v>
      </c>
      <c r="K296" s="184">
        <v>44502</v>
      </c>
      <c r="L296" s="184">
        <v>44585</v>
      </c>
      <c r="M296" s="182">
        <f t="shared" si="9"/>
        <v>83</v>
      </c>
    </row>
    <row r="297" spans="1:13">
      <c r="A297" s="182" t="str">
        <f>VLOOKUP(C297,품목코드!$B$2:$C$293,2,FALSE)</f>
        <v>AH-ADY-00001</v>
      </c>
      <c r="B297" s="21" t="s">
        <v>263</v>
      </c>
      <c r="C297" s="20" t="s">
        <v>264</v>
      </c>
      <c r="D297" s="162" t="s">
        <v>265</v>
      </c>
      <c r="E297" s="21" t="s">
        <v>68</v>
      </c>
      <c r="F297" s="31">
        <v>9430</v>
      </c>
      <c r="G297" s="183">
        <v>2021</v>
      </c>
      <c r="H297" s="184">
        <v>44283</v>
      </c>
      <c r="I297" s="182">
        <v>8</v>
      </c>
      <c r="J297" s="185">
        <f t="shared" si="8"/>
        <v>75440</v>
      </c>
      <c r="K297" s="184">
        <v>44257</v>
      </c>
      <c r="L297" s="184">
        <v>44273</v>
      </c>
      <c r="M297" s="182">
        <f t="shared" si="9"/>
        <v>16</v>
      </c>
    </row>
    <row r="298" spans="1:13">
      <c r="A298" s="182" t="str">
        <f>VLOOKUP(C298,품목코드!$B$2:$C$293,2,FALSE)</f>
        <v>AH-ADZ-00001</v>
      </c>
      <c r="B298" s="21" t="s">
        <v>263</v>
      </c>
      <c r="C298" s="20" t="s">
        <v>266</v>
      </c>
      <c r="D298" s="162" t="s">
        <v>267</v>
      </c>
      <c r="E298" s="21" t="s">
        <v>68</v>
      </c>
      <c r="F298" s="24">
        <v>97500</v>
      </c>
      <c r="G298" s="183">
        <v>2021</v>
      </c>
      <c r="H298" s="184">
        <v>44321</v>
      </c>
      <c r="I298" s="182">
        <v>6</v>
      </c>
      <c r="J298" s="185">
        <f t="shared" si="8"/>
        <v>585000</v>
      </c>
      <c r="K298" s="184">
        <v>44291</v>
      </c>
      <c r="L298" s="184">
        <v>44404</v>
      </c>
      <c r="M298" s="182">
        <f t="shared" si="9"/>
        <v>113</v>
      </c>
    </row>
    <row r="299" spans="1:13">
      <c r="A299" s="182" t="str">
        <f>VLOOKUP(C299,품목코드!$B$2:$C$293,2,FALSE)</f>
        <v>AH-AEA-00001</v>
      </c>
      <c r="B299" s="21" t="s">
        <v>263</v>
      </c>
      <c r="C299" s="21" t="s">
        <v>268</v>
      </c>
      <c r="D299" s="162" t="s">
        <v>267</v>
      </c>
      <c r="E299" s="21" t="s">
        <v>68</v>
      </c>
      <c r="F299" s="31">
        <v>347600</v>
      </c>
      <c r="G299" s="183">
        <v>2021</v>
      </c>
      <c r="H299" s="184">
        <v>44231</v>
      </c>
      <c r="I299" s="182">
        <v>44</v>
      </c>
      <c r="J299" s="185">
        <f t="shared" si="8"/>
        <v>15294400</v>
      </c>
      <c r="K299" s="184">
        <v>44216</v>
      </c>
      <c r="L299" s="184">
        <v>44265</v>
      </c>
      <c r="M299" s="182">
        <f t="shared" si="9"/>
        <v>49</v>
      </c>
    </row>
    <row r="300" spans="1:13">
      <c r="A300" s="182" t="str">
        <f>VLOOKUP(C300,품목코드!$B$2:$C$293,2,FALSE)</f>
        <v>AQ-AHJ-00001</v>
      </c>
      <c r="B300" s="21" t="s">
        <v>269</v>
      </c>
      <c r="C300" s="21" t="s">
        <v>270</v>
      </c>
      <c r="D300" s="162" t="s">
        <v>701</v>
      </c>
      <c r="E300" s="21" t="s">
        <v>272</v>
      </c>
      <c r="F300" s="31">
        <v>230000</v>
      </c>
      <c r="G300" s="183">
        <v>2021</v>
      </c>
      <c r="H300" s="184">
        <v>44545</v>
      </c>
      <c r="I300" s="182">
        <v>14</v>
      </c>
      <c r="J300" s="185">
        <f t="shared" si="8"/>
        <v>3220000</v>
      </c>
      <c r="K300" s="184">
        <v>44530</v>
      </c>
      <c r="L300" s="184">
        <v>44683</v>
      </c>
      <c r="M300" s="182">
        <f t="shared" si="9"/>
        <v>153</v>
      </c>
    </row>
    <row r="301" spans="1:13">
      <c r="A301" s="182" t="str">
        <f>VLOOKUP(C301,품목코드!$B$2:$C$293,2,FALSE)</f>
        <v>AR-AHK-00001</v>
      </c>
      <c r="B301" s="21" t="s">
        <v>702</v>
      </c>
      <c r="C301" s="21" t="s">
        <v>278</v>
      </c>
      <c r="D301" s="166" t="s">
        <v>703</v>
      </c>
      <c r="E301" s="21" t="s">
        <v>280</v>
      </c>
      <c r="F301" s="31">
        <v>550000</v>
      </c>
      <c r="G301" s="183">
        <v>2021</v>
      </c>
      <c r="H301" s="184">
        <v>44440</v>
      </c>
      <c r="I301" s="182">
        <v>8</v>
      </c>
      <c r="J301" s="185">
        <f t="shared" si="8"/>
        <v>4400000</v>
      </c>
      <c r="K301" s="184">
        <v>44410</v>
      </c>
      <c r="L301" s="184">
        <v>44425</v>
      </c>
      <c r="M301" s="182">
        <f t="shared" si="9"/>
        <v>15</v>
      </c>
    </row>
    <row r="302" spans="1:13">
      <c r="A302" s="182" t="str">
        <f>VLOOKUP(C302,품목코드!$B$2:$C$293,2,FALSE)</f>
        <v>AR-AHL-00001</v>
      </c>
      <c r="B302" s="21" t="s">
        <v>702</v>
      </c>
      <c r="C302" s="21" t="s">
        <v>281</v>
      </c>
      <c r="D302" s="166" t="s">
        <v>704</v>
      </c>
      <c r="E302" s="21" t="s">
        <v>280</v>
      </c>
      <c r="F302" s="31">
        <v>1270000</v>
      </c>
      <c r="G302" s="183">
        <v>2021</v>
      </c>
      <c r="H302" s="184">
        <v>44291</v>
      </c>
      <c r="I302" s="182">
        <v>13</v>
      </c>
      <c r="J302" s="185">
        <f t="shared" si="8"/>
        <v>16510000</v>
      </c>
      <c r="K302" s="184">
        <v>44261</v>
      </c>
      <c r="L302" s="184">
        <v>44266</v>
      </c>
      <c r="M302" s="182">
        <f t="shared" si="9"/>
        <v>5</v>
      </c>
    </row>
    <row r="303" spans="1:13">
      <c r="A303" s="182" t="str">
        <f>VLOOKUP(C303,품목코드!$B$2:$C$293,2,FALSE)</f>
        <v>AS-AHM-00001</v>
      </c>
      <c r="B303" s="21" t="s">
        <v>277</v>
      </c>
      <c r="C303" s="21" t="s">
        <v>283</v>
      </c>
      <c r="D303" s="166" t="s">
        <v>284</v>
      </c>
      <c r="E303" s="21" t="s">
        <v>280</v>
      </c>
      <c r="F303" s="31">
        <v>1105000</v>
      </c>
      <c r="G303" s="183">
        <v>2021</v>
      </c>
      <c r="H303" s="184">
        <v>44544</v>
      </c>
      <c r="I303" s="182">
        <v>40</v>
      </c>
      <c r="J303" s="185">
        <f t="shared" si="8"/>
        <v>44200000</v>
      </c>
      <c r="K303" s="184">
        <v>44522</v>
      </c>
      <c r="L303" s="184">
        <v>44670</v>
      </c>
      <c r="M303" s="182">
        <f t="shared" si="9"/>
        <v>148</v>
      </c>
    </row>
    <row r="304" spans="1:13">
      <c r="A304" s="182" t="str">
        <f>VLOOKUP(C304,품목코드!$B$2:$C$293,2,FALSE)</f>
        <v>AS-AHN-00001</v>
      </c>
      <c r="B304" s="21" t="s">
        <v>277</v>
      </c>
      <c r="C304" s="21" t="s">
        <v>285</v>
      </c>
      <c r="D304" s="166" t="s">
        <v>286</v>
      </c>
      <c r="E304" s="21" t="s">
        <v>280</v>
      </c>
      <c r="F304" s="31">
        <v>15028200</v>
      </c>
      <c r="G304" s="183">
        <v>2021</v>
      </c>
      <c r="H304" s="184">
        <v>44295</v>
      </c>
      <c r="I304" s="182">
        <v>48</v>
      </c>
      <c r="J304" s="185">
        <f t="shared" si="8"/>
        <v>721353600</v>
      </c>
      <c r="K304" s="184">
        <v>44271</v>
      </c>
      <c r="L304" s="184">
        <v>44287</v>
      </c>
      <c r="M304" s="182">
        <f t="shared" si="9"/>
        <v>16</v>
      </c>
    </row>
    <row r="305" spans="1:13">
      <c r="A305" s="182" t="str">
        <f>VLOOKUP(C305,품목코드!$B$2:$C$293,2,FALSE)</f>
        <v>AI-AEB-00001</v>
      </c>
      <c r="B305" s="21" t="s">
        <v>287</v>
      </c>
      <c r="C305" s="21" t="s">
        <v>288</v>
      </c>
      <c r="D305" s="166" t="s">
        <v>289</v>
      </c>
      <c r="E305" s="21" t="s">
        <v>50</v>
      </c>
      <c r="F305" s="31">
        <v>5104</v>
      </c>
      <c r="G305" s="183">
        <v>2021</v>
      </c>
      <c r="H305" s="184">
        <v>44533</v>
      </c>
      <c r="I305" s="182">
        <v>12</v>
      </c>
      <c r="J305" s="185">
        <f t="shared" si="8"/>
        <v>61248</v>
      </c>
      <c r="K305" s="184">
        <v>44507</v>
      </c>
      <c r="L305" s="184">
        <v>44575</v>
      </c>
      <c r="M305" s="182">
        <f t="shared" si="9"/>
        <v>68</v>
      </c>
    </row>
    <row r="306" spans="1:13" ht="17.399999999999999" customHeight="1">
      <c r="A306" s="182" t="str">
        <f>VLOOKUP(C306,품목코드!$B$2:$C$293,2,FALSE)</f>
        <v>AJ-AEC-00001</v>
      </c>
      <c r="B306" s="150" t="s">
        <v>290</v>
      </c>
      <c r="C306" s="21" t="s">
        <v>291</v>
      </c>
      <c r="D306" s="166" t="s">
        <v>292</v>
      </c>
      <c r="E306" s="20" t="s">
        <v>50</v>
      </c>
      <c r="F306" s="167">
        <v>331</v>
      </c>
      <c r="G306" s="183">
        <v>2021</v>
      </c>
      <c r="H306" s="184">
        <v>44513</v>
      </c>
      <c r="I306" s="182">
        <v>11</v>
      </c>
      <c r="J306" s="185">
        <f t="shared" si="8"/>
        <v>3641</v>
      </c>
      <c r="K306" s="184">
        <v>44502</v>
      </c>
      <c r="L306" s="184">
        <v>44668</v>
      </c>
      <c r="M306" s="182">
        <f t="shared" si="9"/>
        <v>166</v>
      </c>
    </row>
    <row r="307" spans="1:13" ht="43.2">
      <c r="A307" s="182" t="str">
        <f>VLOOKUP(C307,품목코드!$B$2:$C$293,2,FALSE)</f>
        <v>AJ-AED-00001</v>
      </c>
      <c r="B307" s="150" t="s">
        <v>290</v>
      </c>
      <c r="C307" s="21" t="s">
        <v>293</v>
      </c>
      <c r="D307" s="166" t="s">
        <v>294</v>
      </c>
      <c r="E307" s="21" t="s">
        <v>50</v>
      </c>
      <c r="F307" s="167">
        <v>1732</v>
      </c>
      <c r="G307" s="183">
        <v>2021</v>
      </c>
      <c r="H307" s="184">
        <v>44511</v>
      </c>
      <c r="I307" s="182">
        <v>10</v>
      </c>
      <c r="J307" s="185">
        <f t="shared" si="8"/>
        <v>17320</v>
      </c>
      <c r="K307" s="184">
        <v>44481</v>
      </c>
      <c r="L307" s="184">
        <v>44569</v>
      </c>
      <c r="M307" s="182">
        <f t="shared" si="9"/>
        <v>88</v>
      </c>
    </row>
    <row r="308" spans="1:13" ht="43.2">
      <c r="A308" s="182" t="str">
        <f>VLOOKUP(C308,품목코드!$B$2:$C$293,2,FALSE)</f>
        <v>AJ-AEE-00001</v>
      </c>
      <c r="B308" s="150" t="s">
        <v>290</v>
      </c>
      <c r="C308" s="21" t="s">
        <v>705</v>
      </c>
      <c r="D308" s="166" t="s">
        <v>296</v>
      </c>
      <c r="E308" s="20" t="s">
        <v>50</v>
      </c>
      <c r="F308" s="167">
        <v>608</v>
      </c>
      <c r="G308" s="183">
        <v>2021</v>
      </c>
      <c r="H308" s="184">
        <v>44551</v>
      </c>
      <c r="I308" s="182">
        <v>28</v>
      </c>
      <c r="J308" s="185">
        <f t="shared" si="8"/>
        <v>17024</v>
      </c>
      <c r="K308" s="184">
        <v>44523</v>
      </c>
      <c r="L308" s="184">
        <v>44563</v>
      </c>
      <c r="M308" s="182">
        <f t="shared" si="9"/>
        <v>40</v>
      </c>
    </row>
    <row r="309" spans="1:13" ht="43.2">
      <c r="A309" s="182" t="str">
        <f>VLOOKUP(C309,품목코드!$B$2:$C$293,2,FALSE)</f>
        <v>AJ-AEF-00001</v>
      </c>
      <c r="B309" s="150" t="s">
        <v>290</v>
      </c>
      <c r="C309" s="21" t="s">
        <v>297</v>
      </c>
      <c r="D309" s="166" t="s">
        <v>298</v>
      </c>
      <c r="E309" s="20" t="s">
        <v>50</v>
      </c>
      <c r="F309" s="167">
        <v>680</v>
      </c>
      <c r="G309" s="183">
        <v>2021</v>
      </c>
      <c r="H309" s="184">
        <v>44357</v>
      </c>
      <c r="I309" s="182">
        <v>7</v>
      </c>
      <c r="J309" s="185">
        <f t="shared" si="8"/>
        <v>4760</v>
      </c>
      <c r="K309" s="184">
        <v>44349</v>
      </c>
      <c r="L309" s="184">
        <v>44499</v>
      </c>
      <c r="M309" s="182">
        <f t="shared" si="9"/>
        <v>150</v>
      </c>
    </row>
    <row r="310" spans="1:13" ht="43.2">
      <c r="A310" s="182" t="str">
        <f>VLOOKUP(C310,품목코드!$B$2:$C$293,2,FALSE)</f>
        <v>AJ-AEG-00001</v>
      </c>
      <c r="B310" s="150" t="s">
        <v>290</v>
      </c>
      <c r="C310" s="21" t="s">
        <v>299</v>
      </c>
      <c r="D310" s="166" t="s">
        <v>300</v>
      </c>
      <c r="E310" s="21" t="s">
        <v>50</v>
      </c>
      <c r="F310" s="167">
        <v>21320</v>
      </c>
      <c r="G310" s="183">
        <v>2021</v>
      </c>
      <c r="H310" s="184">
        <v>44276</v>
      </c>
      <c r="I310" s="182">
        <v>31</v>
      </c>
      <c r="J310" s="185">
        <f t="shared" si="8"/>
        <v>660920</v>
      </c>
      <c r="K310" s="184">
        <v>44258</v>
      </c>
      <c r="L310" s="184">
        <v>44364</v>
      </c>
      <c r="M310" s="182">
        <f t="shared" si="9"/>
        <v>106</v>
      </c>
    </row>
    <row r="311" spans="1:13" ht="43.2">
      <c r="A311" s="182" t="str">
        <f>VLOOKUP(C311,품목코드!$B$2:$C$293,2,FALSE)</f>
        <v>AJ-AEH-00001</v>
      </c>
      <c r="B311" s="150" t="s">
        <v>290</v>
      </c>
      <c r="C311" s="21" t="s">
        <v>301</v>
      </c>
      <c r="D311" s="166" t="s">
        <v>706</v>
      </c>
      <c r="E311" s="21" t="s">
        <v>50</v>
      </c>
      <c r="F311" s="167">
        <v>670</v>
      </c>
      <c r="G311" s="183">
        <v>2021</v>
      </c>
      <c r="H311" s="184">
        <v>44261</v>
      </c>
      <c r="I311" s="182">
        <v>30</v>
      </c>
      <c r="J311" s="185">
        <f t="shared" si="8"/>
        <v>20100</v>
      </c>
      <c r="K311" s="184">
        <v>44260</v>
      </c>
      <c r="L311" s="184">
        <v>44335</v>
      </c>
      <c r="M311" s="182">
        <f t="shared" si="9"/>
        <v>75</v>
      </c>
    </row>
    <row r="312" spans="1:13" ht="43.2">
      <c r="A312" s="182" t="str">
        <f>VLOOKUP(C312,품목코드!$B$2:$C$293,2,FALSE)</f>
        <v>AJ-AEI-00001</v>
      </c>
      <c r="B312" s="150" t="s">
        <v>290</v>
      </c>
      <c r="C312" s="20" t="s">
        <v>303</v>
      </c>
      <c r="D312" s="166" t="s">
        <v>304</v>
      </c>
      <c r="E312" s="20" t="s">
        <v>114</v>
      </c>
      <c r="F312" s="31">
        <v>16951</v>
      </c>
      <c r="G312" s="183">
        <v>2021</v>
      </c>
      <c r="H312" s="184">
        <v>44303</v>
      </c>
      <c r="I312" s="182">
        <v>25</v>
      </c>
      <c r="J312" s="185">
        <f t="shared" si="8"/>
        <v>423775</v>
      </c>
      <c r="K312" s="184">
        <v>44276</v>
      </c>
      <c r="L312" s="184">
        <v>44383</v>
      </c>
      <c r="M312" s="182">
        <f t="shared" si="9"/>
        <v>107</v>
      </c>
    </row>
    <row r="313" spans="1:13" ht="43.2">
      <c r="A313" s="182" t="str">
        <f>VLOOKUP(C313,품목코드!$B$2:$C$293,2,FALSE)</f>
        <v>AJ-AEJ-00001</v>
      </c>
      <c r="B313" s="150" t="s">
        <v>290</v>
      </c>
      <c r="C313" s="21" t="s">
        <v>305</v>
      </c>
      <c r="D313" s="166" t="s">
        <v>707</v>
      </c>
      <c r="E313" s="21" t="s">
        <v>50</v>
      </c>
      <c r="F313" s="31">
        <v>2830</v>
      </c>
      <c r="G313" s="183">
        <v>2021</v>
      </c>
      <c r="H313" s="184">
        <v>44538</v>
      </c>
      <c r="I313" s="182">
        <v>44</v>
      </c>
      <c r="J313" s="185">
        <f t="shared" si="8"/>
        <v>124520</v>
      </c>
      <c r="K313" s="184">
        <v>44517</v>
      </c>
      <c r="L313" s="184">
        <v>44587</v>
      </c>
      <c r="M313" s="182">
        <f t="shared" si="9"/>
        <v>70</v>
      </c>
    </row>
    <row r="314" spans="1:13" ht="43.2">
      <c r="A314" s="182" t="str">
        <f>VLOOKUP(C314,품목코드!$B$2:$C$293,2,FALSE)</f>
        <v>AJ-AHO-00001</v>
      </c>
      <c r="B314" s="150" t="s">
        <v>290</v>
      </c>
      <c r="C314" s="21" t="s">
        <v>708</v>
      </c>
      <c r="D314" s="162" t="s">
        <v>709</v>
      </c>
      <c r="E314" s="21" t="s">
        <v>710</v>
      </c>
      <c r="F314" s="31">
        <v>21500</v>
      </c>
      <c r="G314" s="183">
        <v>2021</v>
      </c>
      <c r="H314" s="184">
        <v>44317</v>
      </c>
      <c r="I314" s="182">
        <v>6</v>
      </c>
      <c r="J314" s="185">
        <f t="shared" si="8"/>
        <v>129000</v>
      </c>
      <c r="K314" s="184">
        <v>44317</v>
      </c>
      <c r="L314" s="184">
        <v>44382</v>
      </c>
      <c r="M314" s="182">
        <f t="shared" si="9"/>
        <v>65</v>
      </c>
    </row>
    <row r="315" spans="1:13" ht="43.2">
      <c r="A315" s="182" t="str">
        <f>VLOOKUP(C315,품목코드!$B$2:$C$293,2,FALSE)</f>
        <v>AJ-AEL-00001</v>
      </c>
      <c r="B315" s="150" t="s">
        <v>290</v>
      </c>
      <c r="C315" s="21" t="s">
        <v>309</v>
      </c>
      <c r="D315" s="166" t="s">
        <v>310</v>
      </c>
      <c r="E315" s="21" t="s">
        <v>280</v>
      </c>
      <c r="F315" s="24">
        <v>13300000</v>
      </c>
      <c r="G315" s="183">
        <v>2021</v>
      </c>
      <c r="H315" s="184">
        <v>44556</v>
      </c>
      <c r="I315" s="182">
        <v>25</v>
      </c>
      <c r="J315" s="185">
        <f t="shared" si="8"/>
        <v>332500000</v>
      </c>
      <c r="K315" s="184">
        <v>44550</v>
      </c>
      <c r="L315" s="184">
        <v>44695</v>
      </c>
      <c r="M315" s="182">
        <f t="shared" si="9"/>
        <v>145</v>
      </c>
    </row>
    <row r="316" spans="1:13" ht="43.2">
      <c r="A316" s="182" t="str">
        <f>VLOOKUP(C316,품목코드!$B$2:$C$293,2,FALSE)</f>
        <v>AJ-AEM-00001</v>
      </c>
      <c r="B316" s="150" t="s">
        <v>290</v>
      </c>
      <c r="C316" s="21" t="s">
        <v>311</v>
      </c>
      <c r="D316" s="166" t="s">
        <v>312</v>
      </c>
      <c r="E316" s="21" t="s">
        <v>280</v>
      </c>
      <c r="F316" s="24">
        <v>33800</v>
      </c>
      <c r="G316" s="183">
        <v>2021</v>
      </c>
      <c r="H316" s="184">
        <v>44389</v>
      </c>
      <c r="I316" s="182">
        <v>13</v>
      </c>
      <c r="J316" s="185">
        <f t="shared" si="8"/>
        <v>439400</v>
      </c>
      <c r="K316" s="184">
        <v>44387</v>
      </c>
      <c r="L316" s="184">
        <v>44434</v>
      </c>
      <c r="M316" s="182">
        <f t="shared" si="9"/>
        <v>47</v>
      </c>
    </row>
    <row r="317" spans="1:13" ht="43.2">
      <c r="A317" s="182" t="str">
        <f>VLOOKUP(C317,품목코드!$B$2:$C$293,2,FALSE)</f>
        <v>AJ-AEN-00001</v>
      </c>
      <c r="B317" s="150" t="s">
        <v>290</v>
      </c>
      <c r="C317" s="21" t="s">
        <v>313</v>
      </c>
      <c r="D317" s="166" t="s">
        <v>314</v>
      </c>
      <c r="E317" s="21" t="s">
        <v>280</v>
      </c>
      <c r="F317" s="24">
        <v>82857</v>
      </c>
      <c r="G317" s="183">
        <v>2021</v>
      </c>
      <c r="H317" s="184">
        <v>44239</v>
      </c>
      <c r="I317" s="182">
        <v>44</v>
      </c>
      <c r="J317" s="185">
        <f t="shared" si="8"/>
        <v>3645708</v>
      </c>
      <c r="K317" s="184">
        <v>44223</v>
      </c>
      <c r="L317" s="184">
        <v>44377</v>
      </c>
      <c r="M317" s="182">
        <f t="shared" si="9"/>
        <v>154</v>
      </c>
    </row>
    <row r="318" spans="1:13" ht="43.2">
      <c r="A318" s="182" t="str">
        <f>VLOOKUP(C318,품목코드!$B$2:$C$293,2,FALSE)</f>
        <v>AJ-AEO-00001</v>
      </c>
      <c r="B318" s="150" t="s">
        <v>290</v>
      </c>
      <c r="C318" s="21" t="s">
        <v>315</v>
      </c>
      <c r="D318" s="166" t="s">
        <v>316</v>
      </c>
      <c r="E318" s="21" t="s">
        <v>68</v>
      </c>
      <c r="F318" s="31">
        <v>1900</v>
      </c>
      <c r="G318" s="183">
        <v>2021</v>
      </c>
      <c r="H318" s="184">
        <v>44536</v>
      </c>
      <c r="I318" s="182">
        <v>17</v>
      </c>
      <c r="J318" s="185">
        <f t="shared" si="8"/>
        <v>32300</v>
      </c>
      <c r="K318" s="184">
        <v>44509</v>
      </c>
      <c r="L318" s="184">
        <v>44607</v>
      </c>
      <c r="M318" s="182">
        <f t="shared" si="9"/>
        <v>98</v>
      </c>
    </row>
    <row r="319" spans="1:13" ht="43.2">
      <c r="A319" s="182" t="str">
        <f>VLOOKUP(C319,품목코드!$B$2:$C$293,2,FALSE)</f>
        <v>AJ-AEP-00001</v>
      </c>
      <c r="B319" s="150" t="s">
        <v>290</v>
      </c>
      <c r="C319" s="21" t="s">
        <v>317</v>
      </c>
      <c r="D319" s="166" t="s">
        <v>318</v>
      </c>
      <c r="E319" s="21" t="s">
        <v>68</v>
      </c>
      <c r="F319" s="24">
        <v>115000</v>
      </c>
      <c r="G319" s="183">
        <v>2021</v>
      </c>
      <c r="H319" s="184">
        <v>44361</v>
      </c>
      <c r="I319" s="182">
        <v>33</v>
      </c>
      <c r="J319" s="185">
        <f t="shared" si="8"/>
        <v>3795000</v>
      </c>
      <c r="K319" s="184">
        <v>44357</v>
      </c>
      <c r="L319" s="184">
        <v>44450</v>
      </c>
      <c r="M319" s="182">
        <f t="shared" si="9"/>
        <v>93</v>
      </c>
    </row>
    <row r="320" spans="1:13" ht="43.2">
      <c r="A320" s="182" t="str">
        <f>VLOOKUP(C320,품목코드!$B$2:$C$293,2,FALSE)</f>
        <v>AJ-AEQ-00001</v>
      </c>
      <c r="B320" s="150" t="s">
        <v>290</v>
      </c>
      <c r="C320" s="21" t="s">
        <v>319</v>
      </c>
      <c r="D320" s="166" t="s">
        <v>320</v>
      </c>
      <c r="E320" s="21" t="s">
        <v>280</v>
      </c>
      <c r="F320" s="31">
        <v>21000</v>
      </c>
      <c r="G320" s="183">
        <v>2021</v>
      </c>
      <c r="H320" s="184">
        <v>44332</v>
      </c>
      <c r="I320" s="182">
        <v>45</v>
      </c>
      <c r="J320" s="185">
        <f t="shared" si="8"/>
        <v>945000</v>
      </c>
      <c r="K320" s="184">
        <v>44326</v>
      </c>
      <c r="L320" s="184">
        <v>44401</v>
      </c>
      <c r="M320" s="182">
        <f t="shared" si="9"/>
        <v>75</v>
      </c>
    </row>
    <row r="321" spans="1:13">
      <c r="A321" s="182" t="str">
        <f>VLOOKUP(C321,품목코드!$B$2:$C$293,2,FALSE)</f>
        <v>AK-AHP-00001</v>
      </c>
      <c r="B321" s="21" t="s">
        <v>321</v>
      </c>
      <c r="C321" s="21" t="s">
        <v>711</v>
      </c>
      <c r="D321" s="166" t="s">
        <v>712</v>
      </c>
      <c r="E321" s="21" t="s">
        <v>280</v>
      </c>
      <c r="F321" s="31">
        <v>1970000</v>
      </c>
      <c r="G321" s="183">
        <v>2021</v>
      </c>
      <c r="H321" s="184">
        <v>44202</v>
      </c>
      <c r="I321" s="182">
        <v>49</v>
      </c>
      <c r="J321" s="185">
        <f t="shared" si="8"/>
        <v>96530000</v>
      </c>
      <c r="K321" s="184">
        <v>44181</v>
      </c>
      <c r="L321" s="184">
        <v>44273</v>
      </c>
      <c r="M321" s="182">
        <f t="shared" si="9"/>
        <v>92</v>
      </c>
    </row>
    <row r="322" spans="1:13">
      <c r="A322" s="182" t="str">
        <f>VLOOKUP(C322,품목코드!$B$2:$C$293,2,FALSE)</f>
        <v>AK-AES-00001</v>
      </c>
      <c r="B322" s="21" t="s">
        <v>321</v>
      </c>
      <c r="C322" s="21" t="s">
        <v>326</v>
      </c>
      <c r="D322" s="166" t="s">
        <v>327</v>
      </c>
      <c r="E322" s="21" t="s">
        <v>280</v>
      </c>
      <c r="F322" s="31">
        <v>196000</v>
      </c>
      <c r="G322" s="183">
        <v>2021</v>
      </c>
      <c r="H322" s="184">
        <v>44299</v>
      </c>
      <c r="I322" s="182">
        <v>41</v>
      </c>
      <c r="J322" s="185">
        <f t="shared" si="8"/>
        <v>8036000</v>
      </c>
      <c r="K322" s="184">
        <v>44274</v>
      </c>
      <c r="L322" s="184">
        <v>44436</v>
      </c>
      <c r="M322" s="182">
        <f t="shared" si="9"/>
        <v>162</v>
      </c>
    </row>
    <row r="323" spans="1:13">
      <c r="A323" s="182" t="str">
        <f>VLOOKUP(C323,품목코드!$B$2:$C$293,2,FALSE)</f>
        <v>AK-AET-00001</v>
      </c>
      <c r="B323" s="21" t="s">
        <v>321</v>
      </c>
      <c r="C323" s="21" t="s">
        <v>328</v>
      </c>
      <c r="D323" s="166" t="s">
        <v>329</v>
      </c>
      <c r="E323" s="21" t="s">
        <v>16</v>
      </c>
      <c r="F323" s="31">
        <v>2980</v>
      </c>
      <c r="G323" s="183">
        <v>2021</v>
      </c>
      <c r="H323" s="184">
        <v>44385</v>
      </c>
      <c r="I323" s="182">
        <v>14</v>
      </c>
      <c r="J323" s="185">
        <f t="shared" ref="J323:J386" si="10">F323*I323</f>
        <v>41720</v>
      </c>
      <c r="K323" s="184">
        <v>44364</v>
      </c>
      <c r="L323" s="184">
        <v>44441</v>
      </c>
      <c r="M323" s="182">
        <f t="shared" ref="M323:M386" si="11">L323-K323</f>
        <v>77</v>
      </c>
    </row>
    <row r="324" spans="1:13">
      <c r="A324" s="182" t="str">
        <f>VLOOKUP(C324,품목코드!$B$2:$C$293,2,FALSE)</f>
        <v>AK-AEU-00001</v>
      </c>
      <c r="B324" s="21" t="s">
        <v>321</v>
      </c>
      <c r="C324" s="21" t="s">
        <v>330</v>
      </c>
      <c r="D324" s="166" t="s">
        <v>331</v>
      </c>
      <c r="E324" s="21" t="s">
        <v>280</v>
      </c>
      <c r="F324" s="31">
        <v>90000</v>
      </c>
      <c r="G324" s="183">
        <v>2021</v>
      </c>
      <c r="H324" s="184">
        <v>44207</v>
      </c>
      <c r="I324" s="182">
        <v>32</v>
      </c>
      <c r="J324" s="185">
        <f t="shared" si="10"/>
        <v>2880000</v>
      </c>
      <c r="K324" s="184">
        <v>44202</v>
      </c>
      <c r="L324" s="184">
        <v>44264</v>
      </c>
      <c r="M324" s="182">
        <f t="shared" si="11"/>
        <v>62</v>
      </c>
    </row>
    <row r="325" spans="1:13">
      <c r="A325" s="182" t="str">
        <f>VLOOKUP(C325,품목코드!$B$2:$C$293,2,FALSE)</f>
        <v>AK-AEV-00001</v>
      </c>
      <c r="B325" s="21" t="s">
        <v>321</v>
      </c>
      <c r="C325" s="21" t="s">
        <v>332</v>
      </c>
      <c r="D325" s="166" t="s">
        <v>333</v>
      </c>
      <c r="E325" s="21" t="s">
        <v>280</v>
      </c>
      <c r="F325" s="31">
        <v>176000</v>
      </c>
      <c r="G325" s="183">
        <v>2021</v>
      </c>
      <c r="H325" s="184">
        <v>44282</v>
      </c>
      <c r="I325" s="182">
        <v>6</v>
      </c>
      <c r="J325" s="185">
        <f t="shared" si="10"/>
        <v>1056000</v>
      </c>
      <c r="K325" s="184">
        <v>44263</v>
      </c>
      <c r="L325" s="184">
        <v>44315</v>
      </c>
      <c r="M325" s="182">
        <f t="shared" si="11"/>
        <v>52</v>
      </c>
    </row>
    <row r="326" spans="1:13">
      <c r="A326" s="182" t="str">
        <f>VLOOKUP(C326,품목코드!$B$2:$C$293,2,FALSE)</f>
        <v>AK-AEW-00001</v>
      </c>
      <c r="B326" s="21" t="s">
        <v>321</v>
      </c>
      <c r="C326" s="21" t="s">
        <v>334</v>
      </c>
      <c r="D326" s="166" t="s">
        <v>335</v>
      </c>
      <c r="E326" s="21" t="s">
        <v>68</v>
      </c>
      <c r="F326" s="24">
        <v>8549</v>
      </c>
      <c r="G326" s="183">
        <v>2021</v>
      </c>
      <c r="H326" s="184">
        <v>44366</v>
      </c>
      <c r="I326" s="182">
        <v>45</v>
      </c>
      <c r="J326" s="185">
        <f t="shared" si="10"/>
        <v>384705</v>
      </c>
      <c r="K326" s="184">
        <v>44363</v>
      </c>
      <c r="L326" s="184">
        <v>44472</v>
      </c>
      <c r="M326" s="182">
        <f t="shared" si="11"/>
        <v>109</v>
      </c>
    </row>
    <row r="327" spans="1:13">
      <c r="A327" s="182" t="str">
        <f>VLOOKUP(C327,품목코드!$B$2:$C$293,2,FALSE)</f>
        <v>AK-AEX-00001</v>
      </c>
      <c r="B327" s="21" t="s">
        <v>321</v>
      </c>
      <c r="C327" s="21" t="s">
        <v>336</v>
      </c>
      <c r="D327" s="166" t="s">
        <v>337</v>
      </c>
      <c r="E327" s="21" t="s">
        <v>280</v>
      </c>
      <c r="F327" s="31">
        <v>399000</v>
      </c>
      <c r="G327" s="183">
        <v>2021</v>
      </c>
      <c r="H327" s="184">
        <v>44497</v>
      </c>
      <c r="I327" s="182">
        <v>37</v>
      </c>
      <c r="J327" s="185">
        <f t="shared" si="10"/>
        <v>14763000</v>
      </c>
      <c r="K327" s="184">
        <v>44479</v>
      </c>
      <c r="L327" s="184">
        <v>44515</v>
      </c>
      <c r="M327" s="182">
        <f t="shared" si="11"/>
        <v>36</v>
      </c>
    </row>
    <row r="328" spans="1:13">
      <c r="A328" s="182" t="str">
        <f>VLOOKUP(C328,품목코드!$B$2:$C$293,2,FALSE)</f>
        <v>AL-AEY-00001</v>
      </c>
      <c r="B328" s="21" t="s">
        <v>338</v>
      </c>
      <c r="C328" s="21" t="s">
        <v>339</v>
      </c>
      <c r="D328" s="166" t="s">
        <v>340</v>
      </c>
      <c r="E328" s="21" t="s">
        <v>341</v>
      </c>
      <c r="F328" s="168">
        <v>540.29999999999995</v>
      </c>
      <c r="G328" s="183">
        <v>2021</v>
      </c>
      <c r="H328" s="184">
        <v>44496</v>
      </c>
      <c r="I328" s="182">
        <v>21</v>
      </c>
      <c r="J328" s="185">
        <f t="shared" si="10"/>
        <v>11346.3</v>
      </c>
      <c r="K328" s="184">
        <v>44480</v>
      </c>
      <c r="L328" s="184">
        <v>44493</v>
      </c>
      <c r="M328" s="182">
        <f t="shared" si="11"/>
        <v>13</v>
      </c>
    </row>
    <row r="329" spans="1:13">
      <c r="A329" s="182" t="str">
        <f>VLOOKUP(C329,품목코드!$B$2:$C$293,2,FALSE)</f>
        <v>AL-AEZ-00001</v>
      </c>
      <c r="B329" s="21" t="s">
        <v>338</v>
      </c>
      <c r="C329" s="20" t="s">
        <v>342</v>
      </c>
      <c r="D329" s="162" t="s">
        <v>343</v>
      </c>
      <c r="E329" s="20" t="s">
        <v>713</v>
      </c>
      <c r="F329" s="31">
        <v>1270000</v>
      </c>
      <c r="G329" s="183">
        <v>2021</v>
      </c>
      <c r="H329" s="184">
        <v>44520</v>
      </c>
      <c r="I329" s="182">
        <v>28</v>
      </c>
      <c r="J329" s="185">
        <f t="shared" si="10"/>
        <v>35560000</v>
      </c>
      <c r="K329" s="184">
        <v>44504</v>
      </c>
      <c r="L329" s="184">
        <v>44568</v>
      </c>
      <c r="M329" s="182">
        <f t="shared" si="11"/>
        <v>64</v>
      </c>
    </row>
    <row r="330" spans="1:13">
      <c r="A330" s="182" t="str">
        <f>VLOOKUP(C330,품목코드!$B$2:$C$293,2,FALSE)</f>
        <v>AL-AFA-00001</v>
      </c>
      <c r="B330" s="21" t="s">
        <v>338</v>
      </c>
      <c r="C330" s="20" t="s">
        <v>344</v>
      </c>
      <c r="D330" s="162" t="s">
        <v>345</v>
      </c>
      <c r="E330" s="20" t="s">
        <v>95</v>
      </c>
      <c r="F330" s="31">
        <v>1248000</v>
      </c>
      <c r="G330" s="183">
        <v>2021</v>
      </c>
      <c r="H330" s="184">
        <v>44278</v>
      </c>
      <c r="I330" s="182">
        <v>46</v>
      </c>
      <c r="J330" s="185">
        <f t="shared" si="10"/>
        <v>57408000</v>
      </c>
      <c r="K330" s="184">
        <v>44260</v>
      </c>
      <c r="L330" s="184">
        <v>44264</v>
      </c>
      <c r="M330" s="182">
        <f t="shared" si="11"/>
        <v>4</v>
      </c>
    </row>
    <row r="331" spans="1:13">
      <c r="A331" s="182" t="str">
        <f>VLOOKUP(C331,품목코드!$B$2:$C$293,2,FALSE)</f>
        <v>AL-AFB-00001</v>
      </c>
      <c r="B331" s="21" t="s">
        <v>338</v>
      </c>
      <c r="C331" s="20" t="s">
        <v>714</v>
      </c>
      <c r="D331" s="162" t="s">
        <v>347</v>
      </c>
      <c r="E331" s="20" t="s">
        <v>95</v>
      </c>
      <c r="F331" s="24">
        <v>910000</v>
      </c>
      <c r="G331" s="183">
        <v>2021</v>
      </c>
      <c r="H331" s="184">
        <v>44420</v>
      </c>
      <c r="I331" s="182">
        <v>27</v>
      </c>
      <c r="J331" s="185">
        <f t="shared" si="10"/>
        <v>24570000</v>
      </c>
      <c r="K331" s="184">
        <v>44396</v>
      </c>
      <c r="L331" s="184">
        <v>44416</v>
      </c>
      <c r="M331" s="182">
        <f t="shared" si="11"/>
        <v>20</v>
      </c>
    </row>
    <row r="332" spans="1:13">
      <c r="A332" s="182" t="str">
        <f>VLOOKUP(C332,품목코드!$B$2:$C$293,2,FALSE)</f>
        <v>AL-AFD-00001</v>
      </c>
      <c r="B332" s="21" t="s">
        <v>338</v>
      </c>
      <c r="C332" s="20" t="s">
        <v>350</v>
      </c>
      <c r="D332" s="162" t="s">
        <v>351</v>
      </c>
      <c r="E332" s="20" t="s">
        <v>95</v>
      </c>
      <c r="F332" s="24">
        <v>961000</v>
      </c>
      <c r="G332" s="183">
        <v>2021</v>
      </c>
      <c r="H332" s="184">
        <v>44219</v>
      </c>
      <c r="I332" s="182">
        <v>44</v>
      </c>
      <c r="J332" s="185">
        <f t="shared" si="10"/>
        <v>42284000</v>
      </c>
      <c r="K332" s="184">
        <v>44203</v>
      </c>
      <c r="L332" s="184">
        <v>44361</v>
      </c>
      <c r="M332" s="182">
        <f t="shared" si="11"/>
        <v>158</v>
      </c>
    </row>
    <row r="333" spans="1:13">
      <c r="A333" s="182" t="str">
        <f>VLOOKUP(C333,품목코드!$B$2:$C$293,2,FALSE)</f>
        <v>AL-AFE-00001</v>
      </c>
      <c r="B333" s="21" t="s">
        <v>338</v>
      </c>
      <c r="C333" s="21" t="s">
        <v>352</v>
      </c>
      <c r="D333" s="162" t="s">
        <v>353</v>
      </c>
      <c r="E333" s="20" t="s">
        <v>95</v>
      </c>
      <c r="F333" s="24">
        <v>975000</v>
      </c>
      <c r="G333" s="183">
        <v>2021</v>
      </c>
      <c r="H333" s="184">
        <v>44457</v>
      </c>
      <c r="I333" s="182">
        <v>29</v>
      </c>
      <c r="J333" s="185">
        <f t="shared" si="10"/>
        <v>28275000</v>
      </c>
      <c r="K333" s="184">
        <v>44456</v>
      </c>
      <c r="L333" s="184">
        <v>44486</v>
      </c>
      <c r="M333" s="182">
        <f t="shared" si="11"/>
        <v>30</v>
      </c>
    </row>
    <row r="334" spans="1:13">
      <c r="A334" s="182" t="str">
        <f>VLOOKUP(C334,품목코드!$B$2:$C$293,2,FALSE)</f>
        <v>AL-AFF-00001</v>
      </c>
      <c r="B334" s="21" t="s">
        <v>338</v>
      </c>
      <c r="C334" s="20" t="s">
        <v>354</v>
      </c>
      <c r="D334" s="162" t="s">
        <v>355</v>
      </c>
      <c r="E334" s="20" t="s">
        <v>95</v>
      </c>
      <c r="F334" s="24">
        <v>1923700</v>
      </c>
      <c r="G334" s="183">
        <v>2021</v>
      </c>
      <c r="H334" s="184">
        <v>44370</v>
      </c>
      <c r="I334" s="182">
        <v>4</v>
      </c>
      <c r="J334" s="185">
        <f t="shared" si="10"/>
        <v>7694800</v>
      </c>
      <c r="K334" s="184">
        <v>44361</v>
      </c>
      <c r="L334" s="184">
        <v>44516</v>
      </c>
      <c r="M334" s="182">
        <f t="shared" si="11"/>
        <v>155</v>
      </c>
    </row>
    <row r="335" spans="1:13">
      <c r="A335" s="182" t="str">
        <f>VLOOKUP(C335,품목코드!$B$2:$C$293,2,FALSE)</f>
        <v>AL-AFG-00001</v>
      </c>
      <c r="B335" s="21" t="s">
        <v>338</v>
      </c>
      <c r="C335" s="20" t="s">
        <v>356</v>
      </c>
      <c r="D335" s="162" t="s">
        <v>357</v>
      </c>
      <c r="E335" s="20" t="s">
        <v>95</v>
      </c>
      <c r="F335" s="24">
        <v>805000</v>
      </c>
      <c r="G335" s="183">
        <v>2021</v>
      </c>
      <c r="H335" s="184">
        <v>44350</v>
      </c>
      <c r="I335" s="182">
        <v>37</v>
      </c>
      <c r="J335" s="185">
        <f t="shared" si="10"/>
        <v>29785000</v>
      </c>
      <c r="K335" s="184">
        <v>44324</v>
      </c>
      <c r="L335" s="184">
        <v>44335</v>
      </c>
      <c r="M335" s="182">
        <f t="shared" si="11"/>
        <v>11</v>
      </c>
    </row>
    <row r="336" spans="1:13">
      <c r="A336" s="182" t="str">
        <f>VLOOKUP(C336,품목코드!$B$2:$C$293,2,FALSE)</f>
        <v>AL-AFH-00001</v>
      </c>
      <c r="B336" s="21" t="s">
        <v>338</v>
      </c>
      <c r="C336" s="21" t="s">
        <v>358</v>
      </c>
      <c r="D336" s="162" t="s">
        <v>359</v>
      </c>
      <c r="E336" s="20" t="s">
        <v>95</v>
      </c>
      <c r="F336" s="24">
        <v>1100000</v>
      </c>
      <c r="G336" s="183">
        <v>2021</v>
      </c>
      <c r="H336" s="184">
        <v>44367</v>
      </c>
      <c r="I336" s="182">
        <v>15</v>
      </c>
      <c r="J336" s="185">
        <f t="shared" si="10"/>
        <v>16500000</v>
      </c>
      <c r="K336" s="184">
        <v>44358</v>
      </c>
      <c r="L336" s="184">
        <v>44379</v>
      </c>
      <c r="M336" s="182">
        <f t="shared" si="11"/>
        <v>21</v>
      </c>
    </row>
    <row r="337" spans="1:13">
      <c r="A337" s="182" t="str">
        <f>VLOOKUP(C337,품목코드!$B$2:$C$293,2,FALSE)</f>
        <v>AL-AFI-00001</v>
      </c>
      <c r="B337" s="21" t="s">
        <v>338</v>
      </c>
      <c r="C337" s="20" t="s">
        <v>360</v>
      </c>
      <c r="D337" s="162" t="s">
        <v>361</v>
      </c>
      <c r="E337" s="20" t="s">
        <v>91</v>
      </c>
      <c r="F337" s="24">
        <v>1710000</v>
      </c>
      <c r="G337" s="183">
        <v>2021</v>
      </c>
      <c r="H337" s="184">
        <v>44487</v>
      </c>
      <c r="I337" s="182">
        <v>47</v>
      </c>
      <c r="J337" s="185">
        <f t="shared" si="10"/>
        <v>80370000</v>
      </c>
      <c r="K337" s="184">
        <v>44480</v>
      </c>
      <c r="L337" s="184">
        <v>44508</v>
      </c>
      <c r="M337" s="182">
        <f t="shared" si="11"/>
        <v>28</v>
      </c>
    </row>
    <row r="338" spans="1:13">
      <c r="A338" s="182" t="str">
        <f>VLOOKUP(C338,품목코드!$B$2:$C$293,2,FALSE)</f>
        <v>AL-AFJ-00001</v>
      </c>
      <c r="B338" s="21" t="s">
        <v>338</v>
      </c>
      <c r="C338" s="21" t="s">
        <v>362</v>
      </c>
      <c r="D338" s="166" t="s">
        <v>361</v>
      </c>
      <c r="E338" s="20" t="s">
        <v>95</v>
      </c>
      <c r="F338" s="31">
        <v>1560000</v>
      </c>
      <c r="G338" s="183">
        <v>2021</v>
      </c>
      <c r="H338" s="184">
        <v>44536</v>
      </c>
      <c r="I338" s="182">
        <v>22</v>
      </c>
      <c r="J338" s="185">
        <f t="shared" si="10"/>
        <v>34320000</v>
      </c>
      <c r="K338" s="184">
        <v>44524</v>
      </c>
      <c r="L338" s="184">
        <v>44599</v>
      </c>
      <c r="M338" s="182">
        <f t="shared" si="11"/>
        <v>75</v>
      </c>
    </row>
    <row r="339" spans="1:13">
      <c r="A339" s="182" t="str">
        <f>VLOOKUP(C339,품목코드!$B$2:$C$293,2,FALSE)</f>
        <v>AL-AFK-00001</v>
      </c>
      <c r="B339" s="21" t="s">
        <v>338</v>
      </c>
      <c r="C339" s="20" t="s">
        <v>363</v>
      </c>
      <c r="D339" s="162" t="s">
        <v>364</v>
      </c>
      <c r="E339" s="20" t="s">
        <v>95</v>
      </c>
      <c r="F339" s="31">
        <v>2300000</v>
      </c>
      <c r="G339" s="183">
        <v>2021</v>
      </c>
      <c r="H339" s="184">
        <v>44295</v>
      </c>
      <c r="I339" s="182">
        <v>0</v>
      </c>
      <c r="J339" s="185">
        <f t="shared" si="10"/>
        <v>0</v>
      </c>
      <c r="K339" s="184">
        <v>44283</v>
      </c>
      <c r="L339" s="184">
        <v>44335</v>
      </c>
      <c r="M339" s="182">
        <f t="shared" si="11"/>
        <v>52</v>
      </c>
    </row>
    <row r="340" spans="1:13">
      <c r="A340" s="182" t="str">
        <f>VLOOKUP(C340,품목코드!$B$2:$C$293,2,FALSE)</f>
        <v>AL-AFL-00001</v>
      </c>
      <c r="B340" s="21" t="s">
        <v>338</v>
      </c>
      <c r="C340" s="20" t="s">
        <v>365</v>
      </c>
      <c r="D340" s="162" t="s">
        <v>366</v>
      </c>
      <c r="E340" s="20" t="s">
        <v>95</v>
      </c>
      <c r="F340" s="31">
        <v>2600000</v>
      </c>
      <c r="G340" s="183">
        <v>2021</v>
      </c>
      <c r="H340" s="184">
        <v>44247</v>
      </c>
      <c r="I340" s="182">
        <v>17</v>
      </c>
      <c r="J340" s="185">
        <f t="shared" si="10"/>
        <v>44200000</v>
      </c>
      <c r="K340" s="184">
        <v>44231</v>
      </c>
      <c r="L340" s="184">
        <v>44248</v>
      </c>
      <c r="M340" s="182">
        <f t="shared" si="11"/>
        <v>17</v>
      </c>
    </row>
    <row r="341" spans="1:13">
      <c r="A341" s="182" t="str">
        <f>VLOOKUP(C341,품목코드!$B$2:$C$293,2,FALSE)</f>
        <v>AL-AFM-00001</v>
      </c>
      <c r="B341" s="21" t="s">
        <v>338</v>
      </c>
      <c r="C341" s="20" t="s">
        <v>367</v>
      </c>
      <c r="D341" s="162" t="s">
        <v>366</v>
      </c>
      <c r="E341" s="20" t="s">
        <v>95</v>
      </c>
      <c r="F341" s="31">
        <v>1450000</v>
      </c>
      <c r="G341" s="183">
        <v>2021</v>
      </c>
      <c r="H341" s="184">
        <v>44342</v>
      </c>
      <c r="I341" s="182">
        <v>46</v>
      </c>
      <c r="J341" s="185">
        <f t="shared" si="10"/>
        <v>66700000</v>
      </c>
      <c r="K341" s="184">
        <v>44329</v>
      </c>
      <c r="L341" s="184">
        <v>44476</v>
      </c>
      <c r="M341" s="182">
        <f t="shared" si="11"/>
        <v>147</v>
      </c>
    </row>
    <row r="342" spans="1:13">
      <c r="A342" s="182" t="str">
        <f>VLOOKUP(C342,품목코드!$B$2:$C$293,2,FALSE)</f>
        <v>AL-AFN-00001</v>
      </c>
      <c r="B342" s="21" t="s">
        <v>338</v>
      </c>
      <c r="C342" s="21" t="s">
        <v>368</v>
      </c>
      <c r="D342" s="166" t="s">
        <v>369</v>
      </c>
      <c r="E342" s="20" t="s">
        <v>95</v>
      </c>
      <c r="F342" s="24">
        <v>2820000</v>
      </c>
      <c r="G342" s="183">
        <v>2021</v>
      </c>
      <c r="H342" s="184">
        <v>44266</v>
      </c>
      <c r="I342" s="182">
        <v>13</v>
      </c>
      <c r="J342" s="185">
        <f t="shared" si="10"/>
        <v>36660000</v>
      </c>
      <c r="K342" s="184">
        <v>44265</v>
      </c>
      <c r="L342" s="184">
        <v>44323</v>
      </c>
      <c r="M342" s="182">
        <f t="shared" si="11"/>
        <v>58</v>
      </c>
    </row>
    <row r="343" spans="1:13">
      <c r="A343" s="182" t="str">
        <f>VLOOKUP(C343,품목코드!$B$2:$C$293,2,FALSE)</f>
        <v>AL-AFO-00001</v>
      </c>
      <c r="B343" s="21" t="s">
        <v>338</v>
      </c>
      <c r="C343" s="21" t="s">
        <v>370</v>
      </c>
      <c r="D343" s="169" t="s">
        <v>371</v>
      </c>
      <c r="E343" s="21" t="s">
        <v>16</v>
      </c>
      <c r="F343" s="31">
        <v>2800</v>
      </c>
      <c r="G343" s="183">
        <v>2021</v>
      </c>
      <c r="H343" s="184">
        <v>44329</v>
      </c>
      <c r="I343" s="182">
        <v>19</v>
      </c>
      <c r="J343" s="185">
        <f t="shared" si="10"/>
        <v>53200</v>
      </c>
      <c r="K343" s="184">
        <v>44302</v>
      </c>
      <c r="L343" s="184">
        <v>44320</v>
      </c>
      <c r="M343" s="182">
        <f t="shared" si="11"/>
        <v>18</v>
      </c>
    </row>
    <row r="344" spans="1:13">
      <c r="A344" s="182" t="str">
        <f>VLOOKUP(C344,품목코드!$B$2:$C$293,2,FALSE)</f>
        <v>AL-AFP-00001</v>
      </c>
      <c r="B344" s="21" t="s">
        <v>338</v>
      </c>
      <c r="C344" s="20" t="s">
        <v>372</v>
      </c>
      <c r="D344" s="166" t="s">
        <v>373</v>
      </c>
      <c r="E344" s="20" t="s">
        <v>95</v>
      </c>
      <c r="F344" s="31">
        <v>1720000</v>
      </c>
      <c r="G344" s="183">
        <v>2021</v>
      </c>
      <c r="H344" s="184">
        <v>44241</v>
      </c>
      <c r="I344" s="182">
        <v>4</v>
      </c>
      <c r="J344" s="185">
        <f t="shared" si="10"/>
        <v>6880000</v>
      </c>
      <c r="K344" s="184">
        <v>44213</v>
      </c>
      <c r="L344" s="184">
        <v>44329</v>
      </c>
      <c r="M344" s="182">
        <f t="shared" si="11"/>
        <v>116</v>
      </c>
    </row>
    <row r="345" spans="1:13">
      <c r="A345" s="182" t="str">
        <f>VLOOKUP(C345,품목코드!$B$2:$C$293,2,FALSE)</f>
        <v>AL-AFQ-00001</v>
      </c>
      <c r="B345" s="21" t="s">
        <v>338</v>
      </c>
      <c r="C345" s="20" t="s">
        <v>374</v>
      </c>
      <c r="D345" s="162" t="s">
        <v>375</v>
      </c>
      <c r="E345" s="21" t="s">
        <v>205</v>
      </c>
      <c r="F345" s="31">
        <v>35870</v>
      </c>
      <c r="G345" s="183">
        <v>2021</v>
      </c>
      <c r="H345" s="184">
        <v>44282</v>
      </c>
      <c r="I345" s="182">
        <v>6</v>
      </c>
      <c r="J345" s="185">
        <f t="shared" si="10"/>
        <v>215220</v>
      </c>
      <c r="K345" s="184">
        <v>44279</v>
      </c>
      <c r="L345" s="184">
        <v>44323</v>
      </c>
      <c r="M345" s="182">
        <f t="shared" si="11"/>
        <v>44</v>
      </c>
    </row>
    <row r="346" spans="1:13">
      <c r="A346" s="182" t="str">
        <f>VLOOKUP(C346,품목코드!$B$2:$C$293,2,FALSE)</f>
        <v>AL-AFR-00001</v>
      </c>
      <c r="B346" s="21" t="s">
        <v>338</v>
      </c>
      <c r="C346" s="20" t="s">
        <v>376</v>
      </c>
      <c r="D346" s="162" t="s">
        <v>377</v>
      </c>
      <c r="E346" s="21" t="s">
        <v>205</v>
      </c>
      <c r="F346" s="31">
        <v>8280</v>
      </c>
      <c r="G346" s="183">
        <v>2021</v>
      </c>
      <c r="H346" s="184">
        <v>44243</v>
      </c>
      <c r="I346" s="182">
        <v>29</v>
      </c>
      <c r="J346" s="185">
        <f t="shared" si="10"/>
        <v>240120</v>
      </c>
      <c r="K346" s="184">
        <v>44241</v>
      </c>
      <c r="L346" s="184">
        <v>44254</v>
      </c>
      <c r="M346" s="182">
        <f t="shared" si="11"/>
        <v>13</v>
      </c>
    </row>
    <row r="347" spans="1:13">
      <c r="A347" s="182" t="str">
        <f>VLOOKUP(C347,품목코드!$B$2:$C$293,2,FALSE)</f>
        <v>AL-AFS-00001</v>
      </c>
      <c r="B347" s="21" t="s">
        <v>338</v>
      </c>
      <c r="C347" s="20" t="s">
        <v>378</v>
      </c>
      <c r="D347" s="162" t="s">
        <v>379</v>
      </c>
      <c r="E347" s="20" t="s">
        <v>16</v>
      </c>
      <c r="F347" s="31">
        <v>3000</v>
      </c>
      <c r="G347" s="183">
        <v>2021</v>
      </c>
      <c r="H347" s="184">
        <v>44349</v>
      </c>
      <c r="I347" s="182">
        <v>40</v>
      </c>
      <c r="J347" s="185">
        <f t="shared" si="10"/>
        <v>120000</v>
      </c>
      <c r="K347" s="184">
        <v>44335</v>
      </c>
      <c r="L347" s="184">
        <v>44371</v>
      </c>
      <c r="M347" s="182">
        <f t="shared" si="11"/>
        <v>36</v>
      </c>
    </row>
    <row r="348" spans="1:13">
      <c r="A348" s="182" t="str">
        <f>VLOOKUP(C348,품목코드!$B$2:$C$293,2,FALSE)</f>
        <v>AL-AFT-00001</v>
      </c>
      <c r="B348" s="21" t="s">
        <v>338</v>
      </c>
      <c r="C348" s="20" t="s">
        <v>716</v>
      </c>
      <c r="D348" s="162" t="s">
        <v>717</v>
      </c>
      <c r="E348" s="20" t="s">
        <v>95</v>
      </c>
      <c r="F348" s="31">
        <v>2700000</v>
      </c>
      <c r="G348" s="183">
        <v>2021</v>
      </c>
      <c r="H348" s="184">
        <v>44333</v>
      </c>
      <c r="I348" s="182">
        <v>40</v>
      </c>
      <c r="J348" s="185">
        <f t="shared" si="10"/>
        <v>108000000</v>
      </c>
      <c r="K348" s="184">
        <v>44310</v>
      </c>
      <c r="L348" s="184">
        <v>44346</v>
      </c>
      <c r="M348" s="182">
        <f t="shared" si="11"/>
        <v>36</v>
      </c>
    </row>
    <row r="349" spans="1:13">
      <c r="A349" s="182" t="str">
        <f>VLOOKUP(C349,품목코드!$B$2:$C$293,2,FALSE)</f>
        <v>AL-AFU-00001</v>
      </c>
      <c r="B349" s="21" t="s">
        <v>338</v>
      </c>
      <c r="C349" s="20" t="s">
        <v>382</v>
      </c>
      <c r="D349" s="162" t="s">
        <v>383</v>
      </c>
      <c r="E349" s="20" t="s">
        <v>95</v>
      </c>
      <c r="F349" s="31">
        <v>2970000</v>
      </c>
      <c r="G349" s="183">
        <v>2021</v>
      </c>
      <c r="H349" s="184">
        <v>44340</v>
      </c>
      <c r="I349" s="182">
        <v>22</v>
      </c>
      <c r="J349" s="185">
        <f t="shared" si="10"/>
        <v>65340000</v>
      </c>
      <c r="K349" s="184">
        <v>44322</v>
      </c>
      <c r="L349" s="184">
        <v>44339</v>
      </c>
      <c r="M349" s="182">
        <f t="shared" si="11"/>
        <v>17</v>
      </c>
    </row>
    <row r="350" spans="1:13">
      <c r="A350" s="182" t="str">
        <f>VLOOKUP(C350,품목코드!$B$2:$C$293,2,FALSE)</f>
        <v>AL-AFV-00001</v>
      </c>
      <c r="B350" s="21" t="s">
        <v>338</v>
      </c>
      <c r="C350" s="20" t="s">
        <v>384</v>
      </c>
      <c r="D350" s="162" t="s">
        <v>385</v>
      </c>
      <c r="E350" s="21" t="s">
        <v>42</v>
      </c>
      <c r="F350" s="31">
        <v>95000</v>
      </c>
      <c r="G350" s="183">
        <v>2021</v>
      </c>
      <c r="H350" s="184">
        <v>44557</v>
      </c>
      <c r="I350" s="182">
        <v>6</v>
      </c>
      <c r="J350" s="185">
        <f t="shared" si="10"/>
        <v>570000</v>
      </c>
      <c r="K350" s="184">
        <v>44545</v>
      </c>
      <c r="L350" s="184">
        <v>44642</v>
      </c>
      <c r="M350" s="182">
        <f t="shared" si="11"/>
        <v>97</v>
      </c>
    </row>
    <row r="351" spans="1:13">
      <c r="A351" s="182" t="str">
        <f>VLOOKUP(C351,품목코드!$B$2:$C$293,2,FALSE)</f>
        <v>AL-AFW-00001</v>
      </c>
      <c r="B351" s="21" t="s">
        <v>338</v>
      </c>
      <c r="C351" s="20" t="s">
        <v>386</v>
      </c>
      <c r="D351" s="166" t="s">
        <v>387</v>
      </c>
      <c r="E351" s="21" t="s">
        <v>68</v>
      </c>
      <c r="F351" s="31">
        <v>93000</v>
      </c>
      <c r="G351" s="183">
        <v>2021</v>
      </c>
      <c r="H351" s="184">
        <v>44214</v>
      </c>
      <c r="I351" s="182">
        <v>9</v>
      </c>
      <c r="J351" s="185">
        <f t="shared" si="10"/>
        <v>837000</v>
      </c>
      <c r="K351" s="184">
        <v>44204</v>
      </c>
      <c r="L351" s="184">
        <v>44252</v>
      </c>
      <c r="M351" s="182">
        <f t="shared" si="11"/>
        <v>48</v>
      </c>
    </row>
    <row r="352" spans="1:13">
      <c r="A352" s="182" t="str">
        <f>VLOOKUP(C352,품목코드!$B$2:$C$293,2,FALSE)</f>
        <v>AL-AFX-00001</v>
      </c>
      <c r="B352" s="21" t="s">
        <v>338</v>
      </c>
      <c r="C352" s="20" t="s">
        <v>388</v>
      </c>
      <c r="D352" s="162" t="s">
        <v>389</v>
      </c>
      <c r="E352" s="21" t="s">
        <v>42</v>
      </c>
      <c r="F352" s="24">
        <v>120000</v>
      </c>
      <c r="G352" s="183">
        <v>2021</v>
      </c>
      <c r="H352" s="184">
        <v>44205</v>
      </c>
      <c r="I352" s="182">
        <v>6</v>
      </c>
      <c r="J352" s="185">
        <f t="shared" si="10"/>
        <v>720000</v>
      </c>
      <c r="K352" s="184">
        <v>44200</v>
      </c>
      <c r="L352" s="184">
        <v>44258</v>
      </c>
      <c r="M352" s="182">
        <f t="shared" si="11"/>
        <v>58</v>
      </c>
    </row>
    <row r="353" spans="1:13">
      <c r="A353" s="182" t="str">
        <f>VLOOKUP(C353,품목코드!$B$2:$C$293,2,FALSE)</f>
        <v>AM-AFY-00001</v>
      </c>
      <c r="B353" s="20" t="s">
        <v>718</v>
      </c>
      <c r="C353" s="20" t="s">
        <v>391</v>
      </c>
      <c r="D353" s="162" t="s">
        <v>392</v>
      </c>
      <c r="E353" s="21" t="s">
        <v>220</v>
      </c>
      <c r="F353" s="24">
        <v>18000</v>
      </c>
      <c r="G353" s="183">
        <v>2021</v>
      </c>
      <c r="H353" s="184">
        <v>44405</v>
      </c>
      <c r="I353" s="182">
        <v>7</v>
      </c>
      <c r="J353" s="185">
        <f t="shared" si="10"/>
        <v>126000</v>
      </c>
      <c r="K353" s="184">
        <v>44401</v>
      </c>
      <c r="L353" s="184">
        <v>44565</v>
      </c>
      <c r="M353" s="182">
        <f t="shared" si="11"/>
        <v>164</v>
      </c>
    </row>
    <row r="354" spans="1:13">
      <c r="A354" s="182" t="str">
        <f>VLOOKUP(C354,품목코드!$B$2:$C$293,2,FALSE)</f>
        <v>AM-AFZ-00001</v>
      </c>
      <c r="B354" s="20" t="s">
        <v>718</v>
      </c>
      <c r="C354" s="20" t="s">
        <v>393</v>
      </c>
      <c r="D354" s="162" t="s">
        <v>394</v>
      </c>
      <c r="E354" s="21" t="s">
        <v>220</v>
      </c>
      <c r="F354" s="31">
        <v>29000</v>
      </c>
      <c r="G354" s="183">
        <v>2021</v>
      </c>
      <c r="H354" s="184">
        <v>44251</v>
      </c>
      <c r="I354" s="182">
        <v>16</v>
      </c>
      <c r="J354" s="185">
        <f t="shared" si="10"/>
        <v>464000</v>
      </c>
      <c r="K354" s="184">
        <v>44222</v>
      </c>
      <c r="L354" s="184">
        <v>44286</v>
      </c>
      <c r="M354" s="182">
        <f t="shared" si="11"/>
        <v>64</v>
      </c>
    </row>
    <row r="355" spans="1:13">
      <c r="A355" s="182" t="str">
        <f>VLOOKUP(C355,품목코드!$B$2:$C$293,2,FALSE)</f>
        <v>AM-AGA-00001</v>
      </c>
      <c r="B355" s="20" t="s">
        <v>718</v>
      </c>
      <c r="C355" s="20" t="s">
        <v>395</v>
      </c>
      <c r="D355" s="162" t="s">
        <v>396</v>
      </c>
      <c r="E355" s="21" t="s">
        <v>220</v>
      </c>
      <c r="F355" s="31">
        <v>300000</v>
      </c>
      <c r="G355" s="183">
        <v>2021</v>
      </c>
      <c r="H355" s="184">
        <v>44428</v>
      </c>
      <c r="I355" s="182">
        <v>7</v>
      </c>
      <c r="J355" s="185">
        <f t="shared" si="10"/>
        <v>2100000</v>
      </c>
      <c r="K355" s="184">
        <v>44420</v>
      </c>
      <c r="L355" s="184">
        <v>44460</v>
      </c>
      <c r="M355" s="182">
        <f t="shared" si="11"/>
        <v>40</v>
      </c>
    </row>
    <row r="356" spans="1:13">
      <c r="A356" s="182" t="str">
        <f>VLOOKUP(C356,품목코드!$B$2:$C$293,2,FALSE)</f>
        <v>AM-AGB-00001</v>
      </c>
      <c r="B356" s="20" t="s">
        <v>718</v>
      </c>
      <c r="C356" s="20" t="s">
        <v>397</v>
      </c>
      <c r="D356" s="162" t="s">
        <v>398</v>
      </c>
      <c r="E356" s="21" t="s">
        <v>220</v>
      </c>
      <c r="F356" s="31">
        <v>18000</v>
      </c>
      <c r="G356" s="183">
        <v>2021</v>
      </c>
      <c r="H356" s="184">
        <v>44275</v>
      </c>
      <c r="I356" s="182">
        <v>25</v>
      </c>
      <c r="J356" s="185">
        <f t="shared" si="10"/>
        <v>450000</v>
      </c>
      <c r="K356" s="184">
        <v>44257</v>
      </c>
      <c r="L356" s="184">
        <v>44424</v>
      </c>
      <c r="M356" s="182">
        <f t="shared" si="11"/>
        <v>167</v>
      </c>
    </row>
    <row r="357" spans="1:13">
      <c r="A357" s="182" t="str">
        <f>VLOOKUP(C357,품목코드!$B$2:$C$293,2,FALSE)</f>
        <v>AM-AGC-00001</v>
      </c>
      <c r="B357" s="20" t="s">
        <v>718</v>
      </c>
      <c r="C357" s="20" t="s">
        <v>399</v>
      </c>
      <c r="D357" s="162" t="s">
        <v>400</v>
      </c>
      <c r="E357" s="21" t="s">
        <v>401</v>
      </c>
      <c r="F357" s="31">
        <v>47000</v>
      </c>
      <c r="G357" s="183">
        <v>2021</v>
      </c>
      <c r="H357" s="184">
        <v>44375</v>
      </c>
      <c r="I357" s="182">
        <v>36</v>
      </c>
      <c r="J357" s="185">
        <f t="shared" si="10"/>
        <v>1692000</v>
      </c>
      <c r="K357" s="184">
        <v>44355</v>
      </c>
      <c r="L357" s="184">
        <v>44492</v>
      </c>
      <c r="M357" s="182">
        <f t="shared" si="11"/>
        <v>137</v>
      </c>
    </row>
    <row r="358" spans="1:13">
      <c r="A358" s="182" t="str">
        <f>VLOOKUP(C358,품목코드!$B$2:$C$293,2,FALSE)</f>
        <v>AM-AGD-00001</v>
      </c>
      <c r="B358" s="20" t="s">
        <v>718</v>
      </c>
      <c r="C358" s="21" t="s">
        <v>402</v>
      </c>
      <c r="D358" s="162" t="s">
        <v>403</v>
      </c>
      <c r="E358" s="21" t="s">
        <v>401</v>
      </c>
      <c r="F358" s="31">
        <v>36000</v>
      </c>
      <c r="G358" s="183">
        <v>2021</v>
      </c>
      <c r="H358" s="184">
        <v>44214</v>
      </c>
      <c r="I358" s="182">
        <v>42</v>
      </c>
      <c r="J358" s="185">
        <f t="shared" si="10"/>
        <v>1512000</v>
      </c>
      <c r="K358" s="184">
        <v>44208</v>
      </c>
      <c r="L358" s="184">
        <v>44215</v>
      </c>
      <c r="M358" s="182">
        <f t="shared" si="11"/>
        <v>7</v>
      </c>
    </row>
    <row r="359" spans="1:13">
      <c r="A359" s="182" t="str">
        <f>VLOOKUP(C359,품목코드!$B$2:$C$293,2,FALSE)</f>
        <v>AM-AGE-00001</v>
      </c>
      <c r="B359" s="20" t="s">
        <v>718</v>
      </c>
      <c r="C359" s="20" t="s">
        <v>404</v>
      </c>
      <c r="D359" s="162" t="s">
        <v>405</v>
      </c>
      <c r="E359" s="21" t="s">
        <v>401</v>
      </c>
      <c r="F359" s="31">
        <v>16000</v>
      </c>
      <c r="G359" s="183">
        <v>2021</v>
      </c>
      <c r="H359" s="184">
        <v>44525</v>
      </c>
      <c r="I359" s="182">
        <v>43</v>
      </c>
      <c r="J359" s="185">
        <f t="shared" si="10"/>
        <v>688000</v>
      </c>
      <c r="K359" s="184">
        <v>44521</v>
      </c>
      <c r="L359" s="184">
        <v>44675</v>
      </c>
      <c r="M359" s="182">
        <f t="shared" si="11"/>
        <v>154</v>
      </c>
    </row>
    <row r="360" spans="1:13">
      <c r="A360" s="182" t="str">
        <f>VLOOKUP(C360,품목코드!$B$2:$C$293,2,FALSE)</f>
        <v>AM-AGF-00001</v>
      </c>
      <c r="B360" s="20" t="s">
        <v>718</v>
      </c>
      <c r="C360" s="20" t="s">
        <v>406</v>
      </c>
      <c r="D360" s="162" t="s">
        <v>407</v>
      </c>
      <c r="E360" s="21" t="s">
        <v>220</v>
      </c>
      <c r="F360" s="31">
        <v>26000</v>
      </c>
      <c r="G360" s="183">
        <v>2021</v>
      </c>
      <c r="H360" s="184">
        <v>44258</v>
      </c>
      <c r="I360" s="182">
        <v>32</v>
      </c>
      <c r="J360" s="185">
        <f t="shared" si="10"/>
        <v>832000</v>
      </c>
      <c r="K360" s="184">
        <v>44254</v>
      </c>
      <c r="L360" s="184">
        <v>44422</v>
      </c>
      <c r="M360" s="182">
        <f t="shared" si="11"/>
        <v>168</v>
      </c>
    </row>
    <row r="361" spans="1:13">
      <c r="A361" s="182" t="str">
        <f>VLOOKUP(C361,품목코드!$B$2:$C$293,2,FALSE)</f>
        <v>AM-AGG-00001</v>
      </c>
      <c r="B361" s="20" t="s">
        <v>718</v>
      </c>
      <c r="C361" s="20" t="s">
        <v>408</v>
      </c>
      <c r="D361" s="166" t="s">
        <v>409</v>
      </c>
      <c r="E361" s="21" t="s">
        <v>220</v>
      </c>
      <c r="F361" s="31">
        <v>39000</v>
      </c>
      <c r="G361" s="183">
        <v>2021</v>
      </c>
      <c r="H361" s="184">
        <v>44218</v>
      </c>
      <c r="I361" s="182">
        <v>31</v>
      </c>
      <c r="J361" s="185">
        <f t="shared" si="10"/>
        <v>1209000</v>
      </c>
      <c r="K361" s="184">
        <v>44208</v>
      </c>
      <c r="L361" s="184">
        <v>44290</v>
      </c>
      <c r="M361" s="182">
        <f t="shared" si="11"/>
        <v>82</v>
      </c>
    </row>
    <row r="362" spans="1:13">
      <c r="A362" s="182" t="str">
        <f>VLOOKUP(C362,품목코드!$B$2:$C$293,2,FALSE)</f>
        <v>AM-AGH-00001</v>
      </c>
      <c r="B362" s="20" t="s">
        <v>718</v>
      </c>
      <c r="C362" s="21" t="s">
        <v>410</v>
      </c>
      <c r="D362" s="166" t="s">
        <v>411</v>
      </c>
      <c r="E362" s="21" t="s">
        <v>401</v>
      </c>
      <c r="F362" s="31">
        <v>648000</v>
      </c>
      <c r="G362" s="183">
        <v>2021</v>
      </c>
      <c r="H362" s="184">
        <v>44440</v>
      </c>
      <c r="I362" s="182">
        <v>31</v>
      </c>
      <c r="J362" s="185">
        <f t="shared" si="10"/>
        <v>20088000</v>
      </c>
      <c r="K362" s="184">
        <v>44433</v>
      </c>
      <c r="L362" s="184">
        <v>44435</v>
      </c>
      <c r="M362" s="182">
        <f t="shared" si="11"/>
        <v>2</v>
      </c>
    </row>
    <row r="363" spans="1:13">
      <c r="A363" s="182" t="str">
        <f>VLOOKUP(C363,품목코드!$B$2:$C$293,2,FALSE)</f>
        <v>AM-AGI-00001</v>
      </c>
      <c r="B363" s="20" t="s">
        <v>718</v>
      </c>
      <c r="C363" s="20" t="s">
        <v>412</v>
      </c>
      <c r="D363" s="162" t="s">
        <v>413</v>
      </c>
      <c r="E363" s="21" t="s">
        <v>341</v>
      </c>
      <c r="F363" s="31">
        <v>470</v>
      </c>
      <c r="G363" s="183">
        <v>2021</v>
      </c>
      <c r="H363" s="184">
        <v>44356</v>
      </c>
      <c r="I363" s="182">
        <v>44</v>
      </c>
      <c r="J363" s="185">
        <f t="shared" si="10"/>
        <v>20680</v>
      </c>
      <c r="K363" s="184">
        <v>44338</v>
      </c>
      <c r="L363" s="184">
        <v>44471</v>
      </c>
      <c r="M363" s="182">
        <f t="shared" si="11"/>
        <v>133</v>
      </c>
    </row>
    <row r="364" spans="1:13">
      <c r="A364" s="182" t="str">
        <f>VLOOKUP(C364,품목코드!$B$2:$C$293,2,FALSE)</f>
        <v>AM-AGJ-00001</v>
      </c>
      <c r="B364" s="20" t="s">
        <v>718</v>
      </c>
      <c r="C364" s="20" t="s">
        <v>414</v>
      </c>
      <c r="D364" s="162" t="s">
        <v>415</v>
      </c>
      <c r="E364" s="21" t="s">
        <v>341</v>
      </c>
      <c r="F364" s="31">
        <v>470</v>
      </c>
      <c r="G364" s="183">
        <v>2021</v>
      </c>
      <c r="H364" s="184">
        <v>44534</v>
      </c>
      <c r="I364" s="182">
        <v>7</v>
      </c>
      <c r="J364" s="185">
        <f t="shared" si="10"/>
        <v>3290</v>
      </c>
      <c r="K364" s="184">
        <v>44529</v>
      </c>
      <c r="L364" s="184">
        <v>44539</v>
      </c>
      <c r="M364" s="182">
        <f t="shared" si="11"/>
        <v>10</v>
      </c>
    </row>
    <row r="365" spans="1:13">
      <c r="A365" s="182" t="str">
        <f>VLOOKUP(C365,품목코드!$B$2:$C$293,2,FALSE)</f>
        <v>AM-AGK-00001</v>
      </c>
      <c r="B365" s="20" t="s">
        <v>718</v>
      </c>
      <c r="C365" s="20" t="s">
        <v>416</v>
      </c>
      <c r="D365" s="162" t="s">
        <v>417</v>
      </c>
      <c r="E365" s="21" t="s">
        <v>418</v>
      </c>
      <c r="F365" s="31">
        <v>11500</v>
      </c>
      <c r="G365" s="183">
        <v>2021</v>
      </c>
      <c r="H365" s="184">
        <v>44387</v>
      </c>
      <c r="I365" s="182">
        <v>10</v>
      </c>
      <c r="J365" s="185">
        <f t="shared" si="10"/>
        <v>115000</v>
      </c>
      <c r="K365" s="184">
        <v>44379</v>
      </c>
      <c r="L365" s="184">
        <v>44544</v>
      </c>
      <c r="M365" s="182">
        <f t="shared" si="11"/>
        <v>165</v>
      </c>
    </row>
    <row r="366" spans="1:13">
      <c r="A366" s="182" t="str">
        <f>VLOOKUP(C366,품목코드!$B$2:$C$293,2,FALSE)</f>
        <v>AM-AGL-00001</v>
      </c>
      <c r="B366" s="20" t="s">
        <v>718</v>
      </c>
      <c r="C366" s="20" t="s">
        <v>719</v>
      </c>
      <c r="D366" s="162" t="s">
        <v>720</v>
      </c>
      <c r="E366" s="20" t="s">
        <v>114</v>
      </c>
      <c r="F366" s="31">
        <v>16000</v>
      </c>
      <c r="G366" s="183">
        <v>2021</v>
      </c>
      <c r="H366" s="184">
        <v>44393</v>
      </c>
      <c r="I366" s="182">
        <v>41</v>
      </c>
      <c r="J366" s="185">
        <f t="shared" si="10"/>
        <v>656000</v>
      </c>
      <c r="K366" s="184">
        <v>44374</v>
      </c>
      <c r="L366" s="184">
        <v>44431</v>
      </c>
      <c r="M366" s="182">
        <f t="shared" si="11"/>
        <v>57</v>
      </c>
    </row>
    <row r="367" spans="1:13">
      <c r="A367" s="182" t="str">
        <f>VLOOKUP(C367,품목코드!$B$2:$C$293,2,FALSE)</f>
        <v>AN-AGM-00001</v>
      </c>
      <c r="B367" s="21" t="s">
        <v>421</v>
      </c>
      <c r="C367" s="20" t="s">
        <v>422</v>
      </c>
      <c r="D367" s="162" t="s">
        <v>423</v>
      </c>
      <c r="E367" s="20" t="s">
        <v>16</v>
      </c>
      <c r="F367" s="31">
        <v>18100</v>
      </c>
      <c r="G367" s="183">
        <v>2021</v>
      </c>
      <c r="H367" s="184">
        <v>44358</v>
      </c>
      <c r="I367" s="182">
        <v>33</v>
      </c>
      <c r="J367" s="185">
        <f t="shared" si="10"/>
        <v>597300</v>
      </c>
      <c r="K367" s="184">
        <v>44338</v>
      </c>
      <c r="L367" s="184">
        <v>44383</v>
      </c>
      <c r="M367" s="182">
        <f t="shared" si="11"/>
        <v>45</v>
      </c>
    </row>
    <row r="368" spans="1:13">
      <c r="A368" s="182" t="str">
        <f>VLOOKUP(C368,품목코드!$B$2:$C$293,2,FALSE)</f>
        <v>AN-AGN-00001</v>
      </c>
      <c r="B368" s="21" t="s">
        <v>421</v>
      </c>
      <c r="C368" s="20" t="s">
        <v>424</v>
      </c>
      <c r="D368" s="162" t="s">
        <v>425</v>
      </c>
      <c r="E368" s="20" t="s">
        <v>16</v>
      </c>
      <c r="F368" s="31">
        <v>9400</v>
      </c>
      <c r="G368" s="183">
        <v>2021</v>
      </c>
      <c r="H368" s="184">
        <v>44400</v>
      </c>
      <c r="I368" s="182">
        <v>0</v>
      </c>
      <c r="J368" s="185">
        <f t="shared" si="10"/>
        <v>0</v>
      </c>
      <c r="K368" s="184">
        <v>44399</v>
      </c>
      <c r="L368" s="184">
        <v>44538</v>
      </c>
      <c r="M368" s="182">
        <f t="shared" si="11"/>
        <v>139</v>
      </c>
    </row>
    <row r="369" spans="1:13">
      <c r="A369" s="182" t="str">
        <f>VLOOKUP(C369,품목코드!$B$2:$C$293,2,FALSE)</f>
        <v>AN-AGO-00001</v>
      </c>
      <c r="B369" s="21" t="s">
        <v>421</v>
      </c>
      <c r="C369" s="20" t="s">
        <v>428</v>
      </c>
      <c r="D369" s="166" t="s">
        <v>429</v>
      </c>
      <c r="E369" s="20" t="s">
        <v>114</v>
      </c>
      <c r="F369" s="88">
        <v>5787</v>
      </c>
      <c r="G369" s="183">
        <v>2021</v>
      </c>
      <c r="H369" s="184">
        <v>44430</v>
      </c>
      <c r="I369" s="182">
        <v>13</v>
      </c>
      <c r="J369" s="185">
        <f t="shared" si="10"/>
        <v>75231</v>
      </c>
      <c r="K369" s="184">
        <v>44411</v>
      </c>
      <c r="L369" s="184">
        <v>44511</v>
      </c>
      <c r="M369" s="182">
        <f t="shared" si="11"/>
        <v>100</v>
      </c>
    </row>
    <row r="370" spans="1:13">
      <c r="A370" s="182" t="str">
        <f>VLOOKUP(C370,품목코드!$B$2:$C$293,2,FALSE)</f>
        <v>AN-AGP-00001</v>
      </c>
      <c r="B370" s="21" t="s">
        <v>421</v>
      </c>
      <c r="C370" s="20" t="s">
        <v>430</v>
      </c>
      <c r="D370" s="162" t="s">
        <v>431</v>
      </c>
      <c r="E370" s="20" t="s">
        <v>16</v>
      </c>
      <c r="F370" s="88">
        <v>2330</v>
      </c>
      <c r="G370" s="183">
        <v>2021</v>
      </c>
      <c r="H370" s="184">
        <v>44508</v>
      </c>
      <c r="I370" s="182">
        <v>42</v>
      </c>
      <c r="J370" s="185">
        <f t="shared" si="10"/>
        <v>97860</v>
      </c>
      <c r="K370" s="184">
        <v>44507</v>
      </c>
      <c r="L370" s="184">
        <v>44560</v>
      </c>
      <c r="M370" s="182">
        <f t="shared" si="11"/>
        <v>53</v>
      </c>
    </row>
    <row r="371" spans="1:13">
      <c r="A371" s="182" t="str">
        <f>VLOOKUP(C371,품목코드!$B$2:$C$293,2,FALSE)</f>
        <v>AN-AGQ-00001</v>
      </c>
      <c r="B371" s="21" t="s">
        <v>421</v>
      </c>
      <c r="C371" s="20" t="s">
        <v>432</v>
      </c>
      <c r="D371" s="166" t="s">
        <v>433</v>
      </c>
      <c r="E371" s="21" t="s">
        <v>16</v>
      </c>
      <c r="F371" s="88">
        <v>7070</v>
      </c>
      <c r="G371" s="183">
        <v>2021</v>
      </c>
      <c r="H371" s="184">
        <v>44317</v>
      </c>
      <c r="I371" s="182">
        <v>46</v>
      </c>
      <c r="J371" s="185">
        <f t="shared" si="10"/>
        <v>325220</v>
      </c>
      <c r="K371" s="184">
        <v>44302</v>
      </c>
      <c r="L371" s="184">
        <v>44479</v>
      </c>
      <c r="M371" s="182">
        <f t="shared" si="11"/>
        <v>177</v>
      </c>
    </row>
    <row r="372" spans="1:13">
      <c r="A372" s="182" t="str">
        <f>VLOOKUP(C372,품목코드!$B$2:$C$293,2,FALSE)</f>
        <v>AN-AGR-00001</v>
      </c>
      <c r="B372" s="21" t="s">
        <v>421</v>
      </c>
      <c r="C372" s="20" t="s">
        <v>434</v>
      </c>
      <c r="D372" s="162" t="s">
        <v>435</v>
      </c>
      <c r="E372" s="20" t="s">
        <v>114</v>
      </c>
      <c r="F372" s="88">
        <v>2330</v>
      </c>
      <c r="G372" s="183">
        <v>2021</v>
      </c>
      <c r="H372" s="184">
        <v>44415</v>
      </c>
      <c r="I372" s="182">
        <v>10</v>
      </c>
      <c r="J372" s="185">
        <f t="shared" si="10"/>
        <v>23300</v>
      </c>
      <c r="K372" s="184">
        <v>44388</v>
      </c>
      <c r="L372" s="184">
        <v>44394</v>
      </c>
      <c r="M372" s="182">
        <f t="shared" si="11"/>
        <v>6</v>
      </c>
    </row>
    <row r="373" spans="1:13">
      <c r="A373" s="182" t="str">
        <f>VLOOKUP(C373,품목코드!$B$2:$C$293,2,FALSE)</f>
        <v>AN-AHQ-00001</v>
      </c>
      <c r="B373" s="21" t="s">
        <v>421</v>
      </c>
      <c r="C373" s="21" t="s">
        <v>721</v>
      </c>
      <c r="D373" s="166" t="s">
        <v>722</v>
      </c>
      <c r="E373" s="20" t="s">
        <v>16</v>
      </c>
      <c r="F373" s="55">
        <v>6238</v>
      </c>
      <c r="G373" s="183">
        <v>2021</v>
      </c>
      <c r="H373" s="184">
        <v>44308</v>
      </c>
      <c r="I373" s="182">
        <v>25</v>
      </c>
      <c r="J373" s="185">
        <f t="shared" si="10"/>
        <v>155950</v>
      </c>
      <c r="K373" s="184">
        <v>44286</v>
      </c>
      <c r="L373" s="184">
        <v>44331</v>
      </c>
      <c r="M373" s="182">
        <f t="shared" si="11"/>
        <v>45</v>
      </c>
    </row>
    <row r="374" spans="1:13">
      <c r="A374" s="182" t="str">
        <f>VLOOKUP(C374,품목코드!$B$2:$C$293,2,FALSE)</f>
        <v>AO-AGT-00001</v>
      </c>
      <c r="B374" s="20" t="s">
        <v>438</v>
      </c>
      <c r="C374" s="20" t="s">
        <v>442</v>
      </c>
      <c r="D374" s="166" t="s">
        <v>443</v>
      </c>
      <c r="E374" s="21" t="s">
        <v>441</v>
      </c>
      <c r="F374" s="31">
        <v>37230</v>
      </c>
      <c r="G374" s="183">
        <v>2021</v>
      </c>
      <c r="H374" s="184">
        <v>44242</v>
      </c>
      <c r="I374" s="182">
        <v>0</v>
      </c>
      <c r="J374" s="185">
        <f t="shared" si="10"/>
        <v>0</v>
      </c>
      <c r="K374" s="184">
        <v>44219</v>
      </c>
      <c r="L374" s="184">
        <v>44368</v>
      </c>
      <c r="M374" s="182">
        <f t="shared" si="11"/>
        <v>149</v>
      </c>
    </row>
    <row r="375" spans="1:13">
      <c r="A375" s="182" t="str">
        <f>VLOOKUP(C375,품목코드!$B$2:$C$293,2,FALSE)</f>
        <v>AO-AGU-00001</v>
      </c>
      <c r="B375" s="20" t="s">
        <v>438</v>
      </c>
      <c r="C375" s="20" t="s">
        <v>444</v>
      </c>
      <c r="D375" s="162" t="s">
        <v>445</v>
      </c>
      <c r="E375" s="21" t="s">
        <v>441</v>
      </c>
      <c r="F375" s="31">
        <v>48510</v>
      </c>
      <c r="G375" s="183">
        <v>2021</v>
      </c>
      <c r="H375" s="184">
        <v>44509</v>
      </c>
      <c r="I375" s="182">
        <v>29</v>
      </c>
      <c r="J375" s="185">
        <f t="shared" si="10"/>
        <v>1406790</v>
      </c>
      <c r="K375" s="184">
        <v>44508</v>
      </c>
      <c r="L375" s="184">
        <v>44663</v>
      </c>
      <c r="M375" s="182">
        <f t="shared" si="11"/>
        <v>155</v>
      </c>
    </row>
    <row r="376" spans="1:13">
      <c r="A376" s="182" t="str">
        <f>VLOOKUP(C376,품목코드!$B$2:$C$293,2,FALSE)</f>
        <v>AO-AGV-00001</v>
      </c>
      <c r="B376" s="20" t="s">
        <v>438</v>
      </c>
      <c r="C376" s="20" t="s">
        <v>446</v>
      </c>
      <c r="D376" s="162" t="s">
        <v>447</v>
      </c>
      <c r="E376" s="21" t="s">
        <v>441</v>
      </c>
      <c r="F376" s="24">
        <v>65650</v>
      </c>
      <c r="G376" s="183">
        <v>2021</v>
      </c>
      <c r="H376" s="184">
        <v>44234</v>
      </c>
      <c r="I376" s="182">
        <v>46</v>
      </c>
      <c r="J376" s="185">
        <f t="shared" si="10"/>
        <v>3019900</v>
      </c>
      <c r="K376" s="184">
        <v>44228</v>
      </c>
      <c r="L376" s="184">
        <v>44361</v>
      </c>
      <c r="M376" s="182">
        <f t="shared" si="11"/>
        <v>133</v>
      </c>
    </row>
    <row r="377" spans="1:13">
      <c r="A377" s="182" t="str">
        <f>VLOOKUP(C377,품목코드!$B$2:$C$293,2,FALSE)</f>
        <v>AO-AGW-00001</v>
      </c>
      <c r="B377" s="20" t="s">
        <v>438</v>
      </c>
      <c r="C377" s="21" t="s">
        <v>448</v>
      </c>
      <c r="D377" s="166" t="s">
        <v>449</v>
      </c>
      <c r="E377" s="20" t="s">
        <v>95</v>
      </c>
      <c r="F377" s="31">
        <v>2400000</v>
      </c>
      <c r="G377" s="183">
        <v>2021</v>
      </c>
      <c r="H377" s="184">
        <v>44413</v>
      </c>
      <c r="I377" s="182">
        <v>33</v>
      </c>
      <c r="J377" s="185">
        <f t="shared" si="10"/>
        <v>79200000</v>
      </c>
      <c r="K377" s="184">
        <v>44412</v>
      </c>
      <c r="L377" s="184">
        <v>44569</v>
      </c>
      <c r="M377" s="182">
        <f t="shared" si="11"/>
        <v>157</v>
      </c>
    </row>
    <row r="378" spans="1:13">
      <c r="A378" s="182" t="str">
        <f>VLOOKUP(C378,품목코드!$B$2:$C$293,2,FALSE)</f>
        <v>AO-AGX-00001</v>
      </c>
      <c r="B378" s="20" t="s">
        <v>438</v>
      </c>
      <c r="C378" s="21" t="s">
        <v>450</v>
      </c>
      <c r="D378" s="166" t="s">
        <v>451</v>
      </c>
      <c r="E378" s="20" t="s">
        <v>95</v>
      </c>
      <c r="F378" s="31">
        <v>1365000</v>
      </c>
      <c r="G378" s="183">
        <v>2021</v>
      </c>
      <c r="H378" s="184">
        <v>44525</v>
      </c>
      <c r="I378" s="182">
        <v>16</v>
      </c>
      <c r="J378" s="185">
        <f t="shared" si="10"/>
        <v>21840000</v>
      </c>
      <c r="K378" s="184">
        <v>44522</v>
      </c>
      <c r="L378" s="184">
        <v>44591</v>
      </c>
      <c r="M378" s="182">
        <f t="shared" si="11"/>
        <v>69</v>
      </c>
    </row>
    <row r="379" spans="1:13">
      <c r="A379" s="182" t="str">
        <f>VLOOKUP(C379,품목코드!$B$2:$C$293,2,FALSE)</f>
        <v>AO-AGY-00001</v>
      </c>
      <c r="B379" s="20" t="s">
        <v>438</v>
      </c>
      <c r="C379" s="20" t="s">
        <v>452</v>
      </c>
      <c r="D379" s="162" t="s">
        <v>453</v>
      </c>
      <c r="E379" s="21" t="s">
        <v>441</v>
      </c>
      <c r="F379" s="31">
        <v>106140</v>
      </c>
      <c r="G379" s="183">
        <v>2021</v>
      </c>
      <c r="H379" s="184">
        <v>44453</v>
      </c>
      <c r="I379" s="182">
        <v>35</v>
      </c>
      <c r="J379" s="185">
        <f t="shared" si="10"/>
        <v>3714900</v>
      </c>
      <c r="K379" s="184">
        <v>44444</v>
      </c>
      <c r="L379" s="184">
        <v>44539</v>
      </c>
      <c r="M379" s="182">
        <f t="shared" si="11"/>
        <v>95</v>
      </c>
    </row>
    <row r="380" spans="1:13">
      <c r="A380" s="182" t="str">
        <f>VLOOKUP(C380,품목코드!$B$2:$C$293,2,FALSE)</f>
        <v>AO-AGZ-00001</v>
      </c>
      <c r="B380" s="20" t="s">
        <v>438</v>
      </c>
      <c r="C380" s="20" t="s">
        <v>454</v>
      </c>
      <c r="D380" s="162" t="s">
        <v>455</v>
      </c>
      <c r="E380" s="20" t="s">
        <v>95</v>
      </c>
      <c r="F380" s="31">
        <v>2040000</v>
      </c>
      <c r="G380" s="183">
        <v>2021</v>
      </c>
      <c r="H380" s="184">
        <v>44267</v>
      </c>
      <c r="I380" s="182">
        <v>17</v>
      </c>
      <c r="J380" s="185">
        <f t="shared" si="10"/>
        <v>34680000</v>
      </c>
      <c r="K380" s="184">
        <v>44261</v>
      </c>
      <c r="L380" s="184">
        <v>44305</v>
      </c>
      <c r="M380" s="182">
        <f t="shared" si="11"/>
        <v>44</v>
      </c>
    </row>
    <row r="381" spans="1:13">
      <c r="A381" s="182" t="str">
        <f>VLOOKUP(C381,품목코드!$B$2:$C$293,2,FALSE)</f>
        <v>AO-AHA-00001</v>
      </c>
      <c r="B381" s="20" t="s">
        <v>438</v>
      </c>
      <c r="C381" s="20" t="s">
        <v>456</v>
      </c>
      <c r="D381" s="162" t="s">
        <v>457</v>
      </c>
      <c r="E381" s="20" t="s">
        <v>95</v>
      </c>
      <c r="F381" s="31">
        <v>640000</v>
      </c>
      <c r="G381" s="183">
        <v>2021</v>
      </c>
      <c r="H381" s="184">
        <v>44429</v>
      </c>
      <c r="I381" s="182">
        <v>27</v>
      </c>
      <c r="J381" s="185">
        <f t="shared" si="10"/>
        <v>17280000</v>
      </c>
      <c r="K381" s="184">
        <v>44423</v>
      </c>
      <c r="L381" s="184">
        <v>44529</v>
      </c>
      <c r="M381" s="182">
        <f t="shared" si="11"/>
        <v>106</v>
      </c>
    </row>
    <row r="382" spans="1:13">
      <c r="A382" s="182" t="str">
        <f>VLOOKUP(C382,품목코드!$B$2:$C$293,2,FALSE)</f>
        <v>AO-AHB-00001</v>
      </c>
      <c r="B382" s="20" t="s">
        <v>438</v>
      </c>
      <c r="C382" s="20" t="s">
        <v>458</v>
      </c>
      <c r="D382" s="162" t="s">
        <v>459</v>
      </c>
      <c r="E382" s="20" t="s">
        <v>16</v>
      </c>
      <c r="F382" s="31">
        <v>6500</v>
      </c>
      <c r="G382" s="183">
        <v>2021</v>
      </c>
      <c r="H382" s="184">
        <v>44364</v>
      </c>
      <c r="I382" s="182">
        <v>41</v>
      </c>
      <c r="J382" s="185">
        <f t="shared" si="10"/>
        <v>266500</v>
      </c>
      <c r="K382" s="184">
        <v>44357</v>
      </c>
      <c r="L382" s="184">
        <v>44367</v>
      </c>
      <c r="M382" s="182">
        <f t="shared" si="11"/>
        <v>10</v>
      </c>
    </row>
    <row r="383" spans="1:13">
      <c r="A383" s="182" t="str">
        <f>VLOOKUP(C383,품목코드!$B$2:$C$293,2,FALSE)</f>
        <v>AO-AHC-00001</v>
      </c>
      <c r="B383" s="20" t="s">
        <v>438</v>
      </c>
      <c r="C383" s="20" t="s">
        <v>460</v>
      </c>
      <c r="D383" s="162" t="s">
        <v>461</v>
      </c>
      <c r="E383" s="20" t="s">
        <v>95</v>
      </c>
      <c r="F383" s="31">
        <v>1684620</v>
      </c>
      <c r="G383" s="183">
        <v>2021</v>
      </c>
      <c r="H383" s="184">
        <v>44368</v>
      </c>
      <c r="I383" s="182">
        <v>15</v>
      </c>
      <c r="J383" s="185">
        <f t="shared" si="10"/>
        <v>25269300</v>
      </c>
      <c r="K383" s="184">
        <v>44359</v>
      </c>
      <c r="L383" s="184">
        <v>44426</v>
      </c>
      <c r="M383" s="182">
        <f t="shared" si="11"/>
        <v>67</v>
      </c>
    </row>
    <row r="384" spans="1:13">
      <c r="A384" s="182" t="str">
        <f>VLOOKUP(C384,품목코드!$B$2:$C$293,2,FALSE)</f>
        <v>AP-AHD-00001</v>
      </c>
      <c r="B384" s="21" t="s">
        <v>462</v>
      </c>
      <c r="C384" s="20" t="s">
        <v>465</v>
      </c>
      <c r="D384" s="162" t="s">
        <v>723</v>
      </c>
      <c r="E384" s="21" t="s">
        <v>280</v>
      </c>
      <c r="F384" s="31">
        <v>980000</v>
      </c>
      <c r="G384" s="183">
        <v>2021</v>
      </c>
      <c r="H384" s="184">
        <v>44378</v>
      </c>
      <c r="I384" s="182">
        <v>3</v>
      </c>
      <c r="J384" s="185">
        <f t="shared" si="10"/>
        <v>2940000</v>
      </c>
      <c r="K384" s="184">
        <v>44353</v>
      </c>
      <c r="L384" s="184">
        <v>44529</v>
      </c>
      <c r="M384" s="182">
        <f t="shared" si="11"/>
        <v>176</v>
      </c>
    </row>
    <row r="385" spans="1:13">
      <c r="A385" s="182" t="str">
        <f>VLOOKUP(C385,품목코드!$B$2:$C$293,2,FALSE)</f>
        <v>AP-AHE-00001</v>
      </c>
      <c r="B385" s="21" t="s">
        <v>462</v>
      </c>
      <c r="C385" s="21" t="s">
        <v>467</v>
      </c>
      <c r="D385" s="166" t="s">
        <v>468</v>
      </c>
      <c r="E385" s="21" t="s">
        <v>280</v>
      </c>
      <c r="F385" s="31">
        <v>215000</v>
      </c>
      <c r="G385" s="183">
        <v>2021</v>
      </c>
      <c r="H385" s="184">
        <v>44503</v>
      </c>
      <c r="I385" s="182">
        <v>24</v>
      </c>
      <c r="J385" s="185">
        <f t="shared" si="10"/>
        <v>5160000</v>
      </c>
      <c r="K385" s="184">
        <v>44478</v>
      </c>
      <c r="L385" s="184">
        <v>44572</v>
      </c>
      <c r="M385" s="182">
        <f t="shared" si="11"/>
        <v>94</v>
      </c>
    </row>
    <row r="386" spans="1:13">
      <c r="A386" s="182" t="str">
        <f>VLOOKUP(C386,품목코드!$B$2:$C$293,2,FALSE)</f>
        <v>AP-AHF-00001</v>
      </c>
      <c r="B386" s="21" t="s">
        <v>462</v>
      </c>
      <c r="C386" s="21" t="s">
        <v>469</v>
      </c>
      <c r="D386" s="166" t="s">
        <v>470</v>
      </c>
      <c r="E386" s="21" t="s">
        <v>68</v>
      </c>
      <c r="F386" s="31">
        <v>11000</v>
      </c>
      <c r="G386" s="183">
        <v>2021</v>
      </c>
      <c r="H386" s="184">
        <v>44522</v>
      </c>
      <c r="I386" s="182">
        <v>40</v>
      </c>
      <c r="J386" s="185">
        <f t="shared" si="10"/>
        <v>440000</v>
      </c>
      <c r="K386" s="184">
        <v>44506</v>
      </c>
      <c r="L386" s="184">
        <v>44633</v>
      </c>
      <c r="M386" s="182">
        <f t="shared" si="11"/>
        <v>127</v>
      </c>
    </row>
    <row r="387" spans="1:13">
      <c r="A387" s="182" t="str">
        <f>VLOOKUP(C387,품목코드!$B$2:$C$293,2,FALSE)</f>
        <v>AP-AHG-00001</v>
      </c>
      <c r="B387" s="21" t="s">
        <v>462</v>
      </c>
      <c r="C387" s="20" t="s">
        <v>471</v>
      </c>
      <c r="D387" s="166" t="s">
        <v>472</v>
      </c>
      <c r="E387" s="21" t="s">
        <v>280</v>
      </c>
      <c r="F387" s="31">
        <v>277000</v>
      </c>
      <c r="G387" s="183">
        <v>2021</v>
      </c>
      <c r="H387" s="184">
        <v>44551</v>
      </c>
      <c r="I387" s="182">
        <v>30</v>
      </c>
      <c r="J387" s="185">
        <f t="shared" ref="J387:J450" si="12">F387*I387</f>
        <v>8310000</v>
      </c>
      <c r="K387" s="184">
        <v>44540</v>
      </c>
      <c r="L387" s="184">
        <v>44560</v>
      </c>
      <c r="M387" s="182">
        <f t="shared" ref="M387:M450" si="13">L387-K387</f>
        <v>20</v>
      </c>
    </row>
    <row r="388" spans="1:13">
      <c r="A388" s="182" t="str">
        <f>VLOOKUP(C388,품목코드!$B$2:$C$293,2,FALSE)</f>
        <v>AP-AHH-00001</v>
      </c>
      <c r="B388" s="21" t="s">
        <v>462</v>
      </c>
      <c r="C388" s="21" t="s">
        <v>475</v>
      </c>
      <c r="D388" s="166" t="s">
        <v>724</v>
      </c>
      <c r="E388" s="21" t="s">
        <v>68</v>
      </c>
      <c r="F388" s="31">
        <v>425000</v>
      </c>
      <c r="G388" s="183">
        <v>2021</v>
      </c>
      <c r="H388" s="184">
        <v>44220</v>
      </c>
      <c r="I388" s="182">
        <v>38</v>
      </c>
      <c r="J388" s="185">
        <f t="shared" si="12"/>
        <v>16150000</v>
      </c>
      <c r="K388" s="184">
        <v>44219</v>
      </c>
      <c r="L388" s="184">
        <v>44319</v>
      </c>
      <c r="M388" s="182">
        <f t="shared" si="13"/>
        <v>100</v>
      </c>
    </row>
    <row r="389" spans="1:13">
      <c r="A389" s="182" t="str">
        <f>VLOOKUP(C389,품목코드!$B$2:$C$293,2,FALSE)</f>
        <v>AP-AHI-00001</v>
      </c>
      <c r="B389" s="21" t="s">
        <v>462</v>
      </c>
      <c r="C389" s="21" t="s">
        <v>477</v>
      </c>
      <c r="D389" s="166" t="s">
        <v>478</v>
      </c>
      <c r="E389" s="21" t="s">
        <v>68</v>
      </c>
      <c r="F389" s="31">
        <v>1306000</v>
      </c>
      <c r="G389" s="183">
        <v>2021</v>
      </c>
      <c r="H389" s="184">
        <v>44538</v>
      </c>
      <c r="I389" s="182">
        <v>37</v>
      </c>
      <c r="J389" s="185">
        <f t="shared" si="12"/>
        <v>48322000</v>
      </c>
      <c r="K389" s="184">
        <v>44532</v>
      </c>
      <c r="L389" s="184">
        <v>44543</v>
      </c>
      <c r="M389" s="182">
        <f t="shared" si="13"/>
        <v>11</v>
      </c>
    </row>
    <row r="390" spans="1:13">
      <c r="A390" s="182" t="str">
        <f>VLOOKUP(C390,품목코드!$B$2:$C$293,2,FALSE)</f>
        <v>AA-AAA-00001</v>
      </c>
      <c r="B390" s="21" t="s">
        <v>12</v>
      </c>
      <c r="C390" s="20" t="s">
        <v>13</v>
      </c>
      <c r="D390" s="162" t="s">
        <v>14</v>
      </c>
      <c r="E390" s="20" t="s">
        <v>16</v>
      </c>
      <c r="F390" s="55">
        <v>1260</v>
      </c>
      <c r="G390" s="186">
        <v>2022</v>
      </c>
      <c r="H390" s="184">
        <v>44870</v>
      </c>
      <c r="I390" s="182">
        <v>19</v>
      </c>
      <c r="J390" s="185">
        <f t="shared" si="12"/>
        <v>23940</v>
      </c>
      <c r="K390" s="184">
        <v>44848</v>
      </c>
      <c r="L390" s="184">
        <v>44873</v>
      </c>
      <c r="M390" s="182">
        <f t="shared" si="13"/>
        <v>25</v>
      </c>
    </row>
    <row r="391" spans="1:13">
      <c r="A391" s="182" t="str">
        <f>VLOOKUP(C391,품목코드!$B$2:$C$293,2,FALSE)</f>
        <v>AA-AAC-00001</v>
      </c>
      <c r="B391" s="21" t="s">
        <v>12</v>
      </c>
      <c r="C391" s="20" t="s">
        <v>21</v>
      </c>
      <c r="D391" s="162" t="s">
        <v>22</v>
      </c>
      <c r="E391" s="20" t="s">
        <v>20</v>
      </c>
      <c r="F391" s="88">
        <v>1065000</v>
      </c>
      <c r="G391" s="186">
        <v>2022</v>
      </c>
      <c r="H391" s="184">
        <v>44763</v>
      </c>
      <c r="I391" s="182">
        <v>31</v>
      </c>
      <c r="J391" s="185">
        <f t="shared" si="12"/>
        <v>33015000</v>
      </c>
      <c r="K391" s="184">
        <v>44748</v>
      </c>
      <c r="L391" s="184">
        <v>44856</v>
      </c>
      <c r="M391" s="182">
        <f t="shared" si="13"/>
        <v>108</v>
      </c>
    </row>
    <row r="392" spans="1:13">
      <c r="A392" s="182" t="str">
        <f>VLOOKUP(C392,품목코드!$B$2:$C$293,2,FALSE)</f>
        <v>AA-AHR-00001</v>
      </c>
      <c r="B392" s="21" t="s">
        <v>12</v>
      </c>
      <c r="C392" s="20" t="s">
        <v>764</v>
      </c>
      <c r="D392" s="162" t="s">
        <v>765</v>
      </c>
      <c r="E392" s="20" t="s">
        <v>23</v>
      </c>
      <c r="F392" s="55">
        <v>1095000</v>
      </c>
      <c r="G392" s="186">
        <v>2022</v>
      </c>
      <c r="H392" s="184">
        <v>44847</v>
      </c>
      <c r="I392" s="182">
        <v>45</v>
      </c>
      <c r="J392" s="185">
        <f t="shared" si="12"/>
        <v>49275000</v>
      </c>
      <c r="K392" s="184">
        <v>44841</v>
      </c>
      <c r="L392" s="184">
        <v>44965</v>
      </c>
      <c r="M392" s="182">
        <f t="shared" si="13"/>
        <v>124</v>
      </c>
    </row>
    <row r="393" spans="1:13">
      <c r="A393" s="182" t="str">
        <f>VLOOKUP(C393,품목코드!$B$2:$C$293,2,FALSE)</f>
        <v>AA-AAD-00001</v>
      </c>
      <c r="B393" s="21" t="s">
        <v>12</v>
      </c>
      <c r="C393" s="21" t="s">
        <v>24</v>
      </c>
      <c r="D393" s="162" t="s">
        <v>25</v>
      </c>
      <c r="E393" s="20" t="s">
        <v>16</v>
      </c>
      <c r="F393" s="55">
        <v>1260</v>
      </c>
      <c r="G393" s="186">
        <v>2022</v>
      </c>
      <c r="H393" s="184">
        <v>44582</v>
      </c>
      <c r="I393" s="182">
        <v>39</v>
      </c>
      <c r="J393" s="185">
        <f t="shared" si="12"/>
        <v>49140</v>
      </c>
      <c r="K393" s="184">
        <v>44554</v>
      </c>
      <c r="L393" s="184">
        <v>44696</v>
      </c>
      <c r="M393" s="182">
        <f t="shared" si="13"/>
        <v>142</v>
      </c>
    </row>
    <row r="394" spans="1:13">
      <c r="A394" s="182" t="str">
        <f>VLOOKUP(C394,품목코드!$B$2:$C$293,2,FALSE)</f>
        <v>AA-AAE-00001</v>
      </c>
      <c r="B394" s="21" t="s">
        <v>12</v>
      </c>
      <c r="C394" s="20" t="s">
        <v>26</v>
      </c>
      <c r="D394" s="162" t="s">
        <v>27</v>
      </c>
      <c r="E394" s="20" t="s">
        <v>16</v>
      </c>
      <c r="F394" s="55">
        <v>1260</v>
      </c>
      <c r="G394" s="186">
        <v>2022</v>
      </c>
      <c r="H394" s="184">
        <v>44698</v>
      </c>
      <c r="I394" s="182">
        <v>49</v>
      </c>
      <c r="J394" s="185">
        <f t="shared" si="12"/>
        <v>61740</v>
      </c>
      <c r="K394" s="184">
        <v>44675</v>
      </c>
      <c r="L394" s="184">
        <v>44837</v>
      </c>
      <c r="M394" s="182">
        <f t="shared" si="13"/>
        <v>162</v>
      </c>
    </row>
    <row r="395" spans="1:13">
      <c r="A395" s="182" t="str">
        <f>VLOOKUP(C395,품목코드!$B$2:$C$293,2,FALSE)</f>
        <v>AA-AAF-00001</v>
      </c>
      <c r="B395" s="21" t="s">
        <v>12</v>
      </c>
      <c r="C395" s="20" t="s">
        <v>28</v>
      </c>
      <c r="D395" s="162" t="s">
        <v>29</v>
      </c>
      <c r="E395" s="20" t="s">
        <v>16</v>
      </c>
      <c r="F395" s="55">
        <v>1260</v>
      </c>
      <c r="G395" s="186">
        <v>2022</v>
      </c>
      <c r="H395" s="184">
        <v>44765</v>
      </c>
      <c r="I395" s="182">
        <v>6</v>
      </c>
      <c r="J395" s="185">
        <f t="shared" si="12"/>
        <v>7560</v>
      </c>
      <c r="K395" s="184">
        <v>44740</v>
      </c>
      <c r="L395" s="184">
        <v>44772</v>
      </c>
      <c r="M395" s="182">
        <f t="shared" si="13"/>
        <v>32</v>
      </c>
    </row>
    <row r="396" spans="1:13">
      <c r="A396" s="182" t="str">
        <f>VLOOKUP(C396,품목코드!$B$2:$C$293,2,FALSE)</f>
        <v>AA-AAG-00001</v>
      </c>
      <c r="B396" s="21" t="s">
        <v>12</v>
      </c>
      <c r="C396" s="20" t="s">
        <v>30</v>
      </c>
      <c r="D396" s="162" t="s">
        <v>31</v>
      </c>
      <c r="E396" s="20" t="s">
        <v>16</v>
      </c>
      <c r="F396" s="55">
        <v>1260</v>
      </c>
      <c r="G396" s="186">
        <v>2022</v>
      </c>
      <c r="H396" s="184">
        <v>44617</v>
      </c>
      <c r="I396" s="182">
        <v>10</v>
      </c>
      <c r="J396" s="185">
        <f t="shared" si="12"/>
        <v>12600</v>
      </c>
      <c r="K396" s="184">
        <v>44605</v>
      </c>
      <c r="L396" s="184">
        <v>44743</v>
      </c>
      <c r="M396" s="182">
        <f t="shared" si="13"/>
        <v>138</v>
      </c>
    </row>
    <row r="397" spans="1:13">
      <c r="A397" s="182" t="str">
        <f>VLOOKUP(C397,품목코드!$B$2:$C$293,2,FALSE)</f>
        <v>AA-AAH-00001</v>
      </c>
      <c r="B397" s="21" t="s">
        <v>12</v>
      </c>
      <c r="C397" s="20" t="s">
        <v>32</v>
      </c>
      <c r="D397" s="162" t="s">
        <v>33</v>
      </c>
      <c r="E397" s="20" t="s">
        <v>23</v>
      </c>
      <c r="F397" s="55">
        <v>1330000</v>
      </c>
      <c r="G397" s="186">
        <v>2022</v>
      </c>
      <c r="H397" s="184">
        <v>44882</v>
      </c>
      <c r="I397" s="182">
        <v>40</v>
      </c>
      <c r="J397" s="185">
        <f t="shared" si="12"/>
        <v>53200000</v>
      </c>
      <c r="K397" s="184">
        <v>44876</v>
      </c>
      <c r="L397" s="184">
        <v>44950</v>
      </c>
      <c r="M397" s="182">
        <f t="shared" si="13"/>
        <v>74</v>
      </c>
    </row>
    <row r="398" spans="1:13">
      <c r="A398" s="182" t="str">
        <f>VLOOKUP(C398,품목코드!$B$2:$C$293,2,FALSE)</f>
        <v>AA-AAI-00001</v>
      </c>
      <c r="B398" s="21" t="s">
        <v>12</v>
      </c>
      <c r="C398" s="20" t="s">
        <v>34</v>
      </c>
      <c r="D398" s="162" t="s">
        <v>766</v>
      </c>
      <c r="E398" s="20" t="s">
        <v>16</v>
      </c>
      <c r="F398" s="55">
        <v>1220</v>
      </c>
      <c r="G398" s="186">
        <v>2022</v>
      </c>
      <c r="H398" s="184">
        <v>44820</v>
      </c>
      <c r="I398" s="182">
        <v>20</v>
      </c>
      <c r="J398" s="185">
        <f t="shared" si="12"/>
        <v>24400</v>
      </c>
      <c r="K398" s="184">
        <v>44806</v>
      </c>
      <c r="L398" s="184">
        <v>44893</v>
      </c>
      <c r="M398" s="182">
        <f t="shared" si="13"/>
        <v>87</v>
      </c>
    </row>
    <row r="399" spans="1:13">
      <c r="A399" s="182" t="str">
        <f>VLOOKUP(C399,품목코드!$B$2:$C$293,2,FALSE)</f>
        <v>AA-AAJ-00001</v>
      </c>
      <c r="B399" s="21" t="s">
        <v>12</v>
      </c>
      <c r="C399" s="20" t="s">
        <v>36</v>
      </c>
      <c r="D399" s="162" t="s">
        <v>682</v>
      </c>
      <c r="E399" s="20" t="s">
        <v>16</v>
      </c>
      <c r="F399" s="55">
        <v>1290</v>
      </c>
      <c r="G399" s="186">
        <v>2022</v>
      </c>
      <c r="H399" s="184">
        <v>44705</v>
      </c>
      <c r="I399" s="182">
        <v>12</v>
      </c>
      <c r="J399" s="185">
        <f t="shared" si="12"/>
        <v>15480</v>
      </c>
      <c r="K399" s="184">
        <v>44694</v>
      </c>
      <c r="L399" s="184">
        <v>44719</v>
      </c>
      <c r="M399" s="182">
        <f t="shared" si="13"/>
        <v>25</v>
      </c>
    </row>
    <row r="400" spans="1:13">
      <c r="A400" s="182" t="str">
        <f>VLOOKUP(C400,품목코드!$B$2:$C$293,2,FALSE)</f>
        <v>AA-AAK-00001</v>
      </c>
      <c r="B400" s="21" t="s">
        <v>12</v>
      </c>
      <c r="C400" s="21" t="s">
        <v>767</v>
      </c>
      <c r="D400" s="162" t="s">
        <v>39</v>
      </c>
      <c r="E400" s="20" t="s">
        <v>16</v>
      </c>
      <c r="F400" s="55">
        <v>1290</v>
      </c>
      <c r="G400" s="186">
        <v>2022</v>
      </c>
      <c r="H400" s="184">
        <v>44599</v>
      </c>
      <c r="I400" s="182">
        <v>9</v>
      </c>
      <c r="J400" s="185">
        <f t="shared" si="12"/>
        <v>11610</v>
      </c>
      <c r="K400" s="184">
        <v>44596</v>
      </c>
      <c r="L400" s="184">
        <v>44724</v>
      </c>
      <c r="M400" s="182">
        <f t="shared" si="13"/>
        <v>128</v>
      </c>
    </row>
    <row r="401" spans="1:13">
      <c r="A401" s="182" t="str">
        <f>VLOOKUP(C401,품목코드!$B$2:$C$293,2,FALSE)</f>
        <v>AA-AAL-00001</v>
      </c>
      <c r="B401" s="21" t="s">
        <v>12</v>
      </c>
      <c r="C401" s="20" t="s">
        <v>40</v>
      </c>
      <c r="D401" s="162" t="s">
        <v>683</v>
      </c>
      <c r="E401" s="21" t="s">
        <v>42</v>
      </c>
      <c r="F401" s="55">
        <v>6990</v>
      </c>
      <c r="G401" s="186">
        <v>2022</v>
      </c>
      <c r="H401" s="184">
        <v>44574</v>
      </c>
      <c r="I401" s="182">
        <v>48</v>
      </c>
      <c r="J401" s="185">
        <f t="shared" si="12"/>
        <v>335520</v>
      </c>
      <c r="K401" s="184">
        <v>44558</v>
      </c>
      <c r="L401" s="184">
        <v>44676</v>
      </c>
      <c r="M401" s="182">
        <f t="shared" si="13"/>
        <v>118</v>
      </c>
    </row>
    <row r="402" spans="1:13">
      <c r="A402" s="182" t="str">
        <f>VLOOKUP(C402,품목코드!$B$2:$C$293,2,FALSE)</f>
        <v>AA-AAM-00001</v>
      </c>
      <c r="B402" s="21" t="s">
        <v>12</v>
      </c>
      <c r="C402" s="20" t="s">
        <v>43</v>
      </c>
      <c r="D402" s="162" t="s">
        <v>684</v>
      </c>
      <c r="E402" s="21" t="s">
        <v>42</v>
      </c>
      <c r="F402" s="55">
        <v>4690</v>
      </c>
      <c r="G402" s="186">
        <v>2022</v>
      </c>
      <c r="H402" s="184">
        <v>44664</v>
      </c>
      <c r="I402" s="182">
        <v>46</v>
      </c>
      <c r="J402" s="185">
        <f t="shared" si="12"/>
        <v>215740</v>
      </c>
      <c r="K402" s="184">
        <v>44656</v>
      </c>
      <c r="L402" s="184">
        <v>44804</v>
      </c>
      <c r="M402" s="182">
        <f t="shared" si="13"/>
        <v>148</v>
      </c>
    </row>
    <row r="403" spans="1:13">
      <c r="A403" s="182" t="str">
        <f>VLOOKUP(C403,품목코드!$B$2:$C$293,2,FALSE)</f>
        <v>AA-AAN-00001</v>
      </c>
      <c r="B403" s="21" t="s">
        <v>12</v>
      </c>
      <c r="C403" s="20" t="s">
        <v>45</v>
      </c>
      <c r="D403" s="162" t="s">
        <v>685</v>
      </c>
      <c r="E403" s="20" t="s">
        <v>23</v>
      </c>
      <c r="F403" s="55">
        <v>2441000</v>
      </c>
      <c r="G403" s="186">
        <v>2022</v>
      </c>
      <c r="H403" s="184">
        <v>44617</v>
      </c>
      <c r="I403" s="182">
        <v>4</v>
      </c>
      <c r="J403" s="185">
        <f t="shared" si="12"/>
        <v>9764000</v>
      </c>
      <c r="K403" s="184">
        <v>44589</v>
      </c>
      <c r="L403" s="184">
        <v>44654</v>
      </c>
      <c r="M403" s="182">
        <f t="shared" si="13"/>
        <v>65</v>
      </c>
    </row>
    <row r="404" spans="1:13">
      <c r="A404" s="182" t="str">
        <f>VLOOKUP(C404,품목코드!$B$2:$C$293,2,FALSE)</f>
        <v>AA-AAO-00001</v>
      </c>
      <c r="B404" s="21" t="s">
        <v>12</v>
      </c>
      <c r="C404" s="21" t="s">
        <v>48</v>
      </c>
      <c r="D404" s="166" t="s">
        <v>686</v>
      </c>
      <c r="E404" s="20" t="s">
        <v>50</v>
      </c>
      <c r="F404" s="55">
        <v>9980</v>
      </c>
      <c r="G404" s="186">
        <v>2022</v>
      </c>
      <c r="H404" s="184">
        <v>44667</v>
      </c>
      <c r="I404" s="182">
        <v>11</v>
      </c>
      <c r="J404" s="185">
        <f t="shared" si="12"/>
        <v>109780</v>
      </c>
      <c r="K404" s="184">
        <v>44645</v>
      </c>
      <c r="L404" s="184">
        <v>44751</v>
      </c>
      <c r="M404" s="182">
        <f t="shared" si="13"/>
        <v>106</v>
      </c>
    </row>
    <row r="405" spans="1:13">
      <c r="A405" s="182" t="str">
        <f>VLOOKUP(C405,품목코드!$B$2:$C$293,2,FALSE)</f>
        <v>AA-AAP-00001</v>
      </c>
      <c r="B405" s="21" t="s">
        <v>12</v>
      </c>
      <c r="C405" s="20" t="s">
        <v>51</v>
      </c>
      <c r="D405" s="162" t="s">
        <v>52</v>
      </c>
      <c r="E405" s="20" t="s">
        <v>16</v>
      </c>
      <c r="F405" s="55">
        <v>1390</v>
      </c>
      <c r="G405" s="186">
        <v>2022</v>
      </c>
      <c r="H405" s="184">
        <v>44910</v>
      </c>
      <c r="I405" s="182">
        <v>28</v>
      </c>
      <c r="J405" s="185">
        <f t="shared" si="12"/>
        <v>38920</v>
      </c>
      <c r="K405" s="184">
        <v>44899</v>
      </c>
      <c r="L405" s="184">
        <v>45016</v>
      </c>
      <c r="M405" s="182">
        <f t="shared" si="13"/>
        <v>117</v>
      </c>
    </row>
    <row r="406" spans="1:13">
      <c r="A406" s="182" t="str">
        <f>VLOOKUP(C406,품목코드!$B$2:$C$293,2,FALSE)</f>
        <v>AA-AAQ-00001</v>
      </c>
      <c r="B406" s="21" t="s">
        <v>12</v>
      </c>
      <c r="C406" s="20" t="s">
        <v>53</v>
      </c>
      <c r="D406" s="162" t="s">
        <v>54</v>
      </c>
      <c r="E406" s="20" t="s">
        <v>16</v>
      </c>
      <c r="F406" s="55">
        <v>1460</v>
      </c>
      <c r="G406" s="186">
        <v>2022</v>
      </c>
      <c r="H406" s="184">
        <v>44575</v>
      </c>
      <c r="I406" s="182">
        <v>41</v>
      </c>
      <c r="J406" s="185">
        <f t="shared" si="12"/>
        <v>59860</v>
      </c>
      <c r="K406" s="184">
        <v>44553</v>
      </c>
      <c r="L406" s="184">
        <v>44633</v>
      </c>
      <c r="M406" s="182">
        <f t="shared" si="13"/>
        <v>80</v>
      </c>
    </row>
    <row r="407" spans="1:13">
      <c r="A407" s="182" t="str">
        <f>VLOOKUP(C407,품목코드!$B$2:$C$293,2,FALSE)</f>
        <v>AA-AAR-00001</v>
      </c>
      <c r="B407" s="21" t="s">
        <v>12</v>
      </c>
      <c r="C407" s="20" t="s">
        <v>55</v>
      </c>
      <c r="D407" s="162" t="s">
        <v>56</v>
      </c>
      <c r="E407" s="20" t="s">
        <v>16</v>
      </c>
      <c r="F407" s="55">
        <v>1710</v>
      </c>
      <c r="G407" s="186">
        <v>2022</v>
      </c>
      <c r="H407" s="184">
        <v>44709</v>
      </c>
      <c r="I407" s="182">
        <v>38</v>
      </c>
      <c r="J407" s="185">
        <f t="shared" si="12"/>
        <v>64980</v>
      </c>
      <c r="K407" s="184">
        <v>44708</v>
      </c>
      <c r="L407" s="184">
        <v>44780</v>
      </c>
      <c r="M407" s="182">
        <f t="shared" si="13"/>
        <v>72</v>
      </c>
    </row>
    <row r="408" spans="1:13">
      <c r="A408" s="182" t="str">
        <f>VLOOKUP(C408,품목코드!$B$2:$C$293,2,FALSE)</f>
        <v>AA-AAS-00001</v>
      </c>
      <c r="B408" s="21" t="s">
        <v>12</v>
      </c>
      <c r="C408" s="20" t="s">
        <v>57</v>
      </c>
      <c r="D408" s="162" t="s">
        <v>58</v>
      </c>
      <c r="E408" s="20" t="s">
        <v>16</v>
      </c>
      <c r="F408" s="55">
        <v>2760</v>
      </c>
      <c r="G408" s="186">
        <v>2022</v>
      </c>
      <c r="H408" s="184">
        <v>44868</v>
      </c>
      <c r="I408" s="182">
        <v>15</v>
      </c>
      <c r="J408" s="185">
        <f t="shared" si="12"/>
        <v>41400</v>
      </c>
      <c r="K408" s="184">
        <v>44865</v>
      </c>
      <c r="L408" s="184">
        <v>44928</v>
      </c>
      <c r="M408" s="182">
        <f t="shared" si="13"/>
        <v>63</v>
      </c>
    </row>
    <row r="409" spans="1:13">
      <c r="A409" s="182" t="str">
        <f>VLOOKUP(C409,품목코드!$B$2:$C$293,2,FALSE)</f>
        <v>AA-AAT-00001</v>
      </c>
      <c r="B409" s="21" t="s">
        <v>12</v>
      </c>
      <c r="C409" s="20" t="s">
        <v>59</v>
      </c>
      <c r="D409" s="162" t="s">
        <v>60</v>
      </c>
      <c r="E409" s="20" t="s">
        <v>16</v>
      </c>
      <c r="F409" s="55">
        <v>2010</v>
      </c>
      <c r="G409" s="186">
        <v>2022</v>
      </c>
      <c r="H409" s="184">
        <v>44736</v>
      </c>
      <c r="I409" s="182">
        <v>33</v>
      </c>
      <c r="J409" s="185">
        <f t="shared" si="12"/>
        <v>66330</v>
      </c>
      <c r="K409" s="184">
        <v>44729</v>
      </c>
      <c r="L409" s="184">
        <v>44845</v>
      </c>
      <c r="M409" s="182">
        <f t="shared" si="13"/>
        <v>116</v>
      </c>
    </row>
    <row r="410" spans="1:13">
      <c r="A410" s="182" t="str">
        <f>VLOOKUP(C410,품목코드!$B$2:$C$293,2,FALSE)</f>
        <v>AA-AAU-00001</v>
      </c>
      <c r="B410" s="21" t="s">
        <v>12</v>
      </c>
      <c r="C410" s="20" t="s">
        <v>61</v>
      </c>
      <c r="D410" s="162" t="s">
        <v>62</v>
      </c>
      <c r="E410" s="20" t="s">
        <v>50</v>
      </c>
      <c r="F410" s="55">
        <v>1350</v>
      </c>
      <c r="G410" s="186">
        <v>2022</v>
      </c>
      <c r="H410" s="184">
        <v>44903</v>
      </c>
      <c r="I410" s="182">
        <v>23</v>
      </c>
      <c r="J410" s="185">
        <f t="shared" si="12"/>
        <v>31050</v>
      </c>
      <c r="K410" s="184">
        <v>44899</v>
      </c>
      <c r="L410" s="184">
        <v>44982</v>
      </c>
      <c r="M410" s="182">
        <f t="shared" si="13"/>
        <v>83</v>
      </c>
    </row>
    <row r="411" spans="1:13">
      <c r="A411" s="182" t="str">
        <f>VLOOKUP(C411,품목코드!$B$2:$C$293,2,FALSE)</f>
        <v>AA-AAV-00001</v>
      </c>
      <c r="B411" s="21" t="s">
        <v>12</v>
      </c>
      <c r="C411" s="20" t="s">
        <v>63</v>
      </c>
      <c r="D411" s="162" t="s">
        <v>64</v>
      </c>
      <c r="E411" s="20" t="s">
        <v>65</v>
      </c>
      <c r="F411" s="55">
        <v>40460</v>
      </c>
      <c r="G411" s="186">
        <v>2022</v>
      </c>
      <c r="H411" s="184">
        <v>44775</v>
      </c>
      <c r="I411" s="182">
        <v>35</v>
      </c>
      <c r="J411" s="185">
        <f t="shared" si="12"/>
        <v>1416100</v>
      </c>
      <c r="K411" s="184">
        <v>44762</v>
      </c>
      <c r="L411" s="184">
        <v>44780</v>
      </c>
      <c r="M411" s="182">
        <f t="shared" si="13"/>
        <v>18</v>
      </c>
    </row>
    <row r="412" spans="1:13">
      <c r="A412" s="182" t="str">
        <f>VLOOKUP(C412,품목코드!$B$2:$C$293,2,FALSE)</f>
        <v>AA-AAW-00001</v>
      </c>
      <c r="B412" s="21" t="s">
        <v>12</v>
      </c>
      <c r="C412" s="20" t="s">
        <v>66</v>
      </c>
      <c r="D412" s="162" t="s">
        <v>67</v>
      </c>
      <c r="E412" s="21" t="s">
        <v>68</v>
      </c>
      <c r="F412" s="88">
        <v>24</v>
      </c>
      <c r="G412" s="186">
        <v>2022</v>
      </c>
      <c r="H412" s="184">
        <v>44790</v>
      </c>
      <c r="I412" s="182">
        <v>22</v>
      </c>
      <c r="J412" s="185">
        <f t="shared" si="12"/>
        <v>528</v>
      </c>
      <c r="K412" s="184">
        <v>44761</v>
      </c>
      <c r="L412" s="184">
        <v>44764</v>
      </c>
      <c r="M412" s="182">
        <f t="shared" si="13"/>
        <v>3</v>
      </c>
    </row>
    <row r="413" spans="1:13">
      <c r="A413" s="182" t="str">
        <f>VLOOKUP(C413,품목코드!$B$2:$C$293,2,FALSE)</f>
        <v>AB-AAX-00001</v>
      </c>
      <c r="B413" s="21" t="s">
        <v>69</v>
      </c>
      <c r="C413" s="21" t="s">
        <v>70</v>
      </c>
      <c r="D413" s="166" t="s">
        <v>71</v>
      </c>
      <c r="E413" s="21" t="s">
        <v>23</v>
      </c>
      <c r="F413" s="88">
        <v>4300000</v>
      </c>
      <c r="G413" s="186">
        <v>2022</v>
      </c>
      <c r="H413" s="184">
        <v>44828</v>
      </c>
      <c r="I413" s="182">
        <v>20</v>
      </c>
      <c r="J413" s="185">
        <f t="shared" si="12"/>
        <v>86000000</v>
      </c>
      <c r="K413" s="184">
        <v>44816</v>
      </c>
      <c r="L413" s="184">
        <v>44917</v>
      </c>
      <c r="M413" s="182">
        <f t="shared" si="13"/>
        <v>101</v>
      </c>
    </row>
    <row r="414" spans="1:13">
      <c r="A414" s="182" t="str">
        <f>VLOOKUP(C414,품목코드!$B$2:$C$293,2,FALSE)</f>
        <v>AB-AAY-00001</v>
      </c>
      <c r="B414" s="21" t="s">
        <v>69</v>
      </c>
      <c r="C414" s="20" t="s">
        <v>72</v>
      </c>
      <c r="D414" s="162" t="s">
        <v>73</v>
      </c>
      <c r="E414" s="20" t="s">
        <v>16</v>
      </c>
      <c r="F414" s="88">
        <v>9550</v>
      </c>
      <c r="G414" s="186">
        <v>2022</v>
      </c>
      <c r="H414" s="184">
        <v>44589</v>
      </c>
      <c r="I414" s="182">
        <v>42</v>
      </c>
      <c r="J414" s="185">
        <f t="shared" si="12"/>
        <v>401100</v>
      </c>
      <c r="K414" s="184">
        <v>44578</v>
      </c>
      <c r="L414" s="184">
        <v>44701</v>
      </c>
      <c r="M414" s="182">
        <f t="shared" si="13"/>
        <v>123</v>
      </c>
    </row>
    <row r="415" spans="1:13">
      <c r="A415" s="182" t="str">
        <f>VLOOKUP(C415,품목코드!$B$2:$C$293,2,FALSE)</f>
        <v>AB-AAZ-00001</v>
      </c>
      <c r="B415" s="21" t="s">
        <v>69</v>
      </c>
      <c r="C415" s="21" t="s">
        <v>74</v>
      </c>
      <c r="D415" s="162" t="s">
        <v>75</v>
      </c>
      <c r="E415" s="21" t="s">
        <v>50</v>
      </c>
      <c r="F415" s="88">
        <v>3000</v>
      </c>
      <c r="G415" s="186">
        <v>2022</v>
      </c>
      <c r="H415" s="184">
        <v>44770</v>
      </c>
      <c r="I415" s="182">
        <v>41</v>
      </c>
      <c r="J415" s="185">
        <f t="shared" si="12"/>
        <v>123000</v>
      </c>
      <c r="K415" s="184">
        <v>44751</v>
      </c>
      <c r="L415" s="184">
        <v>44844</v>
      </c>
      <c r="M415" s="182">
        <f t="shared" si="13"/>
        <v>93</v>
      </c>
    </row>
    <row r="416" spans="1:13">
      <c r="A416" s="182" t="str">
        <f>VLOOKUP(C416,품목코드!$B$2:$C$293,2,FALSE)</f>
        <v>AB-ABA-00001</v>
      </c>
      <c r="B416" s="21" t="s">
        <v>69</v>
      </c>
      <c r="C416" s="20" t="s">
        <v>76</v>
      </c>
      <c r="D416" s="162" t="s">
        <v>77</v>
      </c>
      <c r="E416" s="20" t="s">
        <v>16</v>
      </c>
      <c r="F416" s="88">
        <v>3750</v>
      </c>
      <c r="G416" s="186">
        <v>2022</v>
      </c>
      <c r="H416" s="184">
        <v>44840</v>
      </c>
      <c r="I416" s="182">
        <v>49</v>
      </c>
      <c r="J416" s="185">
        <f t="shared" si="12"/>
        <v>183750</v>
      </c>
      <c r="K416" s="184">
        <v>44816</v>
      </c>
      <c r="L416" s="184">
        <v>44987</v>
      </c>
      <c r="M416" s="182">
        <f t="shared" si="13"/>
        <v>171</v>
      </c>
    </row>
    <row r="417" spans="1:13">
      <c r="A417" s="182" t="str">
        <f>VLOOKUP(C417,품목코드!$B$2:$C$293,2,FALSE)</f>
        <v>AB-ABB-00001</v>
      </c>
      <c r="B417" s="21" t="s">
        <v>69</v>
      </c>
      <c r="C417" s="20" t="s">
        <v>78</v>
      </c>
      <c r="D417" s="162" t="s">
        <v>79</v>
      </c>
      <c r="E417" s="20" t="s">
        <v>16</v>
      </c>
      <c r="F417" s="88">
        <v>1940</v>
      </c>
      <c r="G417" s="186">
        <v>2022</v>
      </c>
      <c r="H417" s="184">
        <v>44687</v>
      </c>
      <c r="I417" s="182">
        <v>28</v>
      </c>
      <c r="J417" s="185">
        <f t="shared" si="12"/>
        <v>54320</v>
      </c>
      <c r="K417" s="184">
        <v>44672</v>
      </c>
      <c r="L417" s="184">
        <v>44813</v>
      </c>
      <c r="M417" s="182">
        <f t="shared" si="13"/>
        <v>141</v>
      </c>
    </row>
    <row r="418" spans="1:13">
      <c r="A418" s="182" t="str">
        <f>VLOOKUP(C418,품목코드!$B$2:$C$293,2,FALSE)</f>
        <v>AC-ABC-00001</v>
      </c>
      <c r="B418" s="21" t="s">
        <v>80</v>
      </c>
      <c r="C418" s="20" t="s">
        <v>81</v>
      </c>
      <c r="D418" s="162" t="s">
        <v>82</v>
      </c>
      <c r="E418" s="20" t="s">
        <v>16</v>
      </c>
      <c r="F418" s="55">
        <v>14630</v>
      </c>
      <c r="G418" s="186">
        <v>2022</v>
      </c>
      <c r="H418" s="184">
        <v>44856</v>
      </c>
      <c r="I418" s="182">
        <v>4</v>
      </c>
      <c r="J418" s="185">
        <f t="shared" si="12"/>
        <v>58520</v>
      </c>
      <c r="K418" s="184">
        <v>44838</v>
      </c>
      <c r="L418" s="184">
        <v>44933</v>
      </c>
      <c r="M418" s="182">
        <f t="shared" si="13"/>
        <v>95</v>
      </c>
    </row>
    <row r="419" spans="1:13">
      <c r="A419" s="182" t="str">
        <f>VLOOKUP(C419,품목코드!$B$2:$C$293,2,FALSE)</f>
        <v>AC-ABD-00001</v>
      </c>
      <c r="B419" s="21" t="s">
        <v>80</v>
      </c>
      <c r="C419" s="20" t="s">
        <v>83</v>
      </c>
      <c r="D419" s="162" t="s">
        <v>84</v>
      </c>
      <c r="E419" s="20" t="s">
        <v>16</v>
      </c>
      <c r="F419" s="55">
        <v>16220</v>
      </c>
      <c r="G419" s="186">
        <v>2022</v>
      </c>
      <c r="H419" s="184">
        <v>44874</v>
      </c>
      <c r="I419" s="182">
        <v>24</v>
      </c>
      <c r="J419" s="185">
        <f t="shared" si="12"/>
        <v>389280</v>
      </c>
      <c r="K419" s="184">
        <v>44865</v>
      </c>
      <c r="L419" s="184">
        <v>45013</v>
      </c>
      <c r="M419" s="182">
        <f t="shared" si="13"/>
        <v>148</v>
      </c>
    </row>
    <row r="420" spans="1:13">
      <c r="A420" s="182" t="str">
        <f>VLOOKUP(C420,품목코드!$B$2:$C$293,2,FALSE)</f>
        <v>AC-ABE-00001</v>
      </c>
      <c r="B420" s="21" t="s">
        <v>80</v>
      </c>
      <c r="C420" s="20" t="s">
        <v>85</v>
      </c>
      <c r="D420" s="162" t="s">
        <v>86</v>
      </c>
      <c r="E420" s="20" t="s">
        <v>16</v>
      </c>
      <c r="F420" s="55">
        <v>15470</v>
      </c>
      <c r="G420" s="186">
        <v>2022</v>
      </c>
      <c r="H420" s="184">
        <v>44589</v>
      </c>
      <c r="I420" s="182">
        <v>36</v>
      </c>
      <c r="J420" s="185">
        <f t="shared" si="12"/>
        <v>556920</v>
      </c>
      <c r="K420" s="184">
        <v>44587</v>
      </c>
      <c r="L420" s="184">
        <v>44743</v>
      </c>
      <c r="M420" s="182">
        <f t="shared" si="13"/>
        <v>156</v>
      </c>
    </row>
    <row r="421" spans="1:13">
      <c r="A421" s="182" t="str">
        <f>VLOOKUP(C421,품목코드!$B$2:$C$293,2,FALSE)</f>
        <v>AC-ABF-00001</v>
      </c>
      <c r="B421" s="21" t="s">
        <v>80</v>
      </c>
      <c r="C421" s="20" t="s">
        <v>87</v>
      </c>
      <c r="D421" s="162" t="s">
        <v>88</v>
      </c>
      <c r="E421" s="20" t="s">
        <v>16</v>
      </c>
      <c r="F421" s="55">
        <v>11880</v>
      </c>
      <c r="G421" s="186">
        <v>2022</v>
      </c>
      <c r="H421" s="184">
        <v>44563</v>
      </c>
      <c r="I421" s="182">
        <v>25</v>
      </c>
      <c r="J421" s="185">
        <f t="shared" si="12"/>
        <v>297000</v>
      </c>
      <c r="K421" s="184">
        <v>44548</v>
      </c>
      <c r="L421" s="184">
        <v>44691</v>
      </c>
      <c r="M421" s="182">
        <f t="shared" si="13"/>
        <v>143</v>
      </c>
    </row>
    <row r="422" spans="1:13">
      <c r="A422" s="182" t="str">
        <f>VLOOKUP(C422,품목코드!$B$2:$C$293,2,FALSE)</f>
        <v>AC-ABG-00001</v>
      </c>
      <c r="B422" s="21" t="s">
        <v>80</v>
      </c>
      <c r="C422" s="21" t="s">
        <v>89</v>
      </c>
      <c r="D422" s="166" t="s">
        <v>90</v>
      </c>
      <c r="E422" s="21" t="s">
        <v>91</v>
      </c>
      <c r="F422" s="88">
        <v>11980000</v>
      </c>
      <c r="G422" s="186">
        <v>2022</v>
      </c>
      <c r="H422" s="184">
        <v>44694</v>
      </c>
      <c r="I422" s="182">
        <v>17</v>
      </c>
      <c r="J422" s="185">
        <f t="shared" si="12"/>
        <v>203660000</v>
      </c>
      <c r="K422" s="184">
        <v>44672</v>
      </c>
      <c r="L422" s="184">
        <v>44766</v>
      </c>
      <c r="M422" s="182">
        <f t="shared" si="13"/>
        <v>94</v>
      </c>
    </row>
    <row r="423" spans="1:13">
      <c r="A423" s="182" t="str">
        <f>VLOOKUP(C423,품목코드!$B$2:$C$293,2,FALSE)</f>
        <v>AC-ABH-00001</v>
      </c>
      <c r="B423" s="21" t="s">
        <v>80</v>
      </c>
      <c r="C423" s="20" t="s">
        <v>93</v>
      </c>
      <c r="D423" s="162" t="s">
        <v>94</v>
      </c>
      <c r="E423" s="20" t="s">
        <v>95</v>
      </c>
      <c r="F423" s="88">
        <v>4006800</v>
      </c>
      <c r="G423" s="186">
        <v>2022</v>
      </c>
      <c r="H423" s="184">
        <v>44787</v>
      </c>
      <c r="I423" s="182">
        <v>49</v>
      </c>
      <c r="J423" s="185">
        <f t="shared" si="12"/>
        <v>196333200</v>
      </c>
      <c r="K423" s="184">
        <v>44780</v>
      </c>
      <c r="L423" s="184">
        <v>44807</v>
      </c>
      <c r="M423" s="182">
        <f t="shared" si="13"/>
        <v>27</v>
      </c>
    </row>
    <row r="424" spans="1:13">
      <c r="A424" s="182" t="str">
        <f>VLOOKUP(C424,품목코드!$B$2:$C$293,2,FALSE)</f>
        <v>AC-ABI-00001</v>
      </c>
      <c r="B424" s="21" t="s">
        <v>80</v>
      </c>
      <c r="C424" s="20" t="s">
        <v>96</v>
      </c>
      <c r="D424" s="162" t="s">
        <v>97</v>
      </c>
      <c r="E424" s="20" t="s">
        <v>16</v>
      </c>
      <c r="F424" s="55">
        <v>36500</v>
      </c>
      <c r="G424" s="186">
        <v>2022</v>
      </c>
      <c r="H424" s="184">
        <v>44893</v>
      </c>
      <c r="I424" s="182">
        <v>25</v>
      </c>
      <c r="J424" s="185">
        <f t="shared" si="12"/>
        <v>912500</v>
      </c>
      <c r="K424" s="184">
        <v>44871</v>
      </c>
      <c r="L424" s="184">
        <v>44939</v>
      </c>
      <c r="M424" s="182">
        <f t="shared" si="13"/>
        <v>68</v>
      </c>
    </row>
    <row r="425" spans="1:13">
      <c r="A425" s="182" t="str">
        <f>VLOOKUP(C425,품목코드!$B$2:$C$293,2,FALSE)</f>
        <v>AC-ABJ-00001</v>
      </c>
      <c r="B425" s="21" t="s">
        <v>80</v>
      </c>
      <c r="C425" s="20" t="s">
        <v>98</v>
      </c>
      <c r="D425" s="162" t="s">
        <v>99</v>
      </c>
      <c r="E425" s="20" t="s">
        <v>16</v>
      </c>
      <c r="F425" s="55">
        <v>5000</v>
      </c>
      <c r="G425" s="186">
        <v>2022</v>
      </c>
      <c r="H425" s="184">
        <v>44831</v>
      </c>
      <c r="I425" s="182">
        <v>7</v>
      </c>
      <c r="J425" s="185">
        <f t="shared" si="12"/>
        <v>35000</v>
      </c>
      <c r="K425" s="184">
        <v>44818</v>
      </c>
      <c r="L425" s="184">
        <v>44829</v>
      </c>
      <c r="M425" s="182">
        <f t="shared" si="13"/>
        <v>11</v>
      </c>
    </row>
    <row r="426" spans="1:13">
      <c r="A426" s="182" t="str">
        <f>VLOOKUP(C426,품목코드!$B$2:$C$293,2,FALSE)</f>
        <v>AC-ABK-00001</v>
      </c>
      <c r="B426" s="21" t="s">
        <v>80</v>
      </c>
      <c r="C426" s="20" t="s">
        <v>100</v>
      </c>
      <c r="D426" s="162" t="s">
        <v>101</v>
      </c>
      <c r="E426" s="21" t="s">
        <v>95</v>
      </c>
      <c r="F426" s="55">
        <v>5048780</v>
      </c>
      <c r="G426" s="186">
        <v>2022</v>
      </c>
      <c r="H426" s="184">
        <v>44881</v>
      </c>
      <c r="I426" s="182">
        <v>18</v>
      </c>
      <c r="J426" s="185">
        <f t="shared" si="12"/>
        <v>90878040</v>
      </c>
      <c r="K426" s="184">
        <v>44862</v>
      </c>
      <c r="L426" s="184">
        <v>44971</v>
      </c>
      <c r="M426" s="182">
        <f t="shared" si="13"/>
        <v>109</v>
      </c>
    </row>
    <row r="427" spans="1:13">
      <c r="A427" s="182" t="str">
        <f>VLOOKUP(C427,품목코드!$B$2:$C$293,2,FALSE)</f>
        <v>AC-ABL-00001</v>
      </c>
      <c r="B427" s="21" t="s">
        <v>80</v>
      </c>
      <c r="C427" s="20" t="s">
        <v>102</v>
      </c>
      <c r="D427" s="162" t="s">
        <v>103</v>
      </c>
      <c r="E427" s="20" t="s">
        <v>95</v>
      </c>
      <c r="F427" s="88">
        <v>3538280</v>
      </c>
      <c r="G427" s="186">
        <v>2022</v>
      </c>
      <c r="H427" s="184">
        <v>44769</v>
      </c>
      <c r="I427" s="182">
        <v>32</v>
      </c>
      <c r="J427" s="185">
        <f t="shared" si="12"/>
        <v>113224960</v>
      </c>
      <c r="K427" s="184">
        <v>44739</v>
      </c>
      <c r="L427" s="184">
        <v>44800</v>
      </c>
      <c r="M427" s="182">
        <f t="shared" si="13"/>
        <v>61</v>
      </c>
    </row>
    <row r="428" spans="1:13">
      <c r="A428" s="182" t="str">
        <f>VLOOKUP(C428,품목코드!$B$2:$C$293,2,FALSE)</f>
        <v>AC-ABM-00001</v>
      </c>
      <c r="B428" s="21" t="s">
        <v>80</v>
      </c>
      <c r="C428" s="21" t="s">
        <v>104</v>
      </c>
      <c r="D428" s="166" t="s">
        <v>103</v>
      </c>
      <c r="E428" s="20" t="s">
        <v>16</v>
      </c>
      <c r="F428" s="88">
        <v>32000</v>
      </c>
      <c r="G428" s="186">
        <v>2022</v>
      </c>
      <c r="H428" s="184">
        <v>44714</v>
      </c>
      <c r="I428" s="182">
        <v>14</v>
      </c>
      <c r="J428" s="185">
        <f t="shared" si="12"/>
        <v>448000</v>
      </c>
      <c r="K428" s="184">
        <v>44697</v>
      </c>
      <c r="L428" s="184">
        <v>44873</v>
      </c>
      <c r="M428" s="182">
        <f t="shared" si="13"/>
        <v>176</v>
      </c>
    </row>
    <row r="429" spans="1:13">
      <c r="A429" s="182" t="str">
        <f>VLOOKUP(C429,품목코드!$B$2:$C$293,2,FALSE)</f>
        <v>AC-ABN-00001</v>
      </c>
      <c r="B429" s="21" t="s">
        <v>80</v>
      </c>
      <c r="C429" s="21" t="s">
        <v>105</v>
      </c>
      <c r="D429" s="166" t="s">
        <v>106</v>
      </c>
      <c r="E429" s="20" t="s">
        <v>16</v>
      </c>
      <c r="F429" s="88">
        <v>4200</v>
      </c>
      <c r="G429" s="186">
        <v>2022</v>
      </c>
      <c r="H429" s="184">
        <v>44616</v>
      </c>
      <c r="I429" s="182">
        <v>8</v>
      </c>
      <c r="J429" s="185">
        <f t="shared" si="12"/>
        <v>33600</v>
      </c>
      <c r="K429" s="184">
        <v>44614</v>
      </c>
      <c r="L429" s="184">
        <v>44716</v>
      </c>
      <c r="M429" s="182">
        <f t="shared" si="13"/>
        <v>102</v>
      </c>
    </row>
    <row r="430" spans="1:13">
      <c r="A430" s="182" t="str">
        <f>VLOOKUP(C430,품목코드!$B$2:$C$293,2,FALSE)</f>
        <v>AC-ABO-00001</v>
      </c>
      <c r="B430" s="21" t="s">
        <v>80</v>
      </c>
      <c r="C430" s="20" t="s">
        <v>107</v>
      </c>
      <c r="D430" s="162" t="s">
        <v>689</v>
      </c>
      <c r="E430" s="21" t="s">
        <v>42</v>
      </c>
      <c r="F430" s="88">
        <v>78000</v>
      </c>
      <c r="G430" s="186">
        <v>2022</v>
      </c>
      <c r="H430" s="184">
        <v>44869</v>
      </c>
      <c r="I430" s="182">
        <v>20</v>
      </c>
      <c r="J430" s="185">
        <f t="shared" si="12"/>
        <v>1560000</v>
      </c>
      <c r="K430" s="184">
        <v>44868</v>
      </c>
      <c r="L430" s="184">
        <v>45045</v>
      </c>
      <c r="M430" s="182">
        <f t="shared" si="13"/>
        <v>177</v>
      </c>
    </row>
    <row r="431" spans="1:13">
      <c r="A431" s="182" t="str">
        <f>VLOOKUP(C431,품목코드!$B$2:$C$293,2,FALSE)</f>
        <v>AC-ABP-00001</v>
      </c>
      <c r="B431" s="21" t="s">
        <v>80</v>
      </c>
      <c r="C431" s="20" t="s">
        <v>109</v>
      </c>
      <c r="D431" s="162" t="s">
        <v>110</v>
      </c>
      <c r="E431" s="20" t="s">
        <v>16</v>
      </c>
      <c r="F431" s="55">
        <v>35000</v>
      </c>
      <c r="G431" s="186">
        <v>2022</v>
      </c>
      <c r="H431" s="184">
        <v>44663</v>
      </c>
      <c r="I431" s="182">
        <v>36</v>
      </c>
      <c r="J431" s="185">
        <f t="shared" si="12"/>
        <v>1260000</v>
      </c>
      <c r="K431" s="184">
        <v>44663</v>
      </c>
      <c r="L431" s="184">
        <v>44812</v>
      </c>
      <c r="M431" s="182">
        <f t="shared" si="13"/>
        <v>149</v>
      </c>
    </row>
    <row r="432" spans="1:13">
      <c r="A432" s="182" t="str">
        <f>VLOOKUP(C432,품목코드!$B$2:$C$293,2,FALSE)</f>
        <v>AC-ABQ-00001</v>
      </c>
      <c r="B432" s="21" t="s">
        <v>80</v>
      </c>
      <c r="C432" s="20" t="s">
        <v>112</v>
      </c>
      <c r="D432" s="162" t="s">
        <v>113</v>
      </c>
      <c r="E432" s="20" t="s">
        <v>114</v>
      </c>
      <c r="F432" s="88">
        <v>5440</v>
      </c>
      <c r="G432" s="186">
        <v>2022</v>
      </c>
      <c r="H432" s="184">
        <v>44687</v>
      </c>
      <c r="I432" s="182">
        <v>12</v>
      </c>
      <c r="J432" s="185">
        <f t="shared" si="12"/>
        <v>65280</v>
      </c>
      <c r="K432" s="184">
        <v>44665</v>
      </c>
      <c r="L432" s="184">
        <v>44714</v>
      </c>
      <c r="M432" s="182">
        <f t="shared" si="13"/>
        <v>49</v>
      </c>
    </row>
    <row r="433" spans="1:13">
      <c r="A433" s="182" t="str">
        <f>VLOOKUP(C433,품목코드!$B$2:$C$293,2,FALSE)</f>
        <v>AC-ABR-00001</v>
      </c>
      <c r="B433" s="21" t="s">
        <v>80</v>
      </c>
      <c r="C433" s="20" t="s">
        <v>115</v>
      </c>
      <c r="D433" s="166" t="s">
        <v>116</v>
      </c>
      <c r="E433" s="21" t="s">
        <v>117</v>
      </c>
      <c r="F433" s="88">
        <v>3760</v>
      </c>
      <c r="G433" s="186">
        <v>2022</v>
      </c>
      <c r="H433" s="184">
        <v>44811</v>
      </c>
      <c r="I433" s="182">
        <v>20</v>
      </c>
      <c r="J433" s="185">
        <f t="shared" si="12"/>
        <v>75200</v>
      </c>
      <c r="K433" s="184">
        <v>44789</v>
      </c>
      <c r="L433" s="184">
        <v>44904</v>
      </c>
      <c r="M433" s="182">
        <f t="shared" si="13"/>
        <v>115</v>
      </c>
    </row>
    <row r="434" spans="1:13">
      <c r="A434" s="182" t="str">
        <f>VLOOKUP(C434,품목코드!$B$2:$C$293,2,FALSE)</f>
        <v>AD-ABS-00001</v>
      </c>
      <c r="B434" s="21" t="s">
        <v>118</v>
      </c>
      <c r="C434" s="20" t="s">
        <v>119</v>
      </c>
      <c r="D434" s="162" t="s">
        <v>120</v>
      </c>
      <c r="E434" s="20" t="s">
        <v>121</v>
      </c>
      <c r="F434" s="88">
        <v>36000</v>
      </c>
      <c r="G434" s="186">
        <v>2022</v>
      </c>
      <c r="H434" s="184">
        <v>44704</v>
      </c>
      <c r="I434" s="182">
        <v>27</v>
      </c>
      <c r="J434" s="185">
        <f t="shared" si="12"/>
        <v>972000</v>
      </c>
      <c r="K434" s="184">
        <v>44697</v>
      </c>
      <c r="L434" s="184">
        <v>44857</v>
      </c>
      <c r="M434" s="182">
        <f t="shared" si="13"/>
        <v>160</v>
      </c>
    </row>
    <row r="435" spans="1:13">
      <c r="A435" s="182" t="str">
        <f>VLOOKUP(C435,품목코드!$B$2:$C$293,2,FALSE)</f>
        <v>AD-ABT-00001</v>
      </c>
      <c r="B435" s="21" t="s">
        <v>118</v>
      </c>
      <c r="C435" s="20" t="s">
        <v>122</v>
      </c>
      <c r="D435" s="162" t="s">
        <v>123</v>
      </c>
      <c r="E435" s="20" t="s">
        <v>124</v>
      </c>
      <c r="F435" s="88">
        <v>30000</v>
      </c>
      <c r="G435" s="186">
        <v>2022</v>
      </c>
      <c r="H435" s="184">
        <v>44860</v>
      </c>
      <c r="I435" s="182">
        <v>15</v>
      </c>
      <c r="J435" s="185">
        <f t="shared" si="12"/>
        <v>450000</v>
      </c>
      <c r="K435" s="184">
        <v>44853</v>
      </c>
      <c r="L435" s="184">
        <v>44926</v>
      </c>
      <c r="M435" s="182">
        <f t="shared" si="13"/>
        <v>73</v>
      </c>
    </row>
    <row r="436" spans="1:13">
      <c r="A436" s="182" t="str">
        <f>VLOOKUP(C436,품목코드!$B$2:$C$293,2,FALSE)</f>
        <v>AD-ABU-00001</v>
      </c>
      <c r="B436" s="21" t="s">
        <v>118</v>
      </c>
      <c r="C436" s="20" t="s">
        <v>125</v>
      </c>
      <c r="D436" s="162" t="s">
        <v>126</v>
      </c>
      <c r="E436" s="20" t="s">
        <v>124</v>
      </c>
      <c r="F436" s="88">
        <v>29000</v>
      </c>
      <c r="G436" s="186">
        <v>2022</v>
      </c>
      <c r="H436" s="184">
        <v>44822</v>
      </c>
      <c r="I436" s="182">
        <v>48</v>
      </c>
      <c r="J436" s="185">
        <f t="shared" si="12"/>
        <v>1392000</v>
      </c>
      <c r="K436" s="184">
        <v>44811</v>
      </c>
      <c r="L436" s="184">
        <v>44847</v>
      </c>
      <c r="M436" s="182">
        <f t="shared" si="13"/>
        <v>36</v>
      </c>
    </row>
    <row r="437" spans="1:13">
      <c r="A437" s="182" t="str">
        <f>VLOOKUP(C437,품목코드!$B$2:$C$293,2,FALSE)</f>
        <v>AD-ABV-00001</v>
      </c>
      <c r="B437" s="21" t="s">
        <v>118</v>
      </c>
      <c r="C437" s="20" t="s">
        <v>127</v>
      </c>
      <c r="D437" s="162" t="s">
        <v>128</v>
      </c>
      <c r="E437" s="21" t="s">
        <v>130</v>
      </c>
      <c r="F437" s="88">
        <v>6800</v>
      </c>
      <c r="G437" s="186">
        <v>2022</v>
      </c>
      <c r="H437" s="184">
        <v>44747</v>
      </c>
      <c r="I437" s="182">
        <v>12</v>
      </c>
      <c r="J437" s="185">
        <f t="shared" si="12"/>
        <v>81600</v>
      </c>
      <c r="K437" s="184">
        <v>44747</v>
      </c>
      <c r="L437" s="184">
        <v>44826</v>
      </c>
      <c r="M437" s="182">
        <f t="shared" si="13"/>
        <v>79</v>
      </c>
    </row>
    <row r="438" spans="1:13">
      <c r="A438" s="182" t="str">
        <f>VLOOKUP(C438,품목코드!$B$2:$C$293,2,FALSE)</f>
        <v>AD-ABW-00001</v>
      </c>
      <c r="B438" s="21" t="s">
        <v>118</v>
      </c>
      <c r="C438" s="21" t="s">
        <v>131</v>
      </c>
      <c r="D438" s="166" t="s">
        <v>132</v>
      </c>
      <c r="E438" s="21" t="s">
        <v>130</v>
      </c>
      <c r="F438" s="88">
        <v>15000</v>
      </c>
      <c r="G438" s="186">
        <v>2022</v>
      </c>
      <c r="H438" s="184">
        <v>44586</v>
      </c>
      <c r="I438" s="182">
        <v>34</v>
      </c>
      <c r="J438" s="185">
        <f t="shared" si="12"/>
        <v>510000</v>
      </c>
      <c r="K438" s="184">
        <v>44572</v>
      </c>
      <c r="L438" s="184">
        <v>44751</v>
      </c>
      <c r="M438" s="182">
        <f t="shared" si="13"/>
        <v>179</v>
      </c>
    </row>
    <row r="439" spans="1:13">
      <c r="A439" s="182" t="str">
        <f>VLOOKUP(C439,품목코드!$B$2:$C$293,2,FALSE)</f>
        <v>AD-ABX-00001</v>
      </c>
      <c r="B439" s="21" t="s">
        <v>118</v>
      </c>
      <c r="C439" s="21" t="s">
        <v>133</v>
      </c>
      <c r="D439" s="166" t="s">
        <v>134</v>
      </c>
      <c r="E439" s="21" t="s">
        <v>130</v>
      </c>
      <c r="F439" s="88">
        <v>5200</v>
      </c>
      <c r="G439" s="186">
        <v>2022</v>
      </c>
      <c r="H439" s="184">
        <v>44879</v>
      </c>
      <c r="I439" s="182">
        <v>12</v>
      </c>
      <c r="J439" s="185">
        <f t="shared" si="12"/>
        <v>62400</v>
      </c>
      <c r="K439" s="184">
        <v>44851</v>
      </c>
      <c r="L439" s="184">
        <v>44892</v>
      </c>
      <c r="M439" s="182">
        <f t="shared" si="13"/>
        <v>41</v>
      </c>
    </row>
    <row r="440" spans="1:13">
      <c r="A440" s="182" t="str">
        <f>VLOOKUP(C440,품목코드!$B$2:$C$293,2,FALSE)</f>
        <v>AD-ABY-00001</v>
      </c>
      <c r="B440" s="21" t="s">
        <v>118</v>
      </c>
      <c r="C440" s="20" t="s">
        <v>135</v>
      </c>
      <c r="D440" s="162" t="s">
        <v>136</v>
      </c>
      <c r="E440" s="20" t="s">
        <v>124</v>
      </c>
      <c r="F440" s="88">
        <v>75860</v>
      </c>
      <c r="G440" s="186">
        <v>2022</v>
      </c>
      <c r="H440" s="184">
        <v>44740</v>
      </c>
      <c r="I440" s="182">
        <v>50</v>
      </c>
      <c r="J440" s="185">
        <f t="shared" si="12"/>
        <v>3793000</v>
      </c>
      <c r="K440" s="184">
        <v>44734</v>
      </c>
      <c r="L440" s="184">
        <v>44772</v>
      </c>
      <c r="M440" s="182">
        <f t="shared" si="13"/>
        <v>38</v>
      </c>
    </row>
    <row r="441" spans="1:13">
      <c r="A441" s="182" t="str">
        <f>VLOOKUP(C441,품목코드!$B$2:$C$293,2,FALSE)</f>
        <v>AD-ABZ-00001</v>
      </c>
      <c r="B441" s="21" t="s">
        <v>118</v>
      </c>
      <c r="C441" s="20" t="s">
        <v>137</v>
      </c>
      <c r="D441" s="166" t="s">
        <v>138</v>
      </c>
      <c r="E441" s="21" t="s">
        <v>139</v>
      </c>
      <c r="F441" s="88">
        <v>2700</v>
      </c>
      <c r="G441" s="186">
        <v>2022</v>
      </c>
      <c r="H441" s="184">
        <v>44831</v>
      </c>
      <c r="I441" s="182">
        <v>44</v>
      </c>
      <c r="J441" s="185">
        <f t="shared" si="12"/>
        <v>118800</v>
      </c>
      <c r="K441" s="184">
        <v>44823</v>
      </c>
      <c r="L441" s="184">
        <v>44959</v>
      </c>
      <c r="M441" s="182">
        <f t="shared" si="13"/>
        <v>136</v>
      </c>
    </row>
    <row r="442" spans="1:13">
      <c r="A442" s="182" t="str">
        <f>VLOOKUP(C442,품목코드!$B$2:$C$293,2,FALSE)</f>
        <v>AD-ACA-00001</v>
      </c>
      <c r="B442" s="21" t="s">
        <v>118</v>
      </c>
      <c r="C442" s="21" t="s">
        <v>140</v>
      </c>
      <c r="D442" s="166" t="s">
        <v>138</v>
      </c>
      <c r="E442" s="21" t="s">
        <v>139</v>
      </c>
      <c r="F442" s="88">
        <v>2400</v>
      </c>
      <c r="G442" s="186">
        <v>2022</v>
      </c>
      <c r="H442" s="184">
        <v>44728</v>
      </c>
      <c r="I442" s="182">
        <v>26</v>
      </c>
      <c r="J442" s="185">
        <f t="shared" si="12"/>
        <v>62400</v>
      </c>
      <c r="K442" s="184">
        <v>44728</v>
      </c>
      <c r="L442" s="184">
        <v>44763</v>
      </c>
      <c r="M442" s="182">
        <f t="shared" si="13"/>
        <v>35</v>
      </c>
    </row>
    <row r="443" spans="1:13">
      <c r="A443" s="182" t="str">
        <f>VLOOKUP(C443,품목코드!$B$2:$C$293,2,FALSE)</f>
        <v>AD-ACB-00001</v>
      </c>
      <c r="B443" s="21" t="s">
        <v>118</v>
      </c>
      <c r="C443" s="20" t="s">
        <v>141</v>
      </c>
      <c r="D443" s="166" t="s">
        <v>142</v>
      </c>
      <c r="E443" s="21" t="s">
        <v>139</v>
      </c>
      <c r="F443" s="88">
        <v>6500</v>
      </c>
      <c r="G443" s="186">
        <v>2022</v>
      </c>
      <c r="H443" s="184">
        <v>44857</v>
      </c>
      <c r="I443" s="182">
        <v>20</v>
      </c>
      <c r="J443" s="185">
        <f t="shared" si="12"/>
        <v>130000</v>
      </c>
      <c r="K443" s="184">
        <v>44833</v>
      </c>
      <c r="L443" s="184">
        <v>44997</v>
      </c>
      <c r="M443" s="182">
        <f t="shared" si="13"/>
        <v>164</v>
      </c>
    </row>
    <row r="444" spans="1:13">
      <c r="A444" s="182" t="str">
        <f>VLOOKUP(C444,품목코드!$B$2:$C$293,2,FALSE)</f>
        <v>AD-ACC-00001</v>
      </c>
      <c r="B444" s="21" t="s">
        <v>118</v>
      </c>
      <c r="C444" s="20" t="s">
        <v>143</v>
      </c>
      <c r="D444" s="166" t="s">
        <v>144</v>
      </c>
      <c r="E444" s="21" t="s">
        <v>139</v>
      </c>
      <c r="F444" s="88">
        <v>3000</v>
      </c>
      <c r="G444" s="186">
        <v>2022</v>
      </c>
      <c r="H444" s="184">
        <v>44824</v>
      </c>
      <c r="I444" s="182">
        <v>16</v>
      </c>
      <c r="J444" s="185">
        <f t="shared" si="12"/>
        <v>48000</v>
      </c>
      <c r="K444" s="184">
        <v>44809</v>
      </c>
      <c r="L444" s="184">
        <v>44946</v>
      </c>
      <c r="M444" s="182">
        <f t="shared" si="13"/>
        <v>137</v>
      </c>
    </row>
    <row r="445" spans="1:13">
      <c r="A445" s="182" t="str">
        <f>VLOOKUP(C445,품목코드!$B$2:$C$293,2,FALSE)</f>
        <v>AD-ACD-00001</v>
      </c>
      <c r="B445" s="21" t="s">
        <v>118</v>
      </c>
      <c r="C445" s="21" t="s">
        <v>145</v>
      </c>
      <c r="D445" s="166" t="s">
        <v>144</v>
      </c>
      <c r="E445" s="21" t="s">
        <v>139</v>
      </c>
      <c r="F445" s="88">
        <v>2700</v>
      </c>
      <c r="G445" s="186">
        <v>2022</v>
      </c>
      <c r="H445" s="184">
        <v>44761</v>
      </c>
      <c r="I445" s="182">
        <v>31</v>
      </c>
      <c r="J445" s="185">
        <f t="shared" si="12"/>
        <v>83700</v>
      </c>
      <c r="K445" s="184">
        <v>44740</v>
      </c>
      <c r="L445" s="184">
        <v>44907</v>
      </c>
      <c r="M445" s="182">
        <f t="shared" si="13"/>
        <v>167</v>
      </c>
    </row>
    <row r="446" spans="1:13">
      <c r="A446" s="182" t="str">
        <f>VLOOKUP(C446,품목코드!$B$2:$C$293,2,FALSE)</f>
        <v>AD-ACE-00001</v>
      </c>
      <c r="B446" s="21" t="s">
        <v>118</v>
      </c>
      <c r="C446" s="20" t="s">
        <v>146</v>
      </c>
      <c r="D446" s="166" t="s">
        <v>147</v>
      </c>
      <c r="E446" s="21" t="s">
        <v>139</v>
      </c>
      <c r="F446" s="88">
        <v>7000</v>
      </c>
      <c r="G446" s="186">
        <v>2022</v>
      </c>
      <c r="H446" s="184">
        <v>44755</v>
      </c>
      <c r="I446" s="182">
        <v>3</v>
      </c>
      <c r="J446" s="185">
        <f t="shared" si="12"/>
        <v>21000</v>
      </c>
      <c r="K446" s="184">
        <v>44745</v>
      </c>
      <c r="L446" s="184">
        <v>44812</v>
      </c>
      <c r="M446" s="182">
        <f t="shared" si="13"/>
        <v>67</v>
      </c>
    </row>
    <row r="447" spans="1:13">
      <c r="A447" s="182" t="str">
        <f>VLOOKUP(C447,품목코드!$B$2:$C$293,2,FALSE)</f>
        <v>AE-ACF-00001</v>
      </c>
      <c r="B447" s="21" t="s">
        <v>148</v>
      </c>
      <c r="C447" s="21" t="s">
        <v>149</v>
      </c>
      <c r="D447" s="166" t="s">
        <v>150</v>
      </c>
      <c r="E447" s="21" t="s">
        <v>114</v>
      </c>
      <c r="F447" s="88">
        <v>910</v>
      </c>
      <c r="G447" s="186">
        <v>2022</v>
      </c>
      <c r="H447" s="184">
        <v>44729</v>
      </c>
      <c r="I447" s="182">
        <v>36</v>
      </c>
      <c r="J447" s="185">
        <f t="shared" si="12"/>
        <v>32760</v>
      </c>
      <c r="K447" s="184">
        <v>44700</v>
      </c>
      <c r="L447" s="184">
        <v>44730</v>
      </c>
      <c r="M447" s="182">
        <f t="shared" si="13"/>
        <v>30</v>
      </c>
    </row>
    <row r="448" spans="1:13">
      <c r="A448" s="182" t="str">
        <f>VLOOKUP(C448,품목코드!$B$2:$C$293,2,FALSE)</f>
        <v>AE-ACG-00001</v>
      </c>
      <c r="B448" s="21" t="s">
        <v>148</v>
      </c>
      <c r="C448" s="21" t="s">
        <v>151</v>
      </c>
      <c r="D448" s="166" t="s">
        <v>152</v>
      </c>
      <c r="E448" s="21" t="s">
        <v>23</v>
      </c>
      <c r="F448" s="88">
        <v>70000</v>
      </c>
      <c r="G448" s="186">
        <v>2022</v>
      </c>
      <c r="H448" s="184">
        <v>44849</v>
      </c>
      <c r="I448" s="182">
        <v>23</v>
      </c>
      <c r="J448" s="185">
        <f t="shared" si="12"/>
        <v>1610000</v>
      </c>
      <c r="K448" s="184">
        <v>44823</v>
      </c>
      <c r="L448" s="184">
        <v>44889</v>
      </c>
      <c r="M448" s="182">
        <f t="shared" si="13"/>
        <v>66</v>
      </c>
    </row>
    <row r="449" spans="1:13">
      <c r="A449" s="182" t="str">
        <f>VLOOKUP(C449,품목코드!$B$2:$C$293,2,FALSE)</f>
        <v>AE-ACH-00001</v>
      </c>
      <c r="B449" s="21" t="s">
        <v>148</v>
      </c>
      <c r="C449" s="21" t="s">
        <v>153</v>
      </c>
      <c r="D449" s="166" t="s">
        <v>154</v>
      </c>
      <c r="E449" s="21" t="s">
        <v>68</v>
      </c>
      <c r="F449" s="88">
        <v>29520</v>
      </c>
      <c r="G449" s="186">
        <v>2022</v>
      </c>
      <c r="H449" s="184">
        <v>44754</v>
      </c>
      <c r="I449" s="182">
        <v>20</v>
      </c>
      <c r="J449" s="185">
        <f t="shared" si="12"/>
        <v>590400</v>
      </c>
      <c r="K449" s="184">
        <v>44742</v>
      </c>
      <c r="L449" s="184">
        <v>44904</v>
      </c>
      <c r="M449" s="182">
        <f t="shared" si="13"/>
        <v>162</v>
      </c>
    </row>
    <row r="450" spans="1:13">
      <c r="A450" s="182" t="str">
        <f>VLOOKUP(C450,품목코드!$B$2:$C$293,2,FALSE)</f>
        <v>AE-ACI-00001</v>
      </c>
      <c r="B450" s="21" t="s">
        <v>148</v>
      </c>
      <c r="C450" s="21" t="s">
        <v>769</v>
      </c>
      <c r="D450" s="166" t="s">
        <v>770</v>
      </c>
      <c r="E450" s="20" t="s">
        <v>771</v>
      </c>
      <c r="F450" s="88">
        <v>10500</v>
      </c>
      <c r="G450" s="186">
        <v>2022</v>
      </c>
      <c r="H450" s="184">
        <v>44847</v>
      </c>
      <c r="I450" s="182">
        <v>36</v>
      </c>
      <c r="J450" s="185">
        <f t="shared" si="12"/>
        <v>378000</v>
      </c>
      <c r="K450" s="184">
        <v>44820</v>
      </c>
      <c r="L450" s="184">
        <v>44868</v>
      </c>
      <c r="M450" s="182">
        <f t="shared" si="13"/>
        <v>48</v>
      </c>
    </row>
    <row r="451" spans="1:13">
      <c r="A451" s="182" t="str">
        <f>VLOOKUP(C451,품목코드!$B$2:$C$293,2,FALSE)</f>
        <v>AE-ACJ-00001</v>
      </c>
      <c r="B451" s="21" t="s">
        <v>148</v>
      </c>
      <c r="C451" s="21" t="s">
        <v>158</v>
      </c>
      <c r="D451" s="166" t="s">
        <v>159</v>
      </c>
      <c r="E451" s="21" t="s">
        <v>68</v>
      </c>
      <c r="F451" s="88">
        <v>7600</v>
      </c>
      <c r="G451" s="186">
        <v>2022</v>
      </c>
      <c r="H451" s="184">
        <v>44730</v>
      </c>
      <c r="I451" s="182">
        <v>24</v>
      </c>
      <c r="J451" s="185">
        <f t="shared" ref="J451:J514" si="14">F451*I451</f>
        <v>182400</v>
      </c>
      <c r="K451" s="184">
        <v>44729</v>
      </c>
      <c r="L451" s="184">
        <v>44808</v>
      </c>
      <c r="M451" s="182">
        <f t="shared" ref="M451:M514" si="15">L451-K451</f>
        <v>79</v>
      </c>
    </row>
    <row r="452" spans="1:13">
      <c r="A452" s="182" t="str">
        <f>VLOOKUP(C452,품목코드!$B$2:$C$293,2,FALSE)</f>
        <v>AE-ACK-00001</v>
      </c>
      <c r="B452" s="21" t="s">
        <v>148</v>
      </c>
      <c r="C452" s="21" t="s">
        <v>160</v>
      </c>
      <c r="D452" s="166" t="s">
        <v>161</v>
      </c>
      <c r="E452" s="20" t="s">
        <v>157</v>
      </c>
      <c r="F452" s="88">
        <v>8500</v>
      </c>
      <c r="G452" s="186">
        <v>2022</v>
      </c>
      <c r="H452" s="184">
        <v>44693</v>
      </c>
      <c r="I452" s="182">
        <v>18</v>
      </c>
      <c r="J452" s="185">
        <f t="shared" si="14"/>
        <v>153000</v>
      </c>
      <c r="K452" s="184">
        <v>44684</v>
      </c>
      <c r="L452" s="184">
        <v>44841</v>
      </c>
      <c r="M452" s="182">
        <f t="shared" si="15"/>
        <v>157</v>
      </c>
    </row>
    <row r="453" spans="1:13">
      <c r="A453" s="182" t="str">
        <f>VLOOKUP(C453,품목코드!$B$2:$C$293,2,FALSE)</f>
        <v>AE-ACL-00001</v>
      </c>
      <c r="B453" s="21" t="s">
        <v>148</v>
      </c>
      <c r="C453" s="21" t="s">
        <v>162</v>
      </c>
      <c r="D453" s="166" t="s">
        <v>690</v>
      </c>
      <c r="E453" s="21" t="s">
        <v>691</v>
      </c>
      <c r="F453" s="88">
        <v>94900</v>
      </c>
      <c r="G453" s="186">
        <v>2022</v>
      </c>
      <c r="H453" s="184">
        <v>44853</v>
      </c>
      <c r="I453" s="182">
        <v>19</v>
      </c>
      <c r="J453" s="185">
        <f t="shared" si="14"/>
        <v>1803100</v>
      </c>
      <c r="K453" s="184">
        <v>44841</v>
      </c>
      <c r="L453" s="184">
        <v>44949</v>
      </c>
      <c r="M453" s="182">
        <f t="shared" si="15"/>
        <v>108</v>
      </c>
    </row>
    <row r="454" spans="1:13">
      <c r="A454" s="182" t="str">
        <f>VLOOKUP(C454,품목코드!$B$2:$C$293,2,FALSE)</f>
        <v>AE-ACM-00001</v>
      </c>
      <c r="B454" s="21" t="s">
        <v>148</v>
      </c>
      <c r="C454" s="20" t="s">
        <v>165</v>
      </c>
      <c r="D454" s="162" t="s">
        <v>166</v>
      </c>
      <c r="E454" s="21" t="s">
        <v>117</v>
      </c>
      <c r="F454" s="88">
        <v>103740</v>
      </c>
      <c r="G454" s="186">
        <v>2022</v>
      </c>
      <c r="H454" s="184">
        <v>44637</v>
      </c>
      <c r="I454" s="182">
        <v>32</v>
      </c>
      <c r="J454" s="185">
        <f t="shared" si="14"/>
        <v>3319680</v>
      </c>
      <c r="K454" s="184">
        <v>44627</v>
      </c>
      <c r="L454" s="184">
        <v>44640</v>
      </c>
      <c r="M454" s="182">
        <f t="shared" si="15"/>
        <v>13</v>
      </c>
    </row>
    <row r="455" spans="1:13">
      <c r="A455" s="182" t="str">
        <f>VLOOKUP(C455,품목코드!$B$2:$C$293,2,FALSE)</f>
        <v>AE-ACN-00001</v>
      </c>
      <c r="B455" s="21" t="s">
        <v>148</v>
      </c>
      <c r="C455" s="20" t="s">
        <v>167</v>
      </c>
      <c r="D455" s="166" t="s">
        <v>168</v>
      </c>
      <c r="E455" s="21" t="s">
        <v>117</v>
      </c>
      <c r="F455" s="88">
        <v>302000</v>
      </c>
      <c r="G455" s="186">
        <v>2022</v>
      </c>
      <c r="H455" s="184">
        <v>44654</v>
      </c>
      <c r="I455" s="182">
        <v>15</v>
      </c>
      <c r="J455" s="185">
        <f t="shared" si="14"/>
        <v>4530000</v>
      </c>
      <c r="K455" s="184">
        <v>44650</v>
      </c>
      <c r="L455" s="184">
        <v>44767</v>
      </c>
      <c r="M455" s="182">
        <f t="shared" si="15"/>
        <v>117</v>
      </c>
    </row>
    <row r="456" spans="1:13">
      <c r="A456" s="182" t="str">
        <f>VLOOKUP(C456,품목코드!$B$2:$C$293,2,FALSE)</f>
        <v>AE-ACO-00001</v>
      </c>
      <c r="B456" s="21" t="s">
        <v>148</v>
      </c>
      <c r="C456" s="21" t="s">
        <v>169</v>
      </c>
      <c r="D456" s="166" t="s">
        <v>692</v>
      </c>
      <c r="E456" s="21" t="s">
        <v>117</v>
      </c>
      <c r="F456" s="88">
        <v>62800</v>
      </c>
      <c r="G456" s="186">
        <v>2022</v>
      </c>
      <c r="H456" s="184">
        <v>44709</v>
      </c>
      <c r="I456" s="182">
        <v>7</v>
      </c>
      <c r="J456" s="185">
        <f t="shared" si="14"/>
        <v>439600</v>
      </c>
      <c r="K456" s="184">
        <v>44682</v>
      </c>
      <c r="L456" s="184">
        <v>44756</v>
      </c>
      <c r="M456" s="182">
        <f t="shared" si="15"/>
        <v>74</v>
      </c>
    </row>
    <row r="457" spans="1:13">
      <c r="A457" s="182" t="str">
        <f>VLOOKUP(C457,품목코드!$B$2:$C$293,2,FALSE)</f>
        <v>AE-ACP-00001</v>
      </c>
      <c r="B457" s="21" t="s">
        <v>148</v>
      </c>
      <c r="C457" s="21" t="s">
        <v>171</v>
      </c>
      <c r="D457" s="166" t="s">
        <v>693</v>
      </c>
      <c r="E457" s="21" t="s">
        <v>23</v>
      </c>
      <c r="F457" s="88">
        <v>1400000</v>
      </c>
      <c r="G457" s="186">
        <v>2022</v>
      </c>
      <c r="H457" s="184">
        <v>44871</v>
      </c>
      <c r="I457" s="182">
        <v>33</v>
      </c>
      <c r="J457" s="185">
        <f t="shared" si="14"/>
        <v>46200000</v>
      </c>
      <c r="K457" s="184">
        <v>44853</v>
      </c>
      <c r="L457" s="184">
        <v>44938</v>
      </c>
      <c r="M457" s="182">
        <f t="shared" si="15"/>
        <v>85</v>
      </c>
    </row>
    <row r="458" spans="1:13">
      <c r="A458" s="182" t="str">
        <f>VLOOKUP(C458,품목코드!$B$2:$C$293,2,FALSE)</f>
        <v>AE-ACQ-00001</v>
      </c>
      <c r="B458" s="21" t="s">
        <v>148</v>
      </c>
      <c r="C458" s="21" t="s">
        <v>173</v>
      </c>
      <c r="D458" s="166" t="s">
        <v>174</v>
      </c>
      <c r="E458" s="21" t="s">
        <v>65</v>
      </c>
      <c r="F458" s="88">
        <v>74200</v>
      </c>
      <c r="G458" s="186">
        <v>2022</v>
      </c>
      <c r="H458" s="184">
        <v>44656</v>
      </c>
      <c r="I458" s="182">
        <v>41</v>
      </c>
      <c r="J458" s="185">
        <f t="shared" si="14"/>
        <v>3042200</v>
      </c>
      <c r="K458" s="184">
        <v>44637</v>
      </c>
      <c r="L458" s="184">
        <v>44723</v>
      </c>
      <c r="M458" s="182">
        <f t="shared" si="15"/>
        <v>86</v>
      </c>
    </row>
    <row r="459" spans="1:13">
      <c r="A459" s="182" t="str">
        <f>VLOOKUP(C459,품목코드!$B$2:$C$293,2,FALSE)</f>
        <v>AF-ACR-00001</v>
      </c>
      <c r="B459" s="21" t="s">
        <v>182</v>
      </c>
      <c r="C459" s="21" t="s">
        <v>183</v>
      </c>
      <c r="D459" s="162" t="s">
        <v>184</v>
      </c>
      <c r="E459" s="21" t="s">
        <v>42</v>
      </c>
      <c r="F459" s="88">
        <v>80</v>
      </c>
      <c r="G459" s="186">
        <v>2022</v>
      </c>
      <c r="H459" s="184">
        <v>44763</v>
      </c>
      <c r="I459" s="182">
        <v>8</v>
      </c>
      <c r="J459" s="185">
        <f t="shared" si="14"/>
        <v>640</v>
      </c>
      <c r="K459" s="184">
        <v>44755</v>
      </c>
      <c r="L459" s="184">
        <v>44823</v>
      </c>
      <c r="M459" s="182">
        <f t="shared" si="15"/>
        <v>68</v>
      </c>
    </row>
    <row r="460" spans="1:13">
      <c r="A460" s="182" t="str">
        <f>VLOOKUP(C460,품목코드!$B$2:$C$293,2,FALSE)</f>
        <v>AF-ACS-00001</v>
      </c>
      <c r="B460" s="21" t="s">
        <v>182</v>
      </c>
      <c r="C460" s="21" t="s">
        <v>185</v>
      </c>
      <c r="D460" s="166" t="s">
        <v>186</v>
      </c>
      <c r="E460" s="21" t="s">
        <v>42</v>
      </c>
      <c r="F460" s="88">
        <v>800</v>
      </c>
      <c r="G460" s="186">
        <v>2022</v>
      </c>
      <c r="H460" s="184">
        <v>44761</v>
      </c>
      <c r="I460" s="182">
        <v>4</v>
      </c>
      <c r="J460" s="185">
        <f t="shared" si="14"/>
        <v>3200</v>
      </c>
      <c r="K460" s="184">
        <v>44737</v>
      </c>
      <c r="L460" s="184">
        <v>44785</v>
      </c>
      <c r="M460" s="182">
        <f t="shared" si="15"/>
        <v>48</v>
      </c>
    </row>
    <row r="461" spans="1:13">
      <c r="A461" s="182" t="str">
        <f>VLOOKUP(C461,품목코드!$B$2:$C$293,2,FALSE)</f>
        <v>AF-ACT-00001</v>
      </c>
      <c r="B461" s="21" t="s">
        <v>182</v>
      </c>
      <c r="C461" s="21" t="s">
        <v>187</v>
      </c>
      <c r="D461" s="166" t="s">
        <v>772</v>
      </c>
      <c r="E461" s="21" t="s">
        <v>42</v>
      </c>
      <c r="F461" s="88">
        <v>480</v>
      </c>
      <c r="G461" s="186">
        <v>2022</v>
      </c>
      <c r="H461" s="184">
        <v>44670</v>
      </c>
      <c r="I461" s="182">
        <v>12</v>
      </c>
      <c r="J461" s="185">
        <f t="shared" si="14"/>
        <v>5760</v>
      </c>
      <c r="K461" s="184">
        <v>44663</v>
      </c>
      <c r="L461" s="184">
        <v>44818</v>
      </c>
      <c r="M461" s="182">
        <f t="shared" si="15"/>
        <v>155</v>
      </c>
    </row>
    <row r="462" spans="1:13">
      <c r="A462" s="182" t="str">
        <f>VLOOKUP(C462,품목코드!$B$2:$C$293,2,FALSE)</f>
        <v>AF-ACU-00001</v>
      </c>
      <c r="B462" s="21" t="s">
        <v>182</v>
      </c>
      <c r="C462" s="21" t="s">
        <v>189</v>
      </c>
      <c r="D462" s="166" t="s">
        <v>190</v>
      </c>
      <c r="E462" s="20" t="s">
        <v>157</v>
      </c>
      <c r="F462" s="88">
        <v>140000</v>
      </c>
      <c r="G462" s="186">
        <v>2022</v>
      </c>
      <c r="H462" s="184">
        <v>44758</v>
      </c>
      <c r="I462" s="182">
        <v>21</v>
      </c>
      <c r="J462" s="185">
        <f t="shared" si="14"/>
        <v>2940000</v>
      </c>
      <c r="K462" s="184">
        <v>44733</v>
      </c>
      <c r="L462" s="184">
        <v>44890</v>
      </c>
      <c r="M462" s="182">
        <f t="shared" si="15"/>
        <v>157</v>
      </c>
    </row>
    <row r="463" spans="1:13">
      <c r="A463" s="182" t="str">
        <f>VLOOKUP(C463,품목코드!$B$2:$C$293,2,FALSE)</f>
        <v>AF-ACV-00001</v>
      </c>
      <c r="B463" s="21" t="s">
        <v>182</v>
      </c>
      <c r="C463" s="20" t="s">
        <v>773</v>
      </c>
      <c r="D463" s="162" t="s">
        <v>774</v>
      </c>
      <c r="E463" s="21" t="s">
        <v>193</v>
      </c>
      <c r="F463" s="88">
        <v>9000</v>
      </c>
      <c r="G463" s="186">
        <v>2022</v>
      </c>
      <c r="H463" s="184">
        <v>44899</v>
      </c>
      <c r="I463" s="182">
        <v>2</v>
      </c>
      <c r="J463" s="185">
        <f t="shared" si="14"/>
        <v>18000</v>
      </c>
      <c r="K463" s="184">
        <v>44887</v>
      </c>
      <c r="L463" s="184">
        <v>44972</v>
      </c>
      <c r="M463" s="182">
        <f t="shared" si="15"/>
        <v>85</v>
      </c>
    </row>
    <row r="464" spans="1:13">
      <c r="A464" s="182" t="str">
        <f>VLOOKUP(C464,품목코드!$B$2:$C$293,2,FALSE)</f>
        <v>AF-ACW-00001</v>
      </c>
      <c r="B464" s="21" t="s">
        <v>182</v>
      </c>
      <c r="C464" s="21" t="s">
        <v>198</v>
      </c>
      <c r="D464" s="166" t="s">
        <v>199</v>
      </c>
      <c r="E464" s="20" t="s">
        <v>157</v>
      </c>
      <c r="F464" s="88">
        <v>31000</v>
      </c>
      <c r="G464" s="186">
        <v>2022</v>
      </c>
      <c r="H464" s="184">
        <v>44907</v>
      </c>
      <c r="I464" s="182">
        <v>31</v>
      </c>
      <c r="J464" s="185">
        <f t="shared" si="14"/>
        <v>961000</v>
      </c>
      <c r="K464" s="184">
        <v>44884</v>
      </c>
      <c r="L464" s="184">
        <v>44907</v>
      </c>
      <c r="M464" s="182">
        <f t="shared" si="15"/>
        <v>23</v>
      </c>
    </row>
    <row r="465" spans="1:13">
      <c r="A465" s="182" t="str">
        <f>VLOOKUP(C465,품목코드!$B$2:$C$293,2,FALSE)</f>
        <v>AF-ACX-00001</v>
      </c>
      <c r="B465" s="21" t="s">
        <v>182</v>
      </c>
      <c r="C465" s="21" t="s">
        <v>200</v>
      </c>
      <c r="D465" s="166" t="s">
        <v>201</v>
      </c>
      <c r="E465" s="20" t="s">
        <v>202</v>
      </c>
      <c r="F465" s="88">
        <v>39000</v>
      </c>
      <c r="G465" s="186">
        <v>2022</v>
      </c>
      <c r="H465" s="184">
        <v>44599</v>
      </c>
      <c r="I465" s="182">
        <v>44</v>
      </c>
      <c r="J465" s="185">
        <f t="shared" si="14"/>
        <v>1716000</v>
      </c>
      <c r="K465" s="184">
        <v>44589</v>
      </c>
      <c r="L465" s="184">
        <v>44709</v>
      </c>
      <c r="M465" s="182">
        <f t="shared" si="15"/>
        <v>120</v>
      </c>
    </row>
    <row r="466" spans="1:13">
      <c r="A466" s="182" t="str">
        <f>VLOOKUP(C466,품목코드!$B$2:$C$293,2,FALSE)</f>
        <v>AF-ACY-00001</v>
      </c>
      <c r="B466" s="21" t="s">
        <v>182</v>
      </c>
      <c r="C466" s="21" t="s">
        <v>203</v>
      </c>
      <c r="D466" s="166" t="s">
        <v>204</v>
      </c>
      <c r="E466" s="21" t="s">
        <v>205</v>
      </c>
      <c r="F466" s="88">
        <v>50000</v>
      </c>
      <c r="G466" s="186">
        <v>2022</v>
      </c>
      <c r="H466" s="184">
        <v>44812</v>
      </c>
      <c r="I466" s="182">
        <v>23</v>
      </c>
      <c r="J466" s="185">
        <f t="shared" si="14"/>
        <v>1150000</v>
      </c>
      <c r="K466" s="184">
        <v>44794</v>
      </c>
      <c r="L466" s="184">
        <v>44892</v>
      </c>
      <c r="M466" s="182">
        <f t="shared" si="15"/>
        <v>98</v>
      </c>
    </row>
    <row r="467" spans="1:13">
      <c r="A467" s="182" t="str">
        <f>VLOOKUP(C467,품목코드!$B$2:$C$293,2,FALSE)</f>
        <v>AF-ACZ-00001</v>
      </c>
      <c r="B467" s="21" t="s">
        <v>182</v>
      </c>
      <c r="C467" s="21" t="s">
        <v>206</v>
      </c>
      <c r="D467" s="166" t="s">
        <v>207</v>
      </c>
      <c r="E467" s="21" t="s">
        <v>208</v>
      </c>
      <c r="F467" s="88">
        <v>2080</v>
      </c>
      <c r="G467" s="186">
        <v>2022</v>
      </c>
      <c r="H467" s="184">
        <v>44880</v>
      </c>
      <c r="I467" s="182">
        <v>6</v>
      </c>
      <c r="J467" s="185">
        <f t="shared" si="14"/>
        <v>12480</v>
      </c>
      <c r="K467" s="184">
        <v>44866</v>
      </c>
      <c r="L467" s="184">
        <v>45037</v>
      </c>
      <c r="M467" s="182">
        <f t="shared" si="15"/>
        <v>171</v>
      </c>
    </row>
    <row r="468" spans="1:13">
      <c r="A468" s="182" t="str">
        <f>VLOOKUP(C468,품목코드!$B$2:$C$293,2,FALSE)</f>
        <v>AF-AHS-00001</v>
      </c>
      <c r="B468" s="21" t="s">
        <v>182</v>
      </c>
      <c r="C468" s="21" t="s">
        <v>775</v>
      </c>
      <c r="D468" s="170" t="s">
        <v>776</v>
      </c>
      <c r="E468" s="21" t="s">
        <v>205</v>
      </c>
      <c r="F468" s="55">
        <v>57000</v>
      </c>
      <c r="G468" s="186">
        <v>2022</v>
      </c>
      <c r="H468" s="184">
        <v>44867</v>
      </c>
      <c r="I468" s="182">
        <v>20</v>
      </c>
      <c r="J468" s="185">
        <f t="shared" si="14"/>
        <v>1140000</v>
      </c>
      <c r="K468" s="184">
        <v>44852</v>
      </c>
      <c r="L468" s="184">
        <v>44971</v>
      </c>
      <c r="M468" s="182">
        <f t="shared" si="15"/>
        <v>119</v>
      </c>
    </row>
    <row r="469" spans="1:13">
      <c r="A469" s="182" t="str">
        <f>VLOOKUP(C469,품목코드!$B$2:$C$293,2,FALSE)</f>
        <v>AF-ADB-00001</v>
      </c>
      <c r="B469" s="21" t="s">
        <v>182</v>
      </c>
      <c r="C469" s="21" t="s">
        <v>211</v>
      </c>
      <c r="D469" s="170" t="s">
        <v>696</v>
      </c>
      <c r="E469" s="21" t="s">
        <v>213</v>
      </c>
      <c r="F469" s="55">
        <v>87980</v>
      </c>
      <c r="G469" s="186">
        <v>2022</v>
      </c>
      <c r="H469" s="184">
        <v>44917</v>
      </c>
      <c r="I469" s="182">
        <v>34</v>
      </c>
      <c r="J469" s="185">
        <f t="shared" si="14"/>
        <v>2991320</v>
      </c>
      <c r="K469" s="184">
        <v>44905</v>
      </c>
      <c r="L469" s="184">
        <v>45060</v>
      </c>
      <c r="M469" s="182">
        <f t="shared" si="15"/>
        <v>155</v>
      </c>
    </row>
    <row r="470" spans="1:13">
      <c r="A470" s="182" t="str">
        <f>VLOOKUP(C470,품목코드!$B$2:$C$293,2,FALSE)</f>
        <v>AF-ADC-00001</v>
      </c>
      <c r="B470" s="21" t="s">
        <v>182</v>
      </c>
      <c r="C470" s="20" t="s">
        <v>214</v>
      </c>
      <c r="D470" s="166" t="s">
        <v>215</v>
      </c>
      <c r="E470" s="20" t="s">
        <v>16</v>
      </c>
      <c r="F470" s="88">
        <v>10900</v>
      </c>
      <c r="G470" s="186">
        <v>2022</v>
      </c>
      <c r="H470" s="184">
        <v>44588</v>
      </c>
      <c r="I470" s="182">
        <v>33</v>
      </c>
      <c r="J470" s="185">
        <f t="shared" si="14"/>
        <v>359700</v>
      </c>
      <c r="K470" s="184">
        <v>44576</v>
      </c>
      <c r="L470" s="184">
        <v>44615</v>
      </c>
      <c r="M470" s="182">
        <f t="shared" si="15"/>
        <v>39</v>
      </c>
    </row>
    <row r="471" spans="1:13">
      <c r="A471" s="182" t="str">
        <f>VLOOKUP(C471,품목코드!$B$2:$C$293,2,FALSE)</f>
        <v>AF-ADD-00001</v>
      </c>
      <c r="B471" s="21" t="s">
        <v>182</v>
      </c>
      <c r="C471" s="20" t="s">
        <v>216</v>
      </c>
      <c r="D471" s="166" t="s">
        <v>217</v>
      </c>
      <c r="E471" s="20" t="s">
        <v>157</v>
      </c>
      <c r="F471" s="88">
        <v>9530</v>
      </c>
      <c r="G471" s="186">
        <v>2022</v>
      </c>
      <c r="H471" s="184">
        <v>44696</v>
      </c>
      <c r="I471" s="182">
        <v>36</v>
      </c>
      <c r="J471" s="185">
        <f t="shared" si="14"/>
        <v>343080</v>
      </c>
      <c r="K471" s="184">
        <v>44678</v>
      </c>
      <c r="L471" s="184">
        <v>44764</v>
      </c>
      <c r="M471" s="182">
        <f t="shared" si="15"/>
        <v>86</v>
      </c>
    </row>
    <row r="472" spans="1:13">
      <c r="A472" s="182" t="str">
        <f>VLOOKUP(C472,품목코드!$B$2:$C$293,2,FALSE)</f>
        <v>AF-ADE-00001</v>
      </c>
      <c r="B472" s="21" t="s">
        <v>182</v>
      </c>
      <c r="C472" s="21" t="s">
        <v>218</v>
      </c>
      <c r="D472" s="166" t="s">
        <v>219</v>
      </c>
      <c r="E472" s="21" t="s">
        <v>220</v>
      </c>
      <c r="F472" s="88">
        <v>75500</v>
      </c>
      <c r="G472" s="186">
        <v>2022</v>
      </c>
      <c r="H472" s="184">
        <v>44656</v>
      </c>
      <c r="I472" s="182">
        <v>39</v>
      </c>
      <c r="J472" s="185">
        <f t="shared" si="14"/>
        <v>2944500</v>
      </c>
      <c r="K472" s="184">
        <v>44654</v>
      </c>
      <c r="L472" s="184">
        <v>44767</v>
      </c>
      <c r="M472" s="182">
        <f t="shared" si="15"/>
        <v>113</v>
      </c>
    </row>
    <row r="473" spans="1:13">
      <c r="A473" s="182" t="str">
        <f>VLOOKUP(C473,품목코드!$B$2:$C$293,2,FALSE)</f>
        <v>AF-ADF-00001</v>
      </c>
      <c r="B473" s="21" t="s">
        <v>182</v>
      </c>
      <c r="C473" s="21" t="s">
        <v>221</v>
      </c>
      <c r="D473" s="166" t="s">
        <v>222</v>
      </c>
      <c r="E473" s="21" t="s">
        <v>220</v>
      </c>
      <c r="F473" s="88">
        <v>221000</v>
      </c>
      <c r="G473" s="186">
        <v>2022</v>
      </c>
      <c r="H473" s="184">
        <v>44875</v>
      </c>
      <c r="I473" s="182">
        <v>38</v>
      </c>
      <c r="J473" s="185">
        <f t="shared" si="14"/>
        <v>8398000</v>
      </c>
      <c r="K473" s="184">
        <v>44852</v>
      </c>
      <c r="L473" s="184">
        <v>45024</v>
      </c>
      <c r="M473" s="182">
        <f t="shared" si="15"/>
        <v>172</v>
      </c>
    </row>
    <row r="474" spans="1:13">
      <c r="A474" s="182" t="str">
        <f>VLOOKUP(C474,품목코드!$B$2:$C$293,2,FALSE)</f>
        <v>AF-ADG-00001</v>
      </c>
      <c r="B474" s="21" t="s">
        <v>182</v>
      </c>
      <c r="C474" s="21" t="s">
        <v>223</v>
      </c>
      <c r="D474" s="166" t="s">
        <v>224</v>
      </c>
      <c r="E474" s="21" t="s">
        <v>220</v>
      </c>
      <c r="F474" s="88">
        <v>97000</v>
      </c>
      <c r="G474" s="186">
        <v>2022</v>
      </c>
      <c r="H474" s="184">
        <v>44919</v>
      </c>
      <c r="I474" s="182">
        <v>10</v>
      </c>
      <c r="J474" s="185">
        <f t="shared" si="14"/>
        <v>970000</v>
      </c>
      <c r="K474" s="184">
        <v>44894</v>
      </c>
      <c r="L474" s="184">
        <v>44900</v>
      </c>
      <c r="M474" s="182">
        <f t="shared" si="15"/>
        <v>6</v>
      </c>
    </row>
    <row r="475" spans="1:13">
      <c r="A475" s="182" t="str">
        <f>VLOOKUP(C475,품목코드!$B$2:$C$293,2,FALSE)</f>
        <v>AF-ADH-00001</v>
      </c>
      <c r="B475" s="21" t="s">
        <v>182</v>
      </c>
      <c r="C475" s="21" t="s">
        <v>225</v>
      </c>
      <c r="D475" s="166" t="s">
        <v>226</v>
      </c>
      <c r="E475" s="21" t="s">
        <v>220</v>
      </c>
      <c r="F475" s="88">
        <v>119350</v>
      </c>
      <c r="G475" s="186">
        <v>2022</v>
      </c>
      <c r="H475" s="184">
        <v>44630</v>
      </c>
      <c r="I475" s="182">
        <v>1</v>
      </c>
      <c r="J475" s="185">
        <f t="shared" si="14"/>
        <v>119350</v>
      </c>
      <c r="K475" s="184">
        <v>44604</v>
      </c>
      <c r="L475" s="184">
        <v>44658</v>
      </c>
      <c r="M475" s="182">
        <f t="shared" si="15"/>
        <v>54</v>
      </c>
    </row>
    <row r="476" spans="1:13">
      <c r="A476" s="182" t="str">
        <f>VLOOKUP(C476,품목코드!$B$2:$C$293,2,FALSE)</f>
        <v>AF-ADI-00001</v>
      </c>
      <c r="B476" s="21" t="s">
        <v>182</v>
      </c>
      <c r="C476" s="21" t="s">
        <v>227</v>
      </c>
      <c r="D476" s="166" t="s">
        <v>697</v>
      </c>
      <c r="E476" s="20" t="s">
        <v>157</v>
      </c>
      <c r="F476" s="88">
        <v>16000</v>
      </c>
      <c r="G476" s="186">
        <v>2022</v>
      </c>
      <c r="H476" s="184">
        <v>44726</v>
      </c>
      <c r="I476" s="182">
        <v>41</v>
      </c>
      <c r="J476" s="185">
        <f t="shared" si="14"/>
        <v>656000</v>
      </c>
      <c r="K476" s="184">
        <v>44724</v>
      </c>
      <c r="L476" s="184">
        <v>44785</v>
      </c>
      <c r="M476" s="182">
        <f t="shared" si="15"/>
        <v>61</v>
      </c>
    </row>
    <row r="477" spans="1:13">
      <c r="A477" s="182" t="str">
        <f>VLOOKUP(C477,품목코드!$B$2:$C$293,2,FALSE)</f>
        <v>AF-ADJ-00001</v>
      </c>
      <c r="B477" s="21" t="s">
        <v>182</v>
      </c>
      <c r="C477" s="21" t="s">
        <v>229</v>
      </c>
      <c r="D477" s="162" t="s">
        <v>777</v>
      </c>
      <c r="E477" s="20" t="s">
        <v>157</v>
      </c>
      <c r="F477" s="88">
        <v>9200</v>
      </c>
      <c r="G477" s="186">
        <v>2022</v>
      </c>
      <c r="H477" s="184">
        <v>44574</v>
      </c>
      <c r="I477" s="182">
        <v>46</v>
      </c>
      <c r="J477" s="185">
        <f t="shared" si="14"/>
        <v>423200</v>
      </c>
      <c r="K477" s="184">
        <v>44554</v>
      </c>
      <c r="L477" s="184">
        <v>44720</v>
      </c>
      <c r="M477" s="182">
        <f t="shared" si="15"/>
        <v>166</v>
      </c>
    </row>
    <row r="478" spans="1:13">
      <c r="A478" s="182" t="str">
        <f>VLOOKUP(C478,품목코드!$B$2:$C$293,2,FALSE)</f>
        <v>AF-ADK-00001</v>
      </c>
      <c r="B478" s="21" t="s">
        <v>182</v>
      </c>
      <c r="C478" s="20" t="s">
        <v>231</v>
      </c>
      <c r="D478" s="162" t="s">
        <v>698</v>
      </c>
      <c r="E478" s="21" t="s">
        <v>42</v>
      </c>
      <c r="F478" s="88">
        <v>1940</v>
      </c>
      <c r="G478" s="186">
        <v>2022</v>
      </c>
      <c r="H478" s="184">
        <v>44622</v>
      </c>
      <c r="I478" s="182">
        <v>14</v>
      </c>
      <c r="J478" s="185">
        <f t="shared" si="14"/>
        <v>27160</v>
      </c>
      <c r="K478" s="184">
        <v>44604</v>
      </c>
      <c r="L478" s="184">
        <v>44759</v>
      </c>
      <c r="M478" s="182">
        <f t="shared" si="15"/>
        <v>155</v>
      </c>
    </row>
    <row r="479" spans="1:13">
      <c r="A479" s="182" t="str">
        <f>VLOOKUP(C479,품목코드!$B$2:$C$293,2,FALSE)</f>
        <v>AF-AHT-00001</v>
      </c>
      <c r="B479" s="21" t="s">
        <v>182</v>
      </c>
      <c r="C479" s="21" t="s">
        <v>778</v>
      </c>
      <c r="D479" s="166" t="s">
        <v>234</v>
      </c>
      <c r="E479" s="20" t="s">
        <v>157</v>
      </c>
      <c r="F479" s="88">
        <v>10400</v>
      </c>
      <c r="G479" s="186">
        <v>2022</v>
      </c>
      <c r="H479" s="184">
        <v>44731</v>
      </c>
      <c r="I479" s="182">
        <v>19</v>
      </c>
      <c r="J479" s="185">
        <f t="shared" si="14"/>
        <v>197600</v>
      </c>
      <c r="K479" s="184">
        <v>44711</v>
      </c>
      <c r="L479" s="184">
        <v>44769</v>
      </c>
      <c r="M479" s="182">
        <f t="shared" si="15"/>
        <v>58</v>
      </c>
    </row>
    <row r="480" spans="1:13">
      <c r="A480" s="182" t="str">
        <f>VLOOKUP(C480,품목코드!$B$2:$C$293,2,FALSE)</f>
        <v>AF-ADM-00001</v>
      </c>
      <c r="B480" s="21" t="s">
        <v>182</v>
      </c>
      <c r="C480" s="20" t="s">
        <v>699</v>
      </c>
      <c r="D480" s="162" t="s">
        <v>700</v>
      </c>
      <c r="E480" s="21" t="s">
        <v>42</v>
      </c>
      <c r="F480" s="88">
        <v>33500</v>
      </c>
      <c r="G480" s="186">
        <v>2022</v>
      </c>
      <c r="H480" s="184">
        <v>44750</v>
      </c>
      <c r="I480" s="182">
        <v>28</v>
      </c>
      <c r="J480" s="185">
        <f t="shared" si="14"/>
        <v>938000</v>
      </c>
      <c r="K480" s="184">
        <v>44724</v>
      </c>
      <c r="L480" s="184">
        <v>44866</v>
      </c>
      <c r="M480" s="182">
        <f t="shared" si="15"/>
        <v>142</v>
      </c>
    </row>
    <row r="481" spans="1:13">
      <c r="A481" s="182" t="str">
        <f>VLOOKUP(C481,품목코드!$B$2:$C$293,2,FALSE)</f>
        <v>AF-ADN-00001</v>
      </c>
      <c r="B481" s="21" t="s">
        <v>182</v>
      </c>
      <c r="C481" s="21" t="s">
        <v>237</v>
      </c>
      <c r="D481" s="166" t="s">
        <v>238</v>
      </c>
      <c r="E481" s="20" t="s">
        <v>157</v>
      </c>
      <c r="F481" s="88">
        <v>9000</v>
      </c>
      <c r="G481" s="186">
        <v>2022</v>
      </c>
      <c r="H481" s="184">
        <v>44670</v>
      </c>
      <c r="I481" s="182">
        <v>34</v>
      </c>
      <c r="J481" s="185">
        <f t="shared" si="14"/>
        <v>306000</v>
      </c>
      <c r="K481" s="184">
        <v>44669</v>
      </c>
      <c r="L481" s="184">
        <v>44709</v>
      </c>
      <c r="M481" s="182">
        <f t="shared" si="15"/>
        <v>40</v>
      </c>
    </row>
    <row r="482" spans="1:13">
      <c r="A482" s="182" t="str">
        <f>VLOOKUP(C482,품목코드!$B$2:$C$293,2,FALSE)</f>
        <v>AF-ADO-00001</v>
      </c>
      <c r="B482" s="21" t="s">
        <v>182</v>
      </c>
      <c r="C482" s="20" t="s">
        <v>239</v>
      </c>
      <c r="D482" s="162" t="s">
        <v>240</v>
      </c>
      <c r="E482" s="21" t="s">
        <v>42</v>
      </c>
      <c r="F482" s="88">
        <v>4700</v>
      </c>
      <c r="G482" s="186">
        <v>2022</v>
      </c>
      <c r="H482" s="184">
        <v>44656</v>
      </c>
      <c r="I482" s="182">
        <v>24</v>
      </c>
      <c r="J482" s="185">
        <f t="shared" si="14"/>
        <v>112800</v>
      </c>
      <c r="K482" s="184">
        <v>44648</v>
      </c>
      <c r="L482" s="184">
        <v>44754</v>
      </c>
      <c r="M482" s="182">
        <f t="shared" si="15"/>
        <v>106</v>
      </c>
    </row>
    <row r="483" spans="1:13">
      <c r="A483" s="182" t="str">
        <f>VLOOKUP(C483,품목코드!$B$2:$C$293,2,FALSE)</f>
        <v>AG-ADP-00001</v>
      </c>
      <c r="B483" s="21" t="s">
        <v>241</v>
      </c>
      <c r="C483" s="20" t="s">
        <v>242</v>
      </c>
      <c r="D483" s="162" t="s">
        <v>243</v>
      </c>
      <c r="E483" s="20" t="s">
        <v>244</v>
      </c>
      <c r="F483" s="88">
        <v>2270</v>
      </c>
      <c r="G483" s="186">
        <v>2022</v>
      </c>
      <c r="H483" s="184">
        <v>44822</v>
      </c>
      <c r="I483" s="182">
        <v>27</v>
      </c>
      <c r="J483" s="185">
        <f t="shared" si="14"/>
        <v>61290</v>
      </c>
      <c r="K483" s="184">
        <v>44822</v>
      </c>
      <c r="L483" s="184">
        <v>44877</v>
      </c>
      <c r="M483" s="182">
        <f t="shared" si="15"/>
        <v>55</v>
      </c>
    </row>
    <row r="484" spans="1:13">
      <c r="A484" s="182" t="str">
        <f>VLOOKUP(C484,품목코드!$B$2:$C$293,2,FALSE)</f>
        <v>AG-ADP-00001</v>
      </c>
      <c r="B484" s="21" t="s">
        <v>241</v>
      </c>
      <c r="C484" s="20" t="s">
        <v>245</v>
      </c>
      <c r="D484" s="162" t="s">
        <v>246</v>
      </c>
      <c r="E484" s="20" t="s">
        <v>50</v>
      </c>
      <c r="F484" s="88">
        <v>3020</v>
      </c>
      <c r="G484" s="186">
        <v>2022</v>
      </c>
      <c r="H484" s="184">
        <v>44639</v>
      </c>
      <c r="I484" s="182">
        <v>15</v>
      </c>
      <c r="J484" s="185">
        <f t="shared" si="14"/>
        <v>45300</v>
      </c>
      <c r="K484" s="184">
        <v>44617</v>
      </c>
      <c r="L484" s="184">
        <v>44796</v>
      </c>
      <c r="M484" s="182">
        <f t="shared" si="15"/>
        <v>179</v>
      </c>
    </row>
    <row r="485" spans="1:13">
      <c r="A485" s="182" t="str">
        <f>VLOOKUP(C485,품목코드!$B$2:$C$293,2,FALSE)</f>
        <v>AG-ADQ-00001</v>
      </c>
      <c r="B485" s="21" t="s">
        <v>241</v>
      </c>
      <c r="C485" s="20" t="s">
        <v>247</v>
      </c>
      <c r="D485" s="162" t="s">
        <v>248</v>
      </c>
      <c r="E485" s="20" t="s">
        <v>50</v>
      </c>
      <c r="F485" s="88">
        <v>6830</v>
      </c>
      <c r="G485" s="186">
        <v>2022</v>
      </c>
      <c r="H485" s="184">
        <v>44862</v>
      </c>
      <c r="I485" s="182">
        <v>40</v>
      </c>
      <c r="J485" s="185">
        <f t="shared" si="14"/>
        <v>273200</v>
      </c>
      <c r="K485" s="184">
        <v>44853</v>
      </c>
      <c r="L485" s="184">
        <v>44940</v>
      </c>
      <c r="M485" s="182">
        <f t="shared" si="15"/>
        <v>87</v>
      </c>
    </row>
    <row r="486" spans="1:13">
      <c r="A486" s="182" t="str">
        <f>VLOOKUP(C486,품목코드!$B$2:$C$293,2,FALSE)</f>
        <v>AG-ADR-00001</v>
      </c>
      <c r="B486" s="21" t="s">
        <v>241</v>
      </c>
      <c r="C486" s="21" t="s">
        <v>249</v>
      </c>
      <c r="D486" s="166" t="s">
        <v>250</v>
      </c>
      <c r="E486" s="21" t="s">
        <v>50</v>
      </c>
      <c r="F486" s="88">
        <v>960</v>
      </c>
      <c r="G486" s="186">
        <v>2022</v>
      </c>
      <c r="H486" s="184">
        <v>44853</v>
      </c>
      <c r="I486" s="182">
        <v>37</v>
      </c>
      <c r="J486" s="185">
        <f t="shared" si="14"/>
        <v>35520</v>
      </c>
      <c r="K486" s="184">
        <v>44842</v>
      </c>
      <c r="L486" s="184">
        <v>44854</v>
      </c>
      <c r="M486" s="182">
        <f t="shared" si="15"/>
        <v>12</v>
      </c>
    </row>
    <row r="487" spans="1:13">
      <c r="A487" s="182" t="str">
        <f>VLOOKUP(C487,품목코드!$B$2:$C$293,2,FALSE)</f>
        <v>AG-ADS-00001</v>
      </c>
      <c r="B487" s="21" t="s">
        <v>241</v>
      </c>
      <c r="C487" s="20" t="s">
        <v>251</v>
      </c>
      <c r="D487" s="162" t="s">
        <v>252</v>
      </c>
      <c r="E487" s="21" t="s">
        <v>117</v>
      </c>
      <c r="F487" s="88">
        <v>4040</v>
      </c>
      <c r="G487" s="186">
        <v>2022</v>
      </c>
      <c r="H487" s="184">
        <v>44737</v>
      </c>
      <c r="I487" s="182">
        <v>42</v>
      </c>
      <c r="J487" s="185">
        <f t="shared" si="14"/>
        <v>169680</v>
      </c>
      <c r="K487" s="184">
        <v>44725</v>
      </c>
      <c r="L487" s="184">
        <v>44820</v>
      </c>
      <c r="M487" s="182">
        <f t="shared" si="15"/>
        <v>95</v>
      </c>
    </row>
    <row r="488" spans="1:13">
      <c r="A488" s="182" t="str">
        <f>VLOOKUP(C488,품목코드!$B$2:$C$293,2,FALSE)</f>
        <v>AG-ADT-00001</v>
      </c>
      <c r="B488" s="21" t="s">
        <v>241</v>
      </c>
      <c r="C488" s="20" t="s">
        <v>253</v>
      </c>
      <c r="D488" s="162" t="s">
        <v>254</v>
      </c>
      <c r="E488" s="20" t="s">
        <v>244</v>
      </c>
      <c r="F488" s="55">
        <v>6620</v>
      </c>
      <c r="G488" s="186">
        <v>2022</v>
      </c>
      <c r="H488" s="184">
        <v>44815</v>
      </c>
      <c r="I488" s="182">
        <v>37</v>
      </c>
      <c r="J488" s="185">
        <f t="shared" si="14"/>
        <v>244940</v>
      </c>
      <c r="K488" s="184">
        <v>44811</v>
      </c>
      <c r="L488" s="184">
        <v>44884</v>
      </c>
      <c r="M488" s="182">
        <f t="shared" si="15"/>
        <v>73</v>
      </c>
    </row>
    <row r="489" spans="1:13">
      <c r="A489" s="182" t="str">
        <f>VLOOKUP(C489,품목코드!$B$2:$C$293,2,FALSE)</f>
        <v>AG-ADU-00001</v>
      </c>
      <c r="B489" s="21" t="s">
        <v>241</v>
      </c>
      <c r="C489" s="21" t="s">
        <v>255</v>
      </c>
      <c r="D489" s="166" t="s">
        <v>779</v>
      </c>
      <c r="E489" s="20" t="s">
        <v>244</v>
      </c>
      <c r="F489" s="55">
        <v>800</v>
      </c>
      <c r="G489" s="186">
        <v>2022</v>
      </c>
      <c r="H489" s="184">
        <v>44588</v>
      </c>
      <c r="I489" s="182">
        <v>6</v>
      </c>
      <c r="J489" s="185">
        <f t="shared" si="14"/>
        <v>4800</v>
      </c>
      <c r="K489" s="184">
        <v>44573</v>
      </c>
      <c r="L489" s="184">
        <v>44611</v>
      </c>
      <c r="M489" s="182">
        <f t="shared" si="15"/>
        <v>38</v>
      </c>
    </row>
    <row r="490" spans="1:13">
      <c r="A490" s="182" t="str">
        <f>VLOOKUP(C490,품목코드!$B$2:$C$293,2,FALSE)</f>
        <v>AG-ADV-00001</v>
      </c>
      <c r="B490" s="21" t="s">
        <v>241</v>
      </c>
      <c r="C490" s="21" t="s">
        <v>257</v>
      </c>
      <c r="D490" s="166" t="s">
        <v>258</v>
      </c>
      <c r="E490" s="20" t="s">
        <v>50</v>
      </c>
      <c r="F490" s="88">
        <v>53590</v>
      </c>
      <c r="G490" s="186">
        <v>2022</v>
      </c>
      <c r="H490" s="184">
        <v>44587</v>
      </c>
      <c r="I490" s="182">
        <v>30</v>
      </c>
      <c r="J490" s="185">
        <f t="shared" si="14"/>
        <v>1607700</v>
      </c>
      <c r="K490" s="184">
        <v>44581</v>
      </c>
      <c r="L490" s="184">
        <v>44618</v>
      </c>
      <c r="M490" s="182">
        <f t="shared" si="15"/>
        <v>37</v>
      </c>
    </row>
    <row r="491" spans="1:13">
      <c r="A491" s="182" t="str">
        <f>VLOOKUP(C491,품목코드!$B$2:$C$293,2,FALSE)</f>
        <v>AG-ADW-00001</v>
      </c>
      <c r="B491" s="21" t="s">
        <v>241</v>
      </c>
      <c r="C491" s="21" t="s">
        <v>780</v>
      </c>
      <c r="D491" s="166" t="s">
        <v>260</v>
      </c>
      <c r="E491" s="21" t="s">
        <v>68</v>
      </c>
      <c r="F491" s="88">
        <v>760</v>
      </c>
      <c r="G491" s="186">
        <v>2022</v>
      </c>
      <c r="H491" s="184">
        <v>44871</v>
      </c>
      <c r="I491" s="182">
        <v>3</v>
      </c>
      <c r="J491" s="185">
        <f t="shared" si="14"/>
        <v>2280</v>
      </c>
      <c r="K491" s="184">
        <v>44857</v>
      </c>
      <c r="L491" s="184">
        <v>44889</v>
      </c>
      <c r="M491" s="182">
        <f t="shared" si="15"/>
        <v>32</v>
      </c>
    </row>
    <row r="492" spans="1:13">
      <c r="A492" s="182" t="str">
        <f>VLOOKUP(C492,품목코드!$B$2:$C$293,2,FALSE)</f>
        <v>AG-ADX-00001</v>
      </c>
      <c r="B492" s="21" t="s">
        <v>241</v>
      </c>
      <c r="C492" s="21" t="s">
        <v>261</v>
      </c>
      <c r="D492" s="166" t="s">
        <v>262</v>
      </c>
      <c r="E492" s="21" t="s">
        <v>68</v>
      </c>
      <c r="F492" s="88">
        <v>25830</v>
      </c>
      <c r="G492" s="186">
        <v>2022</v>
      </c>
      <c r="H492" s="184">
        <v>44622</v>
      </c>
      <c r="I492" s="182">
        <v>26</v>
      </c>
      <c r="J492" s="185">
        <f t="shared" si="14"/>
        <v>671580</v>
      </c>
      <c r="K492" s="184">
        <v>44611</v>
      </c>
      <c r="L492" s="184">
        <v>44613</v>
      </c>
      <c r="M492" s="182">
        <f t="shared" si="15"/>
        <v>2</v>
      </c>
    </row>
    <row r="493" spans="1:13">
      <c r="A493" s="182" t="str">
        <f>VLOOKUP(C493,품목코드!$B$2:$C$293,2,FALSE)</f>
        <v>AH-ADY-00001</v>
      </c>
      <c r="B493" s="21" t="s">
        <v>263</v>
      </c>
      <c r="C493" s="20" t="s">
        <v>781</v>
      </c>
      <c r="D493" s="162" t="s">
        <v>782</v>
      </c>
      <c r="E493" s="21" t="s">
        <v>783</v>
      </c>
      <c r="F493" s="88">
        <v>11310</v>
      </c>
      <c r="G493" s="186">
        <v>2022</v>
      </c>
      <c r="H493" s="184">
        <v>44853</v>
      </c>
      <c r="I493" s="182">
        <v>50</v>
      </c>
      <c r="J493" s="185">
        <f t="shared" si="14"/>
        <v>565500</v>
      </c>
      <c r="K493" s="184">
        <v>44831</v>
      </c>
      <c r="L493" s="184">
        <v>44981</v>
      </c>
      <c r="M493" s="182">
        <f t="shared" si="15"/>
        <v>150</v>
      </c>
    </row>
    <row r="494" spans="1:13">
      <c r="A494" s="182" t="str">
        <f>VLOOKUP(C494,품목코드!$B$2:$C$293,2,FALSE)</f>
        <v>AH-ADZ-00001</v>
      </c>
      <c r="B494" s="21" t="s">
        <v>263</v>
      </c>
      <c r="C494" s="20" t="s">
        <v>266</v>
      </c>
      <c r="D494" s="162" t="s">
        <v>267</v>
      </c>
      <c r="E494" s="21" t="s">
        <v>68</v>
      </c>
      <c r="F494" s="55">
        <v>112130</v>
      </c>
      <c r="G494" s="186">
        <v>2022</v>
      </c>
      <c r="H494" s="184">
        <v>44584</v>
      </c>
      <c r="I494" s="182">
        <v>39</v>
      </c>
      <c r="J494" s="185">
        <f t="shared" si="14"/>
        <v>4373070</v>
      </c>
      <c r="K494" s="184">
        <v>44562</v>
      </c>
      <c r="L494" s="184">
        <v>44712</v>
      </c>
      <c r="M494" s="182">
        <f t="shared" si="15"/>
        <v>150</v>
      </c>
    </row>
    <row r="495" spans="1:13">
      <c r="A495" s="182" t="str">
        <f>VLOOKUP(C495,품목코드!$B$2:$C$293,2,FALSE)</f>
        <v>AH-AEA-00001</v>
      </c>
      <c r="B495" s="21" t="s">
        <v>263</v>
      </c>
      <c r="C495" s="21" t="s">
        <v>268</v>
      </c>
      <c r="D495" s="162" t="s">
        <v>267</v>
      </c>
      <c r="E495" s="21" t="s">
        <v>68</v>
      </c>
      <c r="F495" s="88">
        <v>413600</v>
      </c>
      <c r="G495" s="186">
        <v>2022</v>
      </c>
      <c r="H495" s="184">
        <v>44848</v>
      </c>
      <c r="I495" s="182">
        <v>41</v>
      </c>
      <c r="J495" s="185">
        <f t="shared" si="14"/>
        <v>16957600</v>
      </c>
      <c r="K495" s="184">
        <v>44838</v>
      </c>
      <c r="L495" s="184">
        <v>44987</v>
      </c>
      <c r="M495" s="182">
        <f t="shared" si="15"/>
        <v>149</v>
      </c>
    </row>
    <row r="496" spans="1:13">
      <c r="A496" s="182" t="str">
        <f>VLOOKUP(C496,품목코드!$B$2:$C$293,2,FALSE)</f>
        <v>AQ-AHJ-00001</v>
      </c>
      <c r="B496" s="21" t="s">
        <v>269</v>
      </c>
      <c r="C496" s="21" t="s">
        <v>270</v>
      </c>
      <c r="D496" s="162" t="s">
        <v>701</v>
      </c>
      <c r="E496" s="21" t="s">
        <v>272</v>
      </c>
      <c r="F496" s="88">
        <v>230000</v>
      </c>
      <c r="G496" s="186">
        <v>2022</v>
      </c>
      <c r="H496" s="184">
        <v>44611</v>
      </c>
      <c r="I496" s="182">
        <v>8</v>
      </c>
      <c r="J496" s="185">
        <f t="shared" si="14"/>
        <v>1840000</v>
      </c>
      <c r="K496" s="184">
        <v>44597</v>
      </c>
      <c r="L496" s="184">
        <v>44761</v>
      </c>
      <c r="M496" s="182">
        <f t="shared" si="15"/>
        <v>164</v>
      </c>
    </row>
    <row r="497" spans="1:13">
      <c r="A497" s="182" t="str">
        <f>VLOOKUP(C497,품목코드!$B$2:$C$293,2,FALSE)</f>
        <v>AR-AHK-00001</v>
      </c>
      <c r="B497" s="21" t="s">
        <v>702</v>
      </c>
      <c r="C497" s="21" t="s">
        <v>278</v>
      </c>
      <c r="D497" s="166" t="s">
        <v>703</v>
      </c>
      <c r="E497" s="21" t="s">
        <v>280</v>
      </c>
      <c r="F497" s="88">
        <v>550000</v>
      </c>
      <c r="G497" s="186">
        <v>2022</v>
      </c>
      <c r="H497" s="184">
        <v>44828</v>
      </c>
      <c r="I497" s="182">
        <v>41</v>
      </c>
      <c r="J497" s="185">
        <f t="shared" si="14"/>
        <v>22550000</v>
      </c>
      <c r="K497" s="184">
        <v>44828</v>
      </c>
      <c r="L497" s="184">
        <v>44958</v>
      </c>
      <c r="M497" s="182">
        <f t="shared" si="15"/>
        <v>130</v>
      </c>
    </row>
    <row r="498" spans="1:13">
      <c r="A498" s="182" t="str">
        <f>VLOOKUP(C498,품목코드!$B$2:$C$293,2,FALSE)</f>
        <v>AR-AHL-00001</v>
      </c>
      <c r="B498" s="21" t="s">
        <v>702</v>
      </c>
      <c r="C498" s="21" t="s">
        <v>281</v>
      </c>
      <c r="D498" s="166" t="s">
        <v>704</v>
      </c>
      <c r="E498" s="21" t="s">
        <v>280</v>
      </c>
      <c r="F498" s="88">
        <v>1270000</v>
      </c>
      <c r="G498" s="186">
        <v>2022</v>
      </c>
      <c r="H498" s="184">
        <v>44607</v>
      </c>
      <c r="I498" s="182">
        <v>5</v>
      </c>
      <c r="J498" s="185">
        <f t="shared" si="14"/>
        <v>6350000</v>
      </c>
      <c r="K498" s="184">
        <v>44584</v>
      </c>
      <c r="L498" s="184">
        <v>44615</v>
      </c>
      <c r="M498" s="182">
        <f t="shared" si="15"/>
        <v>31</v>
      </c>
    </row>
    <row r="499" spans="1:13">
      <c r="A499" s="182" t="str">
        <f>VLOOKUP(C499,품목코드!$B$2:$C$293,2,FALSE)</f>
        <v>AS-AHM-00001</v>
      </c>
      <c r="B499" s="21" t="s">
        <v>277</v>
      </c>
      <c r="C499" s="21" t="s">
        <v>283</v>
      </c>
      <c r="D499" s="166" t="s">
        <v>284</v>
      </c>
      <c r="E499" s="21" t="s">
        <v>280</v>
      </c>
      <c r="F499" s="88">
        <v>1105000</v>
      </c>
      <c r="G499" s="186">
        <v>2022</v>
      </c>
      <c r="H499" s="184">
        <v>44813</v>
      </c>
      <c r="I499" s="182">
        <v>10</v>
      </c>
      <c r="J499" s="185">
        <f t="shared" si="14"/>
        <v>11050000</v>
      </c>
      <c r="K499" s="184">
        <v>44811</v>
      </c>
      <c r="L499" s="184">
        <v>44826</v>
      </c>
      <c r="M499" s="182">
        <f t="shared" si="15"/>
        <v>15</v>
      </c>
    </row>
    <row r="500" spans="1:13">
      <c r="A500" s="182" t="str">
        <f>VLOOKUP(C500,품목코드!$B$2:$C$293,2,FALSE)</f>
        <v>AS-AHN-00001</v>
      </c>
      <c r="B500" s="21" t="s">
        <v>277</v>
      </c>
      <c r="C500" s="21" t="s">
        <v>285</v>
      </c>
      <c r="D500" s="166" t="s">
        <v>286</v>
      </c>
      <c r="E500" s="21" t="s">
        <v>280</v>
      </c>
      <c r="F500" s="88">
        <v>15028200</v>
      </c>
      <c r="G500" s="186">
        <v>2022</v>
      </c>
      <c r="H500" s="184">
        <v>44706</v>
      </c>
      <c r="I500" s="182">
        <v>0</v>
      </c>
      <c r="J500" s="185">
        <f t="shared" si="14"/>
        <v>0</v>
      </c>
      <c r="K500" s="184">
        <v>44682</v>
      </c>
      <c r="L500" s="184">
        <v>44848</v>
      </c>
      <c r="M500" s="182">
        <f t="shared" si="15"/>
        <v>166</v>
      </c>
    </row>
    <row r="501" spans="1:13">
      <c r="A501" s="182" t="str">
        <f>VLOOKUP(C501,품목코드!$B$2:$C$293,2,FALSE)</f>
        <v>AI-AEB-00001</v>
      </c>
      <c r="B501" s="21" t="s">
        <v>287</v>
      </c>
      <c r="C501" s="21" t="s">
        <v>288</v>
      </c>
      <c r="D501" s="166" t="s">
        <v>289</v>
      </c>
      <c r="E501" s="21" t="s">
        <v>50</v>
      </c>
      <c r="F501" s="88">
        <v>5220</v>
      </c>
      <c r="G501" s="186">
        <v>2022</v>
      </c>
      <c r="H501" s="184">
        <v>44871</v>
      </c>
      <c r="I501" s="182">
        <v>22</v>
      </c>
      <c r="J501" s="185">
        <f t="shared" si="14"/>
        <v>114840</v>
      </c>
      <c r="K501" s="184">
        <v>44847</v>
      </c>
      <c r="L501" s="184">
        <v>44971</v>
      </c>
      <c r="M501" s="182">
        <f t="shared" si="15"/>
        <v>124</v>
      </c>
    </row>
    <row r="502" spans="1:13" ht="17.399999999999999" customHeight="1">
      <c r="A502" s="182" t="str">
        <f>VLOOKUP(C502,품목코드!$B$2:$C$293,2,FALSE)</f>
        <v>AJ-AEC-00001</v>
      </c>
      <c r="B502" s="150" t="s">
        <v>290</v>
      </c>
      <c r="C502" s="21" t="s">
        <v>291</v>
      </c>
      <c r="D502" s="166" t="s">
        <v>292</v>
      </c>
      <c r="E502" s="20" t="s">
        <v>50</v>
      </c>
      <c r="F502" s="88">
        <v>337</v>
      </c>
      <c r="G502" s="186">
        <v>2022</v>
      </c>
      <c r="H502" s="184">
        <v>44707</v>
      </c>
      <c r="I502" s="182">
        <v>33</v>
      </c>
      <c r="J502" s="185">
        <f t="shared" si="14"/>
        <v>11121</v>
      </c>
      <c r="K502" s="184">
        <v>44700</v>
      </c>
      <c r="L502" s="184">
        <v>44863</v>
      </c>
      <c r="M502" s="182">
        <f t="shared" si="15"/>
        <v>163</v>
      </c>
    </row>
    <row r="503" spans="1:13" ht="43.2">
      <c r="A503" s="182" t="str">
        <f>VLOOKUP(C503,품목코드!$B$2:$C$293,2,FALSE)</f>
        <v>AJ-AED-00001</v>
      </c>
      <c r="B503" s="150" t="s">
        <v>290</v>
      </c>
      <c r="C503" s="21" t="s">
        <v>293</v>
      </c>
      <c r="D503" s="166" t="s">
        <v>294</v>
      </c>
      <c r="E503" s="21" t="s">
        <v>50</v>
      </c>
      <c r="F503" s="88">
        <v>2300</v>
      </c>
      <c r="G503" s="186">
        <v>2022</v>
      </c>
      <c r="H503" s="184">
        <v>44612</v>
      </c>
      <c r="I503" s="182">
        <v>50</v>
      </c>
      <c r="J503" s="185">
        <f t="shared" si="14"/>
        <v>115000</v>
      </c>
      <c r="K503" s="184">
        <v>44602</v>
      </c>
      <c r="L503" s="184">
        <v>44676</v>
      </c>
      <c r="M503" s="182">
        <f t="shared" si="15"/>
        <v>74</v>
      </c>
    </row>
    <row r="504" spans="1:13" ht="43.2">
      <c r="A504" s="182" t="str">
        <f>VLOOKUP(C504,품목코드!$B$2:$C$293,2,FALSE)</f>
        <v>AJ-AEE-00001</v>
      </c>
      <c r="B504" s="150" t="s">
        <v>290</v>
      </c>
      <c r="C504" s="21" t="s">
        <v>705</v>
      </c>
      <c r="D504" s="166" t="s">
        <v>296</v>
      </c>
      <c r="E504" s="20" t="s">
        <v>50</v>
      </c>
      <c r="F504" s="88">
        <v>755</v>
      </c>
      <c r="G504" s="186">
        <v>2022</v>
      </c>
      <c r="H504" s="184">
        <v>44840</v>
      </c>
      <c r="I504" s="182">
        <v>15</v>
      </c>
      <c r="J504" s="185">
        <f t="shared" si="14"/>
        <v>11325</v>
      </c>
      <c r="K504" s="184">
        <v>44829</v>
      </c>
      <c r="L504" s="184">
        <v>44997</v>
      </c>
      <c r="M504" s="182">
        <f t="shared" si="15"/>
        <v>168</v>
      </c>
    </row>
    <row r="505" spans="1:13" ht="43.2">
      <c r="A505" s="182" t="str">
        <f>VLOOKUP(C505,품목코드!$B$2:$C$293,2,FALSE)</f>
        <v>AJ-AEF-00001</v>
      </c>
      <c r="B505" s="150" t="s">
        <v>290</v>
      </c>
      <c r="C505" s="21" t="s">
        <v>297</v>
      </c>
      <c r="D505" s="166" t="s">
        <v>298</v>
      </c>
      <c r="E505" s="20" t="s">
        <v>50</v>
      </c>
      <c r="F505" s="88">
        <v>910</v>
      </c>
      <c r="G505" s="186">
        <v>2022</v>
      </c>
      <c r="H505" s="184">
        <v>44729</v>
      </c>
      <c r="I505" s="182">
        <v>46</v>
      </c>
      <c r="J505" s="185">
        <f t="shared" si="14"/>
        <v>41860</v>
      </c>
      <c r="K505" s="184">
        <v>44711</v>
      </c>
      <c r="L505" s="184">
        <v>44786</v>
      </c>
      <c r="M505" s="182">
        <f t="shared" si="15"/>
        <v>75</v>
      </c>
    </row>
    <row r="506" spans="1:13" ht="43.2">
      <c r="A506" s="182" t="str">
        <f>VLOOKUP(C506,품목코드!$B$2:$C$293,2,FALSE)</f>
        <v>AJ-AEG-00001</v>
      </c>
      <c r="B506" s="150" t="s">
        <v>290</v>
      </c>
      <c r="C506" s="21" t="s">
        <v>299</v>
      </c>
      <c r="D506" s="166" t="s">
        <v>300</v>
      </c>
      <c r="E506" s="21" t="s">
        <v>50</v>
      </c>
      <c r="F506" s="88">
        <v>21320</v>
      </c>
      <c r="G506" s="186">
        <v>2022</v>
      </c>
      <c r="H506" s="184">
        <v>44875</v>
      </c>
      <c r="I506" s="182">
        <v>30</v>
      </c>
      <c r="J506" s="185">
        <f t="shared" si="14"/>
        <v>639600</v>
      </c>
      <c r="K506" s="184">
        <v>44861</v>
      </c>
      <c r="L506" s="184">
        <v>44985</v>
      </c>
      <c r="M506" s="182">
        <f t="shared" si="15"/>
        <v>124</v>
      </c>
    </row>
    <row r="507" spans="1:13" ht="43.2">
      <c r="A507" s="182" t="str">
        <f>VLOOKUP(C507,품목코드!$B$2:$C$293,2,FALSE)</f>
        <v>AJ-AEH-00001</v>
      </c>
      <c r="B507" s="150" t="s">
        <v>290</v>
      </c>
      <c r="C507" s="21" t="s">
        <v>301</v>
      </c>
      <c r="D507" s="166" t="s">
        <v>784</v>
      </c>
      <c r="E507" s="21" t="s">
        <v>50</v>
      </c>
      <c r="F507" s="88">
        <v>790</v>
      </c>
      <c r="G507" s="186">
        <v>2022</v>
      </c>
      <c r="H507" s="184">
        <v>44889</v>
      </c>
      <c r="I507" s="182">
        <v>46</v>
      </c>
      <c r="J507" s="185">
        <f t="shared" si="14"/>
        <v>36340</v>
      </c>
      <c r="K507" s="184">
        <v>44867</v>
      </c>
      <c r="L507" s="184">
        <v>45013</v>
      </c>
      <c r="M507" s="182">
        <f t="shared" si="15"/>
        <v>146</v>
      </c>
    </row>
    <row r="508" spans="1:13" ht="43.2">
      <c r="A508" s="182" t="str">
        <f>VLOOKUP(C508,품목코드!$B$2:$C$293,2,FALSE)</f>
        <v>AJ-AEI-00001</v>
      </c>
      <c r="B508" s="150" t="s">
        <v>290</v>
      </c>
      <c r="C508" s="20" t="s">
        <v>303</v>
      </c>
      <c r="D508" s="166" t="s">
        <v>304</v>
      </c>
      <c r="E508" s="20" t="s">
        <v>114</v>
      </c>
      <c r="F508" s="88">
        <v>16650</v>
      </c>
      <c r="G508" s="186">
        <v>2022</v>
      </c>
      <c r="H508" s="184">
        <v>44852</v>
      </c>
      <c r="I508" s="182">
        <v>10</v>
      </c>
      <c r="J508" s="185">
        <f t="shared" si="14"/>
        <v>166500</v>
      </c>
      <c r="K508" s="184">
        <v>44852</v>
      </c>
      <c r="L508" s="184">
        <v>44950</v>
      </c>
      <c r="M508" s="182">
        <f t="shared" si="15"/>
        <v>98</v>
      </c>
    </row>
    <row r="509" spans="1:13" ht="43.2">
      <c r="A509" s="182" t="str">
        <f>VLOOKUP(C509,품목코드!$B$2:$C$293,2,FALSE)</f>
        <v>AJ-AEJ-00001</v>
      </c>
      <c r="B509" s="150" t="s">
        <v>290</v>
      </c>
      <c r="C509" s="21" t="s">
        <v>305</v>
      </c>
      <c r="D509" s="166" t="s">
        <v>707</v>
      </c>
      <c r="E509" s="21" t="s">
        <v>50</v>
      </c>
      <c r="F509" s="88">
        <v>3300</v>
      </c>
      <c r="G509" s="186">
        <v>2022</v>
      </c>
      <c r="H509" s="184">
        <v>44792</v>
      </c>
      <c r="I509" s="182">
        <v>20</v>
      </c>
      <c r="J509" s="185">
        <f t="shared" si="14"/>
        <v>66000</v>
      </c>
      <c r="K509" s="184">
        <v>44769</v>
      </c>
      <c r="L509" s="184">
        <v>44901</v>
      </c>
      <c r="M509" s="182">
        <f t="shared" si="15"/>
        <v>132</v>
      </c>
    </row>
    <row r="510" spans="1:13" ht="43.2">
      <c r="A510" s="182" t="str">
        <f>VLOOKUP(C510,품목코드!$B$2:$C$293,2,FALSE)</f>
        <v>AJ-AHO-00001</v>
      </c>
      <c r="B510" s="150" t="s">
        <v>290</v>
      </c>
      <c r="C510" s="21" t="s">
        <v>708</v>
      </c>
      <c r="D510" s="162" t="s">
        <v>709</v>
      </c>
      <c r="E510" s="21" t="s">
        <v>710</v>
      </c>
      <c r="F510" s="88">
        <v>21500</v>
      </c>
      <c r="G510" s="186">
        <v>2022</v>
      </c>
      <c r="H510" s="184">
        <v>44723</v>
      </c>
      <c r="I510" s="182">
        <v>37</v>
      </c>
      <c r="J510" s="185">
        <f t="shared" si="14"/>
        <v>795500</v>
      </c>
      <c r="K510" s="184">
        <v>44722</v>
      </c>
      <c r="L510" s="184">
        <v>44736</v>
      </c>
      <c r="M510" s="182">
        <f t="shared" si="15"/>
        <v>14</v>
      </c>
    </row>
    <row r="511" spans="1:13" ht="43.2">
      <c r="A511" s="182" t="str">
        <f>VLOOKUP(C511,품목코드!$B$2:$C$293,2,FALSE)</f>
        <v>AJ-AEL-00001</v>
      </c>
      <c r="B511" s="150" t="s">
        <v>290</v>
      </c>
      <c r="C511" s="21" t="s">
        <v>309</v>
      </c>
      <c r="D511" s="166" t="s">
        <v>310</v>
      </c>
      <c r="E511" s="21" t="s">
        <v>280</v>
      </c>
      <c r="F511" s="55">
        <v>14600000</v>
      </c>
      <c r="G511" s="186">
        <v>2022</v>
      </c>
      <c r="H511" s="184">
        <v>44612</v>
      </c>
      <c r="I511" s="182">
        <v>9</v>
      </c>
      <c r="J511" s="185">
        <f t="shared" si="14"/>
        <v>131400000</v>
      </c>
      <c r="K511" s="184">
        <v>44594</v>
      </c>
      <c r="L511" s="184">
        <v>44744</v>
      </c>
      <c r="M511" s="182">
        <f t="shared" si="15"/>
        <v>150</v>
      </c>
    </row>
    <row r="512" spans="1:13" ht="43.2">
      <c r="A512" s="182" t="str">
        <f>VLOOKUP(C512,품목코드!$B$2:$C$293,2,FALSE)</f>
        <v>AJ-AEM-00001</v>
      </c>
      <c r="B512" s="150" t="s">
        <v>290</v>
      </c>
      <c r="C512" s="21" t="s">
        <v>311</v>
      </c>
      <c r="D512" s="21" t="s">
        <v>785</v>
      </c>
      <c r="E512" s="21" t="s">
        <v>280</v>
      </c>
      <c r="F512" s="55">
        <v>133700</v>
      </c>
      <c r="G512" s="186">
        <v>2022</v>
      </c>
      <c r="H512" s="184">
        <v>44875</v>
      </c>
      <c r="I512" s="182">
        <v>6</v>
      </c>
      <c r="J512" s="185">
        <f t="shared" si="14"/>
        <v>802200</v>
      </c>
      <c r="K512" s="184">
        <v>44869</v>
      </c>
      <c r="L512" s="184">
        <v>44963</v>
      </c>
      <c r="M512" s="182">
        <f t="shared" si="15"/>
        <v>94</v>
      </c>
    </row>
    <row r="513" spans="1:13" ht="43.2">
      <c r="A513" s="182" t="str">
        <f>VLOOKUP(C513,품목코드!$B$2:$C$293,2,FALSE)</f>
        <v>AJ-AEN-00001</v>
      </c>
      <c r="B513" s="150" t="s">
        <v>290</v>
      </c>
      <c r="C513" s="21" t="s">
        <v>313</v>
      </c>
      <c r="D513" s="166" t="s">
        <v>314</v>
      </c>
      <c r="E513" s="21" t="s">
        <v>280</v>
      </c>
      <c r="F513" s="55">
        <v>82857</v>
      </c>
      <c r="G513" s="186">
        <v>2022</v>
      </c>
      <c r="H513" s="184">
        <v>44695</v>
      </c>
      <c r="I513" s="182">
        <v>40</v>
      </c>
      <c r="J513" s="185">
        <f t="shared" si="14"/>
        <v>3314280</v>
      </c>
      <c r="K513" s="184">
        <v>44685</v>
      </c>
      <c r="L513" s="184">
        <v>44783</v>
      </c>
      <c r="M513" s="182">
        <f t="shared" si="15"/>
        <v>98</v>
      </c>
    </row>
    <row r="514" spans="1:13" ht="43.2">
      <c r="A514" s="182" t="str">
        <f>VLOOKUP(C514,품목코드!$B$2:$C$293,2,FALSE)</f>
        <v>AJ-AEO-00001</v>
      </c>
      <c r="B514" s="150" t="s">
        <v>290</v>
      </c>
      <c r="C514" s="21" t="s">
        <v>315</v>
      </c>
      <c r="D514" s="166" t="s">
        <v>316</v>
      </c>
      <c r="E514" s="21" t="s">
        <v>68</v>
      </c>
      <c r="F514" s="88">
        <v>1900</v>
      </c>
      <c r="G514" s="186">
        <v>2022</v>
      </c>
      <c r="H514" s="184">
        <v>44780</v>
      </c>
      <c r="I514" s="182">
        <v>15</v>
      </c>
      <c r="J514" s="185">
        <f t="shared" si="14"/>
        <v>28500</v>
      </c>
      <c r="K514" s="184">
        <v>44767</v>
      </c>
      <c r="L514" s="184">
        <v>44891</v>
      </c>
      <c r="M514" s="182">
        <f t="shared" si="15"/>
        <v>124</v>
      </c>
    </row>
    <row r="515" spans="1:13" ht="43.2">
      <c r="A515" s="182" t="str">
        <f>VLOOKUP(C515,품목코드!$B$2:$C$293,2,FALSE)</f>
        <v>AJ-AEP-00001</v>
      </c>
      <c r="B515" s="150" t="s">
        <v>290</v>
      </c>
      <c r="C515" s="21" t="s">
        <v>317</v>
      </c>
      <c r="D515" s="166" t="s">
        <v>318</v>
      </c>
      <c r="E515" s="21" t="s">
        <v>68</v>
      </c>
      <c r="F515" s="55">
        <v>115000</v>
      </c>
      <c r="G515" s="186">
        <v>2022</v>
      </c>
      <c r="H515" s="184">
        <v>44658</v>
      </c>
      <c r="I515" s="182">
        <v>3</v>
      </c>
      <c r="J515" s="185">
        <f t="shared" ref="J515:J578" si="16">F515*I515</f>
        <v>345000</v>
      </c>
      <c r="K515" s="184">
        <v>44656</v>
      </c>
      <c r="L515" s="184">
        <v>44833</v>
      </c>
      <c r="M515" s="182">
        <f t="shared" ref="M515:M578" si="17">L515-K515</f>
        <v>177</v>
      </c>
    </row>
    <row r="516" spans="1:13" ht="43.2">
      <c r="A516" s="182" t="str">
        <f>VLOOKUP(C516,품목코드!$B$2:$C$293,2,FALSE)</f>
        <v>AJ-AEQ-00001</v>
      </c>
      <c r="B516" s="150" t="s">
        <v>290</v>
      </c>
      <c r="C516" s="21" t="s">
        <v>319</v>
      </c>
      <c r="D516" s="166" t="s">
        <v>320</v>
      </c>
      <c r="E516" s="21" t="s">
        <v>280</v>
      </c>
      <c r="F516" s="88">
        <v>21000</v>
      </c>
      <c r="G516" s="186">
        <v>2022</v>
      </c>
      <c r="H516" s="184">
        <v>44683</v>
      </c>
      <c r="I516" s="182">
        <v>42</v>
      </c>
      <c r="J516" s="185">
        <f t="shared" si="16"/>
        <v>882000</v>
      </c>
      <c r="K516" s="184">
        <v>44663</v>
      </c>
      <c r="L516" s="184">
        <v>44814</v>
      </c>
      <c r="M516" s="182">
        <f t="shared" si="17"/>
        <v>151</v>
      </c>
    </row>
    <row r="517" spans="1:13">
      <c r="A517" s="182" t="str">
        <f>VLOOKUP(C517,품목코드!$B$2:$C$293,2,FALSE)</f>
        <v>AK-AHP-00001</v>
      </c>
      <c r="B517" s="21" t="s">
        <v>321</v>
      </c>
      <c r="C517" s="21" t="s">
        <v>711</v>
      </c>
      <c r="D517" s="166" t="s">
        <v>712</v>
      </c>
      <c r="E517" s="21" t="s">
        <v>280</v>
      </c>
      <c r="F517" s="88">
        <v>2140000</v>
      </c>
      <c r="G517" s="186">
        <v>2022</v>
      </c>
      <c r="H517" s="184">
        <v>44617</v>
      </c>
      <c r="I517" s="182">
        <v>32</v>
      </c>
      <c r="J517" s="185">
        <f t="shared" si="16"/>
        <v>68480000</v>
      </c>
      <c r="K517" s="184">
        <v>44608</v>
      </c>
      <c r="L517" s="184">
        <v>44668</v>
      </c>
      <c r="M517" s="182">
        <f t="shared" si="17"/>
        <v>60</v>
      </c>
    </row>
    <row r="518" spans="1:13">
      <c r="A518" s="182" t="str">
        <f>VLOOKUP(C518,품목코드!$B$2:$C$293,2,FALSE)</f>
        <v>AK-AES-00001</v>
      </c>
      <c r="B518" s="21" t="s">
        <v>321</v>
      </c>
      <c r="C518" s="21" t="s">
        <v>326</v>
      </c>
      <c r="D518" s="166" t="s">
        <v>327</v>
      </c>
      <c r="E518" s="21" t="s">
        <v>280</v>
      </c>
      <c r="F518" s="88">
        <v>196000</v>
      </c>
      <c r="G518" s="186">
        <v>2022</v>
      </c>
      <c r="H518" s="184">
        <v>44890</v>
      </c>
      <c r="I518" s="182">
        <v>47</v>
      </c>
      <c r="J518" s="185">
        <f t="shared" si="16"/>
        <v>9212000</v>
      </c>
      <c r="K518" s="184">
        <v>44868</v>
      </c>
      <c r="L518" s="184">
        <v>44973</v>
      </c>
      <c r="M518" s="182">
        <f t="shared" si="17"/>
        <v>105</v>
      </c>
    </row>
    <row r="519" spans="1:13">
      <c r="A519" s="182" t="str">
        <f>VLOOKUP(C519,품목코드!$B$2:$C$293,2,FALSE)</f>
        <v>AK-AET-00001</v>
      </c>
      <c r="B519" s="21" t="s">
        <v>321</v>
      </c>
      <c r="C519" s="21" t="s">
        <v>328</v>
      </c>
      <c r="D519" s="166" t="s">
        <v>329</v>
      </c>
      <c r="E519" s="21" t="s">
        <v>16</v>
      </c>
      <c r="F519" s="88">
        <v>3666</v>
      </c>
      <c r="G519" s="186">
        <v>2022</v>
      </c>
      <c r="H519" s="184">
        <v>44808</v>
      </c>
      <c r="I519" s="182">
        <v>0</v>
      </c>
      <c r="J519" s="185">
        <f t="shared" si="16"/>
        <v>0</v>
      </c>
      <c r="K519" s="184">
        <v>44784</v>
      </c>
      <c r="L519" s="184">
        <v>44865</v>
      </c>
      <c r="M519" s="182">
        <f t="shared" si="17"/>
        <v>81</v>
      </c>
    </row>
    <row r="520" spans="1:13">
      <c r="A520" s="182" t="str">
        <f>VLOOKUP(C520,품목코드!$B$2:$C$293,2,FALSE)</f>
        <v>AK-AEU-00001</v>
      </c>
      <c r="B520" s="21" t="s">
        <v>321</v>
      </c>
      <c r="C520" s="21" t="s">
        <v>330</v>
      </c>
      <c r="D520" s="166" t="s">
        <v>331</v>
      </c>
      <c r="E520" s="21" t="s">
        <v>280</v>
      </c>
      <c r="F520" s="88">
        <v>90000</v>
      </c>
      <c r="G520" s="186">
        <v>2022</v>
      </c>
      <c r="H520" s="184">
        <v>44676</v>
      </c>
      <c r="I520" s="182">
        <v>29</v>
      </c>
      <c r="J520" s="185">
        <f t="shared" si="16"/>
        <v>2610000</v>
      </c>
      <c r="K520" s="184">
        <v>44646</v>
      </c>
      <c r="L520" s="184">
        <v>44679</v>
      </c>
      <c r="M520" s="182">
        <f t="shared" si="17"/>
        <v>33</v>
      </c>
    </row>
    <row r="521" spans="1:13">
      <c r="A521" s="182" t="str">
        <f>VLOOKUP(C521,품목코드!$B$2:$C$293,2,FALSE)</f>
        <v>AK-AEV-00001</v>
      </c>
      <c r="B521" s="21" t="s">
        <v>321</v>
      </c>
      <c r="C521" s="21" t="s">
        <v>332</v>
      </c>
      <c r="D521" s="166" t="s">
        <v>333</v>
      </c>
      <c r="E521" s="21" t="s">
        <v>280</v>
      </c>
      <c r="F521" s="88">
        <v>176000</v>
      </c>
      <c r="G521" s="186">
        <v>2022</v>
      </c>
      <c r="H521" s="184">
        <v>44724</v>
      </c>
      <c r="I521" s="182">
        <v>25</v>
      </c>
      <c r="J521" s="185">
        <f t="shared" si="16"/>
        <v>4400000</v>
      </c>
      <c r="K521" s="184">
        <v>44716</v>
      </c>
      <c r="L521" s="184">
        <v>44729</v>
      </c>
      <c r="M521" s="182">
        <f t="shared" si="17"/>
        <v>13</v>
      </c>
    </row>
    <row r="522" spans="1:13">
      <c r="A522" s="182" t="str">
        <f>VLOOKUP(C522,품목코드!$B$2:$C$293,2,FALSE)</f>
        <v>AK-AEW-00001</v>
      </c>
      <c r="B522" s="21" t="s">
        <v>321</v>
      </c>
      <c r="C522" s="21" t="s">
        <v>334</v>
      </c>
      <c r="D522" s="166" t="s">
        <v>335</v>
      </c>
      <c r="E522" s="21" t="s">
        <v>68</v>
      </c>
      <c r="F522" s="55">
        <v>8549</v>
      </c>
      <c r="G522" s="186">
        <v>2022</v>
      </c>
      <c r="H522" s="184">
        <v>44871</v>
      </c>
      <c r="I522" s="182">
        <v>0</v>
      </c>
      <c r="J522" s="185">
        <f t="shared" si="16"/>
        <v>0</v>
      </c>
      <c r="K522" s="184">
        <v>44860</v>
      </c>
      <c r="L522" s="184">
        <v>44960</v>
      </c>
      <c r="M522" s="182">
        <f t="shared" si="17"/>
        <v>100</v>
      </c>
    </row>
    <row r="523" spans="1:13">
      <c r="A523" s="182" t="str">
        <f>VLOOKUP(C523,품목코드!$B$2:$C$293,2,FALSE)</f>
        <v>AK-AEX-00001</v>
      </c>
      <c r="B523" s="21" t="s">
        <v>321</v>
      </c>
      <c r="C523" s="21" t="s">
        <v>336</v>
      </c>
      <c r="D523" s="166" t="s">
        <v>337</v>
      </c>
      <c r="E523" s="21" t="s">
        <v>280</v>
      </c>
      <c r="F523" s="88">
        <v>502000</v>
      </c>
      <c r="G523" s="186">
        <v>2022</v>
      </c>
      <c r="H523" s="184">
        <v>44657</v>
      </c>
      <c r="I523" s="182">
        <v>17</v>
      </c>
      <c r="J523" s="185">
        <f t="shared" si="16"/>
        <v>8534000</v>
      </c>
      <c r="K523" s="184">
        <v>44645</v>
      </c>
      <c r="L523" s="184">
        <v>44755</v>
      </c>
      <c r="M523" s="182">
        <f t="shared" si="17"/>
        <v>110</v>
      </c>
    </row>
    <row r="524" spans="1:13">
      <c r="A524" s="182" t="str">
        <f>VLOOKUP(C524,품목코드!$B$2:$C$293,2,FALSE)</f>
        <v>AL-AEY-00001</v>
      </c>
      <c r="B524" s="21" t="s">
        <v>338</v>
      </c>
      <c r="C524" s="21" t="s">
        <v>339</v>
      </c>
      <c r="D524" s="166" t="s">
        <v>787</v>
      </c>
      <c r="E524" s="21" t="s">
        <v>341</v>
      </c>
      <c r="F524" s="176">
        <v>586</v>
      </c>
      <c r="G524" s="186">
        <v>2022</v>
      </c>
      <c r="H524" s="184">
        <v>44696</v>
      </c>
      <c r="I524" s="182">
        <v>21</v>
      </c>
      <c r="J524" s="185">
        <f t="shared" si="16"/>
        <v>12306</v>
      </c>
      <c r="K524" s="184">
        <v>44696</v>
      </c>
      <c r="L524" s="184">
        <v>44833</v>
      </c>
      <c r="M524" s="182">
        <f t="shared" si="17"/>
        <v>137</v>
      </c>
    </row>
    <row r="525" spans="1:13">
      <c r="A525" s="182" t="str">
        <f>VLOOKUP(C525,품목코드!$B$2:$C$293,2,FALSE)</f>
        <v>AL-AEZ-00001</v>
      </c>
      <c r="B525" s="21" t="s">
        <v>338</v>
      </c>
      <c r="C525" s="20" t="s">
        <v>342</v>
      </c>
      <c r="D525" s="162" t="s">
        <v>343</v>
      </c>
      <c r="E525" s="20" t="s">
        <v>713</v>
      </c>
      <c r="F525" s="88">
        <v>1125000</v>
      </c>
      <c r="G525" s="186">
        <v>2022</v>
      </c>
      <c r="H525" s="184">
        <v>44765</v>
      </c>
      <c r="I525" s="182">
        <v>11</v>
      </c>
      <c r="J525" s="185">
        <f t="shared" si="16"/>
        <v>12375000</v>
      </c>
      <c r="K525" s="184">
        <v>44759</v>
      </c>
      <c r="L525" s="184">
        <v>44914</v>
      </c>
      <c r="M525" s="182">
        <f t="shared" si="17"/>
        <v>155</v>
      </c>
    </row>
    <row r="526" spans="1:13">
      <c r="A526" s="182" t="str">
        <f>VLOOKUP(C526,품목코드!$B$2:$C$293,2,FALSE)</f>
        <v>AL-AFA-00001</v>
      </c>
      <c r="B526" s="21" t="s">
        <v>338</v>
      </c>
      <c r="C526" s="20" t="s">
        <v>344</v>
      </c>
      <c r="D526" s="162" t="s">
        <v>788</v>
      </c>
      <c r="E526" s="20" t="s">
        <v>95</v>
      </c>
      <c r="F526" s="88">
        <v>1118000</v>
      </c>
      <c r="G526" s="186">
        <v>2022</v>
      </c>
      <c r="H526" s="184">
        <v>44738</v>
      </c>
      <c r="I526" s="182">
        <v>27</v>
      </c>
      <c r="J526" s="185">
        <f t="shared" si="16"/>
        <v>30186000</v>
      </c>
      <c r="K526" s="184">
        <v>44713</v>
      </c>
      <c r="L526" s="184">
        <v>44775</v>
      </c>
      <c r="M526" s="182">
        <f t="shared" si="17"/>
        <v>62</v>
      </c>
    </row>
    <row r="527" spans="1:13">
      <c r="A527" s="182" t="str">
        <f>VLOOKUP(C527,품목코드!$B$2:$C$293,2,FALSE)</f>
        <v>AL-AFB-00001</v>
      </c>
      <c r="B527" s="21" t="s">
        <v>338</v>
      </c>
      <c r="C527" s="20" t="s">
        <v>714</v>
      </c>
      <c r="D527" s="162" t="s">
        <v>347</v>
      </c>
      <c r="E527" s="20" t="s">
        <v>95</v>
      </c>
      <c r="F527" s="55">
        <v>1000000</v>
      </c>
      <c r="G527" s="186">
        <v>2022</v>
      </c>
      <c r="H527" s="184">
        <v>44702</v>
      </c>
      <c r="I527" s="182">
        <v>1</v>
      </c>
      <c r="J527" s="185">
        <f t="shared" si="16"/>
        <v>1000000</v>
      </c>
      <c r="K527" s="184">
        <v>44695</v>
      </c>
      <c r="L527" s="184">
        <v>44870</v>
      </c>
      <c r="M527" s="182">
        <f t="shared" si="17"/>
        <v>175</v>
      </c>
    </row>
    <row r="528" spans="1:13">
      <c r="A528" s="182" t="str">
        <f>VLOOKUP(C528,품목코드!$B$2:$C$293,2,FALSE)</f>
        <v>AL-AFC-00001</v>
      </c>
      <c r="B528" s="21" t="s">
        <v>338</v>
      </c>
      <c r="C528" s="21" t="s">
        <v>789</v>
      </c>
      <c r="D528" s="162" t="s">
        <v>349</v>
      </c>
      <c r="E528" s="20" t="s">
        <v>95</v>
      </c>
      <c r="F528" s="55">
        <v>987000</v>
      </c>
      <c r="G528" s="186">
        <v>2022</v>
      </c>
      <c r="H528" s="184">
        <v>44746</v>
      </c>
      <c r="I528" s="182">
        <v>6</v>
      </c>
      <c r="J528" s="185">
        <f t="shared" si="16"/>
        <v>5922000</v>
      </c>
      <c r="K528" s="184">
        <v>44720</v>
      </c>
      <c r="L528" s="184">
        <v>44896</v>
      </c>
      <c r="M528" s="182">
        <f t="shared" si="17"/>
        <v>176</v>
      </c>
    </row>
    <row r="529" spans="1:13">
      <c r="A529" s="182" t="str">
        <f>VLOOKUP(C529,품목코드!$B$2:$C$293,2,FALSE)</f>
        <v>AL-AFD-00001</v>
      </c>
      <c r="B529" s="21" t="s">
        <v>338</v>
      </c>
      <c r="C529" s="20" t="s">
        <v>350</v>
      </c>
      <c r="D529" s="162" t="s">
        <v>351</v>
      </c>
      <c r="E529" s="20" t="s">
        <v>95</v>
      </c>
      <c r="F529" s="55">
        <v>1013000</v>
      </c>
      <c r="G529" s="186">
        <v>2022</v>
      </c>
      <c r="H529" s="184">
        <v>44905</v>
      </c>
      <c r="I529" s="182">
        <v>30</v>
      </c>
      <c r="J529" s="185">
        <f t="shared" si="16"/>
        <v>30390000</v>
      </c>
      <c r="K529" s="184">
        <v>44901</v>
      </c>
      <c r="L529" s="184">
        <v>44939</v>
      </c>
      <c r="M529" s="182">
        <f t="shared" si="17"/>
        <v>38</v>
      </c>
    </row>
    <row r="530" spans="1:13">
      <c r="A530" s="182" t="str">
        <f>VLOOKUP(C530,품목코드!$B$2:$C$293,2,FALSE)</f>
        <v>AL-AHU-00001</v>
      </c>
      <c r="B530" s="21" t="s">
        <v>338</v>
      </c>
      <c r="C530" s="21" t="s">
        <v>790</v>
      </c>
      <c r="D530" s="166" t="s">
        <v>791</v>
      </c>
      <c r="E530" s="20" t="s">
        <v>95</v>
      </c>
      <c r="F530" s="55">
        <v>1099000</v>
      </c>
      <c r="G530" s="186">
        <v>2022</v>
      </c>
      <c r="H530" s="184">
        <v>44823</v>
      </c>
      <c r="I530" s="182">
        <v>16</v>
      </c>
      <c r="J530" s="185">
        <f t="shared" si="16"/>
        <v>17584000</v>
      </c>
      <c r="K530" s="184">
        <v>44823</v>
      </c>
      <c r="L530" s="184">
        <v>44992</v>
      </c>
      <c r="M530" s="182">
        <f t="shared" si="17"/>
        <v>169</v>
      </c>
    </row>
    <row r="531" spans="1:13">
      <c r="A531" s="182" t="str">
        <f>VLOOKUP(C531,품목코드!$B$2:$C$293,2,FALSE)</f>
        <v>AL-AHV-00001</v>
      </c>
      <c r="B531" s="21" t="s">
        <v>338</v>
      </c>
      <c r="C531" s="21" t="s">
        <v>792</v>
      </c>
      <c r="D531" s="166" t="s">
        <v>793</v>
      </c>
      <c r="E531" s="20" t="s">
        <v>95</v>
      </c>
      <c r="F531" s="55">
        <v>2190000</v>
      </c>
      <c r="G531" s="186">
        <v>2022</v>
      </c>
      <c r="H531" s="184">
        <v>44696</v>
      </c>
      <c r="I531" s="182">
        <v>1</v>
      </c>
      <c r="J531" s="185">
        <f t="shared" si="16"/>
        <v>2190000</v>
      </c>
      <c r="K531" s="184">
        <v>44683</v>
      </c>
      <c r="L531" s="184">
        <v>44825</v>
      </c>
      <c r="M531" s="182">
        <f t="shared" si="17"/>
        <v>142</v>
      </c>
    </row>
    <row r="532" spans="1:13">
      <c r="A532" s="182" t="str">
        <f>VLOOKUP(C532,품목코드!$B$2:$C$293,2,FALSE)</f>
        <v>AL-AFG-00001</v>
      </c>
      <c r="B532" s="21" t="s">
        <v>338</v>
      </c>
      <c r="C532" s="20" t="s">
        <v>356</v>
      </c>
      <c r="D532" s="162" t="s">
        <v>357</v>
      </c>
      <c r="E532" s="20" t="s">
        <v>95</v>
      </c>
      <c r="F532" s="55">
        <v>1035000</v>
      </c>
      <c r="G532" s="186">
        <v>2022</v>
      </c>
      <c r="H532" s="184">
        <v>44570</v>
      </c>
      <c r="I532" s="182">
        <v>39</v>
      </c>
      <c r="J532" s="185">
        <f t="shared" si="16"/>
        <v>40365000</v>
      </c>
      <c r="K532" s="184">
        <v>44565</v>
      </c>
      <c r="L532" s="184">
        <v>44700</v>
      </c>
      <c r="M532" s="182">
        <f t="shared" si="17"/>
        <v>135</v>
      </c>
    </row>
    <row r="533" spans="1:13">
      <c r="A533" s="182" t="str">
        <f>VLOOKUP(C533,품목코드!$B$2:$C$293,2,FALSE)</f>
        <v>AL-AFH-00001</v>
      </c>
      <c r="B533" s="21" t="s">
        <v>338</v>
      </c>
      <c r="C533" s="21" t="s">
        <v>358</v>
      </c>
      <c r="D533" s="162" t="s">
        <v>359</v>
      </c>
      <c r="E533" s="20" t="s">
        <v>95</v>
      </c>
      <c r="F533" s="55">
        <v>1100000</v>
      </c>
      <c r="G533" s="186">
        <v>2022</v>
      </c>
      <c r="H533" s="184">
        <v>44800</v>
      </c>
      <c r="I533" s="182">
        <v>48</v>
      </c>
      <c r="J533" s="185">
        <f t="shared" si="16"/>
        <v>52800000</v>
      </c>
      <c r="K533" s="184">
        <v>44780</v>
      </c>
      <c r="L533" s="184">
        <v>44921</v>
      </c>
      <c r="M533" s="182">
        <f t="shared" si="17"/>
        <v>141</v>
      </c>
    </row>
    <row r="534" spans="1:13">
      <c r="A534" s="182" t="str">
        <f>VLOOKUP(C534,품목코드!$B$2:$C$293,2,FALSE)</f>
        <v>AL-AFK-00001</v>
      </c>
      <c r="B534" s="21" t="s">
        <v>338</v>
      </c>
      <c r="C534" s="20" t="s">
        <v>363</v>
      </c>
      <c r="D534" s="162" t="s">
        <v>364</v>
      </c>
      <c r="E534" s="20" t="s">
        <v>95</v>
      </c>
      <c r="F534" s="88">
        <v>2450000</v>
      </c>
      <c r="G534" s="186">
        <v>2022</v>
      </c>
      <c r="H534" s="184">
        <v>44644</v>
      </c>
      <c r="I534" s="182">
        <v>46</v>
      </c>
      <c r="J534" s="185">
        <f t="shared" si="16"/>
        <v>112700000</v>
      </c>
      <c r="K534" s="184">
        <v>44618</v>
      </c>
      <c r="L534" s="184">
        <v>44623</v>
      </c>
      <c r="M534" s="182">
        <f t="shared" si="17"/>
        <v>5</v>
      </c>
    </row>
    <row r="535" spans="1:13">
      <c r="A535" s="182" t="str">
        <f>VLOOKUP(C535,품목코드!$B$2:$C$293,2,FALSE)</f>
        <v>AL-AFL-00001</v>
      </c>
      <c r="B535" s="21" t="s">
        <v>338</v>
      </c>
      <c r="C535" s="20" t="s">
        <v>365</v>
      </c>
      <c r="D535" s="162" t="s">
        <v>366</v>
      </c>
      <c r="E535" s="20" t="s">
        <v>95</v>
      </c>
      <c r="F535" s="88">
        <v>2800000</v>
      </c>
      <c r="G535" s="186">
        <v>2022</v>
      </c>
      <c r="H535" s="184">
        <v>44702</v>
      </c>
      <c r="I535" s="182">
        <v>16</v>
      </c>
      <c r="J535" s="185">
        <f t="shared" si="16"/>
        <v>44800000</v>
      </c>
      <c r="K535" s="184">
        <v>44687</v>
      </c>
      <c r="L535" s="184">
        <v>44810</v>
      </c>
      <c r="M535" s="182">
        <f t="shared" si="17"/>
        <v>123</v>
      </c>
    </row>
    <row r="536" spans="1:13">
      <c r="A536" s="182" t="str">
        <f>VLOOKUP(C536,품목코드!$B$2:$C$293,2,FALSE)</f>
        <v>AL-AFM-00001</v>
      </c>
      <c r="B536" s="21" t="s">
        <v>338</v>
      </c>
      <c r="C536" s="20" t="s">
        <v>367</v>
      </c>
      <c r="D536" s="162" t="s">
        <v>366</v>
      </c>
      <c r="E536" s="20" t="s">
        <v>95</v>
      </c>
      <c r="F536" s="88">
        <v>1750000</v>
      </c>
      <c r="G536" s="186">
        <v>2022</v>
      </c>
      <c r="H536" s="184">
        <v>44787</v>
      </c>
      <c r="I536" s="182">
        <v>20</v>
      </c>
      <c r="J536" s="185">
        <f t="shared" si="16"/>
        <v>35000000</v>
      </c>
      <c r="K536" s="184">
        <v>44764</v>
      </c>
      <c r="L536" s="184">
        <v>44908</v>
      </c>
      <c r="M536" s="182">
        <f t="shared" si="17"/>
        <v>144</v>
      </c>
    </row>
    <row r="537" spans="1:13">
      <c r="A537" s="182" t="str">
        <f>VLOOKUP(C537,품목코드!$B$2:$C$293,2,FALSE)</f>
        <v>AL-AHW-00001</v>
      </c>
      <c r="B537" s="21" t="s">
        <v>338</v>
      </c>
      <c r="C537" s="21" t="s">
        <v>794</v>
      </c>
      <c r="D537" s="166" t="s">
        <v>795</v>
      </c>
      <c r="E537" s="20" t="s">
        <v>95</v>
      </c>
      <c r="F537" s="55">
        <v>2650000</v>
      </c>
      <c r="G537" s="186">
        <v>2022</v>
      </c>
      <c r="H537" s="184">
        <v>44796</v>
      </c>
      <c r="I537" s="182">
        <v>39</v>
      </c>
      <c r="J537" s="185">
        <f t="shared" si="16"/>
        <v>103350000</v>
      </c>
      <c r="K537" s="184">
        <v>44781</v>
      </c>
      <c r="L537" s="184">
        <v>44784</v>
      </c>
      <c r="M537" s="182">
        <f t="shared" si="17"/>
        <v>3</v>
      </c>
    </row>
    <row r="538" spans="1:13">
      <c r="A538" s="182" t="str">
        <f>VLOOKUP(C538,품목코드!$B$2:$C$293,2,FALSE)</f>
        <v>AL-AFP-00001</v>
      </c>
      <c r="B538" s="21" t="s">
        <v>338</v>
      </c>
      <c r="C538" s="20" t="s">
        <v>372</v>
      </c>
      <c r="D538" s="166" t="s">
        <v>373</v>
      </c>
      <c r="E538" s="20" t="s">
        <v>95</v>
      </c>
      <c r="F538" s="88">
        <v>1700000</v>
      </c>
      <c r="G538" s="186">
        <v>2022</v>
      </c>
      <c r="H538" s="184">
        <v>44810</v>
      </c>
      <c r="I538" s="182">
        <v>8</v>
      </c>
      <c r="J538" s="185">
        <f t="shared" si="16"/>
        <v>13600000</v>
      </c>
      <c r="K538" s="184">
        <v>44807</v>
      </c>
      <c r="L538" s="184">
        <v>44920</v>
      </c>
      <c r="M538" s="182">
        <f t="shared" si="17"/>
        <v>113</v>
      </c>
    </row>
    <row r="539" spans="1:13">
      <c r="A539" s="182" t="str">
        <f>VLOOKUP(C539,품목코드!$B$2:$C$293,2,FALSE)</f>
        <v>AL-AFO-00001</v>
      </c>
      <c r="B539" s="21" t="s">
        <v>338</v>
      </c>
      <c r="C539" s="21" t="s">
        <v>370</v>
      </c>
      <c r="D539" s="166" t="s">
        <v>371</v>
      </c>
      <c r="E539" s="21" t="s">
        <v>16</v>
      </c>
      <c r="F539" s="88">
        <v>2800</v>
      </c>
      <c r="G539" s="186">
        <v>2022</v>
      </c>
      <c r="H539" s="184">
        <v>44601</v>
      </c>
      <c r="I539" s="182">
        <v>36</v>
      </c>
      <c r="J539" s="185">
        <f t="shared" si="16"/>
        <v>100800</v>
      </c>
      <c r="K539" s="184">
        <v>44583</v>
      </c>
      <c r="L539" s="184">
        <v>44673</v>
      </c>
      <c r="M539" s="182">
        <f t="shared" si="17"/>
        <v>90</v>
      </c>
    </row>
    <row r="540" spans="1:13">
      <c r="A540" s="182" t="str">
        <f>VLOOKUP(C540,품목코드!$B$2:$C$293,2,FALSE)</f>
        <v>AL-AHX-00001</v>
      </c>
      <c r="B540" s="21" t="s">
        <v>338</v>
      </c>
      <c r="C540" s="21" t="s">
        <v>797</v>
      </c>
      <c r="D540" s="166" t="s">
        <v>798</v>
      </c>
      <c r="E540" s="20" t="s">
        <v>91</v>
      </c>
      <c r="F540" s="55">
        <v>2798000</v>
      </c>
      <c r="G540" s="186">
        <v>2022</v>
      </c>
      <c r="H540" s="184">
        <v>44857</v>
      </c>
      <c r="I540" s="182">
        <v>16</v>
      </c>
      <c r="J540" s="185">
        <f t="shared" si="16"/>
        <v>44768000</v>
      </c>
      <c r="K540" s="184">
        <v>44835</v>
      </c>
      <c r="L540" s="184">
        <v>44918</v>
      </c>
      <c r="M540" s="182">
        <f t="shared" si="17"/>
        <v>83</v>
      </c>
    </row>
    <row r="541" spans="1:13">
      <c r="A541" s="182" t="str">
        <f>VLOOKUP(C541,품목코드!$B$2:$C$293,2,FALSE)</f>
        <v>AL-AFJ-00001</v>
      </c>
      <c r="B541" s="21" t="s">
        <v>338</v>
      </c>
      <c r="C541" s="21" t="s">
        <v>362</v>
      </c>
      <c r="D541" s="166" t="s">
        <v>361</v>
      </c>
      <c r="E541" s="20" t="s">
        <v>95</v>
      </c>
      <c r="F541" s="88">
        <v>1820000</v>
      </c>
      <c r="G541" s="186">
        <v>2022</v>
      </c>
      <c r="H541" s="184">
        <v>44639</v>
      </c>
      <c r="I541" s="182">
        <v>19</v>
      </c>
      <c r="J541" s="185">
        <f t="shared" si="16"/>
        <v>34580000</v>
      </c>
      <c r="K541" s="184">
        <v>44624</v>
      </c>
      <c r="L541" s="184">
        <v>44658</v>
      </c>
      <c r="M541" s="182">
        <f t="shared" si="17"/>
        <v>34</v>
      </c>
    </row>
    <row r="542" spans="1:13">
      <c r="A542" s="182" t="str">
        <f>VLOOKUP(C542,품목코드!$B$2:$C$293,2,FALSE)</f>
        <v>AL-AFQ-00001</v>
      </c>
      <c r="B542" s="21" t="s">
        <v>338</v>
      </c>
      <c r="C542" s="20" t="s">
        <v>374</v>
      </c>
      <c r="D542" s="162" t="s">
        <v>375</v>
      </c>
      <c r="E542" s="21" t="s">
        <v>205</v>
      </c>
      <c r="F542" s="88">
        <v>35870</v>
      </c>
      <c r="G542" s="186">
        <v>2022</v>
      </c>
      <c r="H542" s="184">
        <v>44888</v>
      </c>
      <c r="I542" s="182">
        <v>50</v>
      </c>
      <c r="J542" s="185">
        <f t="shared" si="16"/>
        <v>1793500</v>
      </c>
      <c r="K542" s="184">
        <v>44877</v>
      </c>
      <c r="L542" s="184">
        <v>44976</v>
      </c>
      <c r="M542" s="182">
        <f t="shared" si="17"/>
        <v>99</v>
      </c>
    </row>
    <row r="543" spans="1:13">
      <c r="A543" s="182" t="str">
        <f>VLOOKUP(C543,품목코드!$B$2:$C$293,2,FALSE)</f>
        <v>AL-AFR-00001</v>
      </c>
      <c r="B543" s="21" t="s">
        <v>338</v>
      </c>
      <c r="C543" s="20" t="s">
        <v>376</v>
      </c>
      <c r="D543" s="162" t="s">
        <v>377</v>
      </c>
      <c r="E543" s="21" t="s">
        <v>205</v>
      </c>
      <c r="F543" s="88">
        <v>9530</v>
      </c>
      <c r="G543" s="186">
        <v>2022</v>
      </c>
      <c r="H543" s="184">
        <v>44766</v>
      </c>
      <c r="I543" s="182">
        <v>35</v>
      </c>
      <c r="J543" s="185">
        <f t="shared" si="16"/>
        <v>333550</v>
      </c>
      <c r="K543" s="184">
        <v>44744</v>
      </c>
      <c r="L543" s="184">
        <v>44916</v>
      </c>
      <c r="M543" s="182">
        <f t="shared" si="17"/>
        <v>172</v>
      </c>
    </row>
    <row r="544" spans="1:13">
      <c r="A544" s="182" t="str">
        <f>VLOOKUP(C544,품목코드!$B$2:$C$293,2,FALSE)</f>
        <v>AL-AFS-00001</v>
      </c>
      <c r="B544" s="21" t="s">
        <v>338</v>
      </c>
      <c r="C544" s="20" t="s">
        <v>378</v>
      </c>
      <c r="D544" s="162" t="s">
        <v>379</v>
      </c>
      <c r="E544" s="20" t="s">
        <v>16</v>
      </c>
      <c r="F544" s="88">
        <v>3200</v>
      </c>
      <c r="G544" s="186">
        <v>2022</v>
      </c>
      <c r="H544" s="184">
        <v>44637</v>
      </c>
      <c r="I544" s="182">
        <v>20</v>
      </c>
      <c r="J544" s="185">
        <f t="shared" si="16"/>
        <v>64000</v>
      </c>
      <c r="K544" s="184">
        <v>44610</v>
      </c>
      <c r="L544" s="184">
        <v>44722</v>
      </c>
      <c r="M544" s="182">
        <f t="shared" si="17"/>
        <v>112</v>
      </c>
    </row>
    <row r="545" spans="1:13">
      <c r="A545" s="182" t="str">
        <f>VLOOKUP(C545,품목코드!$B$2:$C$293,2,FALSE)</f>
        <v>AL-AFT-00001</v>
      </c>
      <c r="B545" s="21" t="s">
        <v>338</v>
      </c>
      <c r="C545" s="20" t="s">
        <v>716</v>
      </c>
      <c r="D545" s="162" t="s">
        <v>717</v>
      </c>
      <c r="E545" s="20" t="s">
        <v>95</v>
      </c>
      <c r="F545" s="88">
        <v>3400000</v>
      </c>
      <c r="G545" s="186">
        <v>2022</v>
      </c>
      <c r="H545" s="184">
        <v>44744</v>
      </c>
      <c r="I545" s="182">
        <v>19</v>
      </c>
      <c r="J545" s="185">
        <f t="shared" si="16"/>
        <v>64600000</v>
      </c>
      <c r="K545" s="184">
        <v>44727</v>
      </c>
      <c r="L545" s="184">
        <v>44788</v>
      </c>
      <c r="M545" s="182">
        <f t="shared" si="17"/>
        <v>61</v>
      </c>
    </row>
    <row r="546" spans="1:13">
      <c r="A546" s="182" t="str">
        <f>VLOOKUP(C546,품목코드!$B$2:$C$293,2,FALSE)</f>
        <v>AL-AFU-00001</v>
      </c>
      <c r="B546" s="21" t="s">
        <v>338</v>
      </c>
      <c r="C546" s="20" t="s">
        <v>382</v>
      </c>
      <c r="D546" s="162" t="s">
        <v>383</v>
      </c>
      <c r="E546" s="20" t="s">
        <v>95</v>
      </c>
      <c r="F546" s="88">
        <v>3080000</v>
      </c>
      <c r="G546" s="186">
        <v>2022</v>
      </c>
      <c r="H546" s="184">
        <v>44581</v>
      </c>
      <c r="I546" s="182">
        <v>49</v>
      </c>
      <c r="J546" s="185">
        <f t="shared" si="16"/>
        <v>150920000</v>
      </c>
      <c r="K546" s="184">
        <v>44558</v>
      </c>
      <c r="L546" s="184">
        <v>44707</v>
      </c>
      <c r="M546" s="182">
        <f t="shared" si="17"/>
        <v>149</v>
      </c>
    </row>
    <row r="547" spans="1:13">
      <c r="A547" s="182" t="str">
        <f>VLOOKUP(C547,품목코드!$B$2:$C$293,2,FALSE)</f>
        <v>AL-AFV-00001</v>
      </c>
      <c r="B547" s="21" t="s">
        <v>338</v>
      </c>
      <c r="C547" s="20" t="s">
        <v>384</v>
      </c>
      <c r="D547" s="162" t="s">
        <v>799</v>
      </c>
      <c r="E547" s="21" t="s">
        <v>42</v>
      </c>
      <c r="F547" s="88">
        <v>226000</v>
      </c>
      <c r="G547" s="186">
        <v>2022</v>
      </c>
      <c r="H547" s="184">
        <v>44914</v>
      </c>
      <c r="I547" s="182">
        <v>32</v>
      </c>
      <c r="J547" s="185">
        <f t="shared" si="16"/>
        <v>7232000</v>
      </c>
      <c r="K547" s="184">
        <v>44893</v>
      </c>
      <c r="L547" s="184">
        <v>44965</v>
      </c>
      <c r="M547" s="182">
        <f t="shared" si="17"/>
        <v>72</v>
      </c>
    </row>
    <row r="548" spans="1:13">
      <c r="A548" s="182" t="str">
        <f>VLOOKUP(C548,품목코드!$B$2:$C$293,2,FALSE)</f>
        <v>AL-AFW-00001</v>
      </c>
      <c r="B548" s="21" t="s">
        <v>338</v>
      </c>
      <c r="C548" s="20" t="s">
        <v>386</v>
      </c>
      <c r="D548" s="166" t="s">
        <v>800</v>
      </c>
      <c r="E548" s="21" t="s">
        <v>68</v>
      </c>
      <c r="F548" s="88">
        <v>113300</v>
      </c>
      <c r="G548" s="186">
        <v>2022</v>
      </c>
      <c r="H548" s="184">
        <v>44643</v>
      </c>
      <c r="I548" s="182">
        <v>22</v>
      </c>
      <c r="J548" s="185">
        <f t="shared" si="16"/>
        <v>2492600</v>
      </c>
      <c r="K548" s="184">
        <v>44621</v>
      </c>
      <c r="L548" s="184">
        <v>44768</v>
      </c>
      <c r="M548" s="182">
        <f t="shared" si="17"/>
        <v>147</v>
      </c>
    </row>
    <row r="549" spans="1:13">
      <c r="A549" s="182" t="str">
        <f>VLOOKUP(C549,품목코드!$B$2:$C$293,2,FALSE)</f>
        <v>AL-AFX-00001</v>
      </c>
      <c r="B549" s="21" t="s">
        <v>338</v>
      </c>
      <c r="C549" s="20" t="s">
        <v>388</v>
      </c>
      <c r="D549" s="162" t="s">
        <v>801</v>
      </c>
      <c r="E549" s="21" t="s">
        <v>42</v>
      </c>
      <c r="F549" s="55">
        <v>189200</v>
      </c>
      <c r="G549" s="186">
        <v>2022</v>
      </c>
      <c r="H549" s="184">
        <v>44808</v>
      </c>
      <c r="I549" s="182">
        <v>44</v>
      </c>
      <c r="J549" s="185">
        <f t="shared" si="16"/>
        <v>8324800</v>
      </c>
      <c r="K549" s="184">
        <v>44805</v>
      </c>
      <c r="L549" s="184">
        <v>44862</v>
      </c>
      <c r="M549" s="182">
        <f t="shared" si="17"/>
        <v>57</v>
      </c>
    </row>
    <row r="550" spans="1:13">
      <c r="A550" s="182" t="str">
        <f>VLOOKUP(C550,품목코드!$B$2:$C$293,2,FALSE)</f>
        <v>AM-AFY-00001</v>
      </c>
      <c r="B550" s="20" t="s">
        <v>718</v>
      </c>
      <c r="C550" s="20" t="s">
        <v>391</v>
      </c>
      <c r="D550" s="162" t="s">
        <v>392</v>
      </c>
      <c r="E550" s="21" t="s">
        <v>220</v>
      </c>
      <c r="F550" s="55">
        <v>25000</v>
      </c>
      <c r="G550" s="186">
        <v>2022</v>
      </c>
      <c r="H550" s="184">
        <v>44736</v>
      </c>
      <c r="I550" s="182">
        <v>8</v>
      </c>
      <c r="J550" s="185">
        <f t="shared" si="16"/>
        <v>200000</v>
      </c>
      <c r="K550" s="184">
        <v>44710</v>
      </c>
      <c r="L550" s="184">
        <v>44873</v>
      </c>
      <c r="M550" s="182">
        <f t="shared" si="17"/>
        <v>163</v>
      </c>
    </row>
    <row r="551" spans="1:13">
      <c r="A551" s="182" t="str">
        <f>VLOOKUP(C551,품목코드!$B$2:$C$293,2,FALSE)</f>
        <v>AM-AFZ-00001</v>
      </c>
      <c r="B551" s="20" t="s">
        <v>718</v>
      </c>
      <c r="C551" s="20" t="s">
        <v>393</v>
      </c>
      <c r="D551" s="162" t="s">
        <v>394</v>
      </c>
      <c r="E551" s="21" t="s">
        <v>220</v>
      </c>
      <c r="F551" s="88">
        <v>37400</v>
      </c>
      <c r="G551" s="186">
        <v>2022</v>
      </c>
      <c r="H551" s="184">
        <v>44888</v>
      </c>
      <c r="I551" s="182">
        <v>5</v>
      </c>
      <c r="J551" s="185">
        <f t="shared" si="16"/>
        <v>187000</v>
      </c>
      <c r="K551" s="184">
        <v>44880</v>
      </c>
      <c r="L551" s="184">
        <v>45060</v>
      </c>
      <c r="M551" s="182">
        <f t="shared" si="17"/>
        <v>180</v>
      </c>
    </row>
    <row r="552" spans="1:13">
      <c r="A552" s="182" t="str">
        <f>VLOOKUP(C552,품목코드!$B$2:$C$293,2,FALSE)</f>
        <v>AM-AGA-00001</v>
      </c>
      <c r="B552" s="20" t="s">
        <v>718</v>
      </c>
      <c r="C552" s="20" t="s">
        <v>395</v>
      </c>
      <c r="D552" s="162" t="s">
        <v>396</v>
      </c>
      <c r="E552" s="21" t="s">
        <v>220</v>
      </c>
      <c r="F552" s="88">
        <v>227700</v>
      </c>
      <c r="G552" s="186">
        <v>2022</v>
      </c>
      <c r="H552" s="184">
        <v>44790</v>
      </c>
      <c r="I552" s="182">
        <v>17</v>
      </c>
      <c r="J552" s="185">
        <f t="shared" si="16"/>
        <v>3870900</v>
      </c>
      <c r="K552" s="184">
        <v>44768</v>
      </c>
      <c r="L552" s="184">
        <v>44795</v>
      </c>
      <c r="M552" s="182">
        <f t="shared" si="17"/>
        <v>27</v>
      </c>
    </row>
    <row r="553" spans="1:13">
      <c r="A553" s="182" t="str">
        <f>VLOOKUP(C553,품목코드!$B$2:$C$293,2,FALSE)</f>
        <v>AM-AGB-00001</v>
      </c>
      <c r="B553" s="20" t="s">
        <v>718</v>
      </c>
      <c r="C553" s="20" t="s">
        <v>397</v>
      </c>
      <c r="D553" s="162" t="s">
        <v>398</v>
      </c>
      <c r="E553" s="21" t="s">
        <v>220</v>
      </c>
      <c r="F553" s="88">
        <v>29700</v>
      </c>
      <c r="G553" s="186">
        <v>2022</v>
      </c>
      <c r="H553" s="184">
        <v>44875</v>
      </c>
      <c r="I553" s="182">
        <v>9</v>
      </c>
      <c r="J553" s="185">
        <f t="shared" si="16"/>
        <v>267300</v>
      </c>
      <c r="K553" s="184">
        <v>44866</v>
      </c>
      <c r="L553" s="184">
        <v>44913</v>
      </c>
      <c r="M553" s="182">
        <f t="shared" si="17"/>
        <v>47</v>
      </c>
    </row>
    <row r="554" spans="1:13">
      <c r="A554" s="182" t="str">
        <f>VLOOKUP(C554,품목코드!$B$2:$C$293,2,FALSE)</f>
        <v>AM-AGC-00001</v>
      </c>
      <c r="B554" s="20" t="s">
        <v>718</v>
      </c>
      <c r="C554" s="20" t="s">
        <v>399</v>
      </c>
      <c r="D554" s="162" t="s">
        <v>400</v>
      </c>
      <c r="E554" s="21" t="s">
        <v>401</v>
      </c>
      <c r="F554" s="88">
        <v>57200</v>
      </c>
      <c r="G554" s="186">
        <v>2022</v>
      </c>
      <c r="H554" s="184">
        <v>44697</v>
      </c>
      <c r="I554" s="182">
        <v>46</v>
      </c>
      <c r="J554" s="185">
        <f t="shared" si="16"/>
        <v>2631200</v>
      </c>
      <c r="K554" s="184">
        <v>44678</v>
      </c>
      <c r="L554" s="184">
        <v>44698</v>
      </c>
      <c r="M554" s="182">
        <f t="shared" si="17"/>
        <v>20</v>
      </c>
    </row>
    <row r="555" spans="1:13">
      <c r="A555" s="182" t="str">
        <f>VLOOKUP(C555,품목코드!$B$2:$C$293,2,FALSE)</f>
        <v>AM-AGD-00001</v>
      </c>
      <c r="B555" s="20" t="s">
        <v>718</v>
      </c>
      <c r="C555" s="21" t="s">
        <v>402</v>
      </c>
      <c r="D555" s="162" t="s">
        <v>403</v>
      </c>
      <c r="E555" s="21" t="s">
        <v>401</v>
      </c>
      <c r="F555" s="88">
        <v>45100</v>
      </c>
      <c r="G555" s="186">
        <v>2022</v>
      </c>
      <c r="H555" s="184">
        <v>44571</v>
      </c>
      <c r="I555" s="182">
        <v>37</v>
      </c>
      <c r="J555" s="185">
        <f t="shared" si="16"/>
        <v>1668700</v>
      </c>
      <c r="K555" s="184">
        <v>44552</v>
      </c>
      <c r="L555" s="184">
        <v>44613</v>
      </c>
      <c r="M555" s="182">
        <f t="shared" si="17"/>
        <v>61</v>
      </c>
    </row>
    <row r="556" spans="1:13">
      <c r="A556" s="182" t="str">
        <f>VLOOKUP(C556,품목코드!$B$2:$C$293,2,FALSE)</f>
        <v>AM-AGE-00001</v>
      </c>
      <c r="B556" s="20" t="s">
        <v>718</v>
      </c>
      <c r="C556" s="20" t="s">
        <v>404</v>
      </c>
      <c r="D556" s="162" t="s">
        <v>405</v>
      </c>
      <c r="E556" s="21" t="s">
        <v>401</v>
      </c>
      <c r="F556" s="88">
        <v>27500</v>
      </c>
      <c r="G556" s="186">
        <v>2022</v>
      </c>
      <c r="H556" s="184">
        <v>44574</v>
      </c>
      <c r="I556" s="182">
        <v>8</v>
      </c>
      <c r="J556" s="185">
        <f t="shared" si="16"/>
        <v>220000</v>
      </c>
      <c r="K556" s="184">
        <v>44551</v>
      </c>
      <c r="L556" s="184">
        <v>44569</v>
      </c>
      <c r="M556" s="182">
        <f t="shared" si="17"/>
        <v>18</v>
      </c>
    </row>
    <row r="557" spans="1:13">
      <c r="A557" s="182" t="str">
        <f>VLOOKUP(C557,품목코드!$B$2:$C$293,2,FALSE)</f>
        <v>AM-AGF-00001</v>
      </c>
      <c r="B557" s="20" t="s">
        <v>718</v>
      </c>
      <c r="C557" s="20" t="s">
        <v>406</v>
      </c>
      <c r="D557" s="162" t="s">
        <v>407</v>
      </c>
      <c r="E557" s="21" t="s">
        <v>220</v>
      </c>
      <c r="F557" s="88">
        <v>34760</v>
      </c>
      <c r="G557" s="186">
        <v>2022</v>
      </c>
      <c r="H557" s="184">
        <v>44812</v>
      </c>
      <c r="I557" s="182">
        <v>2</v>
      </c>
      <c r="J557" s="185">
        <f t="shared" si="16"/>
        <v>69520</v>
      </c>
      <c r="K557" s="184">
        <v>44795</v>
      </c>
      <c r="L557" s="184">
        <v>44869</v>
      </c>
      <c r="M557" s="182">
        <f t="shared" si="17"/>
        <v>74</v>
      </c>
    </row>
    <row r="558" spans="1:13">
      <c r="A558" s="182" t="str">
        <f>VLOOKUP(C558,품목코드!$B$2:$C$293,2,FALSE)</f>
        <v>AM-AGG-00001</v>
      </c>
      <c r="B558" s="20" t="s">
        <v>718</v>
      </c>
      <c r="C558" s="20" t="s">
        <v>408</v>
      </c>
      <c r="D558" s="166" t="s">
        <v>409</v>
      </c>
      <c r="E558" s="21" t="s">
        <v>220</v>
      </c>
      <c r="F558" s="88">
        <v>55000</v>
      </c>
      <c r="G558" s="186">
        <v>2022</v>
      </c>
      <c r="H558" s="184">
        <v>44813</v>
      </c>
      <c r="I558" s="182">
        <v>39</v>
      </c>
      <c r="J558" s="185">
        <f t="shared" si="16"/>
        <v>2145000</v>
      </c>
      <c r="K558" s="184">
        <v>44783</v>
      </c>
      <c r="L558" s="184">
        <v>44810</v>
      </c>
      <c r="M558" s="182">
        <f t="shared" si="17"/>
        <v>27</v>
      </c>
    </row>
    <row r="559" spans="1:13">
      <c r="A559" s="182" t="str">
        <f>VLOOKUP(C559,품목코드!$B$2:$C$293,2,FALSE)</f>
        <v>AM-AGH-00001</v>
      </c>
      <c r="B559" s="20" t="s">
        <v>718</v>
      </c>
      <c r="C559" s="21" t="s">
        <v>410</v>
      </c>
      <c r="D559" s="166" t="s">
        <v>411</v>
      </c>
      <c r="E559" s="21" t="s">
        <v>401</v>
      </c>
      <c r="F559" s="88">
        <v>718300</v>
      </c>
      <c r="G559" s="186">
        <v>2022</v>
      </c>
      <c r="H559" s="184">
        <v>44778</v>
      </c>
      <c r="I559" s="182">
        <v>25</v>
      </c>
      <c r="J559" s="185">
        <f t="shared" si="16"/>
        <v>17957500</v>
      </c>
      <c r="K559" s="184">
        <v>44765</v>
      </c>
      <c r="L559" s="184">
        <v>44938</v>
      </c>
      <c r="M559" s="182">
        <f t="shared" si="17"/>
        <v>173</v>
      </c>
    </row>
    <row r="560" spans="1:13">
      <c r="A560" s="182" t="str">
        <f>VLOOKUP(C560,품목코드!$B$2:$C$293,2,FALSE)</f>
        <v>AM-AGI-00001</v>
      </c>
      <c r="B560" s="20" t="s">
        <v>718</v>
      </c>
      <c r="C560" s="20" t="s">
        <v>412</v>
      </c>
      <c r="D560" s="162" t="s">
        <v>413</v>
      </c>
      <c r="E560" s="21" t="s">
        <v>341</v>
      </c>
      <c r="F560" s="88">
        <v>520</v>
      </c>
      <c r="G560" s="186">
        <v>2022</v>
      </c>
      <c r="H560" s="184">
        <v>44664</v>
      </c>
      <c r="I560" s="182">
        <v>35</v>
      </c>
      <c r="J560" s="185">
        <f t="shared" si="16"/>
        <v>18200</v>
      </c>
      <c r="K560" s="184">
        <v>44645</v>
      </c>
      <c r="L560" s="184">
        <v>44825</v>
      </c>
      <c r="M560" s="182">
        <f t="shared" si="17"/>
        <v>180</v>
      </c>
    </row>
    <row r="561" spans="1:13">
      <c r="A561" s="182" t="str">
        <f>VLOOKUP(C561,품목코드!$B$2:$C$293,2,FALSE)</f>
        <v>AM-AGJ-00001</v>
      </c>
      <c r="B561" s="20" t="s">
        <v>718</v>
      </c>
      <c r="C561" s="20" t="s">
        <v>414</v>
      </c>
      <c r="D561" s="162" t="s">
        <v>415</v>
      </c>
      <c r="E561" s="21" t="s">
        <v>341</v>
      </c>
      <c r="F561" s="88">
        <v>520</v>
      </c>
      <c r="G561" s="186">
        <v>2022</v>
      </c>
      <c r="H561" s="184">
        <v>44696</v>
      </c>
      <c r="I561" s="182">
        <v>30</v>
      </c>
      <c r="J561" s="185">
        <f t="shared" si="16"/>
        <v>15600</v>
      </c>
      <c r="K561" s="184">
        <v>44695</v>
      </c>
      <c r="L561" s="184">
        <v>44707</v>
      </c>
      <c r="M561" s="182">
        <f t="shared" si="17"/>
        <v>12</v>
      </c>
    </row>
    <row r="562" spans="1:13">
      <c r="A562" s="182" t="str">
        <f>VLOOKUP(C562,품목코드!$B$2:$C$293,2,FALSE)</f>
        <v>AM-AGK-00001</v>
      </c>
      <c r="B562" s="20" t="s">
        <v>718</v>
      </c>
      <c r="C562" s="20" t="s">
        <v>416</v>
      </c>
      <c r="D562" s="162" t="s">
        <v>417</v>
      </c>
      <c r="E562" s="21" t="s">
        <v>418</v>
      </c>
      <c r="F562" s="88">
        <v>13300</v>
      </c>
      <c r="G562" s="186">
        <v>2022</v>
      </c>
      <c r="H562" s="184">
        <v>44853</v>
      </c>
      <c r="I562" s="182">
        <v>50</v>
      </c>
      <c r="J562" s="185">
        <f t="shared" si="16"/>
        <v>665000</v>
      </c>
      <c r="K562" s="184">
        <v>44847</v>
      </c>
      <c r="L562" s="184">
        <v>44981</v>
      </c>
      <c r="M562" s="182">
        <f t="shared" si="17"/>
        <v>134</v>
      </c>
    </row>
    <row r="563" spans="1:13">
      <c r="A563" s="182" t="str">
        <f>VLOOKUP(C563,품목코드!$B$2:$C$293,2,FALSE)</f>
        <v>AM-AGL-00001</v>
      </c>
      <c r="B563" s="20" t="s">
        <v>718</v>
      </c>
      <c r="C563" s="20" t="s">
        <v>719</v>
      </c>
      <c r="D563" s="162" t="s">
        <v>720</v>
      </c>
      <c r="E563" s="20" t="s">
        <v>114</v>
      </c>
      <c r="F563" s="88">
        <v>22200</v>
      </c>
      <c r="G563" s="186">
        <v>2022</v>
      </c>
      <c r="H563" s="184">
        <v>44831</v>
      </c>
      <c r="I563" s="182">
        <v>39</v>
      </c>
      <c r="J563" s="185">
        <f t="shared" si="16"/>
        <v>865800</v>
      </c>
      <c r="K563" s="184">
        <v>44806</v>
      </c>
      <c r="L563" s="184">
        <v>44965</v>
      </c>
      <c r="M563" s="182">
        <f t="shared" si="17"/>
        <v>159</v>
      </c>
    </row>
    <row r="564" spans="1:13">
      <c r="A564" s="182" t="str">
        <f>VLOOKUP(C564,품목코드!$B$2:$C$293,2,FALSE)</f>
        <v>AN-AGM-00001</v>
      </c>
      <c r="B564" s="21" t="s">
        <v>421</v>
      </c>
      <c r="C564" s="20" t="s">
        <v>422</v>
      </c>
      <c r="D564" s="162" t="s">
        <v>423</v>
      </c>
      <c r="E564" s="20" t="s">
        <v>16</v>
      </c>
      <c r="F564" s="88">
        <v>18100</v>
      </c>
      <c r="G564" s="186">
        <v>2022</v>
      </c>
      <c r="H564" s="184">
        <v>44594</v>
      </c>
      <c r="I564" s="182">
        <v>32</v>
      </c>
      <c r="J564" s="185">
        <f t="shared" si="16"/>
        <v>579200</v>
      </c>
      <c r="K564" s="184">
        <v>44583</v>
      </c>
      <c r="L564" s="184">
        <v>44671</v>
      </c>
      <c r="M564" s="182">
        <f t="shared" si="17"/>
        <v>88</v>
      </c>
    </row>
    <row r="565" spans="1:13">
      <c r="A565" s="182" t="str">
        <f>VLOOKUP(C565,품목코드!$B$2:$C$293,2,FALSE)</f>
        <v>AN-AGN-00001</v>
      </c>
      <c r="B565" s="21" t="s">
        <v>421</v>
      </c>
      <c r="C565" s="20" t="s">
        <v>424</v>
      </c>
      <c r="D565" s="162" t="s">
        <v>425</v>
      </c>
      <c r="E565" s="20" t="s">
        <v>16</v>
      </c>
      <c r="F565" s="88">
        <v>9400</v>
      </c>
      <c r="G565" s="186">
        <v>2022</v>
      </c>
      <c r="H565" s="184">
        <v>44857</v>
      </c>
      <c r="I565" s="182">
        <v>33</v>
      </c>
      <c r="J565" s="185">
        <f t="shared" si="16"/>
        <v>310200</v>
      </c>
      <c r="K565" s="184">
        <v>44829</v>
      </c>
      <c r="L565" s="184">
        <v>44909</v>
      </c>
      <c r="M565" s="182">
        <f t="shared" si="17"/>
        <v>80</v>
      </c>
    </row>
    <row r="566" spans="1:13">
      <c r="A566" s="182" t="str">
        <f>VLOOKUP(C566,품목코드!$B$2:$C$293,2,FALSE)</f>
        <v>AN-AGO-00001</v>
      </c>
      <c r="B566" s="21" t="s">
        <v>421</v>
      </c>
      <c r="C566" s="20" t="s">
        <v>428</v>
      </c>
      <c r="D566" s="166" t="s">
        <v>802</v>
      </c>
      <c r="E566" s="20" t="s">
        <v>114</v>
      </c>
      <c r="F566" s="88">
        <v>4900</v>
      </c>
      <c r="G566" s="186">
        <v>2022</v>
      </c>
      <c r="H566" s="184">
        <v>44838</v>
      </c>
      <c r="I566" s="182">
        <v>25</v>
      </c>
      <c r="J566" s="185">
        <f t="shared" si="16"/>
        <v>122500</v>
      </c>
      <c r="K566" s="184">
        <v>44821</v>
      </c>
      <c r="L566" s="184">
        <v>44892</v>
      </c>
      <c r="M566" s="182">
        <f t="shared" si="17"/>
        <v>71</v>
      </c>
    </row>
    <row r="567" spans="1:13">
      <c r="A567" s="182" t="str">
        <f>VLOOKUP(C567,품목코드!$B$2:$C$293,2,FALSE)</f>
        <v>AN-AGP-00001</v>
      </c>
      <c r="B567" s="21" t="s">
        <v>421</v>
      </c>
      <c r="C567" s="20" t="s">
        <v>430</v>
      </c>
      <c r="D567" s="162" t="s">
        <v>431</v>
      </c>
      <c r="E567" s="20" t="s">
        <v>16</v>
      </c>
      <c r="F567" s="88">
        <v>2330</v>
      </c>
      <c r="G567" s="186">
        <v>2022</v>
      </c>
      <c r="H567" s="184">
        <v>44765</v>
      </c>
      <c r="I567" s="182">
        <v>46</v>
      </c>
      <c r="J567" s="185">
        <f t="shared" si="16"/>
        <v>107180</v>
      </c>
      <c r="K567" s="184">
        <v>44763</v>
      </c>
      <c r="L567" s="184">
        <v>44783</v>
      </c>
      <c r="M567" s="182">
        <f t="shared" si="17"/>
        <v>20</v>
      </c>
    </row>
    <row r="568" spans="1:13">
      <c r="A568" s="182" t="str">
        <f>VLOOKUP(C568,품목코드!$B$2:$C$293,2,FALSE)</f>
        <v>AN-AGQ-00001</v>
      </c>
      <c r="B568" s="21" t="s">
        <v>421</v>
      </c>
      <c r="C568" s="20" t="s">
        <v>432</v>
      </c>
      <c r="D568" s="166" t="s">
        <v>433</v>
      </c>
      <c r="E568" s="21" t="s">
        <v>16</v>
      </c>
      <c r="F568" s="88">
        <v>7070</v>
      </c>
      <c r="G568" s="186">
        <v>2022</v>
      </c>
      <c r="H568" s="184">
        <v>44563</v>
      </c>
      <c r="I568" s="182">
        <v>4</v>
      </c>
      <c r="J568" s="185">
        <f t="shared" si="16"/>
        <v>28280</v>
      </c>
      <c r="K568" s="184">
        <v>44538</v>
      </c>
      <c r="L568" s="184">
        <v>44706</v>
      </c>
      <c r="M568" s="182">
        <f t="shared" si="17"/>
        <v>168</v>
      </c>
    </row>
    <row r="569" spans="1:13">
      <c r="A569" s="182" t="str">
        <f>VLOOKUP(C569,품목코드!$B$2:$C$293,2,FALSE)</f>
        <v>AN-AGR-00001</v>
      </c>
      <c r="B569" s="21" t="s">
        <v>421</v>
      </c>
      <c r="C569" s="20" t="s">
        <v>434</v>
      </c>
      <c r="D569" s="162" t="s">
        <v>435</v>
      </c>
      <c r="E569" s="20" t="s">
        <v>114</v>
      </c>
      <c r="F569" s="88">
        <v>2330</v>
      </c>
      <c r="G569" s="186">
        <v>2022</v>
      </c>
      <c r="H569" s="184">
        <v>44749</v>
      </c>
      <c r="I569" s="182">
        <v>17</v>
      </c>
      <c r="J569" s="185">
        <f t="shared" si="16"/>
        <v>39610</v>
      </c>
      <c r="K569" s="184">
        <v>44738</v>
      </c>
      <c r="L569" s="184">
        <v>44888</v>
      </c>
      <c r="M569" s="182">
        <f t="shared" si="17"/>
        <v>150</v>
      </c>
    </row>
    <row r="570" spans="1:13">
      <c r="A570" s="182" t="str">
        <f>VLOOKUP(C570,품목코드!$B$2:$C$293,2,FALSE)</f>
        <v>AN-AHQ-00001</v>
      </c>
      <c r="B570" s="21" t="s">
        <v>421</v>
      </c>
      <c r="C570" s="21" t="s">
        <v>721</v>
      </c>
      <c r="D570" s="166" t="s">
        <v>722</v>
      </c>
      <c r="E570" s="20" t="s">
        <v>16</v>
      </c>
      <c r="F570" s="55">
        <v>6559</v>
      </c>
      <c r="G570" s="186">
        <v>2022</v>
      </c>
      <c r="H570" s="184">
        <v>44869</v>
      </c>
      <c r="I570" s="182">
        <v>30</v>
      </c>
      <c r="J570" s="185">
        <f t="shared" si="16"/>
        <v>196770</v>
      </c>
      <c r="K570" s="184">
        <v>44861</v>
      </c>
      <c r="L570" s="184">
        <v>44933</v>
      </c>
      <c r="M570" s="182">
        <f t="shared" si="17"/>
        <v>72</v>
      </c>
    </row>
    <row r="571" spans="1:13">
      <c r="A571" s="182" t="str">
        <f>VLOOKUP(C571,품목코드!$B$2:$C$293,2,FALSE)</f>
        <v>AO-AGT-00001</v>
      </c>
      <c r="B571" s="20" t="s">
        <v>438</v>
      </c>
      <c r="C571" s="20" t="s">
        <v>442</v>
      </c>
      <c r="D571" s="166" t="s">
        <v>443</v>
      </c>
      <c r="E571" s="21" t="s">
        <v>441</v>
      </c>
      <c r="F571" s="88">
        <v>46220</v>
      </c>
      <c r="G571" s="186">
        <v>2022</v>
      </c>
      <c r="H571" s="184">
        <v>44565</v>
      </c>
      <c r="I571" s="182">
        <v>10</v>
      </c>
      <c r="J571" s="185">
        <f t="shared" si="16"/>
        <v>462200</v>
      </c>
      <c r="K571" s="184">
        <v>44561</v>
      </c>
      <c r="L571" s="184">
        <v>44716</v>
      </c>
      <c r="M571" s="182">
        <f t="shared" si="17"/>
        <v>155</v>
      </c>
    </row>
    <row r="572" spans="1:13">
      <c r="A572" s="182" t="str">
        <f>VLOOKUP(C572,품목코드!$B$2:$C$293,2,FALSE)</f>
        <v>AO-AGU-00001</v>
      </c>
      <c r="B572" s="20" t="s">
        <v>438</v>
      </c>
      <c r="C572" s="20" t="s">
        <v>444</v>
      </c>
      <c r="D572" s="162" t="s">
        <v>445</v>
      </c>
      <c r="E572" s="21" t="s">
        <v>441</v>
      </c>
      <c r="F572" s="88">
        <v>60220</v>
      </c>
      <c r="G572" s="186">
        <v>2022</v>
      </c>
      <c r="H572" s="184">
        <v>44782</v>
      </c>
      <c r="I572" s="182">
        <v>17</v>
      </c>
      <c r="J572" s="185">
        <f t="shared" si="16"/>
        <v>1023740</v>
      </c>
      <c r="K572" s="184">
        <v>44775</v>
      </c>
      <c r="L572" s="184">
        <v>44906</v>
      </c>
      <c r="M572" s="182">
        <f t="shared" si="17"/>
        <v>131</v>
      </c>
    </row>
    <row r="573" spans="1:13">
      <c r="A573" s="182" t="str">
        <f>VLOOKUP(C573,품목코드!$B$2:$C$293,2,FALSE)</f>
        <v>AO-AGV-00001</v>
      </c>
      <c r="B573" s="20" t="s">
        <v>438</v>
      </c>
      <c r="C573" s="20" t="s">
        <v>446</v>
      </c>
      <c r="D573" s="162" t="s">
        <v>447</v>
      </c>
      <c r="E573" s="21" t="s">
        <v>441</v>
      </c>
      <c r="F573" s="55">
        <v>82200</v>
      </c>
      <c r="G573" s="186">
        <v>2022</v>
      </c>
      <c r="H573" s="184">
        <v>44682</v>
      </c>
      <c r="I573" s="182">
        <v>47</v>
      </c>
      <c r="J573" s="185">
        <f t="shared" si="16"/>
        <v>3863400</v>
      </c>
      <c r="K573" s="184">
        <v>44678</v>
      </c>
      <c r="L573" s="184">
        <v>44766</v>
      </c>
      <c r="M573" s="182">
        <f t="shared" si="17"/>
        <v>88</v>
      </c>
    </row>
    <row r="574" spans="1:13">
      <c r="A574" s="182" t="str">
        <f>VLOOKUP(C574,품목코드!$B$2:$C$293,2,FALSE)</f>
        <v>AO-AGW-00001</v>
      </c>
      <c r="B574" s="20" t="s">
        <v>438</v>
      </c>
      <c r="C574" s="21" t="s">
        <v>448</v>
      </c>
      <c r="D574" s="166" t="s">
        <v>449</v>
      </c>
      <c r="E574" s="20" t="s">
        <v>95</v>
      </c>
      <c r="F574" s="88">
        <v>2640000</v>
      </c>
      <c r="G574" s="186">
        <v>2022</v>
      </c>
      <c r="H574" s="184">
        <v>44812</v>
      </c>
      <c r="I574" s="182">
        <v>49</v>
      </c>
      <c r="J574" s="185">
        <f t="shared" si="16"/>
        <v>129360000</v>
      </c>
      <c r="K574" s="184">
        <v>44788</v>
      </c>
      <c r="L574" s="184">
        <v>44835</v>
      </c>
      <c r="M574" s="182">
        <f t="shared" si="17"/>
        <v>47</v>
      </c>
    </row>
    <row r="575" spans="1:13">
      <c r="A575" s="182" t="str">
        <f>VLOOKUP(C575,품목코드!$B$2:$C$293,2,FALSE)</f>
        <v>AO-AGX-00001</v>
      </c>
      <c r="B575" s="20" t="s">
        <v>438</v>
      </c>
      <c r="C575" s="21" t="s">
        <v>450</v>
      </c>
      <c r="D575" s="166" t="s">
        <v>451</v>
      </c>
      <c r="E575" s="20" t="s">
        <v>95</v>
      </c>
      <c r="F575" s="88">
        <v>1365000</v>
      </c>
      <c r="G575" s="186">
        <v>2022</v>
      </c>
      <c r="H575" s="184">
        <v>44724</v>
      </c>
      <c r="I575" s="182">
        <v>12</v>
      </c>
      <c r="J575" s="185">
        <f t="shared" si="16"/>
        <v>16380000</v>
      </c>
      <c r="K575" s="184">
        <v>44702</v>
      </c>
      <c r="L575" s="184">
        <v>44861</v>
      </c>
      <c r="M575" s="182">
        <f t="shared" si="17"/>
        <v>159</v>
      </c>
    </row>
    <row r="576" spans="1:13">
      <c r="A576" s="182" t="str">
        <f>VLOOKUP(C576,품목코드!$B$2:$C$293,2,FALSE)</f>
        <v>AO-AGY-00001</v>
      </c>
      <c r="B576" s="20" t="s">
        <v>438</v>
      </c>
      <c r="C576" s="20" t="s">
        <v>452</v>
      </c>
      <c r="D576" s="162" t="s">
        <v>453</v>
      </c>
      <c r="E576" s="21" t="s">
        <v>441</v>
      </c>
      <c r="F576" s="88">
        <v>131840</v>
      </c>
      <c r="G576" s="186">
        <v>2022</v>
      </c>
      <c r="H576" s="184">
        <v>44703</v>
      </c>
      <c r="I576" s="182">
        <v>37</v>
      </c>
      <c r="J576" s="185">
        <f t="shared" si="16"/>
        <v>4878080</v>
      </c>
      <c r="K576" s="184">
        <v>44703</v>
      </c>
      <c r="L576" s="184">
        <v>44816</v>
      </c>
      <c r="M576" s="182">
        <f t="shared" si="17"/>
        <v>113</v>
      </c>
    </row>
    <row r="577" spans="1:13">
      <c r="A577" s="182" t="str">
        <f>VLOOKUP(C577,품목코드!$B$2:$C$293,2,FALSE)</f>
        <v>AO-AGZ-00001</v>
      </c>
      <c r="B577" s="20" t="s">
        <v>438</v>
      </c>
      <c r="C577" s="20" t="s">
        <v>454</v>
      </c>
      <c r="D577" s="162" t="s">
        <v>455</v>
      </c>
      <c r="E577" s="20" t="s">
        <v>95</v>
      </c>
      <c r="F577" s="88">
        <v>2346000</v>
      </c>
      <c r="G577" s="186">
        <v>2022</v>
      </c>
      <c r="H577" s="184">
        <v>44919</v>
      </c>
      <c r="I577" s="182">
        <v>33</v>
      </c>
      <c r="J577" s="185">
        <f t="shared" si="16"/>
        <v>77418000</v>
      </c>
      <c r="K577" s="184">
        <v>44895</v>
      </c>
      <c r="L577" s="184">
        <v>44959</v>
      </c>
      <c r="M577" s="182">
        <f t="shared" si="17"/>
        <v>64</v>
      </c>
    </row>
    <row r="578" spans="1:13">
      <c r="A578" s="182" t="str">
        <f>VLOOKUP(C578,품목코드!$B$2:$C$293,2,FALSE)</f>
        <v>AO-AHA-00001</v>
      </c>
      <c r="B578" s="20" t="s">
        <v>438</v>
      </c>
      <c r="C578" s="20" t="s">
        <v>456</v>
      </c>
      <c r="D578" s="162" t="s">
        <v>457</v>
      </c>
      <c r="E578" s="20" t="s">
        <v>95</v>
      </c>
      <c r="F578" s="88">
        <v>788000</v>
      </c>
      <c r="G578" s="186">
        <v>2022</v>
      </c>
      <c r="H578" s="184">
        <v>44792</v>
      </c>
      <c r="I578" s="182">
        <v>22</v>
      </c>
      <c r="J578" s="185">
        <f t="shared" si="16"/>
        <v>17336000</v>
      </c>
      <c r="K578" s="184">
        <v>44784</v>
      </c>
      <c r="L578" s="184">
        <v>44919</v>
      </c>
      <c r="M578" s="182">
        <f t="shared" si="17"/>
        <v>135</v>
      </c>
    </row>
    <row r="579" spans="1:13">
      <c r="A579" s="182" t="str">
        <f>VLOOKUP(C579,품목코드!$B$2:$C$293,2,FALSE)</f>
        <v>AO-AHB-00001</v>
      </c>
      <c r="B579" s="20" t="s">
        <v>438</v>
      </c>
      <c r="C579" s="20" t="s">
        <v>458</v>
      </c>
      <c r="D579" s="162" t="s">
        <v>459</v>
      </c>
      <c r="E579" s="20" t="s">
        <v>16</v>
      </c>
      <c r="F579" s="88">
        <v>6500</v>
      </c>
      <c r="G579" s="186">
        <v>2022</v>
      </c>
      <c r="H579" s="184">
        <v>44828</v>
      </c>
      <c r="I579" s="182">
        <v>6</v>
      </c>
      <c r="J579" s="185">
        <f t="shared" ref="J579:J642" si="18">F579*I579</f>
        <v>39000</v>
      </c>
      <c r="K579" s="184">
        <v>44818</v>
      </c>
      <c r="L579" s="184">
        <v>44891</v>
      </c>
      <c r="M579" s="182">
        <f t="shared" ref="M579:M642" si="19">L579-K579</f>
        <v>73</v>
      </c>
    </row>
    <row r="580" spans="1:13">
      <c r="A580" s="182" t="str">
        <f>VLOOKUP(C580,품목코드!$B$2:$C$293,2,FALSE)</f>
        <v>AO-AHC-00001</v>
      </c>
      <c r="B580" s="20" t="s">
        <v>438</v>
      </c>
      <c r="C580" s="20" t="s">
        <v>460</v>
      </c>
      <c r="D580" s="162" t="s">
        <v>461</v>
      </c>
      <c r="E580" s="20" t="s">
        <v>95</v>
      </c>
      <c r="F580" s="88">
        <v>1684620</v>
      </c>
      <c r="G580" s="186">
        <v>2022</v>
      </c>
      <c r="H580" s="184">
        <v>44639</v>
      </c>
      <c r="I580" s="182">
        <v>37</v>
      </c>
      <c r="J580" s="185">
        <f t="shared" si="18"/>
        <v>62330940</v>
      </c>
      <c r="K580" s="184">
        <v>44635</v>
      </c>
      <c r="L580" s="184">
        <v>44726</v>
      </c>
      <c r="M580" s="182">
        <f t="shared" si="19"/>
        <v>91</v>
      </c>
    </row>
    <row r="581" spans="1:13">
      <c r="A581" s="182" t="str">
        <f>VLOOKUP(C581,품목코드!$B$2:$C$293,2,FALSE)</f>
        <v>AP-AHD-00001</v>
      </c>
      <c r="B581" s="21" t="s">
        <v>462</v>
      </c>
      <c r="C581" s="20" t="s">
        <v>465</v>
      </c>
      <c r="D581" s="162" t="s">
        <v>723</v>
      </c>
      <c r="E581" s="21" t="s">
        <v>280</v>
      </c>
      <c r="F581" s="88">
        <v>980000</v>
      </c>
      <c r="G581" s="186">
        <v>2022</v>
      </c>
      <c r="H581" s="184">
        <v>44733</v>
      </c>
      <c r="I581" s="182">
        <v>41</v>
      </c>
      <c r="J581" s="185">
        <f t="shared" si="18"/>
        <v>40180000</v>
      </c>
      <c r="K581" s="184">
        <v>44709</v>
      </c>
      <c r="L581" s="184">
        <v>44794</v>
      </c>
      <c r="M581" s="182">
        <f t="shared" si="19"/>
        <v>85</v>
      </c>
    </row>
    <row r="582" spans="1:13">
      <c r="A582" s="182" t="str">
        <f>VLOOKUP(C582,품목코드!$B$2:$C$293,2,FALSE)</f>
        <v>AP-AHE-00001</v>
      </c>
      <c r="B582" s="21" t="s">
        <v>462</v>
      </c>
      <c r="C582" s="21" t="s">
        <v>467</v>
      </c>
      <c r="D582" s="166" t="s">
        <v>804</v>
      </c>
      <c r="E582" s="21" t="s">
        <v>280</v>
      </c>
      <c r="F582" s="88">
        <v>133000</v>
      </c>
      <c r="G582" s="186">
        <v>2022</v>
      </c>
      <c r="H582" s="184">
        <v>44887</v>
      </c>
      <c r="I582" s="182">
        <v>18</v>
      </c>
      <c r="J582" s="185">
        <f t="shared" si="18"/>
        <v>2394000</v>
      </c>
      <c r="K582" s="184">
        <v>44884</v>
      </c>
      <c r="L582" s="184">
        <v>44976</v>
      </c>
      <c r="M582" s="182">
        <f t="shared" si="19"/>
        <v>92</v>
      </c>
    </row>
    <row r="583" spans="1:13">
      <c r="A583" s="182" t="str">
        <f>VLOOKUP(C583,품목코드!$B$2:$C$293,2,FALSE)</f>
        <v>AP-AHF-00001</v>
      </c>
      <c r="B583" s="21" t="s">
        <v>462</v>
      </c>
      <c r="C583" s="21" t="s">
        <v>469</v>
      </c>
      <c r="D583" s="166" t="s">
        <v>805</v>
      </c>
      <c r="E583" s="21" t="s">
        <v>68</v>
      </c>
      <c r="F583" s="88">
        <v>15000</v>
      </c>
      <c r="G583" s="186">
        <v>2022</v>
      </c>
      <c r="H583" s="184">
        <v>44764</v>
      </c>
      <c r="I583" s="182">
        <v>33</v>
      </c>
      <c r="J583" s="185">
        <f t="shared" si="18"/>
        <v>495000</v>
      </c>
      <c r="K583" s="184">
        <v>44736</v>
      </c>
      <c r="L583" s="184">
        <v>44758</v>
      </c>
      <c r="M583" s="182">
        <f t="shared" si="19"/>
        <v>22</v>
      </c>
    </row>
    <row r="584" spans="1:13">
      <c r="A584" s="182" t="str">
        <f>VLOOKUP(C584,품목코드!$B$2:$C$293,2,FALSE)</f>
        <v>AP-AHG-00001</v>
      </c>
      <c r="B584" s="21" t="s">
        <v>462</v>
      </c>
      <c r="C584" s="20" t="s">
        <v>471</v>
      </c>
      <c r="D584" s="166" t="s">
        <v>472</v>
      </c>
      <c r="E584" s="21" t="s">
        <v>280</v>
      </c>
      <c r="F584" s="88">
        <v>277000</v>
      </c>
      <c r="G584" s="186">
        <v>2022</v>
      </c>
      <c r="H584" s="184">
        <v>44765</v>
      </c>
      <c r="I584" s="182">
        <v>9</v>
      </c>
      <c r="J584" s="185">
        <f t="shared" si="18"/>
        <v>2493000</v>
      </c>
      <c r="K584" s="184">
        <v>44751</v>
      </c>
      <c r="L584" s="184">
        <v>44863</v>
      </c>
      <c r="M584" s="182">
        <f t="shared" si="19"/>
        <v>112</v>
      </c>
    </row>
    <row r="585" spans="1:13">
      <c r="A585" s="182" t="str">
        <f>VLOOKUP(C585,품목코드!$B$2:$C$293,2,FALSE)</f>
        <v>AP-AHH-00001</v>
      </c>
      <c r="B585" s="21" t="s">
        <v>462</v>
      </c>
      <c r="C585" s="21" t="s">
        <v>475</v>
      </c>
      <c r="D585" s="166" t="s">
        <v>724</v>
      </c>
      <c r="E585" s="21" t="s">
        <v>68</v>
      </c>
      <c r="F585" s="88">
        <v>446000</v>
      </c>
      <c r="G585" s="186">
        <v>2022</v>
      </c>
      <c r="H585" s="184">
        <v>44633</v>
      </c>
      <c r="I585" s="182">
        <v>7</v>
      </c>
      <c r="J585" s="185">
        <f t="shared" si="18"/>
        <v>3122000</v>
      </c>
      <c r="K585" s="184">
        <v>44604</v>
      </c>
      <c r="L585" s="184">
        <v>44687</v>
      </c>
      <c r="M585" s="182">
        <f t="shared" si="19"/>
        <v>83</v>
      </c>
    </row>
    <row r="586" spans="1:13">
      <c r="A586" s="182" t="str">
        <f>VLOOKUP(C586,품목코드!$B$2:$C$293,2,FALSE)</f>
        <v>AP-AHI-00001</v>
      </c>
      <c r="B586" s="21" t="s">
        <v>462</v>
      </c>
      <c r="C586" s="21" t="s">
        <v>477</v>
      </c>
      <c r="D586" s="166" t="s">
        <v>478</v>
      </c>
      <c r="E586" s="21" t="s">
        <v>68</v>
      </c>
      <c r="F586" s="88">
        <v>1371000</v>
      </c>
      <c r="G586" s="186">
        <v>2022</v>
      </c>
      <c r="H586" s="184">
        <v>44614</v>
      </c>
      <c r="I586" s="182">
        <v>11</v>
      </c>
      <c r="J586" s="185">
        <f t="shared" si="18"/>
        <v>15081000</v>
      </c>
      <c r="K586" s="184">
        <v>44594</v>
      </c>
      <c r="L586" s="184">
        <v>44756</v>
      </c>
      <c r="M586" s="182">
        <f t="shared" si="19"/>
        <v>162</v>
      </c>
    </row>
    <row r="587" spans="1:13">
      <c r="A587" s="182" t="str">
        <f>VLOOKUP(C587,품목코드!$B$2:$C$293,2,FALSE)</f>
        <v>AA-AAA-00001</v>
      </c>
      <c r="B587" s="159" t="s">
        <v>858</v>
      </c>
      <c r="C587" s="159" t="s">
        <v>859</v>
      </c>
      <c r="D587" s="178" t="s">
        <v>860</v>
      </c>
      <c r="E587" s="159" t="s">
        <v>16</v>
      </c>
      <c r="F587" s="179">
        <v>1020</v>
      </c>
      <c r="G587" s="186">
        <v>2023</v>
      </c>
      <c r="H587" s="184">
        <v>45275</v>
      </c>
      <c r="I587" s="182">
        <v>43</v>
      </c>
      <c r="J587" s="185">
        <f t="shared" si="18"/>
        <v>43860</v>
      </c>
      <c r="K587" s="184">
        <v>45247</v>
      </c>
      <c r="L587" s="184">
        <v>45332</v>
      </c>
      <c r="M587" s="182">
        <f t="shared" si="19"/>
        <v>85</v>
      </c>
    </row>
    <row r="588" spans="1:13">
      <c r="A588" s="182" t="str">
        <f>VLOOKUP(C588,품목코드!$B$2:$C$293,2,FALSE)</f>
        <v>AA-AAC-00001</v>
      </c>
      <c r="B588" s="159" t="s">
        <v>858</v>
      </c>
      <c r="C588" s="159" t="s">
        <v>21</v>
      </c>
      <c r="D588" s="138" t="s">
        <v>863</v>
      </c>
      <c r="E588" s="159" t="s">
        <v>23</v>
      </c>
      <c r="F588" s="179">
        <v>890000</v>
      </c>
      <c r="G588" s="186">
        <v>2023</v>
      </c>
      <c r="H588" s="184">
        <v>45119</v>
      </c>
      <c r="I588" s="182">
        <v>39</v>
      </c>
      <c r="J588" s="185">
        <f t="shared" si="18"/>
        <v>34710000</v>
      </c>
      <c r="K588" s="184">
        <v>45103</v>
      </c>
      <c r="L588" s="184">
        <v>45148</v>
      </c>
      <c r="M588" s="182">
        <f t="shared" si="19"/>
        <v>45</v>
      </c>
    </row>
    <row r="589" spans="1:13">
      <c r="A589" s="182" t="str">
        <f>VLOOKUP(C589,품목코드!$B$2:$C$293,2,FALSE)</f>
        <v>AA-AHR-00001</v>
      </c>
      <c r="B589" s="159" t="s">
        <v>858</v>
      </c>
      <c r="C589" s="159" t="s">
        <v>864</v>
      </c>
      <c r="D589" s="138" t="s">
        <v>865</v>
      </c>
      <c r="E589" s="159" t="s">
        <v>23</v>
      </c>
      <c r="F589" s="179">
        <v>930000</v>
      </c>
      <c r="G589" s="186">
        <v>2023</v>
      </c>
      <c r="H589" s="184">
        <v>45204</v>
      </c>
      <c r="I589" s="182">
        <v>4</v>
      </c>
      <c r="J589" s="185">
        <f t="shared" si="18"/>
        <v>3720000</v>
      </c>
      <c r="K589" s="184">
        <v>45200</v>
      </c>
      <c r="L589" s="184">
        <v>45294</v>
      </c>
      <c r="M589" s="182">
        <f t="shared" si="19"/>
        <v>94</v>
      </c>
    </row>
    <row r="590" spans="1:13">
      <c r="A590" s="182" t="str">
        <f>VLOOKUP(C590,품목코드!$B$2:$C$293,2,FALSE)</f>
        <v>AA-AAD-00001</v>
      </c>
      <c r="B590" s="159" t="s">
        <v>858</v>
      </c>
      <c r="C590" s="159" t="s">
        <v>866</v>
      </c>
      <c r="D590" s="138" t="s">
        <v>867</v>
      </c>
      <c r="E590" s="159" t="s">
        <v>16</v>
      </c>
      <c r="F590" s="179">
        <v>1020</v>
      </c>
      <c r="G590" s="186">
        <v>2023</v>
      </c>
      <c r="H590" s="184">
        <v>45218</v>
      </c>
      <c r="I590" s="182">
        <v>17</v>
      </c>
      <c r="J590" s="185">
        <f t="shared" si="18"/>
        <v>17340</v>
      </c>
      <c r="K590" s="184">
        <v>45211</v>
      </c>
      <c r="L590" s="184">
        <v>45214</v>
      </c>
      <c r="M590" s="182">
        <f t="shared" si="19"/>
        <v>3</v>
      </c>
    </row>
    <row r="591" spans="1:13">
      <c r="A591" s="182" t="str">
        <f>VLOOKUP(C591,품목코드!$B$2:$C$293,2,FALSE)</f>
        <v>AA-AAE-00001</v>
      </c>
      <c r="B591" s="159" t="s">
        <v>858</v>
      </c>
      <c r="C591" s="159" t="s">
        <v>868</v>
      </c>
      <c r="D591" s="138" t="s">
        <v>869</v>
      </c>
      <c r="E591" s="159" t="s">
        <v>16</v>
      </c>
      <c r="F591" s="179">
        <v>1020</v>
      </c>
      <c r="G591" s="186">
        <v>2023</v>
      </c>
      <c r="H591" s="184">
        <v>45218</v>
      </c>
      <c r="I591" s="182">
        <v>43</v>
      </c>
      <c r="J591" s="185">
        <f t="shared" si="18"/>
        <v>43860</v>
      </c>
      <c r="K591" s="184">
        <v>45205</v>
      </c>
      <c r="L591" s="184">
        <v>45364</v>
      </c>
      <c r="M591" s="182">
        <f t="shared" si="19"/>
        <v>159</v>
      </c>
    </row>
    <row r="592" spans="1:13">
      <c r="A592" s="182" t="str">
        <f>VLOOKUP(C592,품목코드!$B$2:$C$293,2,FALSE)</f>
        <v>AA-AAF-00001</v>
      </c>
      <c r="B592" s="159" t="s">
        <v>858</v>
      </c>
      <c r="C592" s="159" t="s">
        <v>28</v>
      </c>
      <c r="D592" s="138" t="s">
        <v>870</v>
      </c>
      <c r="E592" s="159" t="s">
        <v>16</v>
      </c>
      <c r="F592" s="179">
        <v>1020</v>
      </c>
      <c r="G592" s="186">
        <v>2023</v>
      </c>
      <c r="H592" s="184">
        <v>45040</v>
      </c>
      <c r="I592" s="182">
        <v>22</v>
      </c>
      <c r="J592" s="185">
        <f t="shared" si="18"/>
        <v>22440</v>
      </c>
      <c r="K592" s="184">
        <v>45030</v>
      </c>
      <c r="L592" s="184">
        <v>45201</v>
      </c>
      <c r="M592" s="182">
        <f t="shared" si="19"/>
        <v>171</v>
      </c>
    </row>
    <row r="593" spans="1:13">
      <c r="A593" s="182" t="str">
        <f>VLOOKUP(C593,품목코드!$B$2:$C$293,2,FALSE)</f>
        <v>AA-AHY-00001</v>
      </c>
      <c r="B593" s="159" t="s">
        <v>858</v>
      </c>
      <c r="C593" s="159" t="s">
        <v>871</v>
      </c>
      <c r="D593" s="138" t="s">
        <v>872</v>
      </c>
      <c r="E593" s="159" t="s">
        <v>16</v>
      </c>
      <c r="F593" s="179">
        <v>1020</v>
      </c>
      <c r="G593" s="186">
        <v>2023</v>
      </c>
      <c r="H593" s="184">
        <v>45017</v>
      </c>
      <c r="I593" s="182">
        <v>11</v>
      </c>
      <c r="J593" s="185">
        <f t="shared" si="18"/>
        <v>11220</v>
      </c>
      <c r="K593" s="184">
        <v>44988</v>
      </c>
      <c r="L593" s="184">
        <v>45002</v>
      </c>
      <c r="M593" s="182">
        <f t="shared" si="19"/>
        <v>14</v>
      </c>
    </row>
    <row r="594" spans="1:13">
      <c r="A594" s="182" t="str">
        <f>VLOOKUP(C594,품목코드!$B$2:$C$293,2,FALSE)</f>
        <v>AA-AAH-00001</v>
      </c>
      <c r="B594" s="159" t="s">
        <v>858</v>
      </c>
      <c r="C594" s="159" t="s">
        <v>873</v>
      </c>
      <c r="D594" s="138" t="s">
        <v>874</v>
      </c>
      <c r="E594" s="159" t="s">
        <v>23</v>
      </c>
      <c r="F594" s="179">
        <v>1240000</v>
      </c>
      <c r="G594" s="186">
        <v>2023</v>
      </c>
      <c r="H594" s="184">
        <v>45240</v>
      </c>
      <c r="I594" s="182">
        <v>38</v>
      </c>
      <c r="J594" s="185">
        <f t="shared" si="18"/>
        <v>47120000</v>
      </c>
      <c r="K594" s="184">
        <v>45225</v>
      </c>
      <c r="L594" s="184">
        <v>45228</v>
      </c>
      <c r="M594" s="182">
        <f t="shared" si="19"/>
        <v>3</v>
      </c>
    </row>
    <row r="595" spans="1:13">
      <c r="A595" s="182" t="str">
        <f>VLOOKUP(C595,품목코드!$B$2:$C$293,2,FALSE)</f>
        <v>AA-AAI-00001</v>
      </c>
      <c r="B595" s="159" t="s">
        <v>858</v>
      </c>
      <c r="C595" s="159" t="s">
        <v>34</v>
      </c>
      <c r="D595" s="138" t="s">
        <v>875</v>
      </c>
      <c r="E595" s="159" t="s">
        <v>16</v>
      </c>
      <c r="F595" s="179">
        <v>900</v>
      </c>
      <c r="G595" s="186">
        <v>2023</v>
      </c>
      <c r="H595" s="184">
        <v>44947</v>
      </c>
      <c r="I595" s="182">
        <v>2</v>
      </c>
      <c r="J595" s="185">
        <f t="shared" si="18"/>
        <v>1800</v>
      </c>
      <c r="K595" s="184">
        <v>44923</v>
      </c>
      <c r="L595" s="184">
        <v>45098</v>
      </c>
      <c r="M595" s="182">
        <f t="shared" si="19"/>
        <v>175</v>
      </c>
    </row>
    <row r="596" spans="1:13">
      <c r="A596" s="182" t="str">
        <f>VLOOKUP(C596,품목코드!$B$2:$C$293,2,FALSE)</f>
        <v>AA-AAJ-00001</v>
      </c>
      <c r="B596" s="159" t="s">
        <v>858</v>
      </c>
      <c r="C596" s="159" t="s">
        <v>36</v>
      </c>
      <c r="D596" s="138" t="s">
        <v>877</v>
      </c>
      <c r="E596" s="159" t="s">
        <v>16</v>
      </c>
      <c r="F596" s="179">
        <v>1110</v>
      </c>
      <c r="G596" s="186">
        <v>2023</v>
      </c>
      <c r="H596" s="184">
        <v>45121</v>
      </c>
      <c r="I596" s="182">
        <v>48</v>
      </c>
      <c r="J596" s="185">
        <f t="shared" si="18"/>
        <v>53280</v>
      </c>
      <c r="K596" s="184">
        <v>45112</v>
      </c>
      <c r="L596" s="184">
        <v>45156</v>
      </c>
      <c r="M596" s="182">
        <f t="shared" si="19"/>
        <v>44</v>
      </c>
    </row>
    <row r="597" spans="1:13">
      <c r="A597" s="182" t="str">
        <f>VLOOKUP(C597,품목코드!$B$2:$C$293,2,FALSE)</f>
        <v>AA-AAK-00001</v>
      </c>
      <c r="B597" s="159" t="s">
        <v>858</v>
      </c>
      <c r="C597" s="159" t="s">
        <v>38</v>
      </c>
      <c r="D597" s="138" t="s">
        <v>878</v>
      </c>
      <c r="E597" s="159" t="s">
        <v>16</v>
      </c>
      <c r="F597" s="179">
        <v>1050</v>
      </c>
      <c r="G597" s="186">
        <v>2023</v>
      </c>
      <c r="H597" s="184">
        <v>44982</v>
      </c>
      <c r="I597" s="182">
        <v>46</v>
      </c>
      <c r="J597" s="185">
        <f t="shared" si="18"/>
        <v>48300</v>
      </c>
      <c r="K597" s="184">
        <v>44965</v>
      </c>
      <c r="L597" s="184">
        <v>45009</v>
      </c>
      <c r="M597" s="182">
        <f t="shared" si="19"/>
        <v>44</v>
      </c>
    </row>
    <row r="598" spans="1:13">
      <c r="A598" s="182" t="str">
        <f>VLOOKUP(C598,품목코드!$B$2:$C$293,2,FALSE)</f>
        <v>AA-AAL-00001</v>
      </c>
      <c r="B598" s="159" t="s">
        <v>858</v>
      </c>
      <c r="C598" s="159" t="s">
        <v>40</v>
      </c>
      <c r="D598" s="138" t="s">
        <v>879</v>
      </c>
      <c r="E598" s="159" t="s">
        <v>208</v>
      </c>
      <c r="F598" s="179">
        <v>6310</v>
      </c>
      <c r="G598" s="186">
        <v>2023</v>
      </c>
      <c r="H598" s="184">
        <v>45244</v>
      </c>
      <c r="I598" s="182">
        <v>43</v>
      </c>
      <c r="J598" s="185">
        <f t="shared" si="18"/>
        <v>271330</v>
      </c>
      <c r="K598" s="184">
        <v>45233</v>
      </c>
      <c r="L598" s="184">
        <v>45256</v>
      </c>
      <c r="M598" s="182">
        <f t="shared" si="19"/>
        <v>23</v>
      </c>
    </row>
    <row r="599" spans="1:13">
      <c r="A599" s="182" t="str">
        <f>VLOOKUP(C599,품목코드!$B$2:$C$293,2,FALSE)</f>
        <v>AA-AAM-00001</v>
      </c>
      <c r="B599" s="159" t="s">
        <v>858</v>
      </c>
      <c r="C599" s="159" t="s">
        <v>43</v>
      </c>
      <c r="D599" s="138" t="s">
        <v>880</v>
      </c>
      <c r="E599" s="159" t="s">
        <v>208</v>
      </c>
      <c r="F599" s="179">
        <v>4170</v>
      </c>
      <c r="G599" s="186">
        <v>2023</v>
      </c>
      <c r="H599" s="184">
        <v>45013</v>
      </c>
      <c r="I599" s="182">
        <v>30</v>
      </c>
      <c r="J599" s="185">
        <f t="shared" si="18"/>
        <v>125100</v>
      </c>
      <c r="K599" s="184">
        <v>44985</v>
      </c>
      <c r="L599" s="184">
        <v>45029</v>
      </c>
      <c r="M599" s="182">
        <f t="shared" si="19"/>
        <v>44</v>
      </c>
    </row>
    <row r="600" spans="1:13">
      <c r="A600" s="182" t="str">
        <f>VLOOKUP(C600,품목코드!$B$2:$C$293,2,FALSE)</f>
        <v>AA-AAN-00001</v>
      </c>
      <c r="B600" s="159" t="s">
        <v>858</v>
      </c>
      <c r="C600" s="159" t="s">
        <v>45</v>
      </c>
      <c r="D600" s="138" t="s">
        <v>881</v>
      </c>
      <c r="E600" s="159" t="s">
        <v>23</v>
      </c>
      <c r="F600" s="179">
        <v>2441000</v>
      </c>
      <c r="G600" s="186">
        <v>2023</v>
      </c>
      <c r="H600" s="184">
        <v>45086</v>
      </c>
      <c r="I600" s="182">
        <v>7</v>
      </c>
      <c r="J600" s="185">
        <f t="shared" si="18"/>
        <v>17087000</v>
      </c>
      <c r="K600" s="184">
        <v>45056</v>
      </c>
      <c r="L600" s="184">
        <v>45226</v>
      </c>
      <c r="M600" s="182">
        <f t="shared" si="19"/>
        <v>170</v>
      </c>
    </row>
    <row r="601" spans="1:13">
      <c r="A601" s="182" t="str">
        <f>VLOOKUP(C601,품목코드!$B$2:$C$293,2,FALSE)</f>
        <v>AA-AHZ-00001</v>
      </c>
      <c r="B601" s="159" t="s">
        <v>858</v>
      </c>
      <c r="C601" s="159" t="s">
        <v>883</v>
      </c>
      <c r="D601" s="138" t="s">
        <v>884</v>
      </c>
      <c r="E601" s="159" t="s">
        <v>50</v>
      </c>
      <c r="F601" s="179">
        <v>7960</v>
      </c>
      <c r="G601" s="186">
        <v>2023</v>
      </c>
      <c r="H601" s="184">
        <v>44941</v>
      </c>
      <c r="I601" s="182">
        <v>44</v>
      </c>
      <c r="J601" s="185">
        <f t="shared" si="18"/>
        <v>350240</v>
      </c>
      <c r="K601" s="184">
        <v>44939</v>
      </c>
      <c r="L601" s="184">
        <v>44951</v>
      </c>
      <c r="M601" s="182">
        <f t="shared" si="19"/>
        <v>12</v>
      </c>
    </row>
    <row r="602" spans="1:13">
      <c r="A602" s="182" t="str">
        <f>VLOOKUP(C602,품목코드!$B$2:$C$293,2,FALSE)</f>
        <v>AA-AAP-00001</v>
      </c>
      <c r="B602" s="159" t="s">
        <v>858</v>
      </c>
      <c r="C602" s="159" t="s">
        <v>51</v>
      </c>
      <c r="D602" s="138" t="s">
        <v>885</v>
      </c>
      <c r="E602" s="159" t="s">
        <v>16</v>
      </c>
      <c r="F602" s="179">
        <v>1390</v>
      </c>
      <c r="G602" s="186">
        <v>2023</v>
      </c>
      <c r="H602" s="184">
        <v>45267</v>
      </c>
      <c r="I602" s="182">
        <v>30</v>
      </c>
      <c r="J602" s="185">
        <f t="shared" si="18"/>
        <v>41700</v>
      </c>
      <c r="K602" s="184">
        <v>45239</v>
      </c>
      <c r="L602" s="184">
        <v>45384</v>
      </c>
      <c r="M602" s="182">
        <f t="shared" si="19"/>
        <v>145</v>
      </c>
    </row>
    <row r="603" spans="1:13">
      <c r="A603" s="182" t="str">
        <f>VLOOKUP(C603,품목코드!$B$2:$C$293,2,FALSE)</f>
        <v>AA-AAQ-00001</v>
      </c>
      <c r="B603" s="159" t="s">
        <v>858</v>
      </c>
      <c r="C603" s="159" t="s">
        <v>53</v>
      </c>
      <c r="D603" s="138" t="s">
        <v>886</v>
      </c>
      <c r="E603" s="159" t="s">
        <v>16</v>
      </c>
      <c r="F603" s="179">
        <v>1460</v>
      </c>
      <c r="G603" s="186">
        <v>2023</v>
      </c>
      <c r="H603" s="184">
        <v>44993</v>
      </c>
      <c r="I603" s="182">
        <v>2</v>
      </c>
      <c r="J603" s="185">
        <f t="shared" si="18"/>
        <v>2920</v>
      </c>
      <c r="K603" s="184">
        <v>44964</v>
      </c>
      <c r="L603" s="184">
        <v>45049</v>
      </c>
      <c r="M603" s="182">
        <f t="shared" si="19"/>
        <v>85</v>
      </c>
    </row>
    <row r="604" spans="1:13">
      <c r="A604" s="182" t="str">
        <f>VLOOKUP(C604,품목코드!$B$2:$C$293,2,FALSE)</f>
        <v>AA-AAR-00001</v>
      </c>
      <c r="B604" s="159" t="s">
        <v>858</v>
      </c>
      <c r="C604" s="159" t="s">
        <v>55</v>
      </c>
      <c r="D604" s="138" t="s">
        <v>887</v>
      </c>
      <c r="E604" s="159" t="s">
        <v>16</v>
      </c>
      <c r="F604" s="179">
        <v>1710</v>
      </c>
      <c r="G604" s="186">
        <v>2023</v>
      </c>
      <c r="H604" s="184">
        <v>44977</v>
      </c>
      <c r="I604" s="182">
        <v>0</v>
      </c>
      <c r="J604" s="185">
        <f t="shared" si="18"/>
        <v>0</v>
      </c>
      <c r="K604" s="184">
        <v>44947</v>
      </c>
      <c r="L604" s="184">
        <v>45082</v>
      </c>
      <c r="M604" s="182">
        <f t="shared" si="19"/>
        <v>135</v>
      </c>
    </row>
    <row r="605" spans="1:13">
      <c r="A605" s="182" t="str">
        <f>VLOOKUP(C605,품목코드!$B$2:$C$293,2,FALSE)</f>
        <v>AA-AAS-00001</v>
      </c>
      <c r="B605" s="159" t="s">
        <v>858</v>
      </c>
      <c r="C605" s="159" t="s">
        <v>57</v>
      </c>
      <c r="D605" s="138" t="s">
        <v>888</v>
      </c>
      <c r="E605" s="159" t="s">
        <v>16</v>
      </c>
      <c r="F605" s="179">
        <v>2760</v>
      </c>
      <c r="G605" s="186">
        <v>2023</v>
      </c>
      <c r="H605" s="184">
        <v>45175</v>
      </c>
      <c r="I605" s="182">
        <v>24</v>
      </c>
      <c r="J605" s="185">
        <f t="shared" si="18"/>
        <v>66240</v>
      </c>
      <c r="K605" s="184">
        <v>45163</v>
      </c>
      <c r="L605" s="184">
        <v>45324</v>
      </c>
      <c r="M605" s="182">
        <f t="shared" si="19"/>
        <v>161</v>
      </c>
    </row>
    <row r="606" spans="1:13">
      <c r="A606" s="182" t="str">
        <f>VLOOKUP(C606,품목코드!$B$2:$C$293,2,FALSE)</f>
        <v>AA-AAT-00001</v>
      </c>
      <c r="B606" s="159" t="s">
        <v>858</v>
      </c>
      <c r="C606" s="159" t="s">
        <v>59</v>
      </c>
      <c r="D606" s="138" t="s">
        <v>889</v>
      </c>
      <c r="E606" s="159" t="s">
        <v>16</v>
      </c>
      <c r="F606" s="179">
        <v>2010</v>
      </c>
      <c r="G606" s="186">
        <v>2023</v>
      </c>
      <c r="H606" s="184">
        <v>45214</v>
      </c>
      <c r="I606" s="182">
        <v>47</v>
      </c>
      <c r="J606" s="185">
        <f t="shared" si="18"/>
        <v>94470</v>
      </c>
      <c r="K606" s="184">
        <v>45186</v>
      </c>
      <c r="L606" s="184">
        <v>45303</v>
      </c>
      <c r="M606" s="182">
        <f t="shared" si="19"/>
        <v>117</v>
      </c>
    </row>
    <row r="607" spans="1:13">
      <c r="A607" s="182" t="str">
        <f>VLOOKUP(C607,품목코드!$B$2:$C$293,2,FALSE)</f>
        <v>AA-AAU-00001</v>
      </c>
      <c r="B607" s="159" t="s">
        <v>858</v>
      </c>
      <c r="C607" s="159" t="s">
        <v>61</v>
      </c>
      <c r="D607" s="138" t="s">
        <v>890</v>
      </c>
      <c r="E607" s="159" t="s">
        <v>50</v>
      </c>
      <c r="F607" s="179">
        <v>1350</v>
      </c>
      <c r="G607" s="186">
        <v>2023</v>
      </c>
      <c r="H607" s="184">
        <v>44996</v>
      </c>
      <c r="I607" s="182">
        <v>40</v>
      </c>
      <c r="J607" s="185">
        <f t="shared" si="18"/>
        <v>54000</v>
      </c>
      <c r="K607" s="184">
        <v>44979</v>
      </c>
      <c r="L607" s="184">
        <v>45141</v>
      </c>
      <c r="M607" s="182">
        <f t="shared" si="19"/>
        <v>162</v>
      </c>
    </row>
    <row r="608" spans="1:13">
      <c r="A608" s="182" t="str">
        <f>VLOOKUP(C608,품목코드!$B$2:$C$293,2,FALSE)</f>
        <v>AA-AAV-00001</v>
      </c>
      <c r="B608" s="159" t="s">
        <v>858</v>
      </c>
      <c r="C608" s="159" t="s">
        <v>63</v>
      </c>
      <c r="D608" s="138" t="s">
        <v>891</v>
      </c>
      <c r="E608" s="159" t="s">
        <v>65</v>
      </c>
      <c r="F608" s="179">
        <v>40460</v>
      </c>
      <c r="G608" s="186">
        <v>2023</v>
      </c>
      <c r="H608" s="184">
        <v>45027</v>
      </c>
      <c r="I608" s="182">
        <v>8</v>
      </c>
      <c r="J608" s="185">
        <f t="shared" si="18"/>
        <v>323680</v>
      </c>
      <c r="K608" s="184">
        <v>45002</v>
      </c>
      <c r="L608" s="184">
        <v>45035</v>
      </c>
      <c r="M608" s="182">
        <f t="shared" si="19"/>
        <v>33</v>
      </c>
    </row>
    <row r="609" spans="1:13">
      <c r="A609" s="182" t="str">
        <f>VLOOKUP(C609,품목코드!$B$2:$C$293,2,FALSE)</f>
        <v>AA-AAW-00001</v>
      </c>
      <c r="B609" s="159" t="s">
        <v>858</v>
      </c>
      <c r="C609" s="159" t="s">
        <v>66</v>
      </c>
      <c r="D609" s="138" t="s">
        <v>892</v>
      </c>
      <c r="E609" s="159" t="s">
        <v>68</v>
      </c>
      <c r="F609" s="179">
        <v>24</v>
      </c>
      <c r="G609" s="186">
        <v>2023</v>
      </c>
      <c r="H609" s="184">
        <v>45091</v>
      </c>
      <c r="I609" s="182">
        <v>42</v>
      </c>
      <c r="J609" s="185">
        <f t="shared" si="18"/>
        <v>1008</v>
      </c>
      <c r="K609" s="184">
        <v>45078</v>
      </c>
      <c r="L609" s="184">
        <v>45104</v>
      </c>
      <c r="M609" s="182">
        <f t="shared" si="19"/>
        <v>26</v>
      </c>
    </row>
    <row r="610" spans="1:13">
      <c r="A610" s="182" t="str">
        <f>VLOOKUP(C610,품목코드!$B$2:$C$293,2,FALSE)</f>
        <v>AB-AIA-00001</v>
      </c>
      <c r="B610" s="159" t="s">
        <v>893</v>
      </c>
      <c r="C610" s="159" t="s">
        <v>894</v>
      </c>
      <c r="D610" s="138" t="s">
        <v>895</v>
      </c>
      <c r="E610" s="159" t="s">
        <v>23</v>
      </c>
      <c r="F610" s="179">
        <v>3500000</v>
      </c>
      <c r="G610" s="186">
        <v>2023</v>
      </c>
      <c r="H610" s="184">
        <v>45143</v>
      </c>
      <c r="I610" s="182">
        <v>8</v>
      </c>
      <c r="J610" s="185">
        <f t="shared" si="18"/>
        <v>28000000</v>
      </c>
      <c r="K610" s="184">
        <v>45137</v>
      </c>
      <c r="L610" s="184">
        <v>45167</v>
      </c>
      <c r="M610" s="182">
        <f t="shared" si="19"/>
        <v>30</v>
      </c>
    </row>
    <row r="611" spans="1:13">
      <c r="A611" s="182" t="str">
        <f>VLOOKUP(C611,품목코드!$B$2:$C$293,2,FALSE)</f>
        <v>AB-AIB-00001</v>
      </c>
      <c r="B611" s="159" t="s">
        <v>893</v>
      </c>
      <c r="C611" s="159" t="s">
        <v>896</v>
      </c>
      <c r="D611" s="138" t="s">
        <v>897</v>
      </c>
      <c r="E611" s="159" t="s">
        <v>16</v>
      </c>
      <c r="F611" s="179">
        <v>9550</v>
      </c>
      <c r="G611" s="186">
        <v>2023</v>
      </c>
      <c r="H611" s="184">
        <v>44961</v>
      </c>
      <c r="I611" s="182">
        <v>26</v>
      </c>
      <c r="J611" s="185">
        <f t="shared" si="18"/>
        <v>248300</v>
      </c>
      <c r="K611" s="184">
        <v>44949</v>
      </c>
      <c r="L611" s="184">
        <v>45004</v>
      </c>
      <c r="M611" s="182">
        <f t="shared" si="19"/>
        <v>55</v>
      </c>
    </row>
    <row r="612" spans="1:13">
      <c r="A612" s="182" t="str">
        <f>VLOOKUP(C612,품목코드!$B$2:$C$293,2,FALSE)</f>
        <v>AB-AAZ-00001</v>
      </c>
      <c r="B612" s="159" t="s">
        <v>893</v>
      </c>
      <c r="C612" s="159" t="s">
        <v>74</v>
      </c>
      <c r="D612" s="138" t="s">
        <v>898</v>
      </c>
      <c r="E612" s="159" t="s">
        <v>50</v>
      </c>
      <c r="F612" s="179">
        <v>3000</v>
      </c>
      <c r="G612" s="186">
        <v>2023</v>
      </c>
      <c r="H612" s="184">
        <v>45078</v>
      </c>
      <c r="I612" s="182">
        <v>6</v>
      </c>
      <c r="J612" s="185">
        <f t="shared" si="18"/>
        <v>18000</v>
      </c>
      <c r="K612" s="184">
        <v>45066</v>
      </c>
      <c r="L612" s="184">
        <v>45121</v>
      </c>
      <c r="M612" s="182">
        <f t="shared" si="19"/>
        <v>55</v>
      </c>
    </row>
    <row r="613" spans="1:13">
      <c r="A613" s="182" t="str">
        <f>VLOOKUP(C613,품목코드!$B$2:$C$293,2,FALSE)</f>
        <v>AB-AIC-00001</v>
      </c>
      <c r="B613" s="159" t="s">
        <v>893</v>
      </c>
      <c r="C613" s="159" t="s">
        <v>899</v>
      </c>
      <c r="D613" s="138" t="s">
        <v>77</v>
      </c>
      <c r="E613" s="159" t="s">
        <v>16</v>
      </c>
      <c r="F613" s="179">
        <v>3750</v>
      </c>
      <c r="G613" s="186">
        <v>2023</v>
      </c>
      <c r="H613" s="184">
        <v>45166</v>
      </c>
      <c r="I613" s="182">
        <v>19</v>
      </c>
      <c r="J613" s="185">
        <f t="shared" si="18"/>
        <v>71250</v>
      </c>
      <c r="K613" s="184">
        <v>45136</v>
      </c>
      <c r="L613" s="184">
        <v>45197</v>
      </c>
      <c r="M613" s="182">
        <f t="shared" si="19"/>
        <v>61</v>
      </c>
    </row>
    <row r="614" spans="1:13">
      <c r="A614" s="182" t="str">
        <f>VLOOKUP(C614,품목코드!$B$2:$C$293,2,FALSE)</f>
        <v>AB-ABB-00001</v>
      </c>
      <c r="B614" s="159" t="s">
        <v>893</v>
      </c>
      <c r="C614" s="159" t="s">
        <v>78</v>
      </c>
      <c r="D614" s="138" t="s">
        <v>900</v>
      </c>
      <c r="E614" s="159" t="s">
        <v>16</v>
      </c>
      <c r="F614" s="179">
        <v>1960</v>
      </c>
      <c r="G614" s="186">
        <v>2023</v>
      </c>
      <c r="H614" s="184">
        <v>45154</v>
      </c>
      <c r="I614" s="182">
        <v>4</v>
      </c>
      <c r="J614" s="185">
        <f t="shared" si="18"/>
        <v>7840</v>
      </c>
      <c r="K614" s="184">
        <v>45135</v>
      </c>
      <c r="L614" s="184">
        <v>45255</v>
      </c>
      <c r="M614" s="182">
        <f t="shared" si="19"/>
        <v>120</v>
      </c>
    </row>
    <row r="615" spans="1:13">
      <c r="A615" s="182" t="str">
        <f>VLOOKUP(C615,품목코드!$B$2:$C$293,2,FALSE)</f>
        <v>AC-ABC-00001</v>
      </c>
      <c r="B615" s="159" t="s">
        <v>901</v>
      </c>
      <c r="C615" s="159" t="s">
        <v>902</v>
      </c>
      <c r="D615" s="138" t="s">
        <v>903</v>
      </c>
      <c r="E615" s="159" t="s">
        <v>16</v>
      </c>
      <c r="F615" s="179">
        <v>14910</v>
      </c>
      <c r="G615" s="186">
        <v>2023</v>
      </c>
      <c r="H615" s="184">
        <v>45123</v>
      </c>
      <c r="I615" s="182">
        <v>43</v>
      </c>
      <c r="J615" s="185">
        <f t="shared" si="18"/>
        <v>641130</v>
      </c>
      <c r="K615" s="184">
        <v>45106</v>
      </c>
      <c r="L615" s="184">
        <v>45126</v>
      </c>
      <c r="M615" s="182">
        <f t="shared" si="19"/>
        <v>20</v>
      </c>
    </row>
    <row r="616" spans="1:13">
      <c r="A616" s="182" t="str">
        <f>VLOOKUP(C616,품목코드!$B$2:$C$293,2,FALSE)</f>
        <v>AC-ABD-00001</v>
      </c>
      <c r="B616" s="159" t="s">
        <v>901</v>
      </c>
      <c r="C616" s="159" t="s">
        <v>904</v>
      </c>
      <c r="D616" s="138" t="s">
        <v>905</v>
      </c>
      <c r="E616" s="159" t="s">
        <v>16</v>
      </c>
      <c r="F616" s="179">
        <v>16390</v>
      </c>
      <c r="G616" s="186">
        <v>2023</v>
      </c>
      <c r="H616" s="184">
        <v>45252</v>
      </c>
      <c r="I616" s="182">
        <v>41</v>
      </c>
      <c r="J616" s="185">
        <f t="shared" si="18"/>
        <v>671990</v>
      </c>
      <c r="K616" s="184">
        <v>45252</v>
      </c>
      <c r="L616" s="184">
        <v>45259</v>
      </c>
      <c r="M616" s="182">
        <f t="shared" si="19"/>
        <v>7</v>
      </c>
    </row>
    <row r="617" spans="1:13">
      <c r="A617" s="182" t="str">
        <f>VLOOKUP(C617,품목코드!$B$2:$C$293,2,FALSE)</f>
        <v>AC-ABE-00001</v>
      </c>
      <c r="B617" s="159" t="s">
        <v>901</v>
      </c>
      <c r="C617" s="159" t="s">
        <v>85</v>
      </c>
      <c r="D617" s="138" t="s">
        <v>906</v>
      </c>
      <c r="E617" s="159" t="s">
        <v>16</v>
      </c>
      <c r="F617" s="179">
        <v>15700</v>
      </c>
      <c r="G617" s="186">
        <v>2023</v>
      </c>
      <c r="H617" s="184">
        <v>45170</v>
      </c>
      <c r="I617" s="182">
        <v>17</v>
      </c>
      <c r="J617" s="185">
        <f t="shared" si="18"/>
        <v>266900</v>
      </c>
      <c r="K617" s="184">
        <v>45158</v>
      </c>
      <c r="L617" s="184">
        <v>45226</v>
      </c>
      <c r="M617" s="182">
        <f t="shared" si="19"/>
        <v>68</v>
      </c>
    </row>
    <row r="618" spans="1:13">
      <c r="A618" s="182" t="str">
        <f>VLOOKUP(C618,품목코드!$B$2:$C$293,2,FALSE)</f>
        <v>AC-ABF-00001</v>
      </c>
      <c r="B618" s="159" t="s">
        <v>901</v>
      </c>
      <c r="C618" s="159" t="s">
        <v>907</v>
      </c>
      <c r="D618" s="138" t="s">
        <v>908</v>
      </c>
      <c r="E618" s="159" t="s">
        <v>16</v>
      </c>
      <c r="F618" s="179">
        <v>11590</v>
      </c>
      <c r="G618" s="186">
        <v>2023</v>
      </c>
      <c r="H618" s="184">
        <v>44928</v>
      </c>
      <c r="I618" s="182">
        <v>50</v>
      </c>
      <c r="J618" s="185">
        <f t="shared" si="18"/>
        <v>579500</v>
      </c>
      <c r="K618" s="184">
        <v>44902</v>
      </c>
      <c r="L618" s="184">
        <v>44992</v>
      </c>
      <c r="M618" s="182">
        <f t="shared" si="19"/>
        <v>90</v>
      </c>
    </row>
    <row r="619" spans="1:13">
      <c r="A619" s="182" t="str">
        <f>VLOOKUP(C619,품목코드!$B$2:$C$293,2,FALSE)</f>
        <v>AC-ABG-00001</v>
      </c>
      <c r="B619" s="159" t="s">
        <v>901</v>
      </c>
      <c r="C619" s="159" t="s">
        <v>909</v>
      </c>
      <c r="D619" s="138" t="s">
        <v>910</v>
      </c>
      <c r="E619" s="159" t="s">
        <v>95</v>
      </c>
      <c r="F619" s="179">
        <v>12460000</v>
      </c>
      <c r="G619" s="186">
        <v>2023</v>
      </c>
      <c r="H619" s="184">
        <v>45128</v>
      </c>
      <c r="I619" s="182">
        <v>6</v>
      </c>
      <c r="J619" s="185">
        <f t="shared" si="18"/>
        <v>74760000</v>
      </c>
      <c r="K619" s="184">
        <v>45117</v>
      </c>
      <c r="L619" s="184">
        <v>45165</v>
      </c>
      <c r="M619" s="182">
        <f t="shared" si="19"/>
        <v>48</v>
      </c>
    </row>
    <row r="620" spans="1:13">
      <c r="A620" s="182" t="str">
        <f>VLOOKUP(C620,품목코드!$B$2:$C$293,2,FALSE)</f>
        <v>AC-ABH-00001</v>
      </c>
      <c r="B620" s="159" t="s">
        <v>901</v>
      </c>
      <c r="C620" s="159" t="s">
        <v>911</v>
      </c>
      <c r="D620" s="138" t="s">
        <v>912</v>
      </c>
      <c r="E620" s="159" t="s">
        <v>95</v>
      </c>
      <c r="F620" s="179">
        <v>3826000</v>
      </c>
      <c r="G620" s="186">
        <v>2023</v>
      </c>
      <c r="H620" s="184">
        <v>44997</v>
      </c>
      <c r="I620" s="182">
        <v>41</v>
      </c>
      <c r="J620" s="185">
        <f t="shared" si="18"/>
        <v>156866000</v>
      </c>
      <c r="K620" s="184">
        <v>44981</v>
      </c>
      <c r="L620" s="184">
        <v>45101</v>
      </c>
      <c r="M620" s="182">
        <f t="shared" si="19"/>
        <v>120</v>
      </c>
    </row>
    <row r="621" spans="1:13">
      <c r="A621" s="182" t="str">
        <f>VLOOKUP(C621,품목코드!$B$2:$C$293,2,FALSE)</f>
        <v>AC-ABI-00001</v>
      </c>
      <c r="B621" s="159" t="s">
        <v>901</v>
      </c>
      <c r="C621" s="159" t="s">
        <v>914</v>
      </c>
      <c r="D621" s="138" t="s">
        <v>915</v>
      </c>
      <c r="E621" s="159" t="s">
        <v>16</v>
      </c>
      <c r="F621" s="179">
        <v>25500</v>
      </c>
      <c r="G621" s="186">
        <v>2023</v>
      </c>
      <c r="H621" s="184">
        <v>45227</v>
      </c>
      <c r="I621" s="182">
        <v>0</v>
      </c>
      <c r="J621" s="185">
        <f t="shared" si="18"/>
        <v>0</v>
      </c>
      <c r="K621" s="184">
        <v>45214</v>
      </c>
      <c r="L621" s="184">
        <v>45322</v>
      </c>
      <c r="M621" s="182">
        <f t="shared" si="19"/>
        <v>108</v>
      </c>
    </row>
    <row r="622" spans="1:13">
      <c r="A622" s="182" t="str">
        <f>VLOOKUP(C622,품목코드!$B$2:$C$293,2,FALSE)</f>
        <v>AC-ABJ-00001</v>
      </c>
      <c r="B622" s="159" t="s">
        <v>901</v>
      </c>
      <c r="C622" s="159" t="s">
        <v>98</v>
      </c>
      <c r="D622" s="138" t="s">
        <v>916</v>
      </c>
      <c r="E622" s="159" t="s">
        <v>16</v>
      </c>
      <c r="F622" s="179">
        <v>4500</v>
      </c>
      <c r="G622" s="186">
        <v>2023</v>
      </c>
      <c r="H622" s="184">
        <v>45160</v>
      </c>
      <c r="I622" s="182">
        <v>38</v>
      </c>
      <c r="J622" s="185">
        <f t="shared" si="18"/>
        <v>171000</v>
      </c>
      <c r="K622" s="184">
        <v>45142</v>
      </c>
      <c r="L622" s="184">
        <v>45199</v>
      </c>
      <c r="M622" s="182">
        <f t="shared" si="19"/>
        <v>57</v>
      </c>
    </row>
    <row r="623" spans="1:13">
      <c r="A623" s="182" t="str">
        <f>VLOOKUP(C623,품목코드!$B$2:$C$293,2,FALSE)</f>
        <v>AC-ABK-00001</v>
      </c>
      <c r="B623" s="159" t="s">
        <v>901</v>
      </c>
      <c r="C623" s="159" t="s">
        <v>917</v>
      </c>
      <c r="D623" s="138" t="s">
        <v>918</v>
      </c>
      <c r="E623" s="159" t="s">
        <v>95</v>
      </c>
      <c r="F623" s="179">
        <v>4067000</v>
      </c>
      <c r="G623" s="186">
        <v>2023</v>
      </c>
      <c r="H623" s="184">
        <v>45052</v>
      </c>
      <c r="I623" s="182">
        <v>33</v>
      </c>
      <c r="J623" s="185">
        <f t="shared" si="18"/>
        <v>134211000</v>
      </c>
      <c r="K623" s="184">
        <v>45047</v>
      </c>
      <c r="L623" s="184">
        <v>45194</v>
      </c>
      <c r="M623" s="182">
        <f t="shared" si="19"/>
        <v>147</v>
      </c>
    </row>
    <row r="624" spans="1:13">
      <c r="A624" s="182" t="str">
        <f>VLOOKUP(C624,품목코드!$B$2:$C$293,2,FALSE)</f>
        <v>AC-ABL-00001</v>
      </c>
      <c r="B624" s="159" t="s">
        <v>901</v>
      </c>
      <c r="C624" s="159" t="s">
        <v>919</v>
      </c>
      <c r="D624" s="138" t="s">
        <v>920</v>
      </c>
      <c r="E624" s="159" t="s">
        <v>95</v>
      </c>
      <c r="F624" s="179">
        <v>3392000</v>
      </c>
      <c r="G624" s="186">
        <v>2023</v>
      </c>
      <c r="H624" s="184">
        <v>44934</v>
      </c>
      <c r="I624" s="182">
        <v>17</v>
      </c>
      <c r="J624" s="185">
        <f t="shared" si="18"/>
        <v>57664000</v>
      </c>
      <c r="K624" s="184">
        <v>44915</v>
      </c>
      <c r="L624" s="184">
        <v>45042</v>
      </c>
      <c r="M624" s="182">
        <f t="shared" si="19"/>
        <v>127</v>
      </c>
    </row>
    <row r="625" spans="1:13">
      <c r="A625" s="182" t="str">
        <f>VLOOKUP(C625,품목코드!$B$2:$C$293,2,FALSE)</f>
        <v>AC-ABM-00001</v>
      </c>
      <c r="B625" s="159" t="s">
        <v>901</v>
      </c>
      <c r="C625" s="159" t="s">
        <v>921</v>
      </c>
      <c r="D625" s="138" t="s">
        <v>920</v>
      </c>
      <c r="E625" s="159" t="s">
        <v>16</v>
      </c>
      <c r="F625" s="179">
        <v>34000</v>
      </c>
      <c r="G625" s="186">
        <v>2023</v>
      </c>
      <c r="H625" s="184">
        <v>45262</v>
      </c>
      <c r="I625" s="182">
        <v>40</v>
      </c>
      <c r="J625" s="185">
        <f t="shared" si="18"/>
        <v>1360000</v>
      </c>
      <c r="K625" s="184">
        <v>45249</v>
      </c>
      <c r="L625" s="184">
        <v>45429</v>
      </c>
      <c r="M625" s="182">
        <f t="shared" si="19"/>
        <v>180</v>
      </c>
    </row>
    <row r="626" spans="1:13">
      <c r="A626" s="182" t="str">
        <f>VLOOKUP(C626,품목코드!$B$2:$C$293,2,FALSE)</f>
        <v>AC-ABN-00001</v>
      </c>
      <c r="B626" s="159" t="s">
        <v>901</v>
      </c>
      <c r="C626" s="159" t="s">
        <v>922</v>
      </c>
      <c r="D626" s="138" t="s">
        <v>923</v>
      </c>
      <c r="E626" s="159" t="s">
        <v>16</v>
      </c>
      <c r="F626" s="179">
        <v>2850</v>
      </c>
      <c r="G626" s="186">
        <v>2023</v>
      </c>
      <c r="H626" s="184">
        <v>45231</v>
      </c>
      <c r="I626" s="182">
        <v>32</v>
      </c>
      <c r="J626" s="185">
        <f t="shared" si="18"/>
        <v>91200</v>
      </c>
      <c r="K626" s="184">
        <v>45205</v>
      </c>
      <c r="L626" s="184">
        <v>45285</v>
      </c>
      <c r="M626" s="182">
        <f t="shared" si="19"/>
        <v>80</v>
      </c>
    </row>
    <row r="627" spans="1:13">
      <c r="A627" s="182" t="str">
        <f>VLOOKUP(C627,품목코드!$B$2:$C$293,2,FALSE)</f>
        <v>AC-ABO-00001</v>
      </c>
      <c r="B627" s="159" t="s">
        <v>901</v>
      </c>
      <c r="C627" s="159" t="s">
        <v>107</v>
      </c>
      <c r="D627" s="138" t="s">
        <v>924</v>
      </c>
      <c r="E627" s="159" t="s">
        <v>208</v>
      </c>
      <c r="F627" s="179">
        <v>80850</v>
      </c>
      <c r="G627" s="186">
        <v>2023</v>
      </c>
      <c r="H627" s="184">
        <v>45170</v>
      </c>
      <c r="I627" s="182">
        <v>16</v>
      </c>
      <c r="J627" s="185">
        <f t="shared" si="18"/>
        <v>1293600</v>
      </c>
      <c r="K627" s="184">
        <v>45147</v>
      </c>
      <c r="L627" s="184">
        <v>45312</v>
      </c>
      <c r="M627" s="182">
        <f t="shared" si="19"/>
        <v>165</v>
      </c>
    </row>
    <row r="628" spans="1:13">
      <c r="A628" s="182" t="str">
        <f>VLOOKUP(C628,품목코드!$B$2:$C$293,2,FALSE)</f>
        <v>AC-AID-00001</v>
      </c>
      <c r="B628" s="159" t="s">
        <v>901</v>
      </c>
      <c r="C628" s="159" t="s">
        <v>925</v>
      </c>
      <c r="D628" s="138" t="s">
        <v>926</v>
      </c>
      <c r="E628" s="159" t="s">
        <v>16</v>
      </c>
      <c r="F628" s="179">
        <v>34000</v>
      </c>
      <c r="G628" s="186">
        <v>2023</v>
      </c>
      <c r="H628" s="184">
        <v>45243</v>
      </c>
      <c r="I628" s="182">
        <v>44</v>
      </c>
      <c r="J628" s="185">
        <f t="shared" si="18"/>
        <v>1496000</v>
      </c>
      <c r="K628" s="184">
        <v>45221</v>
      </c>
      <c r="L628" s="184">
        <v>45391</v>
      </c>
      <c r="M628" s="182">
        <f t="shared" si="19"/>
        <v>170</v>
      </c>
    </row>
    <row r="629" spans="1:13">
      <c r="A629" s="182" t="str">
        <f>VLOOKUP(C629,품목코드!$B$2:$C$293,2,FALSE)</f>
        <v>AC-ABQ-00001</v>
      </c>
      <c r="B629" s="159" t="s">
        <v>901</v>
      </c>
      <c r="C629" s="159" t="s">
        <v>927</v>
      </c>
      <c r="D629" s="138" t="s">
        <v>928</v>
      </c>
      <c r="E629" s="159" t="s">
        <v>16</v>
      </c>
      <c r="F629" s="179">
        <v>5190</v>
      </c>
      <c r="G629" s="186">
        <v>2023</v>
      </c>
      <c r="H629" s="184">
        <v>45087</v>
      </c>
      <c r="I629" s="182">
        <v>47</v>
      </c>
      <c r="J629" s="185">
        <f t="shared" si="18"/>
        <v>243930</v>
      </c>
      <c r="K629" s="184">
        <v>45078</v>
      </c>
      <c r="L629" s="184">
        <v>45142</v>
      </c>
      <c r="M629" s="182">
        <f t="shared" si="19"/>
        <v>64</v>
      </c>
    </row>
    <row r="630" spans="1:13">
      <c r="A630" s="182" t="str">
        <f>VLOOKUP(C630,품목코드!$B$2:$C$293,2,FALSE)</f>
        <v>AC-ABR-00001</v>
      </c>
      <c r="B630" s="159" t="s">
        <v>901</v>
      </c>
      <c r="C630" s="159" t="s">
        <v>115</v>
      </c>
      <c r="D630" s="138" t="s">
        <v>929</v>
      </c>
      <c r="E630" s="159" t="s">
        <v>930</v>
      </c>
      <c r="F630" s="179">
        <v>3630</v>
      </c>
      <c r="G630" s="186">
        <v>2023</v>
      </c>
      <c r="H630" s="184">
        <v>45085</v>
      </c>
      <c r="I630" s="182">
        <v>10</v>
      </c>
      <c r="J630" s="185">
        <f t="shared" si="18"/>
        <v>36300</v>
      </c>
      <c r="K630" s="184">
        <v>45068</v>
      </c>
      <c r="L630" s="184">
        <v>45171</v>
      </c>
      <c r="M630" s="182">
        <f t="shared" si="19"/>
        <v>103</v>
      </c>
    </row>
    <row r="631" spans="1:13">
      <c r="A631" s="182" t="str">
        <f>VLOOKUP(C631,품목코드!$B$2:$C$293,2,FALSE)</f>
        <v>AD-ABS-00001</v>
      </c>
      <c r="B631" s="159" t="s">
        <v>931</v>
      </c>
      <c r="C631" s="159" t="s">
        <v>119</v>
      </c>
      <c r="D631" s="138" t="s">
        <v>932</v>
      </c>
      <c r="E631" s="159" t="s">
        <v>124</v>
      </c>
      <c r="F631" s="179">
        <v>38000</v>
      </c>
      <c r="G631" s="186">
        <v>2023</v>
      </c>
      <c r="H631" s="184">
        <v>45091</v>
      </c>
      <c r="I631" s="182">
        <v>11</v>
      </c>
      <c r="J631" s="185">
        <f t="shared" si="18"/>
        <v>418000</v>
      </c>
      <c r="K631" s="184">
        <v>45067</v>
      </c>
      <c r="L631" s="184">
        <v>45221</v>
      </c>
      <c r="M631" s="182">
        <f t="shared" si="19"/>
        <v>154</v>
      </c>
    </row>
    <row r="632" spans="1:13">
      <c r="A632" s="182" t="str">
        <f>VLOOKUP(C632,품목코드!$B$2:$C$293,2,FALSE)</f>
        <v>AD-ABT-00001</v>
      </c>
      <c r="B632" s="159" t="s">
        <v>931</v>
      </c>
      <c r="C632" s="159" t="s">
        <v>122</v>
      </c>
      <c r="D632" s="138" t="s">
        <v>933</v>
      </c>
      <c r="E632" s="159" t="s">
        <v>124</v>
      </c>
      <c r="F632" s="179">
        <v>30000</v>
      </c>
      <c r="G632" s="186">
        <v>2023</v>
      </c>
      <c r="H632" s="184">
        <v>45093</v>
      </c>
      <c r="I632" s="182">
        <v>7</v>
      </c>
      <c r="J632" s="185">
        <f t="shared" si="18"/>
        <v>210000</v>
      </c>
      <c r="K632" s="184">
        <v>45067</v>
      </c>
      <c r="L632" s="184">
        <v>45124</v>
      </c>
      <c r="M632" s="182">
        <f t="shared" si="19"/>
        <v>57</v>
      </c>
    </row>
    <row r="633" spans="1:13">
      <c r="A633" s="182" t="str">
        <f>VLOOKUP(C633,품목코드!$B$2:$C$293,2,FALSE)</f>
        <v>AD-ABU-00001</v>
      </c>
      <c r="B633" s="159" t="s">
        <v>931</v>
      </c>
      <c r="C633" s="159" t="s">
        <v>125</v>
      </c>
      <c r="D633" s="138" t="s">
        <v>934</v>
      </c>
      <c r="E633" s="159" t="s">
        <v>124</v>
      </c>
      <c r="F633" s="179">
        <v>30000</v>
      </c>
      <c r="G633" s="186">
        <v>2023</v>
      </c>
      <c r="H633" s="184">
        <v>45070</v>
      </c>
      <c r="I633" s="182">
        <v>2</v>
      </c>
      <c r="J633" s="185">
        <f t="shared" si="18"/>
        <v>60000</v>
      </c>
      <c r="K633" s="184">
        <v>45067</v>
      </c>
      <c r="L633" s="184">
        <v>45225</v>
      </c>
      <c r="M633" s="182">
        <f t="shared" si="19"/>
        <v>158</v>
      </c>
    </row>
    <row r="634" spans="1:13">
      <c r="A634" s="182" t="str">
        <f>VLOOKUP(C634,품목코드!$B$2:$C$293,2,FALSE)</f>
        <v>AD-ABV-00001</v>
      </c>
      <c r="B634" s="159" t="s">
        <v>931</v>
      </c>
      <c r="C634" s="159" t="s">
        <v>127</v>
      </c>
      <c r="D634" s="138" t="s">
        <v>936</v>
      </c>
      <c r="E634" s="159" t="s">
        <v>130</v>
      </c>
      <c r="F634" s="179">
        <v>7400</v>
      </c>
      <c r="G634" s="186">
        <v>2023</v>
      </c>
      <c r="H634" s="184">
        <v>45249</v>
      </c>
      <c r="I634" s="182">
        <v>21</v>
      </c>
      <c r="J634" s="185">
        <f t="shared" si="18"/>
        <v>155400</v>
      </c>
      <c r="K634" s="184">
        <v>45237</v>
      </c>
      <c r="L634" s="184">
        <v>45346</v>
      </c>
      <c r="M634" s="182">
        <f t="shared" si="19"/>
        <v>109</v>
      </c>
    </row>
    <row r="635" spans="1:13">
      <c r="A635" s="182" t="str">
        <f>VLOOKUP(C635,품목코드!$B$2:$C$293,2,FALSE)</f>
        <v>AD-ABW-00001</v>
      </c>
      <c r="B635" s="159" t="s">
        <v>931</v>
      </c>
      <c r="C635" s="159" t="s">
        <v>131</v>
      </c>
      <c r="D635" s="138" t="s">
        <v>937</v>
      </c>
      <c r="E635" s="159" t="s">
        <v>130</v>
      </c>
      <c r="F635" s="179">
        <v>16000</v>
      </c>
      <c r="G635" s="186">
        <v>2023</v>
      </c>
      <c r="H635" s="184">
        <v>45144</v>
      </c>
      <c r="I635" s="182">
        <v>41</v>
      </c>
      <c r="J635" s="185">
        <f t="shared" si="18"/>
        <v>656000</v>
      </c>
      <c r="K635" s="184">
        <v>45139</v>
      </c>
      <c r="L635" s="184">
        <v>45279</v>
      </c>
      <c r="M635" s="182">
        <f t="shared" si="19"/>
        <v>140</v>
      </c>
    </row>
    <row r="636" spans="1:13">
      <c r="A636" s="182" t="str">
        <f>VLOOKUP(C636,품목코드!$B$2:$C$293,2,FALSE)</f>
        <v>AD-ABX-00001</v>
      </c>
      <c r="B636" s="159" t="s">
        <v>931</v>
      </c>
      <c r="C636" s="159" t="s">
        <v>133</v>
      </c>
      <c r="D636" s="138" t="s">
        <v>938</v>
      </c>
      <c r="E636" s="159" t="s">
        <v>130</v>
      </c>
      <c r="F636" s="179">
        <v>7500</v>
      </c>
      <c r="G636" s="186">
        <v>2023</v>
      </c>
      <c r="H636" s="184">
        <v>45030</v>
      </c>
      <c r="I636" s="182">
        <v>42</v>
      </c>
      <c r="J636" s="185">
        <f t="shared" si="18"/>
        <v>315000</v>
      </c>
      <c r="K636" s="184">
        <v>45029</v>
      </c>
      <c r="L636" s="184">
        <v>45110</v>
      </c>
      <c r="M636" s="182">
        <f t="shared" si="19"/>
        <v>81</v>
      </c>
    </row>
    <row r="637" spans="1:13">
      <c r="A637" s="182" t="str">
        <f>VLOOKUP(C637,품목코드!$B$2:$C$293,2,FALSE)</f>
        <v>AD-ABY-00001</v>
      </c>
      <c r="B637" s="159" t="s">
        <v>931</v>
      </c>
      <c r="C637" s="159" t="s">
        <v>135</v>
      </c>
      <c r="D637" s="138" t="s">
        <v>939</v>
      </c>
      <c r="E637" s="159" t="s">
        <v>124</v>
      </c>
      <c r="F637" s="179">
        <v>91086</v>
      </c>
      <c r="G637" s="186">
        <v>2023</v>
      </c>
      <c r="H637" s="184">
        <v>45115</v>
      </c>
      <c r="I637" s="182">
        <v>36</v>
      </c>
      <c r="J637" s="185">
        <f t="shared" si="18"/>
        <v>3279096</v>
      </c>
      <c r="K637" s="184">
        <v>45086</v>
      </c>
      <c r="L637" s="184">
        <v>45099</v>
      </c>
      <c r="M637" s="182">
        <f t="shared" si="19"/>
        <v>13</v>
      </c>
    </row>
    <row r="638" spans="1:13">
      <c r="A638" s="182" t="str">
        <f>VLOOKUP(C638,품목코드!$B$2:$C$293,2,FALSE)</f>
        <v>AD-ABZ-00001</v>
      </c>
      <c r="B638" s="159" t="s">
        <v>931</v>
      </c>
      <c r="C638" s="159" t="s">
        <v>137</v>
      </c>
      <c r="D638" s="138" t="s">
        <v>940</v>
      </c>
      <c r="E638" s="159" t="s">
        <v>139</v>
      </c>
      <c r="F638" s="179">
        <v>2700</v>
      </c>
      <c r="G638" s="186">
        <v>2023</v>
      </c>
      <c r="H638" s="184">
        <v>45117</v>
      </c>
      <c r="I638" s="182">
        <v>6</v>
      </c>
      <c r="J638" s="185">
        <f t="shared" si="18"/>
        <v>16200</v>
      </c>
      <c r="K638" s="184">
        <v>45107</v>
      </c>
      <c r="L638" s="184">
        <v>45131</v>
      </c>
      <c r="M638" s="182">
        <f t="shared" si="19"/>
        <v>24</v>
      </c>
    </row>
    <row r="639" spans="1:13">
      <c r="A639" s="182" t="str">
        <f>VLOOKUP(C639,품목코드!$B$2:$C$293,2,FALSE)</f>
        <v>AD-ACA-00001</v>
      </c>
      <c r="B639" s="159" t="s">
        <v>931</v>
      </c>
      <c r="C639" s="159" t="s">
        <v>140</v>
      </c>
      <c r="D639" s="138" t="s">
        <v>940</v>
      </c>
      <c r="E639" s="159" t="s">
        <v>139</v>
      </c>
      <c r="F639" s="179">
        <v>2400</v>
      </c>
      <c r="G639" s="186">
        <v>2023</v>
      </c>
      <c r="H639" s="184">
        <v>45141</v>
      </c>
      <c r="I639" s="182">
        <v>31</v>
      </c>
      <c r="J639" s="185">
        <f t="shared" si="18"/>
        <v>74400</v>
      </c>
      <c r="K639" s="184">
        <v>45129</v>
      </c>
      <c r="L639" s="184">
        <v>45305</v>
      </c>
      <c r="M639" s="182">
        <f t="shared" si="19"/>
        <v>176</v>
      </c>
    </row>
    <row r="640" spans="1:13">
      <c r="A640" s="182" t="str">
        <f>VLOOKUP(C640,품목코드!$B$2:$C$293,2,FALSE)</f>
        <v>AD-ACB-00001</v>
      </c>
      <c r="B640" s="159" t="s">
        <v>931</v>
      </c>
      <c r="C640" s="159" t="s">
        <v>141</v>
      </c>
      <c r="D640" s="138" t="s">
        <v>941</v>
      </c>
      <c r="E640" s="159" t="s">
        <v>139</v>
      </c>
      <c r="F640" s="179">
        <v>6500</v>
      </c>
      <c r="G640" s="186">
        <v>2023</v>
      </c>
      <c r="H640" s="184">
        <v>45039</v>
      </c>
      <c r="I640" s="182">
        <v>25</v>
      </c>
      <c r="J640" s="185">
        <f t="shared" si="18"/>
        <v>162500</v>
      </c>
      <c r="K640" s="184">
        <v>45009</v>
      </c>
      <c r="L640" s="184">
        <v>45103</v>
      </c>
      <c r="M640" s="182">
        <f t="shared" si="19"/>
        <v>94</v>
      </c>
    </row>
    <row r="641" spans="1:13">
      <c r="A641" s="182" t="str">
        <f>VLOOKUP(C641,품목코드!$B$2:$C$293,2,FALSE)</f>
        <v>AD-ACC-00001</v>
      </c>
      <c r="B641" s="159" t="s">
        <v>931</v>
      </c>
      <c r="C641" s="159" t="s">
        <v>143</v>
      </c>
      <c r="D641" s="138" t="s">
        <v>942</v>
      </c>
      <c r="E641" s="159" t="s">
        <v>139</v>
      </c>
      <c r="F641" s="179">
        <v>3000</v>
      </c>
      <c r="G641" s="186">
        <v>2023</v>
      </c>
      <c r="H641" s="184">
        <v>44944</v>
      </c>
      <c r="I641" s="182">
        <v>21</v>
      </c>
      <c r="J641" s="185">
        <f t="shared" si="18"/>
        <v>63000</v>
      </c>
      <c r="K641" s="184">
        <v>44938</v>
      </c>
      <c r="L641" s="184">
        <v>44944</v>
      </c>
      <c r="M641" s="182">
        <f t="shared" si="19"/>
        <v>6</v>
      </c>
    </row>
    <row r="642" spans="1:13">
      <c r="A642" s="182" t="str">
        <f>VLOOKUP(C642,품목코드!$B$2:$C$293,2,FALSE)</f>
        <v>AD-ACD-00001</v>
      </c>
      <c r="B642" s="159" t="s">
        <v>931</v>
      </c>
      <c r="C642" s="159" t="s">
        <v>145</v>
      </c>
      <c r="D642" s="138" t="s">
        <v>942</v>
      </c>
      <c r="E642" s="159" t="s">
        <v>139</v>
      </c>
      <c r="F642" s="179">
        <v>2700</v>
      </c>
      <c r="G642" s="186">
        <v>2023</v>
      </c>
      <c r="H642" s="184">
        <v>45278</v>
      </c>
      <c r="I642" s="182">
        <v>33</v>
      </c>
      <c r="J642" s="185">
        <f t="shared" si="18"/>
        <v>89100</v>
      </c>
      <c r="K642" s="184">
        <v>45263</v>
      </c>
      <c r="L642" s="184">
        <v>45315</v>
      </c>
      <c r="M642" s="182">
        <f t="shared" si="19"/>
        <v>52</v>
      </c>
    </row>
    <row r="643" spans="1:13">
      <c r="A643" s="182" t="str">
        <f>VLOOKUP(C643,품목코드!$B$2:$C$293,2,FALSE)</f>
        <v>AD-ACE-00001</v>
      </c>
      <c r="B643" s="159" t="s">
        <v>931</v>
      </c>
      <c r="C643" s="159" t="s">
        <v>146</v>
      </c>
      <c r="D643" s="138" t="s">
        <v>943</v>
      </c>
      <c r="E643" s="159" t="s">
        <v>139</v>
      </c>
      <c r="F643" s="179">
        <v>7000</v>
      </c>
      <c r="G643" s="186">
        <v>2023</v>
      </c>
      <c r="H643" s="184">
        <v>45155</v>
      </c>
      <c r="I643" s="182">
        <v>32</v>
      </c>
      <c r="J643" s="185">
        <f t="shared" ref="J643:J706" si="20">F643*I643</f>
        <v>224000</v>
      </c>
      <c r="K643" s="184">
        <v>45138</v>
      </c>
      <c r="L643" s="184">
        <v>45273</v>
      </c>
      <c r="M643" s="182">
        <f t="shared" ref="M643:M706" si="21">L643-K643</f>
        <v>135</v>
      </c>
    </row>
    <row r="644" spans="1:13">
      <c r="A644" s="182" t="str">
        <f>VLOOKUP(C644,품목코드!$B$2:$C$293,2,FALSE)</f>
        <v>AG-AIR-00001</v>
      </c>
      <c r="B644" s="159" t="s">
        <v>944</v>
      </c>
      <c r="C644" s="159" t="s">
        <v>945</v>
      </c>
      <c r="D644" s="138" t="s">
        <v>946</v>
      </c>
      <c r="E644" s="159" t="s">
        <v>50</v>
      </c>
      <c r="F644" s="179">
        <v>2230</v>
      </c>
      <c r="G644" s="186">
        <v>2023</v>
      </c>
      <c r="H644" s="184">
        <v>44995</v>
      </c>
      <c r="I644" s="182">
        <v>2</v>
      </c>
      <c r="J644" s="185">
        <f t="shared" si="20"/>
        <v>4460</v>
      </c>
      <c r="K644" s="184">
        <v>44984</v>
      </c>
      <c r="L644" s="184">
        <v>45113</v>
      </c>
      <c r="M644" s="182">
        <f t="shared" si="21"/>
        <v>129</v>
      </c>
    </row>
    <row r="645" spans="1:13">
      <c r="A645" s="182" t="str">
        <f>VLOOKUP(C645,품목코드!$B$2:$C$293,2,FALSE)</f>
        <v>AG-AIS-00001</v>
      </c>
      <c r="B645" s="159" t="s">
        <v>944</v>
      </c>
      <c r="C645" s="159" t="s">
        <v>947</v>
      </c>
      <c r="D645" s="138" t="s">
        <v>948</v>
      </c>
      <c r="E645" s="159" t="s">
        <v>50</v>
      </c>
      <c r="F645" s="179">
        <v>2970</v>
      </c>
      <c r="G645" s="186">
        <v>2023</v>
      </c>
      <c r="H645" s="184">
        <v>45104</v>
      </c>
      <c r="I645" s="182">
        <v>24</v>
      </c>
      <c r="J645" s="185">
        <f t="shared" si="20"/>
        <v>71280</v>
      </c>
      <c r="K645" s="184">
        <v>45095</v>
      </c>
      <c r="L645" s="184">
        <v>45110</v>
      </c>
      <c r="M645" s="182">
        <f t="shared" si="21"/>
        <v>15</v>
      </c>
    </row>
    <row r="646" spans="1:13">
      <c r="A646" s="182" t="str">
        <f>VLOOKUP(C646,품목코드!$B$2:$C$293,2,FALSE)</f>
        <v>AG-ADQ-00001</v>
      </c>
      <c r="B646" s="159" t="s">
        <v>944</v>
      </c>
      <c r="C646" s="159" t="s">
        <v>949</v>
      </c>
      <c r="D646" s="138" t="s">
        <v>950</v>
      </c>
      <c r="E646" s="159" t="s">
        <v>50</v>
      </c>
      <c r="F646" s="179">
        <v>6490</v>
      </c>
      <c r="G646" s="186">
        <v>2023</v>
      </c>
      <c r="H646" s="184">
        <v>45133</v>
      </c>
      <c r="I646" s="182">
        <v>45</v>
      </c>
      <c r="J646" s="185">
        <f t="shared" si="20"/>
        <v>292050</v>
      </c>
      <c r="K646" s="184">
        <v>45123</v>
      </c>
      <c r="L646" s="184">
        <v>45257</v>
      </c>
      <c r="M646" s="182">
        <f t="shared" si="21"/>
        <v>134</v>
      </c>
    </row>
    <row r="647" spans="1:13">
      <c r="A647" s="182" t="str">
        <f>VLOOKUP(C647,품목코드!$B$2:$C$293,2,FALSE)</f>
        <v>AG-AIT-00001</v>
      </c>
      <c r="B647" s="159" t="s">
        <v>944</v>
      </c>
      <c r="C647" s="159" t="s">
        <v>951</v>
      </c>
      <c r="D647" s="138" t="s">
        <v>250</v>
      </c>
      <c r="E647" s="159" t="s">
        <v>50</v>
      </c>
      <c r="F647" s="179">
        <v>960</v>
      </c>
      <c r="G647" s="186">
        <v>2023</v>
      </c>
      <c r="H647" s="184">
        <v>45235</v>
      </c>
      <c r="I647" s="182">
        <v>44</v>
      </c>
      <c r="J647" s="185">
        <f t="shared" si="20"/>
        <v>42240</v>
      </c>
      <c r="K647" s="184">
        <v>45210</v>
      </c>
      <c r="L647" s="184">
        <v>45308</v>
      </c>
      <c r="M647" s="182">
        <f t="shared" si="21"/>
        <v>98</v>
      </c>
    </row>
    <row r="648" spans="1:13">
      <c r="A648" s="182" t="str">
        <f>VLOOKUP(C648,품목코드!$B$2:$C$293,2,FALSE)</f>
        <v>AG-ADS-00001</v>
      </c>
      <c r="B648" s="159" t="s">
        <v>944</v>
      </c>
      <c r="C648" s="159" t="s">
        <v>952</v>
      </c>
      <c r="D648" s="138" t="s">
        <v>953</v>
      </c>
      <c r="E648" s="159" t="s">
        <v>930</v>
      </c>
      <c r="F648" s="179">
        <v>4040</v>
      </c>
      <c r="G648" s="186">
        <v>2023</v>
      </c>
      <c r="H648" s="184">
        <v>44985</v>
      </c>
      <c r="I648" s="182">
        <v>29</v>
      </c>
      <c r="J648" s="185">
        <f t="shared" si="20"/>
        <v>117160</v>
      </c>
      <c r="K648" s="184">
        <v>44963</v>
      </c>
      <c r="L648" s="184">
        <v>45011</v>
      </c>
      <c r="M648" s="182">
        <f t="shared" si="21"/>
        <v>48</v>
      </c>
    </row>
    <row r="649" spans="1:13">
      <c r="A649" s="182" t="str">
        <f>VLOOKUP(C649,품목코드!$B$2:$C$293,2,FALSE)</f>
        <v>AG-ADT-00001</v>
      </c>
      <c r="B649" s="159" t="s">
        <v>944</v>
      </c>
      <c r="C649" s="159" t="s">
        <v>954</v>
      </c>
      <c r="D649" s="138" t="s">
        <v>955</v>
      </c>
      <c r="E649" s="159" t="s">
        <v>50</v>
      </c>
      <c r="F649" s="179">
        <v>6560</v>
      </c>
      <c r="G649" s="186">
        <v>2023</v>
      </c>
      <c r="H649" s="184">
        <v>44949</v>
      </c>
      <c r="I649" s="182">
        <v>16</v>
      </c>
      <c r="J649" s="185">
        <f t="shared" si="20"/>
        <v>104960</v>
      </c>
      <c r="K649" s="184">
        <v>44936</v>
      </c>
      <c r="L649" s="184">
        <v>44949</v>
      </c>
      <c r="M649" s="182">
        <f t="shared" si="21"/>
        <v>13</v>
      </c>
    </row>
    <row r="650" spans="1:13">
      <c r="A650" s="182" t="str">
        <f>VLOOKUP(C650,품목코드!$B$2:$C$293,2,FALSE)</f>
        <v>AG-AIU-00001</v>
      </c>
      <c r="B650" s="159" t="s">
        <v>944</v>
      </c>
      <c r="C650" s="159" t="s">
        <v>956</v>
      </c>
      <c r="D650" s="138" t="s">
        <v>957</v>
      </c>
      <c r="E650" s="159" t="s">
        <v>50</v>
      </c>
      <c r="F650" s="179">
        <v>800</v>
      </c>
      <c r="G650" s="186">
        <v>2023</v>
      </c>
      <c r="H650" s="184">
        <v>44952</v>
      </c>
      <c r="I650" s="182">
        <v>26</v>
      </c>
      <c r="J650" s="185">
        <f t="shared" si="20"/>
        <v>20800</v>
      </c>
      <c r="K650" s="184">
        <v>44940</v>
      </c>
      <c r="L650" s="184">
        <v>45012</v>
      </c>
      <c r="M650" s="182">
        <f t="shared" si="21"/>
        <v>72</v>
      </c>
    </row>
    <row r="651" spans="1:13">
      <c r="A651" s="182" t="str">
        <f>VLOOKUP(C651,품목코드!$B$2:$C$293,2,FALSE)</f>
        <v>AG-ADV-00001</v>
      </c>
      <c r="B651" s="159" t="s">
        <v>944</v>
      </c>
      <c r="C651" s="159" t="s">
        <v>257</v>
      </c>
      <c r="D651" s="138" t="s">
        <v>958</v>
      </c>
      <c r="E651" s="159" t="s">
        <v>50</v>
      </c>
      <c r="F651" s="179">
        <v>53590</v>
      </c>
      <c r="G651" s="186">
        <v>2023</v>
      </c>
      <c r="H651" s="184">
        <v>44943</v>
      </c>
      <c r="I651" s="182">
        <v>4</v>
      </c>
      <c r="J651" s="185">
        <f t="shared" si="20"/>
        <v>214360</v>
      </c>
      <c r="K651" s="184">
        <v>44922</v>
      </c>
      <c r="L651" s="184">
        <v>45048</v>
      </c>
      <c r="M651" s="182">
        <f t="shared" si="21"/>
        <v>126</v>
      </c>
    </row>
    <row r="652" spans="1:13">
      <c r="A652" s="182" t="str">
        <f>VLOOKUP(C652,품목코드!$B$2:$C$293,2,FALSE)</f>
        <v>AG-ADW-00001</v>
      </c>
      <c r="B652" s="159" t="s">
        <v>944</v>
      </c>
      <c r="C652" s="159" t="s">
        <v>259</v>
      </c>
      <c r="D652" s="138" t="s">
        <v>959</v>
      </c>
      <c r="E652" s="159" t="s">
        <v>68</v>
      </c>
      <c r="F652" s="179">
        <v>760</v>
      </c>
      <c r="G652" s="186">
        <v>2023</v>
      </c>
      <c r="H652" s="184">
        <v>45042</v>
      </c>
      <c r="I652" s="182">
        <v>33</v>
      </c>
      <c r="J652" s="185">
        <f t="shared" si="20"/>
        <v>25080</v>
      </c>
      <c r="K652" s="184">
        <v>45037</v>
      </c>
      <c r="L652" s="184">
        <v>45167</v>
      </c>
      <c r="M652" s="182">
        <f t="shared" si="21"/>
        <v>130</v>
      </c>
    </row>
    <row r="653" spans="1:13">
      <c r="A653" s="182" t="str">
        <f>VLOOKUP(C653,품목코드!$B$2:$C$293,2,FALSE)</f>
        <v>AG-AIV-00001</v>
      </c>
      <c r="B653" s="159" t="s">
        <v>944</v>
      </c>
      <c r="C653" s="159" t="s">
        <v>960</v>
      </c>
      <c r="D653" s="138" t="s">
        <v>961</v>
      </c>
      <c r="E653" s="159" t="s">
        <v>68</v>
      </c>
      <c r="F653" s="179">
        <v>25830</v>
      </c>
      <c r="G653" s="186">
        <v>2023</v>
      </c>
      <c r="H653" s="184">
        <v>45039</v>
      </c>
      <c r="I653" s="182">
        <v>6</v>
      </c>
      <c r="J653" s="185">
        <f t="shared" si="20"/>
        <v>154980</v>
      </c>
      <c r="K653" s="184">
        <v>45014</v>
      </c>
      <c r="L653" s="184">
        <v>45126</v>
      </c>
      <c r="M653" s="182">
        <f t="shared" si="21"/>
        <v>112</v>
      </c>
    </row>
    <row r="654" spans="1:13">
      <c r="A654" s="182" t="str">
        <f>VLOOKUP(C654,품목코드!$B$2:$C$293,2,FALSE)</f>
        <v>AS-AHM-00001</v>
      </c>
      <c r="B654" s="159" t="s">
        <v>944</v>
      </c>
      <c r="C654" s="159" t="s">
        <v>283</v>
      </c>
      <c r="D654" s="138" t="s">
        <v>962</v>
      </c>
      <c r="E654" s="159" t="s">
        <v>963</v>
      </c>
      <c r="F654" s="179">
        <v>1105000</v>
      </c>
      <c r="G654" s="186">
        <v>2023</v>
      </c>
      <c r="H654" s="184">
        <v>45067</v>
      </c>
      <c r="I654" s="182">
        <v>29</v>
      </c>
      <c r="J654" s="185">
        <f t="shared" si="20"/>
        <v>32045000</v>
      </c>
      <c r="K654" s="184">
        <v>45038</v>
      </c>
      <c r="L654" s="184">
        <v>45181</v>
      </c>
      <c r="M654" s="182">
        <f t="shared" si="21"/>
        <v>143</v>
      </c>
    </row>
    <row r="655" spans="1:13">
      <c r="A655" s="182" t="str">
        <f>VLOOKUP(C655,품목코드!$B$2:$C$293,2,FALSE)</f>
        <v>AH-ADY-00001</v>
      </c>
      <c r="B655" s="159" t="s">
        <v>944</v>
      </c>
      <c r="C655" s="159" t="s">
        <v>264</v>
      </c>
      <c r="D655" s="138" t="s">
        <v>964</v>
      </c>
      <c r="E655" s="159" t="s">
        <v>68</v>
      </c>
      <c r="F655" s="179">
        <v>11310</v>
      </c>
      <c r="G655" s="186">
        <v>2023</v>
      </c>
      <c r="H655" s="184">
        <v>45125</v>
      </c>
      <c r="I655" s="182">
        <v>19</v>
      </c>
      <c r="J655" s="185">
        <f t="shared" si="20"/>
        <v>214890</v>
      </c>
      <c r="K655" s="184">
        <v>45101</v>
      </c>
      <c r="L655" s="184">
        <v>45138</v>
      </c>
      <c r="M655" s="182">
        <f t="shared" si="21"/>
        <v>37</v>
      </c>
    </row>
    <row r="656" spans="1:13">
      <c r="A656" s="182" t="str">
        <f>VLOOKUP(C656,품목코드!$B$2:$C$293,2,FALSE)</f>
        <v>AH-ADZ-00001</v>
      </c>
      <c r="B656" s="159" t="s">
        <v>944</v>
      </c>
      <c r="C656" s="159" t="s">
        <v>266</v>
      </c>
      <c r="D656" s="138" t="s">
        <v>965</v>
      </c>
      <c r="E656" s="159" t="s">
        <v>68</v>
      </c>
      <c r="F656" s="179">
        <v>128950</v>
      </c>
      <c r="G656" s="186">
        <v>2023</v>
      </c>
      <c r="H656" s="184">
        <v>44996</v>
      </c>
      <c r="I656" s="182">
        <v>27</v>
      </c>
      <c r="J656" s="185">
        <f t="shared" si="20"/>
        <v>3481650</v>
      </c>
      <c r="K656" s="184">
        <v>44990</v>
      </c>
      <c r="L656" s="184">
        <v>45079</v>
      </c>
      <c r="M656" s="182">
        <f t="shared" si="21"/>
        <v>89</v>
      </c>
    </row>
    <row r="657" spans="1:13">
      <c r="A657" s="182" t="str">
        <f>VLOOKUP(C657,품목코드!$B$2:$C$293,2,FALSE)</f>
        <v>AQ-AHJ-00001</v>
      </c>
      <c r="B657" s="159" t="s">
        <v>944</v>
      </c>
      <c r="C657" s="159" t="s">
        <v>270</v>
      </c>
      <c r="D657" s="138" t="s">
        <v>966</v>
      </c>
      <c r="E657" s="159" t="s">
        <v>967</v>
      </c>
      <c r="F657" s="179">
        <v>230000</v>
      </c>
      <c r="G657" s="186">
        <v>2023</v>
      </c>
      <c r="H657" s="184">
        <v>44995</v>
      </c>
      <c r="I657" s="182">
        <v>50</v>
      </c>
      <c r="J657" s="185">
        <f t="shared" si="20"/>
        <v>11500000</v>
      </c>
      <c r="K657" s="184">
        <v>44985</v>
      </c>
      <c r="L657" s="184">
        <v>44995</v>
      </c>
      <c r="M657" s="182">
        <f t="shared" si="21"/>
        <v>10</v>
      </c>
    </row>
    <row r="658" spans="1:13">
      <c r="A658" s="182" t="str">
        <f>VLOOKUP(C658,품목코드!$B$2:$C$293,2,FALSE)</f>
        <v>AR-AHK-00001</v>
      </c>
      <c r="B658" s="159" t="s">
        <v>944</v>
      </c>
      <c r="C658" s="159" t="s">
        <v>278</v>
      </c>
      <c r="D658" s="138" t="s">
        <v>969</v>
      </c>
      <c r="E658" s="159" t="s">
        <v>963</v>
      </c>
      <c r="F658" s="179">
        <v>600000</v>
      </c>
      <c r="G658" s="186">
        <v>2023</v>
      </c>
      <c r="H658" s="184">
        <v>45204</v>
      </c>
      <c r="I658" s="182">
        <v>46</v>
      </c>
      <c r="J658" s="185">
        <f t="shared" si="20"/>
        <v>27600000</v>
      </c>
      <c r="K658" s="184">
        <v>45180</v>
      </c>
      <c r="L658" s="184">
        <v>45234</v>
      </c>
      <c r="M658" s="182">
        <f t="shared" si="21"/>
        <v>54</v>
      </c>
    </row>
    <row r="659" spans="1:13">
      <c r="A659" s="182" t="str">
        <f>VLOOKUP(C659,품목코드!$B$2:$C$293,2,FALSE)</f>
        <v>AR-AHL-00001</v>
      </c>
      <c r="B659" s="159" t="s">
        <v>944</v>
      </c>
      <c r="C659" s="159" t="s">
        <v>281</v>
      </c>
      <c r="D659" s="138" t="s">
        <v>970</v>
      </c>
      <c r="E659" s="159" t="s">
        <v>963</v>
      </c>
      <c r="F659" s="179">
        <v>499400</v>
      </c>
      <c r="G659" s="186">
        <v>2023</v>
      </c>
      <c r="H659" s="184">
        <v>45281</v>
      </c>
      <c r="I659" s="182">
        <v>12</v>
      </c>
      <c r="J659" s="185">
        <f t="shared" si="20"/>
        <v>5992800</v>
      </c>
      <c r="K659" s="184">
        <v>45271</v>
      </c>
      <c r="L659" s="184">
        <v>45351</v>
      </c>
      <c r="M659" s="182">
        <f t="shared" si="21"/>
        <v>80</v>
      </c>
    </row>
    <row r="660" spans="1:13">
      <c r="A660" s="182" t="str">
        <f>VLOOKUP(C660,품목코드!$B$2:$C$293,2,FALSE)</f>
        <v>AS-AHN-00001</v>
      </c>
      <c r="B660" s="159" t="s">
        <v>944</v>
      </c>
      <c r="C660" s="159" t="s">
        <v>971</v>
      </c>
      <c r="D660" s="138" t="s">
        <v>972</v>
      </c>
      <c r="E660" s="159" t="s">
        <v>963</v>
      </c>
      <c r="F660" s="179">
        <v>13455000</v>
      </c>
      <c r="G660" s="186">
        <v>2023</v>
      </c>
      <c r="H660" s="184">
        <v>45013</v>
      </c>
      <c r="I660" s="182">
        <v>7</v>
      </c>
      <c r="J660" s="185">
        <f t="shared" si="20"/>
        <v>94185000</v>
      </c>
      <c r="K660" s="184">
        <v>44983</v>
      </c>
      <c r="L660" s="184">
        <v>45158</v>
      </c>
      <c r="M660" s="182">
        <f t="shared" si="21"/>
        <v>175</v>
      </c>
    </row>
    <row r="661" spans="1:13">
      <c r="A661" s="182" t="str">
        <f>VLOOKUP(C661,품목코드!$B$2:$C$293,2,FALSE)</f>
        <v>AI-AEB-00001</v>
      </c>
      <c r="B661" s="159" t="s">
        <v>944</v>
      </c>
      <c r="C661" s="159" t="s">
        <v>288</v>
      </c>
      <c r="D661" s="138" t="s">
        <v>973</v>
      </c>
      <c r="E661" s="159" t="s">
        <v>50</v>
      </c>
      <c r="F661" s="179">
        <v>5220</v>
      </c>
      <c r="G661" s="186">
        <v>2023</v>
      </c>
      <c r="H661" s="184">
        <v>45238</v>
      </c>
      <c r="I661" s="182">
        <v>33</v>
      </c>
      <c r="J661" s="185">
        <f t="shared" si="20"/>
        <v>172260</v>
      </c>
      <c r="K661" s="184">
        <v>45224</v>
      </c>
      <c r="L661" s="184">
        <v>45233</v>
      </c>
      <c r="M661" s="182">
        <f t="shared" si="21"/>
        <v>9</v>
      </c>
    </row>
    <row r="662" spans="1:13">
      <c r="A662" s="182" t="str">
        <f>VLOOKUP(C662,품목코드!$B$2:$C$293,2,FALSE)</f>
        <v>AG-AJE-00001</v>
      </c>
      <c r="B662" s="159" t="s">
        <v>944</v>
      </c>
      <c r="C662" s="159" t="s">
        <v>974</v>
      </c>
      <c r="D662" s="138" t="s">
        <v>975</v>
      </c>
      <c r="E662" s="159" t="s">
        <v>68</v>
      </c>
      <c r="F662" s="179">
        <v>475640</v>
      </c>
      <c r="G662" s="186">
        <v>2023</v>
      </c>
      <c r="H662" s="184">
        <v>45222</v>
      </c>
      <c r="I662" s="182">
        <v>13</v>
      </c>
      <c r="J662" s="185">
        <f t="shared" si="20"/>
        <v>6183320</v>
      </c>
      <c r="K662" s="184">
        <v>45194</v>
      </c>
      <c r="L662" s="184">
        <v>45272</v>
      </c>
      <c r="M662" s="182">
        <f t="shared" si="21"/>
        <v>78</v>
      </c>
    </row>
    <row r="663" spans="1:13">
      <c r="A663" s="182" t="str">
        <f>VLOOKUP(C663,품목코드!$B$2:$C$293,2,FALSE)</f>
        <v>AJ-AEC-00001</v>
      </c>
      <c r="B663" s="159" t="s">
        <v>976</v>
      </c>
      <c r="C663" s="159" t="s">
        <v>977</v>
      </c>
      <c r="D663" s="138" t="s">
        <v>978</v>
      </c>
      <c r="E663" s="159" t="s">
        <v>50</v>
      </c>
      <c r="F663" s="179">
        <v>337</v>
      </c>
      <c r="G663" s="186">
        <v>2023</v>
      </c>
      <c r="H663" s="184">
        <v>45060</v>
      </c>
      <c r="I663" s="182">
        <v>33</v>
      </c>
      <c r="J663" s="185">
        <f t="shared" si="20"/>
        <v>11121</v>
      </c>
      <c r="K663" s="184">
        <v>45042</v>
      </c>
      <c r="L663" s="184">
        <v>45114</v>
      </c>
      <c r="M663" s="182">
        <f t="shared" si="21"/>
        <v>72</v>
      </c>
    </row>
    <row r="664" spans="1:13">
      <c r="A664" s="182" t="str">
        <f>VLOOKUP(C664,품목코드!$B$2:$C$293,2,FALSE)</f>
        <v>AJ-AED-00001</v>
      </c>
      <c r="B664" s="159" t="s">
        <v>976</v>
      </c>
      <c r="C664" s="159" t="s">
        <v>979</v>
      </c>
      <c r="D664" s="138" t="s">
        <v>980</v>
      </c>
      <c r="E664" s="159" t="s">
        <v>50</v>
      </c>
      <c r="F664" s="179">
        <v>2300</v>
      </c>
      <c r="G664" s="186">
        <v>2023</v>
      </c>
      <c r="H664" s="184">
        <v>45219</v>
      </c>
      <c r="I664" s="182">
        <v>49</v>
      </c>
      <c r="J664" s="185">
        <f t="shared" si="20"/>
        <v>112700</v>
      </c>
      <c r="K664" s="184">
        <v>45216</v>
      </c>
      <c r="L664" s="184">
        <v>45320</v>
      </c>
      <c r="M664" s="182">
        <f t="shared" si="21"/>
        <v>104</v>
      </c>
    </row>
    <row r="665" spans="1:13">
      <c r="A665" s="182" t="str">
        <f>VLOOKUP(C665,품목코드!$B$2:$C$293,2,FALSE)</f>
        <v>AJ-AEE-00001</v>
      </c>
      <c r="B665" s="159" t="s">
        <v>976</v>
      </c>
      <c r="C665" s="159" t="s">
        <v>295</v>
      </c>
      <c r="D665" s="138" t="s">
        <v>981</v>
      </c>
      <c r="E665" s="159" t="s">
        <v>50</v>
      </c>
      <c r="F665" s="179">
        <v>755</v>
      </c>
      <c r="G665" s="186">
        <v>2023</v>
      </c>
      <c r="H665" s="184">
        <v>44927</v>
      </c>
      <c r="I665" s="182">
        <v>12</v>
      </c>
      <c r="J665" s="185">
        <f t="shared" si="20"/>
        <v>9060</v>
      </c>
      <c r="K665" s="184">
        <v>44920</v>
      </c>
      <c r="L665" s="184">
        <v>44959</v>
      </c>
      <c r="M665" s="182">
        <f t="shared" si="21"/>
        <v>39</v>
      </c>
    </row>
    <row r="666" spans="1:13">
      <c r="A666" s="182" t="str">
        <f>VLOOKUP(C666,품목코드!$B$2:$C$293,2,FALSE)</f>
        <v>AU-AJI-00001</v>
      </c>
      <c r="B666" s="159" t="s">
        <v>976</v>
      </c>
      <c r="C666" s="159" t="s">
        <v>982</v>
      </c>
      <c r="D666" s="138" t="s">
        <v>983</v>
      </c>
      <c r="E666" s="159" t="s">
        <v>50</v>
      </c>
      <c r="F666" s="179">
        <v>910</v>
      </c>
      <c r="G666" s="186">
        <v>2023</v>
      </c>
      <c r="H666" s="184">
        <v>45195</v>
      </c>
      <c r="I666" s="182">
        <v>40</v>
      </c>
      <c r="J666" s="185">
        <f t="shared" si="20"/>
        <v>36400</v>
      </c>
      <c r="K666" s="184">
        <v>45188</v>
      </c>
      <c r="L666" s="184">
        <v>45252</v>
      </c>
      <c r="M666" s="182">
        <f t="shared" si="21"/>
        <v>64</v>
      </c>
    </row>
    <row r="667" spans="1:13">
      <c r="A667" s="182" t="str">
        <f>VLOOKUP(C667,품목코드!$B$2:$C$293,2,FALSE)</f>
        <v>AJ-AEG-00001</v>
      </c>
      <c r="B667" s="159" t="s">
        <v>976</v>
      </c>
      <c r="C667" s="159" t="s">
        <v>984</v>
      </c>
      <c r="D667" s="138" t="s">
        <v>985</v>
      </c>
      <c r="E667" s="159" t="s">
        <v>50</v>
      </c>
      <c r="F667" s="179">
        <v>21320</v>
      </c>
      <c r="G667" s="186">
        <v>2023</v>
      </c>
      <c r="H667" s="184">
        <v>45036</v>
      </c>
      <c r="I667" s="182">
        <v>15</v>
      </c>
      <c r="J667" s="185">
        <f t="shared" si="20"/>
        <v>319800</v>
      </c>
      <c r="K667" s="184">
        <v>45021</v>
      </c>
      <c r="L667" s="184">
        <v>45055</v>
      </c>
      <c r="M667" s="182">
        <f t="shared" si="21"/>
        <v>34</v>
      </c>
    </row>
    <row r="668" spans="1:13">
      <c r="A668" s="182" t="str">
        <f>VLOOKUP(C668,품목코드!$B$2:$C$293,2,FALSE)</f>
        <v>AU-AJK-00001</v>
      </c>
      <c r="B668" s="159" t="s">
        <v>976</v>
      </c>
      <c r="C668" s="159" t="s">
        <v>986</v>
      </c>
      <c r="D668" s="138" t="s">
        <v>987</v>
      </c>
      <c r="E668" s="159" t="s">
        <v>50</v>
      </c>
      <c r="F668" s="179">
        <v>790</v>
      </c>
      <c r="G668" s="186">
        <v>2023</v>
      </c>
      <c r="H668" s="184">
        <v>45048</v>
      </c>
      <c r="I668" s="182">
        <v>48</v>
      </c>
      <c r="J668" s="185">
        <f t="shared" si="20"/>
        <v>37920</v>
      </c>
      <c r="K668" s="184">
        <v>45048</v>
      </c>
      <c r="L668" s="184">
        <v>45107</v>
      </c>
      <c r="M668" s="182">
        <f t="shared" si="21"/>
        <v>59</v>
      </c>
    </row>
    <row r="669" spans="1:13">
      <c r="A669" s="182" t="str">
        <f>VLOOKUP(C669,품목코드!$B$2:$C$293,2,FALSE)</f>
        <v>AJ-AEI-00001</v>
      </c>
      <c r="B669" s="159" t="s">
        <v>976</v>
      </c>
      <c r="C669" s="159" t="s">
        <v>988</v>
      </c>
      <c r="D669" s="138" t="s">
        <v>989</v>
      </c>
      <c r="E669" s="159" t="s">
        <v>16</v>
      </c>
      <c r="F669" s="179">
        <v>16662</v>
      </c>
      <c r="G669" s="186">
        <v>2023</v>
      </c>
      <c r="H669" s="184">
        <v>45091</v>
      </c>
      <c r="I669" s="182">
        <v>8</v>
      </c>
      <c r="J669" s="185">
        <f t="shared" si="20"/>
        <v>133296</v>
      </c>
      <c r="K669" s="184">
        <v>45066</v>
      </c>
      <c r="L669" s="184">
        <v>45241</v>
      </c>
      <c r="M669" s="182">
        <f t="shared" si="21"/>
        <v>175</v>
      </c>
    </row>
    <row r="670" spans="1:13">
      <c r="A670" s="182" t="str">
        <f>VLOOKUP(C670,품목코드!$B$2:$C$293,2,FALSE)</f>
        <v>AJ-AEJ-00001</v>
      </c>
      <c r="B670" s="159" t="s">
        <v>976</v>
      </c>
      <c r="C670" s="159" t="s">
        <v>990</v>
      </c>
      <c r="D670" s="138" t="s">
        <v>991</v>
      </c>
      <c r="E670" s="159" t="s">
        <v>50</v>
      </c>
      <c r="F670" s="179">
        <v>3100</v>
      </c>
      <c r="G670" s="186">
        <v>2023</v>
      </c>
      <c r="H670" s="184">
        <v>45251</v>
      </c>
      <c r="I670" s="182">
        <v>12</v>
      </c>
      <c r="J670" s="185">
        <f t="shared" si="20"/>
        <v>37200</v>
      </c>
      <c r="K670" s="184">
        <v>45231</v>
      </c>
      <c r="L670" s="184">
        <v>45342</v>
      </c>
      <c r="M670" s="182">
        <f t="shared" si="21"/>
        <v>111</v>
      </c>
    </row>
    <row r="671" spans="1:13">
      <c r="A671" s="182" t="str">
        <f>VLOOKUP(C671,품목코드!$B$2:$C$293,2,FALSE)</f>
        <v>AJ-AHO-00001</v>
      </c>
      <c r="B671" s="159" t="s">
        <v>976</v>
      </c>
      <c r="C671" s="159" t="s">
        <v>992</v>
      </c>
      <c r="D671" s="138" t="s">
        <v>993</v>
      </c>
      <c r="E671" s="159" t="s">
        <v>930</v>
      </c>
      <c r="F671" s="179">
        <v>21500</v>
      </c>
      <c r="G671" s="186">
        <v>2023</v>
      </c>
      <c r="H671" s="184">
        <v>45194</v>
      </c>
      <c r="I671" s="182">
        <v>19</v>
      </c>
      <c r="J671" s="185">
        <f t="shared" si="20"/>
        <v>408500</v>
      </c>
      <c r="K671" s="184">
        <v>45173</v>
      </c>
      <c r="L671" s="184">
        <v>45190</v>
      </c>
      <c r="M671" s="182">
        <f t="shared" si="21"/>
        <v>17</v>
      </c>
    </row>
    <row r="672" spans="1:13">
      <c r="A672" s="182" t="str">
        <f>VLOOKUP(C672,품목코드!$B$2:$C$293,2,FALSE)</f>
        <v>AJ-AEL-00001</v>
      </c>
      <c r="B672" s="159" t="s">
        <v>976</v>
      </c>
      <c r="C672" s="159" t="s">
        <v>309</v>
      </c>
      <c r="D672" s="138" t="s">
        <v>994</v>
      </c>
      <c r="E672" s="159" t="s">
        <v>963</v>
      </c>
      <c r="F672" s="179">
        <v>14600000</v>
      </c>
      <c r="G672" s="186">
        <v>2023</v>
      </c>
      <c r="H672" s="184">
        <v>44978</v>
      </c>
      <c r="I672" s="182">
        <v>11</v>
      </c>
      <c r="J672" s="185">
        <f t="shared" si="20"/>
        <v>160600000</v>
      </c>
      <c r="K672" s="184">
        <v>44964</v>
      </c>
      <c r="L672" s="184">
        <v>45013</v>
      </c>
      <c r="M672" s="182">
        <f t="shared" si="21"/>
        <v>49</v>
      </c>
    </row>
    <row r="673" spans="1:13">
      <c r="A673" s="182" t="str">
        <f>VLOOKUP(C673,품목코드!$B$2:$C$293,2,FALSE)</f>
        <v>AJ-AEM-00001</v>
      </c>
      <c r="B673" s="159" t="s">
        <v>976</v>
      </c>
      <c r="C673" s="159" t="s">
        <v>995</v>
      </c>
      <c r="D673" s="138" t="s">
        <v>996</v>
      </c>
      <c r="E673" s="159" t="s">
        <v>963</v>
      </c>
      <c r="F673" s="179">
        <v>133700</v>
      </c>
      <c r="G673" s="186">
        <v>2023</v>
      </c>
      <c r="H673" s="184">
        <v>45114</v>
      </c>
      <c r="I673" s="182">
        <v>49</v>
      </c>
      <c r="J673" s="185">
        <f t="shared" si="20"/>
        <v>6551300</v>
      </c>
      <c r="K673" s="184">
        <v>45089</v>
      </c>
      <c r="L673" s="184">
        <v>45233</v>
      </c>
      <c r="M673" s="182">
        <f t="shared" si="21"/>
        <v>144</v>
      </c>
    </row>
    <row r="674" spans="1:13">
      <c r="A674" s="182" t="str">
        <f>VLOOKUP(C674,품목코드!$B$2:$C$293,2,FALSE)</f>
        <v>AJ-AEN-00001</v>
      </c>
      <c r="B674" s="159" t="s">
        <v>976</v>
      </c>
      <c r="C674" s="159" t="s">
        <v>313</v>
      </c>
      <c r="D674" s="138" t="s">
        <v>997</v>
      </c>
      <c r="E674" s="159" t="s">
        <v>963</v>
      </c>
      <c r="F674" s="179">
        <v>82857</v>
      </c>
      <c r="G674" s="186">
        <v>2023</v>
      </c>
      <c r="H674" s="184">
        <v>45273</v>
      </c>
      <c r="I674" s="182">
        <v>48</v>
      </c>
      <c r="J674" s="185">
        <f t="shared" si="20"/>
        <v>3977136</v>
      </c>
      <c r="K674" s="184">
        <v>45243</v>
      </c>
      <c r="L674" s="184">
        <v>45387</v>
      </c>
      <c r="M674" s="182">
        <f t="shared" si="21"/>
        <v>144</v>
      </c>
    </row>
    <row r="675" spans="1:13">
      <c r="A675" s="182" t="str">
        <f>VLOOKUP(C675,품목코드!$B$2:$C$293,2,FALSE)</f>
        <v>AJ-AEO-00001</v>
      </c>
      <c r="B675" s="159" t="s">
        <v>976</v>
      </c>
      <c r="C675" s="159" t="s">
        <v>315</v>
      </c>
      <c r="D675" s="138" t="s">
        <v>998</v>
      </c>
      <c r="E675" s="159" t="s">
        <v>68</v>
      </c>
      <c r="F675" s="179">
        <v>1900</v>
      </c>
      <c r="G675" s="186">
        <v>2023</v>
      </c>
      <c r="H675" s="184">
        <v>44968</v>
      </c>
      <c r="I675" s="182">
        <v>37</v>
      </c>
      <c r="J675" s="185">
        <f t="shared" si="20"/>
        <v>70300</v>
      </c>
      <c r="K675" s="184">
        <v>44956</v>
      </c>
      <c r="L675" s="184">
        <v>45024</v>
      </c>
      <c r="M675" s="182">
        <f t="shared" si="21"/>
        <v>68</v>
      </c>
    </row>
    <row r="676" spans="1:13">
      <c r="A676" s="182" t="str">
        <f>VLOOKUP(C676,품목코드!$B$2:$C$293,2,FALSE)</f>
        <v>AJ-AEP-00001</v>
      </c>
      <c r="B676" s="159" t="s">
        <v>976</v>
      </c>
      <c r="C676" s="159" t="s">
        <v>317</v>
      </c>
      <c r="D676" s="138" t="s">
        <v>999</v>
      </c>
      <c r="E676" s="159" t="s">
        <v>68</v>
      </c>
      <c r="F676" s="179">
        <v>115000</v>
      </c>
      <c r="G676" s="186">
        <v>2023</v>
      </c>
      <c r="H676" s="184">
        <v>44968</v>
      </c>
      <c r="I676" s="182">
        <v>12</v>
      </c>
      <c r="J676" s="185">
        <f t="shared" si="20"/>
        <v>1380000</v>
      </c>
      <c r="K676" s="184">
        <v>44956</v>
      </c>
      <c r="L676" s="184">
        <v>45005</v>
      </c>
      <c r="M676" s="182">
        <f t="shared" si="21"/>
        <v>49</v>
      </c>
    </row>
    <row r="677" spans="1:13">
      <c r="A677" s="182" t="str">
        <f>VLOOKUP(C677,품목코드!$B$2:$C$293,2,FALSE)</f>
        <v>AJ-AEQ-00001</v>
      </c>
      <c r="B677" s="159" t="s">
        <v>1000</v>
      </c>
      <c r="C677" s="159" t="s">
        <v>319</v>
      </c>
      <c r="D677" s="138" t="s">
        <v>1001</v>
      </c>
      <c r="E677" s="159" t="s">
        <v>963</v>
      </c>
      <c r="F677" s="179">
        <v>21000</v>
      </c>
      <c r="G677" s="186">
        <v>2023</v>
      </c>
      <c r="H677" s="184">
        <v>45152</v>
      </c>
      <c r="I677" s="182">
        <v>15</v>
      </c>
      <c r="J677" s="185">
        <f t="shared" si="20"/>
        <v>315000</v>
      </c>
      <c r="K677" s="184">
        <v>45152</v>
      </c>
      <c r="L677" s="184">
        <v>45278</v>
      </c>
      <c r="M677" s="182">
        <f t="shared" si="21"/>
        <v>126</v>
      </c>
    </row>
    <row r="678" spans="1:13">
      <c r="A678" s="182" t="str">
        <f>VLOOKUP(C678,품목코드!$B$2:$C$293,2,FALSE)</f>
        <v>AF-ACR-00001</v>
      </c>
      <c r="B678" s="159" t="s">
        <v>1002</v>
      </c>
      <c r="C678" s="159" t="s">
        <v>183</v>
      </c>
      <c r="D678" s="138" t="s">
        <v>1003</v>
      </c>
      <c r="E678" s="159" t="s">
        <v>208</v>
      </c>
      <c r="F678" s="179">
        <v>90</v>
      </c>
      <c r="G678" s="186">
        <v>2023</v>
      </c>
      <c r="H678" s="184">
        <v>44954</v>
      </c>
      <c r="I678" s="182">
        <v>44</v>
      </c>
      <c r="J678" s="185">
        <f t="shared" si="20"/>
        <v>3960</v>
      </c>
      <c r="K678" s="184">
        <v>44939</v>
      </c>
      <c r="L678" s="184">
        <v>45109</v>
      </c>
      <c r="M678" s="182">
        <f t="shared" si="21"/>
        <v>170</v>
      </c>
    </row>
    <row r="679" spans="1:13">
      <c r="A679" s="182" t="str">
        <f>VLOOKUP(C679,품목코드!$B$2:$C$293,2,FALSE)</f>
        <v>AF-AJU-00001</v>
      </c>
      <c r="B679" s="159" t="s">
        <v>1002</v>
      </c>
      <c r="C679" s="159" t="s">
        <v>1004</v>
      </c>
      <c r="D679" s="138" t="s">
        <v>1005</v>
      </c>
      <c r="E679" s="159" t="s">
        <v>208</v>
      </c>
      <c r="F679" s="179">
        <v>480</v>
      </c>
      <c r="G679" s="186">
        <v>2023</v>
      </c>
      <c r="H679" s="184">
        <v>45054</v>
      </c>
      <c r="I679" s="182">
        <v>24</v>
      </c>
      <c r="J679" s="185">
        <f t="shared" si="20"/>
        <v>11520</v>
      </c>
      <c r="K679" s="184">
        <v>45027</v>
      </c>
      <c r="L679" s="184">
        <v>45127</v>
      </c>
      <c r="M679" s="182">
        <f t="shared" si="21"/>
        <v>100</v>
      </c>
    </row>
    <row r="680" spans="1:13">
      <c r="A680" s="182" t="str">
        <f>VLOOKUP(C680,품목코드!$B$2:$C$293,2,FALSE)</f>
        <v>AF-AJV-00001</v>
      </c>
      <c r="B680" s="159" t="s">
        <v>1002</v>
      </c>
      <c r="C680" s="159" t="s">
        <v>1006</v>
      </c>
      <c r="D680" s="138" t="s">
        <v>1007</v>
      </c>
      <c r="E680" s="159" t="s">
        <v>208</v>
      </c>
      <c r="F680" s="179">
        <v>1000</v>
      </c>
      <c r="G680" s="186">
        <v>2023</v>
      </c>
      <c r="H680" s="184">
        <v>45222</v>
      </c>
      <c r="I680" s="182">
        <v>7</v>
      </c>
      <c r="J680" s="185">
        <f t="shared" si="20"/>
        <v>7000</v>
      </c>
      <c r="K680" s="184">
        <v>45213</v>
      </c>
      <c r="L680" s="184">
        <v>45302</v>
      </c>
      <c r="M680" s="182">
        <f t="shared" si="21"/>
        <v>89</v>
      </c>
    </row>
    <row r="681" spans="1:13">
      <c r="A681" s="182" t="str">
        <f>VLOOKUP(C681,품목코드!$B$2:$C$293,2,FALSE)</f>
        <v>AF-ACU-00001</v>
      </c>
      <c r="B681" s="159" t="s">
        <v>1002</v>
      </c>
      <c r="C681" s="159" t="s">
        <v>189</v>
      </c>
      <c r="D681" s="138" t="s">
        <v>1008</v>
      </c>
      <c r="E681" s="159" t="s">
        <v>157</v>
      </c>
      <c r="F681" s="179">
        <v>45000</v>
      </c>
      <c r="G681" s="186">
        <v>2023</v>
      </c>
      <c r="H681" s="184">
        <v>45242</v>
      </c>
      <c r="I681" s="182">
        <v>47</v>
      </c>
      <c r="J681" s="185">
        <f t="shared" si="20"/>
        <v>2115000</v>
      </c>
      <c r="K681" s="184">
        <v>45242</v>
      </c>
      <c r="L681" s="184">
        <v>45352</v>
      </c>
      <c r="M681" s="182">
        <f t="shared" si="21"/>
        <v>110</v>
      </c>
    </row>
    <row r="682" spans="1:13">
      <c r="A682" s="182" t="str">
        <f>VLOOKUP(C682,품목코드!$B$2:$C$293,2,FALSE)</f>
        <v>AF-ACV-00001</v>
      </c>
      <c r="B682" s="159" t="s">
        <v>1002</v>
      </c>
      <c r="C682" s="159" t="s">
        <v>191</v>
      </c>
      <c r="D682" s="138" t="s">
        <v>1009</v>
      </c>
      <c r="E682" s="159" t="s">
        <v>139</v>
      </c>
      <c r="F682" s="179">
        <v>10000</v>
      </c>
      <c r="G682" s="186">
        <v>2023</v>
      </c>
      <c r="H682" s="184">
        <v>45119</v>
      </c>
      <c r="I682" s="182">
        <v>23</v>
      </c>
      <c r="J682" s="185">
        <f t="shared" si="20"/>
        <v>230000</v>
      </c>
      <c r="K682" s="184">
        <v>45090</v>
      </c>
      <c r="L682" s="184">
        <v>45248</v>
      </c>
      <c r="M682" s="182">
        <f t="shared" si="21"/>
        <v>158</v>
      </c>
    </row>
    <row r="683" spans="1:13">
      <c r="A683" s="182" t="str">
        <f>VLOOKUP(C683,품목코드!$B$2:$C$293,2,FALSE)</f>
        <v>AF-ACX-00001</v>
      </c>
      <c r="B683" s="159" t="s">
        <v>1002</v>
      </c>
      <c r="C683" s="159" t="s">
        <v>1011</v>
      </c>
      <c r="D683" s="138" t="s">
        <v>1012</v>
      </c>
      <c r="E683" s="159" t="s">
        <v>157</v>
      </c>
      <c r="F683" s="179">
        <v>39000</v>
      </c>
      <c r="G683" s="186">
        <v>2023</v>
      </c>
      <c r="H683" s="184">
        <v>45244</v>
      </c>
      <c r="I683" s="182">
        <v>45</v>
      </c>
      <c r="J683" s="185">
        <f t="shared" si="20"/>
        <v>1755000</v>
      </c>
      <c r="K683" s="184">
        <v>45226</v>
      </c>
      <c r="L683" s="184">
        <v>45327</v>
      </c>
      <c r="M683" s="182">
        <f t="shared" si="21"/>
        <v>101</v>
      </c>
    </row>
    <row r="684" spans="1:13">
      <c r="A684" s="182" t="str">
        <f>VLOOKUP(C684,품목코드!$B$2:$C$293,2,FALSE)</f>
        <v>AF-ACW-00001</v>
      </c>
      <c r="B684" s="159" t="s">
        <v>1002</v>
      </c>
      <c r="C684" s="159" t="s">
        <v>198</v>
      </c>
      <c r="D684" s="138" t="s">
        <v>1014</v>
      </c>
      <c r="E684" s="159" t="s">
        <v>157</v>
      </c>
      <c r="F684" s="179">
        <v>31000</v>
      </c>
      <c r="G684" s="186">
        <v>2023</v>
      </c>
      <c r="H684" s="184">
        <v>45287</v>
      </c>
      <c r="I684" s="182">
        <v>21</v>
      </c>
      <c r="J684" s="185">
        <f t="shared" si="20"/>
        <v>651000</v>
      </c>
      <c r="K684" s="184">
        <v>45284</v>
      </c>
      <c r="L684" s="184">
        <v>45436</v>
      </c>
      <c r="M684" s="182">
        <f t="shared" si="21"/>
        <v>152</v>
      </c>
    </row>
    <row r="685" spans="1:13">
      <c r="A685" s="182" t="str">
        <f>VLOOKUP(C685,품목코드!$B$2:$C$293,2,FALSE)</f>
        <v>AF-ACY-00001</v>
      </c>
      <c r="B685" s="159" t="s">
        <v>1002</v>
      </c>
      <c r="C685" s="159" t="s">
        <v>203</v>
      </c>
      <c r="D685" s="138" t="s">
        <v>1015</v>
      </c>
      <c r="E685" s="159" t="s">
        <v>205</v>
      </c>
      <c r="F685" s="179">
        <v>50000</v>
      </c>
      <c r="G685" s="186">
        <v>2023</v>
      </c>
      <c r="H685" s="184">
        <v>45073</v>
      </c>
      <c r="I685" s="182">
        <v>35</v>
      </c>
      <c r="J685" s="185">
        <f t="shared" si="20"/>
        <v>1750000</v>
      </c>
      <c r="K685" s="184">
        <v>45067</v>
      </c>
      <c r="L685" s="184">
        <v>45201</v>
      </c>
      <c r="M685" s="182">
        <f t="shared" si="21"/>
        <v>134</v>
      </c>
    </row>
    <row r="686" spans="1:13">
      <c r="A686" s="182" t="str">
        <f>VLOOKUP(C686,품목코드!$B$2:$C$293,2,FALSE)</f>
        <v>AF-ACZ-00001</v>
      </c>
      <c r="B686" s="159" t="s">
        <v>1002</v>
      </c>
      <c r="C686" s="159" t="s">
        <v>1016</v>
      </c>
      <c r="D686" s="138" t="s">
        <v>1017</v>
      </c>
      <c r="E686" s="159" t="s">
        <v>208</v>
      </c>
      <c r="F686" s="179">
        <v>2860</v>
      </c>
      <c r="G686" s="186">
        <v>2023</v>
      </c>
      <c r="H686" s="184">
        <v>44982</v>
      </c>
      <c r="I686" s="182">
        <v>9</v>
      </c>
      <c r="J686" s="185">
        <f t="shared" si="20"/>
        <v>25740</v>
      </c>
      <c r="K686" s="184">
        <v>44958</v>
      </c>
      <c r="L686" s="184">
        <v>45081</v>
      </c>
      <c r="M686" s="182">
        <f t="shared" si="21"/>
        <v>123</v>
      </c>
    </row>
    <row r="687" spans="1:13">
      <c r="A687" s="182" t="str">
        <f>VLOOKUP(C687,품목코드!$B$2:$C$293,2,FALSE)</f>
        <v>AF-AHS-00001</v>
      </c>
      <c r="B687" s="159" t="s">
        <v>1002</v>
      </c>
      <c r="C687" s="159" t="s">
        <v>1018</v>
      </c>
      <c r="D687" s="138" t="s">
        <v>1019</v>
      </c>
      <c r="E687" s="159" t="s">
        <v>1020</v>
      </c>
      <c r="F687" s="179">
        <v>57000</v>
      </c>
      <c r="G687" s="186">
        <v>2023</v>
      </c>
      <c r="H687" s="184">
        <v>45149</v>
      </c>
      <c r="I687" s="182">
        <v>20</v>
      </c>
      <c r="J687" s="185">
        <f t="shared" si="20"/>
        <v>1140000</v>
      </c>
      <c r="K687" s="184">
        <v>45130</v>
      </c>
      <c r="L687" s="184">
        <v>45270</v>
      </c>
      <c r="M687" s="182">
        <f t="shared" si="21"/>
        <v>140</v>
      </c>
    </row>
    <row r="688" spans="1:13">
      <c r="A688" s="182" t="str">
        <f>VLOOKUP(C688,품목코드!$B$2:$C$293,2,FALSE)</f>
        <v>AF-ADB-00001</v>
      </c>
      <c r="B688" s="159" t="s">
        <v>1002</v>
      </c>
      <c r="C688" s="159" t="s">
        <v>211</v>
      </c>
      <c r="D688" s="138" t="s">
        <v>1021</v>
      </c>
      <c r="E688" s="159" t="s">
        <v>213</v>
      </c>
      <c r="F688" s="179">
        <v>87980</v>
      </c>
      <c r="G688" s="186">
        <v>2023</v>
      </c>
      <c r="H688" s="184">
        <v>45171</v>
      </c>
      <c r="I688" s="182">
        <v>16</v>
      </c>
      <c r="J688" s="185">
        <f t="shared" si="20"/>
        <v>1407680</v>
      </c>
      <c r="K688" s="184">
        <v>45154</v>
      </c>
      <c r="L688" s="184">
        <v>45155</v>
      </c>
      <c r="M688" s="182">
        <f t="shared" si="21"/>
        <v>1</v>
      </c>
    </row>
    <row r="689" spans="1:13">
      <c r="A689" s="182" t="str">
        <f>VLOOKUP(C689,품목코드!$B$2:$C$293,2,FALSE)</f>
        <v>AF-ADC-00001</v>
      </c>
      <c r="B689" s="159" t="s">
        <v>1002</v>
      </c>
      <c r="C689" s="159" t="s">
        <v>214</v>
      </c>
      <c r="D689" s="138" t="s">
        <v>1022</v>
      </c>
      <c r="E689" s="159" t="s">
        <v>1023</v>
      </c>
      <c r="F689" s="179">
        <v>10900</v>
      </c>
      <c r="G689" s="186">
        <v>2023</v>
      </c>
      <c r="H689" s="184">
        <v>45117</v>
      </c>
      <c r="I689" s="182">
        <v>42</v>
      </c>
      <c r="J689" s="185">
        <f t="shared" si="20"/>
        <v>457800</v>
      </c>
      <c r="K689" s="184">
        <v>45093</v>
      </c>
      <c r="L689" s="184">
        <v>45183</v>
      </c>
      <c r="M689" s="182">
        <f t="shared" si="21"/>
        <v>90</v>
      </c>
    </row>
    <row r="690" spans="1:13">
      <c r="A690" s="182" t="str">
        <f>VLOOKUP(C690,품목코드!$B$2:$C$293,2,FALSE)</f>
        <v>AF-ADD-00001</v>
      </c>
      <c r="B690" s="159" t="s">
        <v>1002</v>
      </c>
      <c r="C690" s="159" t="s">
        <v>216</v>
      </c>
      <c r="D690" s="138" t="s">
        <v>1024</v>
      </c>
      <c r="E690" s="159" t="s">
        <v>157</v>
      </c>
      <c r="F690" s="179">
        <v>9530</v>
      </c>
      <c r="G690" s="186">
        <v>2023</v>
      </c>
      <c r="H690" s="184">
        <v>45265</v>
      </c>
      <c r="I690" s="182">
        <v>7</v>
      </c>
      <c r="J690" s="185">
        <f t="shared" si="20"/>
        <v>66710</v>
      </c>
      <c r="K690" s="184">
        <v>45260</v>
      </c>
      <c r="L690" s="184">
        <v>45361</v>
      </c>
      <c r="M690" s="182">
        <f t="shared" si="21"/>
        <v>101</v>
      </c>
    </row>
    <row r="691" spans="1:13">
      <c r="A691" s="182" t="str">
        <f>VLOOKUP(C691,품목코드!$B$2:$C$293,2,FALSE)</f>
        <v>AF-AJW-00001</v>
      </c>
      <c r="B691" s="159" t="s">
        <v>1002</v>
      </c>
      <c r="C691" s="159" t="s">
        <v>1025</v>
      </c>
      <c r="D691" s="138" t="s">
        <v>1026</v>
      </c>
      <c r="E691" s="159" t="s">
        <v>1027</v>
      </c>
      <c r="F691" s="179">
        <v>75500</v>
      </c>
      <c r="G691" s="186">
        <v>2023</v>
      </c>
      <c r="H691" s="184">
        <v>44998</v>
      </c>
      <c r="I691" s="182">
        <v>23</v>
      </c>
      <c r="J691" s="185">
        <f t="shared" si="20"/>
        <v>1736500</v>
      </c>
      <c r="K691" s="184">
        <v>44994</v>
      </c>
      <c r="L691" s="184">
        <v>45060</v>
      </c>
      <c r="M691" s="182">
        <f t="shared" si="21"/>
        <v>66</v>
      </c>
    </row>
    <row r="692" spans="1:13">
      <c r="A692" s="182" t="str">
        <f>VLOOKUP(C692,품목코드!$B$2:$C$293,2,FALSE)</f>
        <v>AF-ADF-00001</v>
      </c>
      <c r="B692" s="159" t="s">
        <v>1002</v>
      </c>
      <c r="C692" s="159" t="s">
        <v>221</v>
      </c>
      <c r="D692" s="138" t="s">
        <v>1028</v>
      </c>
      <c r="E692" s="159" t="s">
        <v>1027</v>
      </c>
      <c r="F692" s="179">
        <v>221000</v>
      </c>
      <c r="G692" s="186">
        <v>2023</v>
      </c>
      <c r="H692" s="184">
        <v>44972</v>
      </c>
      <c r="I692" s="182">
        <v>48</v>
      </c>
      <c r="J692" s="185">
        <f t="shared" si="20"/>
        <v>10608000</v>
      </c>
      <c r="K692" s="184">
        <v>44961</v>
      </c>
      <c r="L692" s="184">
        <v>45090</v>
      </c>
      <c r="M692" s="182">
        <f t="shared" si="21"/>
        <v>129</v>
      </c>
    </row>
    <row r="693" spans="1:13">
      <c r="A693" s="182" t="str">
        <f>VLOOKUP(C693,품목코드!$B$2:$C$293,2,FALSE)</f>
        <v>AF-ADG-00001</v>
      </c>
      <c r="B693" s="159" t="s">
        <v>1002</v>
      </c>
      <c r="C693" s="159" t="s">
        <v>223</v>
      </c>
      <c r="D693" s="138" t="s">
        <v>1029</v>
      </c>
      <c r="E693" s="159" t="s">
        <v>1027</v>
      </c>
      <c r="F693" s="179">
        <v>97000</v>
      </c>
      <c r="G693" s="186">
        <v>2023</v>
      </c>
      <c r="H693" s="184">
        <v>45233</v>
      </c>
      <c r="I693" s="182">
        <v>14</v>
      </c>
      <c r="J693" s="185">
        <f t="shared" si="20"/>
        <v>1358000</v>
      </c>
      <c r="K693" s="184">
        <v>45224</v>
      </c>
      <c r="L693" s="184">
        <v>45360</v>
      </c>
      <c r="M693" s="182">
        <f t="shared" si="21"/>
        <v>136</v>
      </c>
    </row>
    <row r="694" spans="1:13">
      <c r="A694" s="182" t="str">
        <f>VLOOKUP(C694,품목코드!$B$2:$C$293,2,FALSE)</f>
        <v>AF-ADH-00001</v>
      </c>
      <c r="B694" s="159" t="s">
        <v>1002</v>
      </c>
      <c r="C694" s="159" t="s">
        <v>225</v>
      </c>
      <c r="D694" s="138" t="s">
        <v>1030</v>
      </c>
      <c r="E694" s="159" t="s">
        <v>1027</v>
      </c>
      <c r="F694" s="179">
        <v>119350</v>
      </c>
      <c r="G694" s="186">
        <v>2023</v>
      </c>
      <c r="H694" s="184">
        <v>45057</v>
      </c>
      <c r="I694" s="182">
        <v>8</v>
      </c>
      <c r="J694" s="185">
        <f t="shared" si="20"/>
        <v>954800</v>
      </c>
      <c r="K694" s="184">
        <v>45034</v>
      </c>
      <c r="L694" s="184">
        <v>45170</v>
      </c>
      <c r="M694" s="182">
        <f t="shared" si="21"/>
        <v>136</v>
      </c>
    </row>
    <row r="695" spans="1:13">
      <c r="A695" s="182" t="str">
        <f>VLOOKUP(C695,품목코드!$B$2:$C$293,2,FALSE)</f>
        <v>AF-AJX-00001</v>
      </c>
      <c r="B695" s="159" t="s">
        <v>1002</v>
      </c>
      <c r="C695" s="159" t="s">
        <v>1031</v>
      </c>
      <c r="D695" s="138" t="s">
        <v>1032</v>
      </c>
      <c r="E695" s="159" t="s">
        <v>157</v>
      </c>
      <c r="F695" s="179">
        <v>16000</v>
      </c>
      <c r="G695" s="186">
        <v>2023</v>
      </c>
      <c r="H695" s="184">
        <v>45187</v>
      </c>
      <c r="I695" s="182">
        <v>30</v>
      </c>
      <c r="J695" s="185">
        <f t="shared" si="20"/>
        <v>480000</v>
      </c>
      <c r="K695" s="184">
        <v>45171</v>
      </c>
      <c r="L695" s="184">
        <v>45180</v>
      </c>
      <c r="M695" s="182">
        <f t="shared" si="21"/>
        <v>9</v>
      </c>
    </row>
    <row r="696" spans="1:13">
      <c r="A696" s="182" t="str">
        <f>VLOOKUP(C696,품목코드!$B$2:$C$293,2,FALSE)</f>
        <v>AF-ADJ-00001</v>
      </c>
      <c r="B696" s="159" t="s">
        <v>1002</v>
      </c>
      <c r="C696" s="159" t="s">
        <v>229</v>
      </c>
      <c r="D696" s="138" t="s">
        <v>1033</v>
      </c>
      <c r="E696" s="159" t="s">
        <v>157</v>
      </c>
      <c r="F696" s="179">
        <v>9200</v>
      </c>
      <c r="G696" s="186">
        <v>2023</v>
      </c>
      <c r="H696" s="184">
        <v>45053</v>
      </c>
      <c r="I696" s="182">
        <v>28</v>
      </c>
      <c r="J696" s="185">
        <f t="shared" si="20"/>
        <v>257600</v>
      </c>
      <c r="K696" s="184">
        <v>45033</v>
      </c>
      <c r="L696" s="184">
        <v>45198</v>
      </c>
      <c r="M696" s="182">
        <f t="shared" si="21"/>
        <v>165</v>
      </c>
    </row>
    <row r="697" spans="1:13">
      <c r="A697" s="182" t="str">
        <f>VLOOKUP(C697,품목코드!$B$2:$C$293,2,FALSE)</f>
        <v>AF-ADK-00001</v>
      </c>
      <c r="B697" s="159" t="s">
        <v>1002</v>
      </c>
      <c r="C697" s="159" t="s">
        <v>231</v>
      </c>
      <c r="D697" s="138" t="s">
        <v>1034</v>
      </c>
      <c r="E697" s="159" t="s">
        <v>208</v>
      </c>
      <c r="F697" s="179">
        <v>1940</v>
      </c>
      <c r="G697" s="186">
        <v>2023</v>
      </c>
      <c r="H697" s="184">
        <v>45150</v>
      </c>
      <c r="I697" s="182">
        <v>44</v>
      </c>
      <c r="J697" s="185">
        <f t="shared" si="20"/>
        <v>85360</v>
      </c>
      <c r="K697" s="184">
        <v>45133</v>
      </c>
      <c r="L697" s="184">
        <v>45152</v>
      </c>
      <c r="M697" s="182">
        <f t="shared" si="21"/>
        <v>19</v>
      </c>
    </row>
    <row r="698" spans="1:13">
      <c r="A698" s="182" t="str">
        <f>VLOOKUP(C698,품목코드!$B$2:$C$293,2,FALSE)</f>
        <v>AF-ADL-00001</v>
      </c>
      <c r="B698" s="159" t="s">
        <v>1002</v>
      </c>
      <c r="C698" s="159" t="s">
        <v>233</v>
      </c>
      <c r="D698" s="138" t="s">
        <v>1035</v>
      </c>
      <c r="E698" s="159" t="s">
        <v>157</v>
      </c>
      <c r="F698" s="179">
        <v>14650</v>
      </c>
      <c r="G698" s="186">
        <v>2023</v>
      </c>
      <c r="H698" s="184">
        <v>45268</v>
      </c>
      <c r="I698" s="182">
        <v>46</v>
      </c>
      <c r="J698" s="185">
        <f t="shared" si="20"/>
        <v>673900</v>
      </c>
      <c r="K698" s="184">
        <v>45264</v>
      </c>
      <c r="L698" s="184">
        <v>45386</v>
      </c>
      <c r="M698" s="182">
        <f t="shared" si="21"/>
        <v>122</v>
      </c>
    </row>
    <row r="699" spans="1:13">
      <c r="A699" s="182" t="str">
        <f>VLOOKUP(C699,품목코드!$B$2:$C$293,2,FALSE)</f>
        <v>AF-ADM-00001</v>
      </c>
      <c r="B699" s="159" t="s">
        <v>1002</v>
      </c>
      <c r="C699" s="159" t="s">
        <v>235</v>
      </c>
      <c r="D699" s="138" t="s">
        <v>1036</v>
      </c>
      <c r="E699" s="159" t="s">
        <v>208</v>
      </c>
      <c r="F699" s="179">
        <v>36200</v>
      </c>
      <c r="G699" s="186">
        <v>2023</v>
      </c>
      <c r="H699" s="184">
        <v>45204</v>
      </c>
      <c r="I699" s="182">
        <v>12</v>
      </c>
      <c r="J699" s="185">
        <f t="shared" si="20"/>
        <v>434400</v>
      </c>
      <c r="K699" s="184">
        <v>45177</v>
      </c>
      <c r="L699" s="184">
        <v>45272</v>
      </c>
      <c r="M699" s="182">
        <f t="shared" si="21"/>
        <v>95</v>
      </c>
    </row>
    <row r="700" spans="1:13">
      <c r="A700" s="182" t="str">
        <f>VLOOKUP(C700,품목코드!$B$2:$C$293,2,FALSE)</f>
        <v>AF-ADN-00001</v>
      </c>
      <c r="B700" s="159" t="s">
        <v>1002</v>
      </c>
      <c r="C700" s="159" t="s">
        <v>237</v>
      </c>
      <c r="D700" s="138" t="s">
        <v>1037</v>
      </c>
      <c r="E700" s="159" t="s">
        <v>208</v>
      </c>
      <c r="F700" s="179">
        <v>10400</v>
      </c>
      <c r="G700" s="186">
        <v>2023</v>
      </c>
      <c r="H700" s="184">
        <v>45129</v>
      </c>
      <c r="I700" s="182">
        <v>2</v>
      </c>
      <c r="J700" s="185">
        <f t="shared" si="20"/>
        <v>20800</v>
      </c>
      <c r="K700" s="184">
        <v>45117</v>
      </c>
      <c r="L700" s="184">
        <v>45232</v>
      </c>
      <c r="M700" s="182">
        <f t="shared" si="21"/>
        <v>115</v>
      </c>
    </row>
    <row r="701" spans="1:13">
      <c r="A701" s="182" t="str">
        <f>VLOOKUP(C701,품목코드!$B$2:$C$293,2,FALSE)</f>
        <v>AF-ADO-00001</v>
      </c>
      <c r="B701" s="159" t="s">
        <v>1002</v>
      </c>
      <c r="C701" s="159" t="s">
        <v>239</v>
      </c>
      <c r="D701" s="138" t="s">
        <v>1038</v>
      </c>
      <c r="E701" s="159" t="s">
        <v>208</v>
      </c>
      <c r="F701" s="179">
        <v>4700</v>
      </c>
      <c r="G701" s="186">
        <v>2023</v>
      </c>
      <c r="H701" s="184">
        <v>45084</v>
      </c>
      <c r="I701" s="182">
        <v>41</v>
      </c>
      <c r="J701" s="185">
        <f t="shared" si="20"/>
        <v>192700</v>
      </c>
      <c r="K701" s="184">
        <v>45066</v>
      </c>
      <c r="L701" s="184">
        <v>45201</v>
      </c>
      <c r="M701" s="182">
        <f t="shared" si="21"/>
        <v>135</v>
      </c>
    </row>
    <row r="702" spans="1:13">
      <c r="A702" s="182" t="str">
        <f>VLOOKUP(C702,품목코드!$B$2:$C$293,2,FALSE)</f>
        <v>AE-AJY-00001</v>
      </c>
      <c r="B702" s="159" t="s">
        <v>1039</v>
      </c>
      <c r="C702" s="159" t="s">
        <v>1040</v>
      </c>
      <c r="D702" s="138" t="s">
        <v>1041</v>
      </c>
      <c r="E702" s="159" t="s">
        <v>16</v>
      </c>
      <c r="F702" s="179">
        <v>970</v>
      </c>
      <c r="G702" s="186">
        <v>2023</v>
      </c>
      <c r="H702" s="184">
        <v>45032</v>
      </c>
      <c r="I702" s="182">
        <v>50</v>
      </c>
      <c r="J702" s="185">
        <f t="shared" si="20"/>
        <v>48500</v>
      </c>
      <c r="K702" s="184">
        <v>45013</v>
      </c>
      <c r="L702" s="184">
        <v>45172</v>
      </c>
      <c r="M702" s="182">
        <f t="shared" si="21"/>
        <v>159</v>
      </c>
    </row>
    <row r="703" spans="1:13">
      <c r="A703" s="182" t="str">
        <f>VLOOKUP(C703,품목코드!$B$2:$C$293,2,FALSE)</f>
        <v>AE-ACG-00001</v>
      </c>
      <c r="B703" s="159" t="s">
        <v>1039</v>
      </c>
      <c r="C703" s="159" t="s">
        <v>151</v>
      </c>
      <c r="D703" s="138" t="s">
        <v>1043</v>
      </c>
      <c r="E703" s="159" t="s">
        <v>23</v>
      </c>
      <c r="F703" s="179">
        <v>77000</v>
      </c>
      <c r="G703" s="186">
        <v>2023</v>
      </c>
      <c r="H703" s="184">
        <v>44975</v>
      </c>
      <c r="I703" s="182">
        <v>2</v>
      </c>
      <c r="J703" s="185">
        <f t="shared" si="20"/>
        <v>154000</v>
      </c>
      <c r="K703" s="184">
        <v>44965</v>
      </c>
      <c r="L703" s="184">
        <v>45055</v>
      </c>
      <c r="M703" s="182">
        <f t="shared" si="21"/>
        <v>90</v>
      </c>
    </row>
    <row r="704" spans="1:13">
      <c r="A704" s="182" t="str">
        <f>VLOOKUP(C704,품목코드!$B$2:$C$293,2,FALSE)</f>
        <v>AE-ACH-00001</v>
      </c>
      <c r="B704" s="159" t="s">
        <v>1039</v>
      </c>
      <c r="C704" s="159" t="s">
        <v>153</v>
      </c>
      <c r="D704" s="138" t="s">
        <v>1044</v>
      </c>
      <c r="E704" s="159" t="s">
        <v>68</v>
      </c>
      <c r="F704" s="179">
        <v>29520</v>
      </c>
      <c r="G704" s="186">
        <v>2023</v>
      </c>
      <c r="H704" s="184">
        <v>45185</v>
      </c>
      <c r="I704" s="182">
        <v>46</v>
      </c>
      <c r="J704" s="185">
        <f t="shared" si="20"/>
        <v>1357920</v>
      </c>
      <c r="K704" s="184">
        <v>45160</v>
      </c>
      <c r="L704" s="184">
        <v>45291</v>
      </c>
      <c r="M704" s="182">
        <f t="shared" si="21"/>
        <v>131</v>
      </c>
    </row>
    <row r="705" spans="1:13">
      <c r="A705" s="182" t="str">
        <f>VLOOKUP(C705,품목코드!$B$2:$C$293,2,FALSE)</f>
        <v>AE-ACI-00001</v>
      </c>
      <c r="B705" s="159" t="s">
        <v>1039</v>
      </c>
      <c r="C705" s="159" t="s">
        <v>155</v>
      </c>
      <c r="D705" s="138" t="s">
        <v>1045</v>
      </c>
      <c r="E705" s="159" t="s">
        <v>157</v>
      </c>
      <c r="F705" s="179">
        <v>10500</v>
      </c>
      <c r="G705" s="186">
        <v>2023</v>
      </c>
      <c r="H705" s="184">
        <v>45141</v>
      </c>
      <c r="I705" s="182">
        <v>29</v>
      </c>
      <c r="J705" s="185">
        <f t="shared" si="20"/>
        <v>304500</v>
      </c>
      <c r="K705" s="184">
        <v>45113</v>
      </c>
      <c r="L705" s="184">
        <v>45129</v>
      </c>
      <c r="M705" s="182">
        <f t="shared" si="21"/>
        <v>16</v>
      </c>
    </row>
    <row r="706" spans="1:13">
      <c r="A706" s="182" t="str">
        <f>VLOOKUP(C706,품목코드!$B$2:$C$293,2,FALSE)</f>
        <v>AE-ACJ-00001</v>
      </c>
      <c r="B706" s="159" t="s">
        <v>1039</v>
      </c>
      <c r="C706" s="159" t="s">
        <v>158</v>
      </c>
      <c r="D706" s="138" t="s">
        <v>1046</v>
      </c>
      <c r="E706" s="159" t="s">
        <v>68</v>
      </c>
      <c r="F706" s="179">
        <v>7600</v>
      </c>
      <c r="G706" s="186">
        <v>2023</v>
      </c>
      <c r="H706" s="184">
        <v>45202</v>
      </c>
      <c r="I706" s="182">
        <v>5</v>
      </c>
      <c r="J706" s="185">
        <f t="shared" si="20"/>
        <v>38000</v>
      </c>
      <c r="K706" s="184">
        <v>45179</v>
      </c>
      <c r="L706" s="184">
        <v>45243</v>
      </c>
      <c r="M706" s="182">
        <f t="shared" si="21"/>
        <v>64</v>
      </c>
    </row>
    <row r="707" spans="1:13">
      <c r="A707" s="182" t="str">
        <f>VLOOKUP(C707,품목코드!$B$2:$C$293,2,FALSE)</f>
        <v>AE-ACK-00001</v>
      </c>
      <c r="B707" s="159" t="s">
        <v>1039</v>
      </c>
      <c r="C707" s="159" t="s">
        <v>160</v>
      </c>
      <c r="D707" s="138" t="s">
        <v>1047</v>
      </c>
      <c r="E707" s="159" t="s">
        <v>157</v>
      </c>
      <c r="F707" s="179">
        <v>8500</v>
      </c>
      <c r="G707" s="186">
        <v>2023</v>
      </c>
      <c r="H707" s="184">
        <v>45025</v>
      </c>
      <c r="I707" s="182">
        <v>30</v>
      </c>
      <c r="J707" s="185">
        <f t="shared" ref="J707:J770" si="22">F707*I707</f>
        <v>255000</v>
      </c>
      <c r="K707" s="184">
        <v>45012</v>
      </c>
      <c r="L707" s="184">
        <v>45138</v>
      </c>
      <c r="M707" s="182">
        <f t="shared" ref="M707:M770" si="23">L707-K707</f>
        <v>126</v>
      </c>
    </row>
    <row r="708" spans="1:13">
      <c r="A708" s="182" t="str">
        <f>VLOOKUP(C708,품목코드!$B$2:$C$293,2,FALSE)</f>
        <v>AE-ACL-00001</v>
      </c>
      <c r="B708" s="159" t="s">
        <v>1039</v>
      </c>
      <c r="C708" s="159" t="s">
        <v>162</v>
      </c>
      <c r="D708" s="138" t="s">
        <v>1048</v>
      </c>
      <c r="E708" s="159" t="s">
        <v>68</v>
      </c>
      <c r="F708" s="179">
        <v>94900</v>
      </c>
      <c r="G708" s="186">
        <v>2023</v>
      </c>
      <c r="H708" s="184">
        <v>45027</v>
      </c>
      <c r="I708" s="182">
        <v>29</v>
      </c>
      <c r="J708" s="185">
        <f t="shared" si="22"/>
        <v>2752100</v>
      </c>
      <c r="K708" s="184">
        <v>44997</v>
      </c>
      <c r="L708" s="184">
        <v>45021</v>
      </c>
      <c r="M708" s="182">
        <f t="shared" si="23"/>
        <v>24</v>
      </c>
    </row>
    <row r="709" spans="1:13">
      <c r="A709" s="182" t="str">
        <f>VLOOKUP(C709,품목코드!$B$2:$C$293,2,FALSE)</f>
        <v>AE-ACM-00001</v>
      </c>
      <c r="B709" s="159" t="s">
        <v>1039</v>
      </c>
      <c r="C709" s="159" t="s">
        <v>165</v>
      </c>
      <c r="D709" s="138" t="s">
        <v>1049</v>
      </c>
      <c r="E709" s="159" t="s">
        <v>930</v>
      </c>
      <c r="F709" s="179">
        <v>103740</v>
      </c>
      <c r="G709" s="186">
        <v>2023</v>
      </c>
      <c r="H709" s="184">
        <v>45157</v>
      </c>
      <c r="I709" s="182">
        <v>45</v>
      </c>
      <c r="J709" s="185">
        <f t="shared" si="22"/>
        <v>4668300</v>
      </c>
      <c r="K709" s="184">
        <v>45150</v>
      </c>
      <c r="L709" s="184">
        <v>45329</v>
      </c>
      <c r="M709" s="182">
        <f t="shared" si="23"/>
        <v>179</v>
      </c>
    </row>
    <row r="710" spans="1:13">
      <c r="A710" s="182" t="str">
        <f>VLOOKUP(C710,품목코드!$B$2:$C$293,2,FALSE)</f>
        <v>AE-AJZ-00001</v>
      </c>
      <c r="B710" s="159" t="s">
        <v>1039</v>
      </c>
      <c r="C710" s="159" t="s">
        <v>1050</v>
      </c>
      <c r="D710" s="138" t="s">
        <v>1051</v>
      </c>
      <c r="E710" s="159" t="s">
        <v>930</v>
      </c>
      <c r="F710" s="179">
        <v>302000</v>
      </c>
      <c r="G710" s="186">
        <v>2023</v>
      </c>
      <c r="H710" s="184">
        <v>44949</v>
      </c>
      <c r="I710" s="182">
        <v>4</v>
      </c>
      <c r="J710" s="185">
        <f t="shared" si="22"/>
        <v>1208000</v>
      </c>
      <c r="K710" s="184">
        <v>44945</v>
      </c>
      <c r="L710" s="184">
        <v>44959</v>
      </c>
      <c r="M710" s="182">
        <f t="shared" si="23"/>
        <v>14</v>
      </c>
    </row>
    <row r="711" spans="1:13">
      <c r="A711" s="182" t="str">
        <f>VLOOKUP(C711,품목코드!$B$2:$C$293,2,FALSE)</f>
        <v>AE-ACO-00001</v>
      </c>
      <c r="B711" s="159" t="s">
        <v>1039</v>
      </c>
      <c r="C711" s="159" t="s">
        <v>169</v>
      </c>
      <c r="D711" s="138" t="s">
        <v>1052</v>
      </c>
      <c r="E711" s="159" t="s">
        <v>930</v>
      </c>
      <c r="F711" s="179">
        <v>62800</v>
      </c>
      <c r="G711" s="186">
        <v>2023</v>
      </c>
      <c r="H711" s="184">
        <v>45013</v>
      </c>
      <c r="I711" s="182">
        <v>38</v>
      </c>
      <c r="J711" s="185">
        <f t="shared" si="22"/>
        <v>2386400</v>
      </c>
      <c r="K711" s="184">
        <v>44999</v>
      </c>
      <c r="L711" s="184">
        <v>45034</v>
      </c>
      <c r="M711" s="182">
        <f t="shared" si="23"/>
        <v>35</v>
      </c>
    </row>
    <row r="712" spans="1:13">
      <c r="A712" s="182" t="str">
        <f>VLOOKUP(C712,품목코드!$B$2:$C$293,2,FALSE)</f>
        <v>AE-ACP-00001</v>
      </c>
      <c r="B712" s="159" t="s">
        <v>1039</v>
      </c>
      <c r="C712" s="159" t="s">
        <v>171</v>
      </c>
      <c r="D712" s="138" t="s">
        <v>1053</v>
      </c>
      <c r="E712" s="159" t="s">
        <v>23</v>
      </c>
      <c r="F712" s="179">
        <v>1400000</v>
      </c>
      <c r="G712" s="186">
        <v>2023</v>
      </c>
      <c r="H712" s="184">
        <v>45034</v>
      </c>
      <c r="I712" s="182">
        <v>19</v>
      </c>
      <c r="J712" s="185">
        <f t="shared" si="22"/>
        <v>26600000</v>
      </c>
      <c r="K712" s="184">
        <v>45007</v>
      </c>
      <c r="L712" s="184">
        <v>45121</v>
      </c>
      <c r="M712" s="182">
        <f t="shared" si="23"/>
        <v>114</v>
      </c>
    </row>
    <row r="713" spans="1:13">
      <c r="A713" s="182" t="str">
        <f>VLOOKUP(C713,품목코드!$B$2:$C$293,2,FALSE)</f>
        <v>AE-ACQ-00001</v>
      </c>
      <c r="B713" s="159" t="s">
        <v>1039</v>
      </c>
      <c r="C713" s="159" t="s">
        <v>1054</v>
      </c>
      <c r="D713" s="138" t="s">
        <v>1055</v>
      </c>
      <c r="E713" s="159" t="s">
        <v>65</v>
      </c>
      <c r="F713" s="179">
        <v>112200</v>
      </c>
      <c r="G713" s="186">
        <v>2023</v>
      </c>
      <c r="H713" s="184">
        <v>44989</v>
      </c>
      <c r="I713" s="182">
        <v>1</v>
      </c>
      <c r="J713" s="185">
        <f t="shared" si="22"/>
        <v>112200</v>
      </c>
      <c r="K713" s="184">
        <v>44981</v>
      </c>
      <c r="L713" s="184">
        <v>45003</v>
      </c>
      <c r="M713" s="182">
        <f t="shared" si="23"/>
        <v>22</v>
      </c>
    </row>
    <row r="714" spans="1:13">
      <c r="A714" s="182" t="str">
        <f>VLOOKUP(C714,품목코드!$B$2:$C$293,2,FALSE)</f>
        <v>AK-AHP-00001</v>
      </c>
      <c r="B714" s="159" t="s">
        <v>1058</v>
      </c>
      <c r="C714" s="159" t="s">
        <v>1061</v>
      </c>
      <c r="D714" s="138" t="s">
        <v>1062</v>
      </c>
      <c r="E714" s="159" t="s">
        <v>963</v>
      </c>
      <c r="F714" s="179">
        <v>2140000</v>
      </c>
      <c r="G714" s="186">
        <v>2023</v>
      </c>
      <c r="H714" s="184">
        <v>45163</v>
      </c>
      <c r="I714" s="182">
        <v>40</v>
      </c>
      <c r="J714" s="185">
        <f t="shared" si="22"/>
        <v>85600000</v>
      </c>
      <c r="K714" s="184">
        <v>45142</v>
      </c>
      <c r="L714" s="184">
        <v>45222</v>
      </c>
      <c r="M714" s="182">
        <f t="shared" si="23"/>
        <v>80</v>
      </c>
    </row>
    <row r="715" spans="1:13">
      <c r="A715" s="182" t="str">
        <f>VLOOKUP(C715,품목코드!$B$2:$C$293,2,FALSE)</f>
        <v>AK-AES-00001</v>
      </c>
      <c r="B715" s="159" t="s">
        <v>1058</v>
      </c>
      <c r="C715" s="159" t="s">
        <v>326</v>
      </c>
      <c r="D715" s="138" t="s">
        <v>1063</v>
      </c>
      <c r="E715" s="159" t="s">
        <v>963</v>
      </c>
      <c r="F715" s="179">
        <v>800000</v>
      </c>
      <c r="G715" s="186">
        <v>2023</v>
      </c>
      <c r="H715" s="184">
        <v>45270</v>
      </c>
      <c r="I715" s="182">
        <v>46</v>
      </c>
      <c r="J715" s="185">
        <f t="shared" si="22"/>
        <v>36800000</v>
      </c>
      <c r="K715" s="184">
        <v>45242</v>
      </c>
      <c r="L715" s="184">
        <v>45321</v>
      </c>
      <c r="M715" s="182">
        <f t="shared" si="23"/>
        <v>79</v>
      </c>
    </row>
    <row r="716" spans="1:13">
      <c r="A716" s="182" t="str">
        <f>VLOOKUP(C716,품목코드!$B$2:$C$293,2,FALSE)</f>
        <v>AK-AET-00001</v>
      </c>
      <c r="B716" s="159" t="s">
        <v>1058</v>
      </c>
      <c r="C716" s="159" t="s">
        <v>328</v>
      </c>
      <c r="D716" s="138" t="s">
        <v>329</v>
      </c>
      <c r="E716" s="159" t="s">
        <v>16</v>
      </c>
      <c r="F716" s="179">
        <v>3666</v>
      </c>
      <c r="G716" s="186">
        <v>2023</v>
      </c>
      <c r="H716" s="184">
        <v>45149</v>
      </c>
      <c r="I716" s="182">
        <v>9</v>
      </c>
      <c r="J716" s="185">
        <f t="shared" si="22"/>
        <v>32994</v>
      </c>
      <c r="K716" s="184">
        <v>45130</v>
      </c>
      <c r="L716" s="184">
        <v>45250</v>
      </c>
      <c r="M716" s="182">
        <f t="shared" si="23"/>
        <v>120</v>
      </c>
    </row>
    <row r="717" spans="1:13">
      <c r="A717" s="182" t="str">
        <f>VLOOKUP(C717,품목코드!$B$2:$C$293,2,FALSE)</f>
        <v>AK-AKA-00001</v>
      </c>
      <c r="B717" s="159" t="s">
        <v>1058</v>
      </c>
      <c r="C717" s="159" t="s">
        <v>1064</v>
      </c>
      <c r="D717" s="138" t="s">
        <v>331</v>
      </c>
      <c r="E717" s="159" t="s">
        <v>963</v>
      </c>
      <c r="F717" s="179">
        <v>90000</v>
      </c>
      <c r="G717" s="186">
        <v>2023</v>
      </c>
      <c r="H717" s="184">
        <v>45062</v>
      </c>
      <c r="I717" s="182">
        <v>39</v>
      </c>
      <c r="J717" s="185">
        <f t="shared" si="22"/>
        <v>3510000</v>
      </c>
      <c r="K717" s="184">
        <v>45061</v>
      </c>
      <c r="L717" s="184">
        <v>45207</v>
      </c>
      <c r="M717" s="182">
        <f t="shared" si="23"/>
        <v>146</v>
      </c>
    </row>
    <row r="718" spans="1:13">
      <c r="A718" s="182" t="str">
        <f>VLOOKUP(C718,품목코드!$B$2:$C$293,2,FALSE)</f>
        <v>AK-AEV-00001</v>
      </c>
      <c r="B718" s="159" t="s">
        <v>1058</v>
      </c>
      <c r="C718" s="159" t="s">
        <v>332</v>
      </c>
      <c r="D718" s="138" t="s">
        <v>333</v>
      </c>
      <c r="E718" s="159" t="s">
        <v>963</v>
      </c>
      <c r="F718" s="179">
        <v>176000</v>
      </c>
      <c r="G718" s="186">
        <v>2023</v>
      </c>
      <c r="H718" s="184">
        <v>45216</v>
      </c>
      <c r="I718" s="182">
        <v>10</v>
      </c>
      <c r="J718" s="185">
        <f t="shared" si="22"/>
        <v>1760000</v>
      </c>
      <c r="K718" s="184">
        <v>45191</v>
      </c>
      <c r="L718" s="184">
        <v>45344</v>
      </c>
      <c r="M718" s="182">
        <f t="shared" si="23"/>
        <v>153</v>
      </c>
    </row>
    <row r="719" spans="1:13">
      <c r="A719" s="182" t="str">
        <f>VLOOKUP(C719,품목코드!$B$2:$C$293,2,FALSE)</f>
        <v>AK-AEW-00001</v>
      </c>
      <c r="B719" s="159" t="s">
        <v>1058</v>
      </c>
      <c r="C719" s="159" t="s">
        <v>1065</v>
      </c>
      <c r="D719" s="138" t="s">
        <v>1066</v>
      </c>
      <c r="E719" s="159" t="s">
        <v>68</v>
      </c>
      <c r="F719" s="179">
        <v>9230</v>
      </c>
      <c r="G719" s="186">
        <v>2023</v>
      </c>
      <c r="H719" s="184">
        <v>45003</v>
      </c>
      <c r="I719" s="182">
        <v>47</v>
      </c>
      <c r="J719" s="185">
        <f t="shared" si="22"/>
        <v>433810</v>
      </c>
      <c r="K719" s="184">
        <v>44975</v>
      </c>
      <c r="L719" s="184">
        <v>45112</v>
      </c>
      <c r="M719" s="182">
        <f t="shared" si="23"/>
        <v>137</v>
      </c>
    </row>
    <row r="720" spans="1:13">
      <c r="A720" s="182" t="str">
        <f>VLOOKUP(C720,품목코드!$B$2:$C$293,2,FALSE)</f>
        <v>AK-AEX-00001</v>
      </c>
      <c r="B720" s="159" t="s">
        <v>1058</v>
      </c>
      <c r="C720" s="159" t="s">
        <v>336</v>
      </c>
      <c r="D720" s="138" t="s">
        <v>1067</v>
      </c>
      <c r="E720" s="159" t="s">
        <v>963</v>
      </c>
      <c r="F720" s="179">
        <v>602000</v>
      </c>
      <c r="G720" s="186">
        <v>2023</v>
      </c>
      <c r="H720" s="184">
        <v>44959</v>
      </c>
      <c r="I720" s="182">
        <v>17</v>
      </c>
      <c r="J720" s="185">
        <f t="shared" si="22"/>
        <v>10234000</v>
      </c>
      <c r="K720" s="184">
        <v>44931</v>
      </c>
      <c r="L720" s="184">
        <v>44933</v>
      </c>
      <c r="M720" s="182">
        <f t="shared" si="23"/>
        <v>2</v>
      </c>
    </row>
    <row r="721" spans="1:13">
      <c r="A721" s="182" t="str">
        <f>VLOOKUP(C721,품목코드!$B$2:$C$293,2,FALSE)</f>
        <v>AL-AEY-00001</v>
      </c>
      <c r="B721" s="159" t="s">
        <v>1068</v>
      </c>
      <c r="C721" s="159" t="s">
        <v>1069</v>
      </c>
      <c r="D721" s="138" t="s">
        <v>340</v>
      </c>
      <c r="E721" s="159" t="s">
        <v>1070</v>
      </c>
      <c r="F721" s="179">
        <v>587</v>
      </c>
      <c r="G721" s="186">
        <v>2023</v>
      </c>
      <c r="H721" s="184">
        <v>45271</v>
      </c>
      <c r="I721" s="182">
        <v>4</v>
      </c>
      <c r="J721" s="185">
        <f t="shared" si="22"/>
        <v>2348</v>
      </c>
      <c r="K721" s="184">
        <v>45261</v>
      </c>
      <c r="L721" s="184">
        <v>45385</v>
      </c>
      <c r="M721" s="182">
        <f t="shared" si="23"/>
        <v>124</v>
      </c>
    </row>
    <row r="722" spans="1:13">
      <c r="A722" s="182" t="str">
        <f>VLOOKUP(C722,품목코드!$B$2:$C$293,2,FALSE)</f>
        <v>AL-AEZ-00001</v>
      </c>
      <c r="B722" s="159" t="s">
        <v>1068</v>
      </c>
      <c r="C722" s="159" t="s">
        <v>1071</v>
      </c>
      <c r="D722" s="138" t="s">
        <v>1072</v>
      </c>
      <c r="E722" s="159" t="s">
        <v>95</v>
      </c>
      <c r="F722" s="179">
        <v>1094000</v>
      </c>
      <c r="G722" s="186">
        <v>2023</v>
      </c>
      <c r="H722" s="184">
        <v>45212</v>
      </c>
      <c r="I722" s="182">
        <v>5</v>
      </c>
      <c r="J722" s="185">
        <f t="shared" si="22"/>
        <v>5470000</v>
      </c>
      <c r="K722" s="184">
        <v>45200</v>
      </c>
      <c r="L722" s="184">
        <v>45247</v>
      </c>
      <c r="M722" s="182">
        <f t="shared" si="23"/>
        <v>47</v>
      </c>
    </row>
    <row r="723" spans="1:13">
      <c r="A723" s="182" t="str">
        <f>VLOOKUP(C723,품목코드!$B$2:$C$293,2,FALSE)</f>
        <v>AL-AFA-00001</v>
      </c>
      <c r="B723" s="159" t="s">
        <v>1068</v>
      </c>
      <c r="C723" s="159" t="s">
        <v>1074</v>
      </c>
      <c r="D723" s="138" t="s">
        <v>1075</v>
      </c>
      <c r="E723" s="159" t="s">
        <v>95</v>
      </c>
      <c r="F723" s="179">
        <v>1081000</v>
      </c>
      <c r="G723" s="186">
        <v>2023</v>
      </c>
      <c r="H723" s="184">
        <v>45011</v>
      </c>
      <c r="I723" s="182">
        <v>4</v>
      </c>
      <c r="J723" s="185">
        <f t="shared" si="22"/>
        <v>4324000</v>
      </c>
      <c r="K723" s="184">
        <v>44992</v>
      </c>
      <c r="L723" s="184">
        <v>45122</v>
      </c>
      <c r="M723" s="182">
        <f t="shared" si="23"/>
        <v>130</v>
      </c>
    </row>
    <row r="724" spans="1:13">
      <c r="A724" s="182" t="str">
        <f>VLOOKUP(C724,품목코드!$B$2:$C$293,2,FALSE)</f>
        <v>AL-AFB-00001</v>
      </c>
      <c r="B724" s="159" t="s">
        <v>1068</v>
      </c>
      <c r="C724" s="159" t="s">
        <v>346</v>
      </c>
      <c r="D724" s="138" t="s">
        <v>1076</v>
      </c>
      <c r="E724" s="159" t="s">
        <v>95</v>
      </c>
      <c r="F724" s="179">
        <v>1318000</v>
      </c>
      <c r="G724" s="186">
        <v>2023</v>
      </c>
      <c r="H724" s="184">
        <v>45090</v>
      </c>
      <c r="I724" s="182">
        <v>44</v>
      </c>
      <c r="J724" s="185">
        <f t="shared" si="22"/>
        <v>57992000</v>
      </c>
      <c r="K724" s="184">
        <v>45070</v>
      </c>
      <c r="L724" s="184">
        <v>45199</v>
      </c>
      <c r="M724" s="182">
        <f t="shared" si="23"/>
        <v>129</v>
      </c>
    </row>
    <row r="725" spans="1:13">
      <c r="A725" s="182" t="str">
        <f>VLOOKUP(C725,품목코드!$B$2:$C$293,2,FALSE)</f>
        <v>AL-AFC-00001</v>
      </c>
      <c r="B725" s="159" t="s">
        <v>1068</v>
      </c>
      <c r="C725" s="159" t="s">
        <v>348</v>
      </c>
      <c r="D725" s="138" t="s">
        <v>1077</v>
      </c>
      <c r="E725" s="159" t="s">
        <v>95</v>
      </c>
      <c r="F725" s="179">
        <v>1121000</v>
      </c>
      <c r="G725" s="186">
        <v>2023</v>
      </c>
      <c r="H725" s="184">
        <v>45008</v>
      </c>
      <c r="I725" s="182">
        <v>37</v>
      </c>
      <c r="J725" s="185">
        <f t="shared" si="22"/>
        <v>41477000</v>
      </c>
      <c r="K725" s="184">
        <v>44984</v>
      </c>
      <c r="L725" s="184">
        <v>45137</v>
      </c>
      <c r="M725" s="182">
        <f t="shared" si="23"/>
        <v>153</v>
      </c>
    </row>
    <row r="726" spans="1:13">
      <c r="A726" s="182" t="str">
        <f>VLOOKUP(C726,품목코드!$B$2:$C$293,2,FALSE)</f>
        <v>AL-AFD-00001</v>
      </c>
      <c r="B726" s="159" t="s">
        <v>1068</v>
      </c>
      <c r="C726" s="159" t="s">
        <v>350</v>
      </c>
      <c r="D726" s="138" t="s">
        <v>1078</v>
      </c>
      <c r="E726" s="159" t="s">
        <v>95</v>
      </c>
      <c r="F726" s="179">
        <v>1088000</v>
      </c>
      <c r="G726" s="186">
        <v>2023</v>
      </c>
      <c r="H726" s="184">
        <v>44976</v>
      </c>
      <c r="I726" s="182">
        <v>27</v>
      </c>
      <c r="J726" s="185">
        <f t="shared" si="22"/>
        <v>29376000</v>
      </c>
      <c r="K726" s="184">
        <v>44955</v>
      </c>
      <c r="L726" s="184">
        <v>45056</v>
      </c>
      <c r="M726" s="182">
        <f t="shared" si="23"/>
        <v>101</v>
      </c>
    </row>
    <row r="727" spans="1:13">
      <c r="A727" s="182" t="str">
        <f>VLOOKUP(C727,품목코드!$B$2:$C$293,2,FALSE)</f>
        <v>AL-AHU-00001</v>
      </c>
      <c r="B727" s="159" t="s">
        <v>1068</v>
      </c>
      <c r="C727" s="159" t="s">
        <v>1079</v>
      </c>
      <c r="D727" s="138" t="s">
        <v>1080</v>
      </c>
      <c r="E727" s="159" t="s">
        <v>95</v>
      </c>
      <c r="F727" s="179">
        <v>1292000</v>
      </c>
      <c r="G727" s="186">
        <v>2023</v>
      </c>
      <c r="H727" s="184">
        <v>45002</v>
      </c>
      <c r="I727" s="182">
        <v>31</v>
      </c>
      <c r="J727" s="185">
        <f t="shared" si="22"/>
        <v>40052000</v>
      </c>
      <c r="K727" s="184">
        <v>44988</v>
      </c>
      <c r="L727" s="184">
        <v>45056</v>
      </c>
      <c r="M727" s="182">
        <f t="shared" si="23"/>
        <v>68</v>
      </c>
    </row>
    <row r="728" spans="1:13">
      <c r="A728" s="182" t="str">
        <f>VLOOKUP(C728,품목코드!$B$2:$C$293,2,FALSE)</f>
        <v>AL-AHV-00001</v>
      </c>
      <c r="B728" s="159" t="s">
        <v>1068</v>
      </c>
      <c r="C728" s="159" t="s">
        <v>1081</v>
      </c>
      <c r="D728" s="138" t="s">
        <v>1082</v>
      </c>
      <c r="E728" s="159" t="s">
        <v>95</v>
      </c>
      <c r="F728" s="179">
        <v>2146000</v>
      </c>
      <c r="G728" s="186">
        <v>2023</v>
      </c>
      <c r="H728" s="184">
        <v>45104</v>
      </c>
      <c r="I728" s="182">
        <v>28</v>
      </c>
      <c r="J728" s="185">
        <f t="shared" si="22"/>
        <v>60088000</v>
      </c>
      <c r="K728" s="184">
        <v>45075</v>
      </c>
      <c r="L728" s="184">
        <v>45132</v>
      </c>
      <c r="M728" s="182">
        <f t="shared" si="23"/>
        <v>57</v>
      </c>
    </row>
    <row r="729" spans="1:13">
      <c r="A729" s="182" t="str">
        <f>VLOOKUP(C729,품목코드!$B$2:$C$293,2,FALSE)</f>
        <v>AL-AFG-00001</v>
      </c>
      <c r="B729" s="159" t="s">
        <v>1068</v>
      </c>
      <c r="C729" s="159" t="s">
        <v>1083</v>
      </c>
      <c r="D729" s="138" t="s">
        <v>1084</v>
      </c>
      <c r="E729" s="159" t="s">
        <v>95</v>
      </c>
      <c r="F729" s="179">
        <v>981000</v>
      </c>
      <c r="G729" s="186">
        <v>2023</v>
      </c>
      <c r="H729" s="184">
        <v>45041</v>
      </c>
      <c r="I729" s="182">
        <v>4</v>
      </c>
      <c r="J729" s="185">
        <f t="shared" si="22"/>
        <v>3924000</v>
      </c>
      <c r="K729" s="184">
        <v>45018</v>
      </c>
      <c r="L729" s="184">
        <v>45111</v>
      </c>
      <c r="M729" s="182">
        <f t="shared" si="23"/>
        <v>93</v>
      </c>
    </row>
    <row r="730" spans="1:13">
      <c r="A730" s="182" t="str">
        <f>VLOOKUP(C730,품목코드!$B$2:$C$293,2,FALSE)</f>
        <v>AL-AFH-00001</v>
      </c>
      <c r="B730" s="159" t="s">
        <v>1068</v>
      </c>
      <c r="C730" s="159" t="s">
        <v>1085</v>
      </c>
      <c r="D730" s="138" t="s">
        <v>1086</v>
      </c>
      <c r="E730" s="159" t="s">
        <v>95</v>
      </c>
      <c r="F730" s="179">
        <v>700000</v>
      </c>
      <c r="G730" s="186">
        <v>2023</v>
      </c>
      <c r="H730" s="184">
        <v>44999</v>
      </c>
      <c r="I730" s="182">
        <v>5</v>
      </c>
      <c r="J730" s="185">
        <f t="shared" si="22"/>
        <v>3500000</v>
      </c>
      <c r="K730" s="184">
        <v>44989</v>
      </c>
      <c r="L730" s="184">
        <v>45082</v>
      </c>
      <c r="M730" s="182">
        <f t="shared" si="23"/>
        <v>93</v>
      </c>
    </row>
    <row r="731" spans="1:13">
      <c r="A731" s="182" t="str">
        <f>VLOOKUP(C731,품목코드!$B$2:$C$293,2,FALSE)</f>
        <v>AL-AKB-00001</v>
      </c>
      <c r="B731" s="159" t="s">
        <v>1068</v>
      </c>
      <c r="C731" s="159" t="s">
        <v>1087</v>
      </c>
      <c r="D731" s="138" t="s">
        <v>1088</v>
      </c>
      <c r="E731" s="159" t="s">
        <v>95</v>
      </c>
      <c r="F731" s="179">
        <v>2498000</v>
      </c>
      <c r="G731" s="186">
        <v>2023</v>
      </c>
      <c r="H731" s="184">
        <v>45212</v>
      </c>
      <c r="I731" s="182">
        <v>34</v>
      </c>
      <c r="J731" s="185">
        <f t="shared" si="22"/>
        <v>84932000</v>
      </c>
      <c r="K731" s="184">
        <v>45186</v>
      </c>
      <c r="L731" s="184">
        <v>45220</v>
      </c>
      <c r="M731" s="182">
        <f t="shared" si="23"/>
        <v>34</v>
      </c>
    </row>
    <row r="732" spans="1:13">
      <c r="A732" s="182" t="str">
        <f>VLOOKUP(C732,품목코드!$B$2:$C$293,2,FALSE)</f>
        <v>AL-AKC-00001</v>
      </c>
      <c r="B732" s="159" t="s">
        <v>1068</v>
      </c>
      <c r="C732" s="159" t="s">
        <v>1089</v>
      </c>
      <c r="D732" s="138" t="s">
        <v>1090</v>
      </c>
      <c r="E732" s="159" t="s">
        <v>95</v>
      </c>
      <c r="F732" s="179">
        <v>1720000</v>
      </c>
      <c r="G732" s="186">
        <v>2023</v>
      </c>
      <c r="H732" s="184">
        <v>45210</v>
      </c>
      <c r="I732" s="182">
        <v>12</v>
      </c>
      <c r="J732" s="185">
        <f t="shared" si="22"/>
        <v>20640000</v>
      </c>
      <c r="K732" s="184">
        <v>45188</v>
      </c>
      <c r="L732" s="184">
        <v>45215</v>
      </c>
      <c r="M732" s="182">
        <f t="shared" si="23"/>
        <v>27</v>
      </c>
    </row>
    <row r="733" spans="1:13">
      <c r="A733" s="182" t="str">
        <f>VLOOKUP(C733,품목코드!$B$2:$C$293,2,FALSE)</f>
        <v>AL-AKD-00001</v>
      </c>
      <c r="B733" s="159" t="s">
        <v>1068</v>
      </c>
      <c r="C733" s="159" t="s">
        <v>1091</v>
      </c>
      <c r="D733" s="138" t="s">
        <v>364</v>
      </c>
      <c r="E733" s="159" t="s">
        <v>95</v>
      </c>
      <c r="F733" s="179">
        <v>2600000</v>
      </c>
      <c r="G733" s="186">
        <v>2023</v>
      </c>
      <c r="H733" s="184">
        <v>45012</v>
      </c>
      <c r="I733" s="182">
        <v>20</v>
      </c>
      <c r="J733" s="185">
        <f t="shared" si="22"/>
        <v>52000000</v>
      </c>
      <c r="K733" s="184">
        <v>45007</v>
      </c>
      <c r="L733" s="184">
        <v>45037</v>
      </c>
      <c r="M733" s="182">
        <f t="shared" si="23"/>
        <v>30</v>
      </c>
    </row>
    <row r="734" spans="1:13">
      <c r="A734" s="182" t="str">
        <f>VLOOKUP(C734,품목코드!$B$2:$C$293,2,FALSE)</f>
        <v>AL-AKE-00001</v>
      </c>
      <c r="B734" s="159" t="s">
        <v>1068</v>
      </c>
      <c r="C734" s="159" t="s">
        <v>1092</v>
      </c>
      <c r="D734" s="138" t="s">
        <v>1093</v>
      </c>
      <c r="E734" s="159" t="s">
        <v>95</v>
      </c>
      <c r="F734" s="179">
        <v>2650000</v>
      </c>
      <c r="G734" s="186">
        <v>2023</v>
      </c>
      <c r="H734" s="184">
        <v>44962</v>
      </c>
      <c r="I734" s="182">
        <v>23</v>
      </c>
      <c r="J734" s="185">
        <f t="shared" si="22"/>
        <v>60950000</v>
      </c>
      <c r="K734" s="184">
        <v>44953</v>
      </c>
      <c r="L734" s="184">
        <v>44994</v>
      </c>
      <c r="M734" s="182">
        <f t="shared" si="23"/>
        <v>41</v>
      </c>
    </row>
    <row r="735" spans="1:13">
      <c r="A735" s="182" t="str">
        <f>VLOOKUP(C735,품목코드!$B$2:$C$293,2,FALSE)</f>
        <v>AL-AKF-00001</v>
      </c>
      <c r="B735" s="159" t="s">
        <v>1068</v>
      </c>
      <c r="C735" s="159" t="s">
        <v>1094</v>
      </c>
      <c r="D735" s="138" t="s">
        <v>1095</v>
      </c>
      <c r="E735" s="159" t="s">
        <v>95</v>
      </c>
      <c r="F735" s="179">
        <v>1800000</v>
      </c>
      <c r="G735" s="186">
        <v>2023</v>
      </c>
      <c r="H735" s="184">
        <v>45201</v>
      </c>
      <c r="I735" s="182">
        <v>6</v>
      </c>
      <c r="J735" s="185">
        <f t="shared" si="22"/>
        <v>10800000</v>
      </c>
      <c r="K735" s="184">
        <v>45195</v>
      </c>
      <c r="L735" s="184">
        <v>45292</v>
      </c>
      <c r="M735" s="182">
        <f t="shared" si="23"/>
        <v>97</v>
      </c>
    </row>
    <row r="736" spans="1:13">
      <c r="A736" s="182" t="str">
        <f>VLOOKUP(C736,품목코드!$B$2:$C$293,2,FALSE)</f>
        <v>AL-AHW-00001</v>
      </c>
      <c r="B736" s="159" t="s">
        <v>1068</v>
      </c>
      <c r="C736" s="159" t="s">
        <v>1096</v>
      </c>
      <c r="D736" s="138" t="s">
        <v>1097</v>
      </c>
      <c r="E736" s="159" t="s">
        <v>95</v>
      </c>
      <c r="F736" s="179">
        <v>2450000</v>
      </c>
      <c r="G736" s="186">
        <v>2023</v>
      </c>
      <c r="H736" s="184">
        <v>45184</v>
      </c>
      <c r="I736" s="182">
        <v>20</v>
      </c>
      <c r="J736" s="185">
        <f t="shared" si="22"/>
        <v>49000000</v>
      </c>
      <c r="K736" s="184">
        <v>45183</v>
      </c>
      <c r="L736" s="184">
        <v>45325</v>
      </c>
      <c r="M736" s="182">
        <f t="shared" si="23"/>
        <v>142</v>
      </c>
    </row>
    <row r="737" spans="1:13">
      <c r="A737" s="182" t="str">
        <f>VLOOKUP(C737,품목코드!$B$2:$C$293,2,FALSE)</f>
        <v>AL-AFO-00001</v>
      </c>
      <c r="B737" s="159" t="s">
        <v>1068</v>
      </c>
      <c r="C737" s="159" t="s">
        <v>370</v>
      </c>
      <c r="D737" s="138" t="s">
        <v>1098</v>
      </c>
      <c r="E737" s="159" t="s">
        <v>16</v>
      </c>
      <c r="F737" s="179">
        <v>2800</v>
      </c>
      <c r="G737" s="186">
        <v>2023</v>
      </c>
      <c r="H737" s="184">
        <v>45018</v>
      </c>
      <c r="I737" s="182">
        <v>46</v>
      </c>
      <c r="J737" s="185">
        <f t="shared" si="22"/>
        <v>128800</v>
      </c>
      <c r="K737" s="184">
        <v>44992</v>
      </c>
      <c r="L737" s="184">
        <v>45114</v>
      </c>
      <c r="M737" s="182">
        <f t="shared" si="23"/>
        <v>122</v>
      </c>
    </row>
    <row r="738" spans="1:13">
      <c r="A738" s="182" t="str">
        <f>VLOOKUP(C738,품목코드!$B$2:$C$293,2,FALSE)</f>
        <v>AL-AFP-00001</v>
      </c>
      <c r="B738" s="159" t="s">
        <v>1068</v>
      </c>
      <c r="C738" s="159" t="s">
        <v>372</v>
      </c>
      <c r="D738" s="138" t="s">
        <v>1078</v>
      </c>
      <c r="E738" s="159" t="s">
        <v>95</v>
      </c>
      <c r="F738" s="179">
        <v>1332000</v>
      </c>
      <c r="G738" s="186">
        <v>2023</v>
      </c>
      <c r="H738" s="184">
        <v>45181</v>
      </c>
      <c r="I738" s="182">
        <v>20</v>
      </c>
      <c r="J738" s="185">
        <f t="shared" si="22"/>
        <v>26640000</v>
      </c>
      <c r="K738" s="184">
        <v>45165</v>
      </c>
      <c r="L738" s="184">
        <v>45169</v>
      </c>
      <c r="M738" s="182">
        <f t="shared" si="23"/>
        <v>4</v>
      </c>
    </row>
    <row r="739" spans="1:13">
      <c r="A739" s="182" t="str">
        <f>VLOOKUP(C739,품목코드!$B$2:$C$293,2,FALSE)</f>
        <v>AL-AFQ-00001</v>
      </c>
      <c r="B739" s="159" t="s">
        <v>1068</v>
      </c>
      <c r="C739" s="159" t="s">
        <v>374</v>
      </c>
      <c r="D739" s="138" t="s">
        <v>1099</v>
      </c>
      <c r="E739" s="159" t="s">
        <v>205</v>
      </c>
      <c r="F739" s="179">
        <v>37660</v>
      </c>
      <c r="G739" s="186">
        <v>2023</v>
      </c>
      <c r="H739" s="184">
        <v>45020</v>
      </c>
      <c r="I739" s="182">
        <v>5</v>
      </c>
      <c r="J739" s="185">
        <f t="shared" si="22"/>
        <v>188300</v>
      </c>
      <c r="K739" s="184">
        <v>45002</v>
      </c>
      <c r="L739" s="184">
        <v>45016</v>
      </c>
      <c r="M739" s="182">
        <f t="shared" si="23"/>
        <v>14</v>
      </c>
    </row>
    <row r="740" spans="1:13">
      <c r="A740" s="182" t="str">
        <f>VLOOKUP(C740,품목코드!$B$2:$C$293,2,FALSE)</f>
        <v>AL-AFR-00001</v>
      </c>
      <c r="B740" s="159" t="s">
        <v>1068</v>
      </c>
      <c r="C740" s="159" t="s">
        <v>376</v>
      </c>
      <c r="D740" s="138" t="s">
        <v>1100</v>
      </c>
      <c r="E740" s="159" t="s">
        <v>205</v>
      </c>
      <c r="F740" s="179">
        <v>10000</v>
      </c>
      <c r="G740" s="186">
        <v>2023</v>
      </c>
      <c r="H740" s="184">
        <v>45035</v>
      </c>
      <c r="I740" s="182">
        <v>13</v>
      </c>
      <c r="J740" s="185">
        <f t="shared" si="22"/>
        <v>130000</v>
      </c>
      <c r="K740" s="184">
        <v>45028</v>
      </c>
      <c r="L740" s="184">
        <v>45075</v>
      </c>
      <c r="M740" s="182">
        <f t="shared" si="23"/>
        <v>47</v>
      </c>
    </row>
    <row r="741" spans="1:13">
      <c r="A741" s="182" t="str">
        <f>VLOOKUP(C741,품목코드!$B$2:$C$293,2,FALSE)</f>
        <v>AL-AFS-00001</v>
      </c>
      <c r="B741" s="159" t="s">
        <v>1068</v>
      </c>
      <c r="C741" s="159" t="s">
        <v>378</v>
      </c>
      <c r="D741" s="138" t="s">
        <v>379</v>
      </c>
      <c r="E741" s="159" t="s">
        <v>16</v>
      </c>
      <c r="F741" s="179">
        <v>3500</v>
      </c>
      <c r="G741" s="186">
        <v>2023</v>
      </c>
      <c r="H741" s="184">
        <v>44996</v>
      </c>
      <c r="I741" s="182">
        <v>32</v>
      </c>
      <c r="J741" s="185">
        <f t="shared" si="22"/>
        <v>112000</v>
      </c>
      <c r="K741" s="184">
        <v>44984</v>
      </c>
      <c r="L741" s="184">
        <v>45008</v>
      </c>
      <c r="M741" s="182">
        <f t="shared" si="23"/>
        <v>24</v>
      </c>
    </row>
    <row r="742" spans="1:13">
      <c r="A742" s="182" t="str">
        <f>VLOOKUP(C742,품목코드!$B$2:$C$293,2,FALSE)</f>
        <v>AL-AKG-00001</v>
      </c>
      <c r="B742" s="159" t="s">
        <v>1068</v>
      </c>
      <c r="C742" s="159" t="s">
        <v>1101</v>
      </c>
      <c r="D742" s="138" t="s">
        <v>1102</v>
      </c>
      <c r="E742" s="159" t="s">
        <v>16</v>
      </c>
      <c r="F742" s="179">
        <v>3500</v>
      </c>
      <c r="G742" s="186">
        <v>2023</v>
      </c>
      <c r="H742" s="184">
        <v>44935</v>
      </c>
      <c r="I742" s="182">
        <v>14</v>
      </c>
      <c r="J742" s="185">
        <f t="shared" si="22"/>
        <v>49000</v>
      </c>
      <c r="K742" s="184">
        <v>44908</v>
      </c>
      <c r="L742" s="184">
        <v>44931</v>
      </c>
      <c r="M742" s="182">
        <f t="shared" si="23"/>
        <v>23</v>
      </c>
    </row>
    <row r="743" spans="1:13">
      <c r="A743" s="182" t="str">
        <f>VLOOKUP(C743,품목코드!$B$2:$C$293,2,FALSE)</f>
        <v>AL-AKH-00001</v>
      </c>
      <c r="B743" s="159" t="s">
        <v>1068</v>
      </c>
      <c r="C743" s="159" t="s">
        <v>1103</v>
      </c>
      <c r="D743" s="138" t="s">
        <v>1104</v>
      </c>
      <c r="E743" s="159" t="s">
        <v>95</v>
      </c>
      <c r="F743" s="179">
        <v>3130000</v>
      </c>
      <c r="G743" s="186">
        <v>2023</v>
      </c>
      <c r="H743" s="184">
        <v>45025</v>
      </c>
      <c r="I743" s="182">
        <v>40</v>
      </c>
      <c r="J743" s="185">
        <f t="shared" si="22"/>
        <v>125200000</v>
      </c>
      <c r="K743" s="184">
        <v>45011</v>
      </c>
      <c r="L743" s="184">
        <v>45059</v>
      </c>
      <c r="M743" s="182">
        <f t="shared" si="23"/>
        <v>48</v>
      </c>
    </row>
    <row r="744" spans="1:13">
      <c r="A744" s="182" t="str">
        <f>VLOOKUP(C744,품목코드!$B$2:$C$293,2,FALSE)</f>
        <v>AL-AFV-00001</v>
      </c>
      <c r="B744" s="159" t="s">
        <v>1068</v>
      </c>
      <c r="C744" s="159" t="s">
        <v>384</v>
      </c>
      <c r="D744" s="138" t="s">
        <v>1105</v>
      </c>
      <c r="E744" s="159" t="s">
        <v>208</v>
      </c>
      <c r="F744" s="179">
        <v>226000</v>
      </c>
      <c r="G744" s="186">
        <v>2023</v>
      </c>
      <c r="H744" s="184">
        <v>45180</v>
      </c>
      <c r="I744" s="182">
        <v>33</v>
      </c>
      <c r="J744" s="185">
        <f t="shared" si="22"/>
        <v>7458000</v>
      </c>
      <c r="K744" s="184">
        <v>45158</v>
      </c>
      <c r="L744" s="184">
        <v>45332</v>
      </c>
      <c r="M744" s="182">
        <f t="shared" si="23"/>
        <v>174</v>
      </c>
    </row>
    <row r="745" spans="1:13">
      <c r="A745" s="182" t="str">
        <f>VLOOKUP(C745,품목코드!$B$2:$C$293,2,FALSE)</f>
        <v>AL-AFW-00001</v>
      </c>
      <c r="B745" s="159" t="s">
        <v>1068</v>
      </c>
      <c r="C745" s="159" t="s">
        <v>386</v>
      </c>
      <c r="D745" s="138" t="s">
        <v>1106</v>
      </c>
      <c r="E745" s="159" t="s">
        <v>68</v>
      </c>
      <c r="F745" s="179">
        <v>113300</v>
      </c>
      <c r="G745" s="186">
        <v>2023</v>
      </c>
      <c r="H745" s="184">
        <v>45275</v>
      </c>
      <c r="I745" s="182">
        <v>4</v>
      </c>
      <c r="J745" s="185">
        <f t="shared" si="22"/>
        <v>453200</v>
      </c>
      <c r="K745" s="184">
        <v>45254</v>
      </c>
      <c r="L745" s="184">
        <v>45303</v>
      </c>
      <c r="M745" s="182">
        <f t="shared" si="23"/>
        <v>49</v>
      </c>
    </row>
    <row r="746" spans="1:13">
      <c r="A746" s="182" t="str">
        <f>VLOOKUP(C746,품목코드!$B$2:$C$293,2,FALSE)</f>
        <v>AL-AFX-00001</v>
      </c>
      <c r="B746" s="159" t="s">
        <v>1068</v>
      </c>
      <c r="C746" s="159" t="s">
        <v>388</v>
      </c>
      <c r="D746" s="138" t="s">
        <v>1107</v>
      </c>
      <c r="E746" s="159" t="s">
        <v>208</v>
      </c>
      <c r="F746" s="179">
        <v>300000</v>
      </c>
      <c r="G746" s="186">
        <v>2023</v>
      </c>
      <c r="H746" s="184">
        <v>45088</v>
      </c>
      <c r="I746" s="182">
        <v>27</v>
      </c>
      <c r="J746" s="185">
        <f t="shared" si="22"/>
        <v>8100000</v>
      </c>
      <c r="K746" s="184">
        <v>45071</v>
      </c>
      <c r="L746" s="184">
        <v>45156</v>
      </c>
      <c r="M746" s="182">
        <f t="shared" si="23"/>
        <v>85</v>
      </c>
    </row>
    <row r="747" spans="1:13">
      <c r="A747" s="182" t="str">
        <f>VLOOKUP(C747,품목코드!$B$2:$C$293,2,FALSE)</f>
        <v>AM-AGI-00001</v>
      </c>
      <c r="B747" s="159" t="s">
        <v>1108</v>
      </c>
      <c r="C747" s="159" t="s">
        <v>412</v>
      </c>
      <c r="D747" s="138" t="s">
        <v>1109</v>
      </c>
      <c r="E747" s="159" t="s">
        <v>1070</v>
      </c>
      <c r="F747" s="179">
        <v>570</v>
      </c>
      <c r="G747" s="186">
        <v>2023</v>
      </c>
      <c r="H747" s="184">
        <v>44959</v>
      </c>
      <c r="I747" s="182">
        <v>47</v>
      </c>
      <c r="J747" s="185">
        <f t="shared" si="22"/>
        <v>26790</v>
      </c>
      <c r="K747" s="184">
        <v>44951</v>
      </c>
      <c r="L747" s="184">
        <v>45123</v>
      </c>
      <c r="M747" s="182">
        <f t="shared" si="23"/>
        <v>172</v>
      </c>
    </row>
    <row r="748" spans="1:13">
      <c r="A748" s="182" t="str">
        <f>VLOOKUP(C748,품목코드!$B$2:$C$293,2,FALSE)</f>
        <v>AM-AGJ-00001</v>
      </c>
      <c r="B748" s="159" t="s">
        <v>1108</v>
      </c>
      <c r="C748" s="159" t="s">
        <v>414</v>
      </c>
      <c r="D748" s="138" t="s">
        <v>1110</v>
      </c>
      <c r="E748" s="159" t="s">
        <v>1070</v>
      </c>
      <c r="F748" s="179">
        <v>570</v>
      </c>
      <c r="G748" s="186">
        <v>2023</v>
      </c>
      <c r="H748" s="184">
        <v>45010</v>
      </c>
      <c r="I748" s="182">
        <v>38</v>
      </c>
      <c r="J748" s="185">
        <f t="shared" si="22"/>
        <v>21660</v>
      </c>
      <c r="K748" s="184">
        <v>44991</v>
      </c>
      <c r="L748" s="184">
        <v>45139</v>
      </c>
      <c r="M748" s="182">
        <f t="shared" si="23"/>
        <v>148</v>
      </c>
    </row>
    <row r="749" spans="1:13">
      <c r="A749" s="182" t="str">
        <f>VLOOKUP(C749,품목코드!$B$2:$C$293,2,FALSE)</f>
        <v>AM-AGK-00001</v>
      </c>
      <c r="B749" s="159" t="s">
        <v>1108</v>
      </c>
      <c r="C749" s="159" t="s">
        <v>416</v>
      </c>
      <c r="D749" s="138" t="s">
        <v>1111</v>
      </c>
      <c r="E749" s="159" t="s">
        <v>1112</v>
      </c>
      <c r="F749" s="179">
        <v>13300</v>
      </c>
      <c r="G749" s="186">
        <v>2023</v>
      </c>
      <c r="H749" s="184">
        <v>44943</v>
      </c>
      <c r="I749" s="182">
        <v>33</v>
      </c>
      <c r="J749" s="185">
        <f t="shared" si="22"/>
        <v>438900</v>
      </c>
      <c r="K749" s="184">
        <v>44943</v>
      </c>
      <c r="L749" s="184">
        <v>44944</v>
      </c>
      <c r="M749" s="182">
        <f t="shared" si="23"/>
        <v>1</v>
      </c>
    </row>
    <row r="750" spans="1:13">
      <c r="A750" s="182" t="str">
        <f>VLOOKUP(C750,품목코드!$B$2:$C$293,2,FALSE)</f>
        <v>AM-AGL-00001</v>
      </c>
      <c r="B750" s="159" t="s">
        <v>1108</v>
      </c>
      <c r="C750" s="159" t="s">
        <v>419</v>
      </c>
      <c r="D750" s="138" t="s">
        <v>1113</v>
      </c>
      <c r="E750" s="159" t="s">
        <v>16</v>
      </c>
      <c r="F750" s="179">
        <v>27300</v>
      </c>
      <c r="G750" s="186">
        <v>2023</v>
      </c>
      <c r="H750" s="184">
        <v>45057</v>
      </c>
      <c r="I750" s="182">
        <v>25</v>
      </c>
      <c r="J750" s="185">
        <f t="shared" si="22"/>
        <v>682500</v>
      </c>
      <c r="K750" s="184">
        <v>45039</v>
      </c>
      <c r="L750" s="184">
        <v>45078</v>
      </c>
      <c r="M750" s="182">
        <f t="shared" si="23"/>
        <v>39</v>
      </c>
    </row>
    <row r="751" spans="1:13">
      <c r="A751" s="182" t="str">
        <f>VLOOKUP(C751,품목코드!$B$2:$C$293,2,FALSE)</f>
        <v>AM-AFY-00001</v>
      </c>
      <c r="B751" s="159" t="s">
        <v>1114</v>
      </c>
      <c r="C751" s="159" t="s">
        <v>391</v>
      </c>
      <c r="D751" s="138" t="s">
        <v>1115</v>
      </c>
      <c r="E751" s="159" t="s">
        <v>819</v>
      </c>
      <c r="F751" s="179">
        <v>18620</v>
      </c>
      <c r="G751" s="186">
        <v>2023</v>
      </c>
      <c r="H751" s="184">
        <v>45280</v>
      </c>
      <c r="I751" s="182">
        <v>9</v>
      </c>
      <c r="J751" s="185">
        <f t="shared" si="22"/>
        <v>167580</v>
      </c>
      <c r="K751" s="184">
        <v>45279</v>
      </c>
      <c r="L751" s="184">
        <v>45301</v>
      </c>
      <c r="M751" s="182">
        <f t="shared" si="23"/>
        <v>22</v>
      </c>
    </row>
    <row r="752" spans="1:13">
      <c r="A752" s="182" t="str">
        <f>VLOOKUP(C752,품목코드!$B$2:$C$293,2,FALSE)</f>
        <v>AM-AFZ-00001</v>
      </c>
      <c r="B752" s="159" t="s">
        <v>1114</v>
      </c>
      <c r="C752" s="159" t="s">
        <v>393</v>
      </c>
      <c r="D752" s="138" t="s">
        <v>1116</v>
      </c>
      <c r="E752" s="159" t="s">
        <v>819</v>
      </c>
      <c r="F752" s="179">
        <v>27840</v>
      </c>
      <c r="G752" s="186">
        <v>2023</v>
      </c>
      <c r="H752" s="184">
        <v>44993</v>
      </c>
      <c r="I752" s="182">
        <v>41</v>
      </c>
      <c r="J752" s="185">
        <f t="shared" si="22"/>
        <v>1141440</v>
      </c>
      <c r="K752" s="184">
        <v>44973</v>
      </c>
      <c r="L752" s="184">
        <v>45005</v>
      </c>
      <c r="M752" s="182">
        <f t="shared" si="23"/>
        <v>32</v>
      </c>
    </row>
    <row r="753" spans="1:13">
      <c r="A753" s="182" t="str">
        <f>VLOOKUP(C753,품목코드!$B$2:$C$293,2,FALSE)</f>
        <v>AM-AGA-00001</v>
      </c>
      <c r="B753" s="159" t="s">
        <v>1114</v>
      </c>
      <c r="C753" s="159" t="s">
        <v>395</v>
      </c>
      <c r="D753" s="138" t="s">
        <v>1117</v>
      </c>
      <c r="E753" s="159" t="s">
        <v>819</v>
      </c>
      <c r="F753" s="179">
        <v>169100</v>
      </c>
      <c r="G753" s="186">
        <v>2023</v>
      </c>
      <c r="H753" s="184">
        <v>45066</v>
      </c>
      <c r="I753" s="182">
        <v>36</v>
      </c>
      <c r="J753" s="185">
        <f t="shared" si="22"/>
        <v>6087600</v>
      </c>
      <c r="K753" s="184">
        <v>45043</v>
      </c>
      <c r="L753" s="184">
        <v>45095</v>
      </c>
      <c r="M753" s="182">
        <f t="shared" si="23"/>
        <v>52</v>
      </c>
    </row>
    <row r="754" spans="1:13">
      <c r="A754" s="182" t="str">
        <f>VLOOKUP(C754,품목코드!$B$2:$C$293,2,FALSE)</f>
        <v>AM-AGB-00001</v>
      </c>
      <c r="B754" s="159" t="s">
        <v>1114</v>
      </c>
      <c r="C754" s="159" t="s">
        <v>397</v>
      </c>
      <c r="D754" s="138" t="s">
        <v>1118</v>
      </c>
      <c r="E754" s="159" t="s">
        <v>819</v>
      </c>
      <c r="F754" s="179">
        <v>25270</v>
      </c>
      <c r="G754" s="186">
        <v>2023</v>
      </c>
      <c r="H754" s="184">
        <v>44964</v>
      </c>
      <c r="I754" s="182">
        <v>10</v>
      </c>
      <c r="J754" s="185">
        <f t="shared" si="22"/>
        <v>252700</v>
      </c>
      <c r="K754" s="184">
        <v>44943</v>
      </c>
      <c r="L754" s="184">
        <v>44964</v>
      </c>
      <c r="M754" s="182">
        <f t="shared" si="23"/>
        <v>21</v>
      </c>
    </row>
    <row r="755" spans="1:13">
      <c r="A755" s="182" t="str">
        <f>VLOOKUP(C755,품목코드!$B$2:$C$293,2,FALSE)</f>
        <v>AM-AGC-00001</v>
      </c>
      <c r="B755" s="159" t="s">
        <v>1114</v>
      </c>
      <c r="C755" s="159" t="s">
        <v>399</v>
      </c>
      <c r="D755" s="138" t="s">
        <v>1119</v>
      </c>
      <c r="E755" s="159" t="s">
        <v>130</v>
      </c>
      <c r="F755" s="179">
        <v>42470</v>
      </c>
      <c r="G755" s="186">
        <v>2023</v>
      </c>
      <c r="H755" s="184">
        <v>45184</v>
      </c>
      <c r="I755" s="182">
        <v>3</v>
      </c>
      <c r="J755" s="185">
        <f t="shared" si="22"/>
        <v>127410</v>
      </c>
      <c r="K755" s="184">
        <v>45155</v>
      </c>
      <c r="L755" s="184">
        <v>45189</v>
      </c>
      <c r="M755" s="182">
        <f t="shared" si="23"/>
        <v>34</v>
      </c>
    </row>
    <row r="756" spans="1:13">
      <c r="A756" s="182" t="str">
        <f>VLOOKUP(C756,품목코드!$B$2:$C$293,2,FALSE)</f>
        <v>AM-AGD-00001</v>
      </c>
      <c r="B756" s="159" t="s">
        <v>1114</v>
      </c>
      <c r="C756" s="159" t="s">
        <v>1120</v>
      </c>
      <c r="D756" s="138" t="s">
        <v>1121</v>
      </c>
      <c r="E756" s="159" t="s">
        <v>130</v>
      </c>
      <c r="F756" s="179">
        <v>33540</v>
      </c>
      <c r="G756" s="186">
        <v>2023</v>
      </c>
      <c r="H756" s="184">
        <v>44977</v>
      </c>
      <c r="I756" s="182">
        <v>19</v>
      </c>
      <c r="J756" s="185">
        <f t="shared" si="22"/>
        <v>637260</v>
      </c>
      <c r="K756" s="184">
        <v>44972</v>
      </c>
      <c r="L756" s="184">
        <v>45105</v>
      </c>
      <c r="M756" s="182">
        <f t="shared" si="23"/>
        <v>133</v>
      </c>
    </row>
    <row r="757" spans="1:13">
      <c r="A757" s="182" t="str">
        <f>VLOOKUP(C757,품목코드!$B$2:$C$293,2,FALSE)</f>
        <v>AM-AGE-00001</v>
      </c>
      <c r="B757" s="159" t="s">
        <v>1114</v>
      </c>
      <c r="C757" s="159" t="s">
        <v>404</v>
      </c>
      <c r="D757" s="138" t="s">
        <v>1122</v>
      </c>
      <c r="E757" s="159" t="s">
        <v>130</v>
      </c>
      <c r="F757" s="179">
        <v>20520</v>
      </c>
      <c r="G757" s="186">
        <v>2023</v>
      </c>
      <c r="H757" s="184">
        <v>45217</v>
      </c>
      <c r="I757" s="182">
        <v>20</v>
      </c>
      <c r="J757" s="185">
        <f t="shared" si="22"/>
        <v>410400</v>
      </c>
      <c r="K757" s="184">
        <v>45201</v>
      </c>
      <c r="L757" s="184">
        <v>45335</v>
      </c>
      <c r="M757" s="182">
        <f t="shared" si="23"/>
        <v>134</v>
      </c>
    </row>
    <row r="758" spans="1:13">
      <c r="A758" s="182" t="str">
        <f>VLOOKUP(C758,품목코드!$B$2:$C$293,2,FALSE)</f>
        <v>AM-AGF-00001</v>
      </c>
      <c r="B758" s="159" t="s">
        <v>1114</v>
      </c>
      <c r="C758" s="159" t="s">
        <v>406</v>
      </c>
      <c r="D758" s="138" t="s">
        <v>1123</v>
      </c>
      <c r="E758" s="159" t="s">
        <v>819</v>
      </c>
      <c r="F758" s="179">
        <v>25840</v>
      </c>
      <c r="G758" s="186">
        <v>2023</v>
      </c>
      <c r="H758" s="184">
        <v>44946</v>
      </c>
      <c r="I758" s="182">
        <v>2</v>
      </c>
      <c r="J758" s="185">
        <f t="shared" si="22"/>
        <v>51680</v>
      </c>
      <c r="K758" s="184">
        <v>44925</v>
      </c>
      <c r="L758" s="184">
        <v>44950</v>
      </c>
      <c r="M758" s="182">
        <f t="shared" si="23"/>
        <v>25</v>
      </c>
    </row>
    <row r="759" spans="1:13">
      <c r="A759" s="182" t="str">
        <f>VLOOKUP(C759,품목코드!$B$2:$C$293,2,FALSE)</f>
        <v>AM-AGG-00001</v>
      </c>
      <c r="B759" s="159" t="s">
        <v>1114</v>
      </c>
      <c r="C759" s="159" t="s">
        <v>408</v>
      </c>
      <c r="D759" s="138" t="s">
        <v>1124</v>
      </c>
      <c r="E759" s="159" t="s">
        <v>819</v>
      </c>
      <c r="F759" s="179">
        <v>40850</v>
      </c>
      <c r="G759" s="186">
        <v>2023</v>
      </c>
      <c r="H759" s="184">
        <v>45202</v>
      </c>
      <c r="I759" s="182">
        <v>22</v>
      </c>
      <c r="J759" s="185">
        <f t="shared" si="22"/>
        <v>898700</v>
      </c>
      <c r="K759" s="184">
        <v>45174</v>
      </c>
      <c r="L759" s="184">
        <v>45272</v>
      </c>
      <c r="M759" s="182">
        <f t="shared" si="23"/>
        <v>98</v>
      </c>
    </row>
    <row r="760" spans="1:13">
      <c r="A760" s="182" t="str">
        <f>VLOOKUP(C760,품목코드!$B$2:$C$293,2,FALSE)</f>
        <v>AM-AGH-00001</v>
      </c>
      <c r="B760" s="159" t="s">
        <v>1114</v>
      </c>
      <c r="C760" s="159" t="s">
        <v>1125</v>
      </c>
      <c r="D760" s="138" t="s">
        <v>1126</v>
      </c>
      <c r="E760" s="159" t="s">
        <v>819</v>
      </c>
      <c r="F760" s="179">
        <v>533240</v>
      </c>
      <c r="G760" s="186">
        <v>2023</v>
      </c>
      <c r="H760" s="184">
        <v>45099</v>
      </c>
      <c r="I760" s="182">
        <v>50</v>
      </c>
      <c r="J760" s="185">
        <f t="shared" si="22"/>
        <v>26662000</v>
      </c>
      <c r="K760" s="184">
        <v>45097</v>
      </c>
      <c r="L760" s="184">
        <v>45154</v>
      </c>
      <c r="M760" s="182">
        <f t="shared" si="23"/>
        <v>57</v>
      </c>
    </row>
    <row r="761" spans="1:13">
      <c r="A761" s="182" t="str">
        <f>VLOOKUP(C761,품목코드!$B$2:$C$293,2,FALSE)</f>
        <v>AN-AKW-00001</v>
      </c>
      <c r="B761" s="159" t="s">
        <v>1127</v>
      </c>
      <c r="C761" s="159" t="s">
        <v>1131</v>
      </c>
      <c r="D761" s="138" t="s">
        <v>1132</v>
      </c>
      <c r="E761" s="159" t="s">
        <v>16</v>
      </c>
      <c r="F761" s="179">
        <v>4910</v>
      </c>
      <c r="G761" s="186">
        <v>2023</v>
      </c>
      <c r="H761" s="184">
        <v>44942</v>
      </c>
      <c r="I761" s="182">
        <v>15</v>
      </c>
      <c r="J761" s="185">
        <f t="shared" si="22"/>
        <v>73650</v>
      </c>
      <c r="K761" s="184">
        <v>44936</v>
      </c>
      <c r="L761" s="184">
        <v>45110</v>
      </c>
      <c r="M761" s="182">
        <f t="shared" si="23"/>
        <v>174</v>
      </c>
    </row>
    <row r="762" spans="1:13">
      <c r="A762" s="182" t="str">
        <f>VLOOKUP(C762,품목코드!$B$2:$C$293,2,FALSE)</f>
        <v>AN-AKW-00001</v>
      </c>
      <c r="B762" s="159" t="s">
        <v>1127</v>
      </c>
      <c r="C762" s="159" t="s">
        <v>1131</v>
      </c>
      <c r="D762" s="138" t="s">
        <v>1133</v>
      </c>
      <c r="E762" s="159" t="s">
        <v>16</v>
      </c>
      <c r="F762" s="179">
        <v>4160</v>
      </c>
      <c r="G762" s="186">
        <v>2023</v>
      </c>
      <c r="H762" s="184">
        <v>45257</v>
      </c>
      <c r="I762" s="182">
        <v>32</v>
      </c>
      <c r="J762" s="185">
        <f t="shared" si="22"/>
        <v>133120</v>
      </c>
      <c r="K762" s="184">
        <v>45251</v>
      </c>
      <c r="L762" s="184">
        <v>45406</v>
      </c>
      <c r="M762" s="182">
        <f t="shared" si="23"/>
        <v>155</v>
      </c>
    </row>
    <row r="763" spans="1:13">
      <c r="A763" s="182" t="str">
        <f>VLOOKUP(C763,품목코드!$B$2:$C$293,2,FALSE)</f>
        <v>AN-AKX-00001</v>
      </c>
      <c r="B763" s="159" t="s">
        <v>1127</v>
      </c>
      <c r="C763" s="159" t="s">
        <v>1134</v>
      </c>
      <c r="D763" s="138" t="s">
        <v>1135</v>
      </c>
      <c r="E763" s="159" t="s">
        <v>16</v>
      </c>
      <c r="F763" s="179">
        <v>2260</v>
      </c>
      <c r="G763" s="186">
        <v>2023</v>
      </c>
      <c r="H763" s="184">
        <v>45042</v>
      </c>
      <c r="I763" s="182">
        <v>10</v>
      </c>
      <c r="J763" s="185">
        <f t="shared" si="22"/>
        <v>22600</v>
      </c>
      <c r="K763" s="184">
        <v>45035</v>
      </c>
      <c r="L763" s="184">
        <v>45108</v>
      </c>
      <c r="M763" s="182">
        <f t="shared" si="23"/>
        <v>73</v>
      </c>
    </row>
    <row r="764" spans="1:13">
      <c r="A764" s="182" t="str">
        <f>VLOOKUP(C764,품목코드!$B$2:$C$293,2,FALSE)</f>
        <v>AN-AKX-00001</v>
      </c>
      <c r="B764" s="159" t="s">
        <v>1127</v>
      </c>
      <c r="C764" s="159" t="s">
        <v>1134</v>
      </c>
      <c r="D764" s="138" t="s">
        <v>1136</v>
      </c>
      <c r="E764" s="159" t="s">
        <v>16</v>
      </c>
      <c r="F764" s="179">
        <v>2240</v>
      </c>
      <c r="G764" s="186">
        <v>2023</v>
      </c>
      <c r="H764" s="184">
        <v>45121</v>
      </c>
      <c r="I764" s="182">
        <v>26</v>
      </c>
      <c r="J764" s="185">
        <f t="shared" si="22"/>
        <v>58240</v>
      </c>
      <c r="K764" s="184">
        <v>45111</v>
      </c>
      <c r="L764" s="184">
        <v>45289</v>
      </c>
      <c r="M764" s="182">
        <f t="shared" si="23"/>
        <v>178</v>
      </c>
    </row>
    <row r="765" spans="1:13">
      <c r="A765" s="182" t="str">
        <f>VLOOKUP(C765,품목코드!$B$2:$C$293,2,FALSE)</f>
        <v>AN-AGQ-00001</v>
      </c>
      <c r="B765" s="159" t="s">
        <v>1127</v>
      </c>
      <c r="C765" s="159" t="s">
        <v>1137</v>
      </c>
      <c r="D765" s="138" t="s">
        <v>1138</v>
      </c>
      <c r="E765" s="159" t="s">
        <v>16</v>
      </c>
      <c r="F765" s="179">
        <v>6860</v>
      </c>
      <c r="G765" s="186">
        <v>2023</v>
      </c>
      <c r="H765" s="184">
        <v>45005</v>
      </c>
      <c r="I765" s="182">
        <v>4</v>
      </c>
      <c r="J765" s="185">
        <f t="shared" si="22"/>
        <v>27440</v>
      </c>
      <c r="K765" s="184">
        <v>44990</v>
      </c>
      <c r="L765" s="184">
        <v>45071</v>
      </c>
      <c r="M765" s="182">
        <f t="shared" si="23"/>
        <v>81</v>
      </c>
    </row>
    <row r="766" spans="1:13">
      <c r="A766" s="182" t="str">
        <f>VLOOKUP(C766,품목코드!$B$2:$C$293,2,FALSE)</f>
        <v>AN-AKY-00001</v>
      </c>
      <c r="B766" s="159" t="s">
        <v>1127</v>
      </c>
      <c r="C766" s="159" t="s">
        <v>1139</v>
      </c>
      <c r="D766" s="138" t="s">
        <v>1140</v>
      </c>
      <c r="E766" s="159" t="s">
        <v>16</v>
      </c>
      <c r="F766" s="179">
        <v>6560</v>
      </c>
      <c r="G766" s="186">
        <v>2023</v>
      </c>
      <c r="H766" s="184">
        <v>44944</v>
      </c>
      <c r="I766" s="182">
        <v>29</v>
      </c>
      <c r="J766" s="185">
        <f t="shared" si="22"/>
        <v>190240</v>
      </c>
      <c r="K766" s="184">
        <v>44922</v>
      </c>
      <c r="L766" s="184">
        <v>45034</v>
      </c>
      <c r="M766" s="182">
        <f t="shared" si="23"/>
        <v>112</v>
      </c>
    </row>
    <row r="767" spans="1:13">
      <c r="A767" s="182" t="str">
        <f>VLOOKUP(C767,품목코드!$B$2:$C$293,2,FALSE)</f>
        <v>AO-AGT-00001</v>
      </c>
      <c r="B767" s="159" t="s">
        <v>1141</v>
      </c>
      <c r="C767" s="159" t="s">
        <v>442</v>
      </c>
      <c r="D767" s="138" t="s">
        <v>1144</v>
      </c>
      <c r="E767" s="159" t="s">
        <v>1143</v>
      </c>
      <c r="F767" s="179">
        <v>46220</v>
      </c>
      <c r="G767" s="186">
        <v>2023</v>
      </c>
      <c r="H767" s="184">
        <v>45254</v>
      </c>
      <c r="I767" s="182">
        <v>0</v>
      </c>
      <c r="J767" s="185">
        <f t="shared" si="22"/>
        <v>0</v>
      </c>
      <c r="K767" s="184">
        <v>45229</v>
      </c>
      <c r="L767" s="184">
        <v>45317</v>
      </c>
      <c r="M767" s="182">
        <f t="shared" si="23"/>
        <v>88</v>
      </c>
    </row>
    <row r="768" spans="1:13">
      <c r="A768" s="182" t="str">
        <f>VLOOKUP(C768,품목코드!$B$2:$C$293,2,FALSE)</f>
        <v>AO-AGU-00001</v>
      </c>
      <c r="B768" s="159" t="s">
        <v>1141</v>
      </c>
      <c r="C768" s="159" t="s">
        <v>444</v>
      </c>
      <c r="D768" s="138" t="s">
        <v>1144</v>
      </c>
      <c r="E768" s="159" t="s">
        <v>1143</v>
      </c>
      <c r="F768" s="179">
        <v>60220</v>
      </c>
      <c r="G768" s="186">
        <v>2023</v>
      </c>
      <c r="H768" s="184">
        <v>45102</v>
      </c>
      <c r="I768" s="182">
        <v>17</v>
      </c>
      <c r="J768" s="185">
        <f t="shared" si="22"/>
        <v>1023740</v>
      </c>
      <c r="K768" s="184">
        <v>45079</v>
      </c>
      <c r="L768" s="184">
        <v>45125</v>
      </c>
      <c r="M768" s="182">
        <f t="shared" si="23"/>
        <v>46</v>
      </c>
    </row>
    <row r="769" spans="1:13">
      <c r="A769" s="182" t="str">
        <f>VLOOKUP(C769,품목코드!$B$2:$C$293,2,FALSE)</f>
        <v>AO-AGV-00001</v>
      </c>
      <c r="B769" s="159" t="s">
        <v>1141</v>
      </c>
      <c r="C769" s="159" t="s">
        <v>446</v>
      </c>
      <c r="D769" s="138" t="s">
        <v>1145</v>
      </c>
      <c r="E769" s="159" t="s">
        <v>1143</v>
      </c>
      <c r="F769" s="179">
        <v>82220</v>
      </c>
      <c r="G769" s="186">
        <v>2023</v>
      </c>
      <c r="H769" s="184">
        <v>44999</v>
      </c>
      <c r="I769" s="182">
        <v>40</v>
      </c>
      <c r="J769" s="185">
        <f t="shared" si="22"/>
        <v>3288800</v>
      </c>
      <c r="K769" s="184">
        <v>44981</v>
      </c>
      <c r="L769" s="184">
        <v>44990</v>
      </c>
      <c r="M769" s="182">
        <f t="shared" si="23"/>
        <v>9</v>
      </c>
    </row>
    <row r="770" spans="1:13">
      <c r="A770" s="182" t="str">
        <f>VLOOKUP(C770,품목코드!$B$2:$C$293,2,FALSE)</f>
        <v>AO-AGY-00001</v>
      </c>
      <c r="B770" s="159" t="s">
        <v>1141</v>
      </c>
      <c r="C770" s="159" t="s">
        <v>452</v>
      </c>
      <c r="D770" s="138" t="s">
        <v>1146</v>
      </c>
      <c r="E770" s="159" t="s">
        <v>1143</v>
      </c>
      <c r="F770" s="179">
        <v>131840</v>
      </c>
      <c r="G770" s="186">
        <v>2023</v>
      </c>
      <c r="H770" s="184">
        <v>45067</v>
      </c>
      <c r="I770" s="182">
        <v>20</v>
      </c>
      <c r="J770" s="185">
        <f t="shared" si="22"/>
        <v>2636800</v>
      </c>
      <c r="K770" s="184">
        <v>45052</v>
      </c>
      <c r="L770" s="184">
        <v>45053</v>
      </c>
      <c r="M770" s="182">
        <f t="shared" si="23"/>
        <v>1</v>
      </c>
    </row>
    <row r="771" spans="1:13">
      <c r="A771" s="182" t="str">
        <f>VLOOKUP(C771,품목코드!$B$2:$C$293,2,FALSE)</f>
        <v>AO-AGZ-00001</v>
      </c>
      <c r="B771" s="159" t="s">
        <v>1141</v>
      </c>
      <c r="C771" s="159" t="s">
        <v>454</v>
      </c>
      <c r="D771" s="138" t="s">
        <v>1147</v>
      </c>
      <c r="E771" s="159" t="s">
        <v>95</v>
      </c>
      <c r="F771" s="179">
        <v>2346000</v>
      </c>
      <c r="G771" s="186">
        <v>2023</v>
      </c>
      <c r="H771" s="184">
        <v>45141</v>
      </c>
      <c r="I771" s="182">
        <v>31</v>
      </c>
      <c r="J771" s="185">
        <f t="shared" ref="J771:J834" si="24">F771*I771</f>
        <v>72726000</v>
      </c>
      <c r="K771" s="184">
        <v>45132</v>
      </c>
      <c r="L771" s="184">
        <v>45148</v>
      </c>
      <c r="M771" s="182">
        <f t="shared" ref="M771:M834" si="25">L771-K771</f>
        <v>16</v>
      </c>
    </row>
    <row r="772" spans="1:13">
      <c r="A772" s="182" t="str">
        <f>VLOOKUP(C772,품목코드!$B$2:$C$293,2,FALSE)</f>
        <v>AO-AKZ-00001</v>
      </c>
      <c r="B772" s="159" t="s">
        <v>1141</v>
      </c>
      <c r="C772" s="159" t="s">
        <v>1148</v>
      </c>
      <c r="D772" s="138" t="s">
        <v>1149</v>
      </c>
      <c r="E772" s="159" t="s">
        <v>95</v>
      </c>
      <c r="F772" s="179">
        <v>639910</v>
      </c>
      <c r="G772" s="186">
        <v>2023</v>
      </c>
      <c r="H772" s="184">
        <v>45148</v>
      </c>
      <c r="I772" s="182">
        <v>6</v>
      </c>
      <c r="J772" s="185">
        <f t="shared" si="24"/>
        <v>3839460</v>
      </c>
      <c r="K772" s="184">
        <v>45147</v>
      </c>
      <c r="L772" s="184">
        <v>45249</v>
      </c>
      <c r="M772" s="182">
        <f t="shared" si="25"/>
        <v>102</v>
      </c>
    </row>
    <row r="773" spans="1:13">
      <c r="A773" s="182" t="str">
        <f>VLOOKUP(C773,품목코드!$B$2:$C$293,2,FALSE)</f>
        <v>AO-AHB-00001</v>
      </c>
      <c r="B773" s="159" t="s">
        <v>1141</v>
      </c>
      <c r="C773" s="159" t="s">
        <v>458</v>
      </c>
      <c r="D773" s="138" t="s">
        <v>1150</v>
      </c>
      <c r="E773" s="159" t="s">
        <v>16</v>
      </c>
      <c r="F773" s="179">
        <v>6500</v>
      </c>
      <c r="G773" s="186">
        <v>2023</v>
      </c>
      <c r="H773" s="184">
        <v>45126</v>
      </c>
      <c r="I773" s="182">
        <v>44</v>
      </c>
      <c r="J773" s="185">
        <f t="shared" si="24"/>
        <v>286000</v>
      </c>
      <c r="K773" s="184">
        <v>45107</v>
      </c>
      <c r="L773" s="184">
        <v>45112</v>
      </c>
      <c r="M773" s="182">
        <f t="shared" si="25"/>
        <v>5</v>
      </c>
    </row>
    <row r="774" spans="1:13">
      <c r="A774" s="182" t="str">
        <f>VLOOKUP(C774,품목코드!$B$2:$C$293,2,FALSE)</f>
        <v>AO-AHC-00001</v>
      </c>
      <c r="B774" s="159" t="s">
        <v>1141</v>
      </c>
      <c r="C774" s="159" t="s">
        <v>460</v>
      </c>
      <c r="D774" s="138" t="s">
        <v>1151</v>
      </c>
      <c r="E774" s="159" t="s">
        <v>1152</v>
      </c>
      <c r="F774" s="179">
        <v>1684620</v>
      </c>
      <c r="G774" s="186">
        <v>2023</v>
      </c>
      <c r="H774" s="184">
        <v>45258</v>
      </c>
      <c r="I774" s="182">
        <v>32</v>
      </c>
      <c r="J774" s="185">
        <f t="shared" si="24"/>
        <v>53907840</v>
      </c>
      <c r="K774" s="184">
        <v>45254</v>
      </c>
      <c r="L774" s="184">
        <v>45400</v>
      </c>
      <c r="M774" s="182">
        <f t="shared" si="25"/>
        <v>146</v>
      </c>
    </row>
    <row r="775" spans="1:13">
      <c r="A775" s="182" t="str">
        <f>VLOOKUP(C775,품목코드!$B$2:$C$293,2,FALSE)</f>
        <v>AO-AGW-00001</v>
      </c>
      <c r="B775" s="159" t="s">
        <v>1141</v>
      </c>
      <c r="C775" s="159" t="s">
        <v>448</v>
      </c>
      <c r="D775" s="138" t="s">
        <v>1153</v>
      </c>
      <c r="E775" s="159" t="s">
        <v>1143</v>
      </c>
      <c r="F775" s="179">
        <v>2640000</v>
      </c>
      <c r="G775" s="186">
        <v>2023</v>
      </c>
      <c r="H775" s="184">
        <v>45141</v>
      </c>
      <c r="I775" s="182">
        <v>8</v>
      </c>
      <c r="J775" s="185">
        <f t="shared" si="24"/>
        <v>21120000</v>
      </c>
      <c r="K775" s="184">
        <v>45129</v>
      </c>
      <c r="L775" s="184">
        <v>45173</v>
      </c>
      <c r="M775" s="182">
        <f t="shared" si="25"/>
        <v>44</v>
      </c>
    </row>
    <row r="776" spans="1:13">
      <c r="A776" s="182" t="str">
        <f>VLOOKUP(C776,품목코드!$B$2:$C$293,2,FALSE)</f>
        <v>AO-AGX-00001</v>
      </c>
      <c r="B776" s="159" t="s">
        <v>1141</v>
      </c>
      <c r="C776" s="159" t="s">
        <v>450</v>
      </c>
      <c r="D776" s="138" t="s">
        <v>1154</v>
      </c>
      <c r="E776" s="159" t="s">
        <v>95</v>
      </c>
      <c r="F776" s="179">
        <v>1365000</v>
      </c>
      <c r="G776" s="186">
        <v>2023</v>
      </c>
      <c r="H776" s="184">
        <v>45143</v>
      </c>
      <c r="I776" s="182">
        <v>15</v>
      </c>
      <c r="J776" s="185">
        <f t="shared" si="24"/>
        <v>20475000</v>
      </c>
      <c r="K776" s="184">
        <v>45113</v>
      </c>
      <c r="L776" s="184">
        <v>45133</v>
      </c>
      <c r="M776" s="182">
        <f t="shared" si="25"/>
        <v>20</v>
      </c>
    </row>
    <row r="777" spans="1:13">
      <c r="A777" s="182" t="str">
        <f>VLOOKUP(C777,품목코드!$B$2:$C$293,2,FALSE)</f>
        <v>AP-AHD-00001</v>
      </c>
      <c r="B777" s="159" t="s">
        <v>1155</v>
      </c>
      <c r="C777" s="159" t="s">
        <v>465</v>
      </c>
      <c r="D777" s="138" t="s">
        <v>1157</v>
      </c>
      <c r="E777" s="159" t="s">
        <v>963</v>
      </c>
      <c r="F777" s="179">
        <v>560000</v>
      </c>
      <c r="G777" s="186">
        <v>2023</v>
      </c>
      <c r="H777" s="184">
        <v>45274</v>
      </c>
      <c r="I777" s="182">
        <v>15</v>
      </c>
      <c r="J777" s="185">
        <f t="shared" si="24"/>
        <v>8400000</v>
      </c>
      <c r="K777" s="184">
        <v>45271</v>
      </c>
      <c r="L777" s="184">
        <v>45373</v>
      </c>
      <c r="M777" s="182">
        <f t="shared" si="25"/>
        <v>102</v>
      </c>
    </row>
    <row r="778" spans="1:13">
      <c r="A778" s="182" t="str">
        <f>VLOOKUP(C778,품목코드!$B$2:$C$293,2,FALSE)</f>
        <v>AP-AHG-00001</v>
      </c>
      <c r="B778" s="159" t="s">
        <v>1155</v>
      </c>
      <c r="C778" s="159" t="s">
        <v>471</v>
      </c>
      <c r="D778" s="138" t="s">
        <v>1158</v>
      </c>
      <c r="E778" s="159" t="s">
        <v>963</v>
      </c>
      <c r="F778" s="179">
        <v>260000</v>
      </c>
      <c r="G778" s="186">
        <v>2023</v>
      </c>
      <c r="H778" s="184">
        <v>44998</v>
      </c>
      <c r="I778" s="182">
        <v>17</v>
      </c>
      <c r="J778" s="185">
        <f t="shared" si="24"/>
        <v>4420000</v>
      </c>
      <c r="K778" s="184">
        <v>44973</v>
      </c>
      <c r="L778" s="184">
        <v>45146</v>
      </c>
      <c r="M778" s="182">
        <f t="shared" si="25"/>
        <v>173</v>
      </c>
    </row>
    <row r="779" spans="1:13">
      <c r="A779" s="182" t="str">
        <f>VLOOKUP(C779,품목코드!$B$2:$C$293,2,FALSE)</f>
        <v>AP-ALA-00001</v>
      </c>
      <c r="B779" s="159" t="s">
        <v>1155</v>
      </c>
      <c r="C779" s="159" t="s">
        <v>1159</v>
      </c>
      <c r="D779" s="138" t="s">
        <v>1160</v>
      </c>
      <c r="E779" s="159" t="s">
        <v>68</v>
      </c>
      <c r="F779" s="179">
        <v>446000</v>
      </c>
      <c r="G779" s="186">
        <v>2023</v>
      </c>
      <c r="H779" s="184">
        <v>45287</v>
      </c>
      <c r="I779" s="182">
        <v>26</v>
      </c>
      <c r="J779" s="185">
        <f t="shared" si="24"/>
        <v>11596000</v>
      </c>
      <c r="K779" s="184">
        <v>45257</v>
      </c>
      <c r="L779" s="184">
        <v>45286</v>
      </c>
      <c r="M779" s="182">
        <f t="shared" si="25"/>
        <v>29</v>
      </c>
    </row>
    <row r="780" spans="1:13">
      <c r="A780" s="182" t="str">
        <f>VLOOKUP(C780,품목코드!$B$2:$C$293,2,FALSE)</f>
        <v>AP-ALB-00001</v>
      </c>
      <c r="B780" s="159" t="s">
        <v>1155</v>
      </c>
      <c r="C780" s="159" t="s">
        <v>1161</v>
      </c>
      <c r="D780" s="138" t="s">
        <v>1162</v>
      </c>
      <c r="E780" s="159" t="s">
        <v>68</v>
      </c>
      <c r="F780" s="179">
        <v>1371000</v>
      </c>
      <c r="G780" s="186">
        <v>2023</v>
      </c>
      <c r="H780" s="184">
        <v>45269</v>
      </c>
      <c r="I780" s="182">
        <v>50</v>
      </c>
      <c r="J780" s="185">
        <f t="shared" si="24"/>
        <v>68550000</v>
      </c>
      <c r="K780" s="184">
        <v>45255</v>
      </c>
      <c r="L780" s="184">
        <v>45343</v>
      </c>
      <c r="M780" s="182">
        <f t="shared" si="25"/>
        <v>88</v>
      </c>
    </row>
    <row r="781" spans="1:13">
      <c r="A781" s="182" t="str">
        <f>VLOOKUP(C781,품목코드!$B$2:$C$293,2,FALSE)</f>
        <v>AP-AHF-00001</v>
      </c>
      <c r="B781" s="159" t="s">
        <v>1155</v>
      </c>
      <c r="C781" s="159" t="s">
        <v>469</v>
      </c>
      <c r="D781" s="138" t="s">
        <v>1166</v>
      </c>
      <c r="E781" s="159" t="s">
        <v>68</v>
      </c>
      <c r="F781" s="179">
        <v>15000</v>
      </c>
      <c r="G781" s="186">
        <v>2023</v>
      </c>
      <c r="H781" s="184">
        <v>45146</v>
      </c>
      <c r="I781" s="182">
        <v>19</v>
      </c>
      <c r="J781" s="185">
        <f t="shared" si="24"/>
        <v>285000</v>
      </c>
      <c r="K781" s="184">
        <v>45122</v>
      </c>
      <c r="L781" s="184">
        <v>45271</v>
      </c>
      <c r="M781" s="182">
        <f t="shared" si="25"/>
        <v>149</v>
      </c>
    </row>
    <row r="782" spans="1:13">
      <c r="A782" s="182" t="str">
        <f>VLOOKUP(C782,품목코드!$B$2:$C$293,2,FALSE)</f>
        <v>AP-ALC-00001</v>
      </c>
      <c r="B782" s="159" t="s">
        <v>1155</v>
      </c>
      <c r="C782" s="159" t="s">
        <v>1169</v>
      </c>
      <c r="D782" s="138" t="s">
        <v>1170</v>
      </c>
      <c r="E782" s="159" t="s">
        <v>963</v>
      </c>
      <c r="F782" s="179">
        <v>133000</v>
      </c>
      <c r="G782" s="186">
        <v>2023</v>
      </c>
      <c r="H782" s="184">
        <v>44982</v>
      </c>
      <c r="I782" s="182">
        <v>49</v>
      </c>
      <c r="J782" s="185">
        <f t="shared" si="24"/>
        <v>6517000</v>
      </c>
      <c r="K782" s="184">
        <v>44961</v>
      </c>
      <c r="L782" s="184">
        <v>45109</v>
      </c>
      <c r="M782" s="182">
        <f t="shared" si="25"/>
        <v>148</v>
      </c>
    </row>
    <row r="783" spans="1:13">
      <c r="A783" s="182" t="str">
        <f>VLOOKUP(C783,품목코드!$B$2:$C$293,2,FALSE)</f>
        <v>AA-AAA-00001</v>
      </c>
      <c r="B783" s="159" t="s">
        <v>858</v>
      </c>
      <c r="C783" s="159" t="s">
        <v>859</v>
      </c>
      <c r="D783" s="178" t="s">
        <v>860</v>
      </c>
      <c r="E783" s="159" t="s">
        <v>16</v>
      </c>
      <c r="F783" s="179">
        <v>1020</v>
      </c>
      <c r="G783" s="186">
        <v>2024</v>
      </c>
      <c r="H783" s="184">
        <v>45324</v>
      </c>
      <c r="I783" s="182">
        <v>46</v>
      </c>
      <c r="J783" s="185">
        <f t="shared" si="24"/>
        <v>46920</v>
      </c>
      <c r="K783" s="184">
        <v>45314</v>
      </c>
      <c r="L783" s="184">
        <v>45337</v>
      </c>
      <c r="M783" s="182">
        <f t="shared" si="25"/>
        <v>23</v>
      </c>
    </row>
    <row r="784" spans="1:13">
      <c r="A784" s="182" t="str">
        <f>VLOOKUP(C784,품목코드!$B$2:$C$293,2,FALSE)</f>
        <v>AA-AAC-00001</v>
      </c>
      <c r="B784" s="159" t="s">
        <v>858</v>
      </c>
      <c r="C784" s="159" t="s">
        <v>21</v>
      </c>
      <c r="D784" s="138" t="s">
        <v>863</v>
      </c>
      <c r="E784" s="159" t="s">
        <v>23</v>
      </c>
      <c r="F784" s="179">
        <v>860000</v>
      </c>
      <c r="G784" s="186">
        <v>2024</v>
      </c>
      <c r="H784" s="184">
        <v>45364</v>
      </c>
      <c r="I784" s="182">
        <v>24</v>
      </c>
      <c r="J784" s="185">
        <f t="shared" si="24"/>
        <v>20640000</v>
      </c>
      <c r="K784" s="184">
        <v>45353</v>
      </c>
      <c r="L784" s="184">
        <v>45468</v>
      </c>
      <c r="M784" s="182">
        <f t="shared" si="25"/>
        <v>115</v>
      </c>
    </row>
    <row r="785" spans="1:13">
      <c r="A785" s="182" t="str">
        <f>VLOOKUP(C785,품목코드!$B$2:$C$293,2,FALSE)</f>
        <v>AA-AHR-00001</v>
      </c>
      <c r="B785" s="159" t="s">
        <v>858</v>
      </c>
      <c r="C785" s="159" t="s">
        <v>864</v>
      </c>
      <c r="D785" s="138" t="s">
        <v>865</v>
      </c>
      <c r="E785" s="159" t="s">
        <v>23</v>
      </c>
      <c r="F785" s="179">
        <v>900000</v>
      </c>
      <c r="G785" s="186">
        <v>2024</v>
      </c>
      <c r="H785" s="184">
        <v>45293</v>
      </c>
      <c r="I785" s="182">
        <v>47</v>
      </c>
      <c r="J785" s="185">
        <f t="shared" si="24"/>
        <v>42300000</v>
      </c>
      <c r="K785" s="184">
        <v>45277</v>
      </c>
      <c r="L785" s="184">
        <v>45449</v>
      </c>
      <c r="M785" s="182">
        <f t="shared" si="25"/>
        <v>172</v>
      </c>
    </row>
    <row r="786" spans="1:13">
      <c r="A786" s="182" t="str">
        <f>VLOOKUP(C786,품목코드!$B$2:$C$293,2,FALSE)</f>
        <v>AA-AAD-00001</v>
      </c>
      <c r="B786" s="159" t="s">
        <v>858</v>
      </c>
      <c r="C786" s="159" t="s">
        <v>866</v>
      </c>
      <c r="D786" s="138" t="s">
        <v>867</v>
      </c>
      <c r="E786" s="159" t="s">
        <v>16</v>
      </c>
      <c r="F786" s="179">
        <v>1040</v>
      </c>
      <c r="G786" s="186">
        <v>2024</v>
      </c>
      <c r="H786" s="184">
        <v>45592</v>
      </c>
      <c r="I786" s="182">
        <v>16</v>
      </c>
      <c r="J786" s="185">
        <f t="shared" si="24"/>
        <v>16640</v>
      </c>
      <c r="K786" s="184">
        <v>45578</v>
      </c>
      <c r="L786" s="184">
        <v>45752</v>
      </c>
      <c r="M786" s="182">
        <f t="shared" si="25"/>
        <v>174</v>
      </c>
    </row>
    <row r="787" spans="1:13">
      <c r="A787" s="182" t="str">
        <f>VLOOKUP(C787,품목코드!$B$2:$C$293,2,FALSE)</f>
        <v>AA-AAE-00001</v>
      </c>
      <c r="B787" s="159" t="s">
        <v>858</v>
      </c>
      <c r="C787" s="159" t="s">
        <v>868</v>
      </c>
      <c r="D787" s="138" t="s">
        <v>869</v>
      </c>
      <c r="E787" s="159" t="s">
        <v>16</v>
      </c>
      <c r="F787" s="179">
        <v>1040</v>
      </c>
      <c r="G787" s="186">
        <v>2024</v>
      </c>
      <c r="H787" s="184">
        <v>45525</v>
      </c>
      <c r="I787" s="182">
        <v>39</v>
      </c>
      <c r="J787" s="185">
        <f t="shared" si="24"/>
        <v>40560</v>
      </c>
      <c r="K787" s="184">
        <v>45500</v>
      </c>
      <c r="L787" s="184">
        <v>45650</v>
      </c>
      <c r="M787" s="182">
        <f t="shared" si="25"/>
        <v>150</v>
      </c>
    </row>
    <row r="788" spans="1:13">
      <c r="A788" s="182" t="str">
        <f>VLOOKUP(C788,품목코드!$B$2:$C$293,2,FALSE)</f>
        <v>AA-AAF-00001</v>
      </c>
      <c r="B788" s="159" t="s">
        <v>858</v>
      </c>
      <c r="C788" s="159" t="s">
        <v>28</v>
      </c>
      <c r="D788" s="138" t="s">
        <v>870</v>
      </c>
      <c r="E788" s="159" t="s">
        <v>16</v>
      </c>
      <c r="F788" s="179">
        <v>1020</v>
      </c>
      <c r="G788" s="186">
        <v>2024</v>
      </c>
      <c r="H788" s="184">
        <v>45576</v>
      </c>
      <c r="I788" s="182">
        <v>34</v>
      </c>
      <c r="J788" s="185">
        <f t="shared" si="24"/>
        <v>34680</v>
      </c>
      <c r="K788" s="184">
        <v>45553</v>
      </c>
      <c r="L788" s="184">
        <v>45710</v>
      </c>
      <c r="M788" s="182">
        <f t="shared" si="25"/>
        <v>157</v>
      </c>
    </row>
    <row r="789" spans="1:13">
      <c r="A789" s="182" t="str">
        <f>VLOOKUP(C789,품목코드!$B$2:$C$293,2,FALSE)</f>
        <v>AA-AHY-00001</v>
      </c>
      <c r="B789" s="159" t="s">
        <v>858</v>
      </c>
      <c r="C789" s="159" t="s">
        <v>871</v>
      </c>
      <c r="D789" s="138" t="s">
        <v>872</v>
      </c>
      <c r="E789" s="159" t="s">
        <v>16</v>
      </c>
      <c r="F789" s="179">
        <v>1020</v>
      </c>
      <c r="G789" s="186">
        <v>2024</v>
      </c>
      <c r="H789" s="184">
        <v>45515</v>
      </c>
      <c r="I789" s="182">
        <v>45</v>
      </c>
      <c r="J789" s="185">
        <f t="shared" si="24"/>
        <v>45900</v>
      </c>
      <c r="K789" s="184">
        <v>45492</v>
      </c>
      <c r="L789" s="184">
        <v>45597</v>
      </c>
      <c r="M789" s="182">
        <f t="shared" si="25"/>
        <v>105</v>
      </c>
    </row>
    <row r="790" spans="1:13">
      <c r="A790" s="182" t="str">
        <f>VLOOKUP(C790,품목코드!$B$2:$C$293,2,FALSE)</f>
        <v>AA-AAH-00001</v>
      </c>
      <c r="B790" s="159" t="s">
        <v>858</v>
      </c>
      <c r="C790" s="159" t="s">
        <v>873</v>
      </c>
      <c r="D790" s="138" t="s">
        <v>874</v>
      </c>
      <c r="E790" s="159" t="s">
        <v>23</v>
      </c>
      <c r="F790" s="179">
        <v>1220000</v>
      </c>
      <c r="G790" s="186">
        <v>2024</v>
      </c>
      <c r="H790" s="184">
        <v>45465</v>
      </c>
      <c r="I790" s="182">
        <v>41</v>
      </c>
      <c r="J790" s="185">
        <f t="shared" si="24"/>
        <v>50020000</v>
      </c>
      <c r="K790" s="184">
        <v>45445</v>
      </c>
      <c r="L790" s="184">
        <v>45620</v>
      </c>
      <c r="M790" s="182">
        <f t="shared" si="25"/>
        <v>175</v>
      </c>
    </row>
    <row r="791" spans="1:13">
      <c r="A791" s="182" t="str">
        <f>VLOOKUP(C791,품목코드!$B$2:$C$293,2,FALSE)</f>
        <v>AA-AAI-00001</v>
      </c>
      <c r="B791" s="159" t="s">
        <v>858</v>
      </c>
      <c r="C791" s="159" t="s">
        <v>34</v>
      </c>
      <c r="D791" s="138" t="s">
        <v>875</v>
      </c>
      <c r="E791" s="159" t="s">
        <v>16</v>
      </c>
      <c r="F791" s="179">
        <v>910</v>
      </c>
      <c r="G791" s="186">
        <v>2024</v>
      </c>
      <c r="H791" s="184">
        <v>45569</v>
      </c>
      <c r="I791" s="182">
        <v>33</v>
      </c>
      <c r="J791" s="185">
        <f t="shared" si="24"/>
        <v>30030</v>
      </c>
      <c r="K791" s="184">
        <v>45548</v>
      </c>
      <c r="L791" s="184">
        <v>45629</v>
      </c>
      <c r="M791" s="182">
        <f t="shared" si="25"/>
        <v>81</v>
      </c>
    </row>
    <row r="792" spans="1:13">
      <c r="A792" s="182" t="str">
        <f>VLOOKUP(C792,품목코드!$B$2:$C$293,2,FALSE)</f>
        <v>AA-AAJ-00001</v>
      </c>
      <c r="B792" s="159" t="s">
        <v>858</v>
      </c>
      <c r="C792" s="159" t="s">
        <v>36</v>
      </c>
      <c r="D792" s="138" t="s">
        <v>877</v>
      </c>
      <c r="E792" s="159" t="s">
        <v>16</v>
      </c>
      <c r="F792" s="179">
        <v>1010</v>
      </c>
      <c r="G792" s="186">
        <v>2024</v>
      </c>
      <c r="H792" s="184">
        <v>45396</v>
      </c>
      <c r="I792" s="182">
        <v>18</v>
      </c>
      <c r="J792" s="185">
        <f t="shared" si="24"/>
        <v>18180</v>
      </c>
      <c r="K792" s="184">
        <v>45393</v>
      </c>
      <c r="L792" s="184">
        <v>45430</v>
      </c>
      <c r="M792" s="182">
        <f t="shared" si="25"/>
        <v>37</v>
      </c>
    </row>
    <row r="793" spans="1:13">
      <c r="A793" s="182" t="str">
        <f>VLOOKUP(C793,품목코드!$B$2:$C$293,2,FALSE)</f>
        <v>AA-AAK-00001</v>
      </c>
      <c r="B793" s="159" t="s">
        <v>858</v>
      </c>
      <c r="C793" s="159" t="s">
        <v>38</v>
      </c>
      <c r="D793" s="138" t="s">
        <v>878</v>
      </c>
      <c r="E793" s="159" t="s">
        <v>16</v>
      </c>
      <c r="F793" s="179">
        <v>1070</v>
      </c>
      <c r="G793" s="186">
        <v>2024</v>
      </c>
      <c r="H793" s="184">
        <v>45579</v>
      </c>
      <c r="I793" s="182">
        <v>18</v>
      </c>
      <c r="J793" s="185">
        <f t="shared" si="24"/>
        <v>19260</v>
      </c>
      <c r="K793" s="184">
        <v>45563</v>
      </c>
      <c r="L793" s="184">
        <v>45574</v>
      </c>
      <c r="M793" s="182">
        <f t="shared" si="25"/>
        <v>11</v>
      </c>
    </row>
    <row r="794" spans="1:13">
      <c r="A794" s="182" t="str">
        <f>VLOOKUP(C794,품목코드!$B$2:$C$293,2,FALSE)</f>
        <v>AA-AAL-00001</v>
      </c>
      <c r="B794" s="159" t="s">
        <v>858</v>
      </c>
      <c r="C794" s="159" t="s">
        <v>40</v>
      </c>
      <c r="D794" s="138" t="s">
        <v>879</v>
      </c>
      <c r="E794" s="159" t="s">
        <v>208</v>
      </c>
      <c r="F794" s="179">
        <v>6210</v>
      </c>
      <c r="G794" s="186">
        <v>2024</v>
      </c>
      <c r="H794" s="184">
        <v>45370</v>
      </c>
      <c r="I794" s="182">
        <v>42</v>
      </c>
      <c r="J794" s="185">
        <f t="shared" si="24"/>
        <v>260820</v>
      </c>
      <c r="K794" s="184">
        <v>45352</v>
      </c>
      <c r="L794" s="184">
        <v>45375</v>
      </c>
      <c r="M794" s="182">
        <f t="shared" si="25"/>
        <v>23</v>
      </c>
    </row>
    <row r="795" spans="1:13">
      <c r="A795" s="182" t="str">
        <f>VLOOKUP(C795,품목코드!$B$2:$C$293,2,FALSE)</f>
        <v>AA-AAM-00001</v>
      </c>
      <c r="B795" s="159" t="s">
        <v>858</v>
      </c>
      <c r="C795" s="159" t="s">
        <v>43</v>
      </c>
      <c r="D795" s="138" t="s">
        <v>880</v>
      </c>
      <c r="E795" s="159" t="s">
        <v>208</v>
      </c>
      <c r="F795" s="179">
        <v>4110</v>
      </c>
      <c r="G795" s="186">
        <v>2024</v>
      </c>
      <c r="H795" s="184">
        <v>45373</v>
      </c>
      <c r="I795" s="182">
        <v>36</v>
      </c>
      <c r="J795" s="185">
        <f t="shared" si="24"/>
        <v>147960</v>
      </c>
      <c r="K795" s="184">
        <v>45363</v>
      </c>
      <c r="L795" s="184">
        <v>45368</v>
      </c>
      <c r="M795" s="182">
        <f t="shared" si="25"/>
        <v>5</v>
      </c>
    </row>
    <row r="796" spans="1:13">
      <c r="A796" s="182" t="str">
        <f>VLOOKUP(C796,품목코드!$B$2:$C$293,2,FALSE)</f>
        <v>AA-AAN-00001</v>
      </c>
      <c r="B796" s="159" t="s">
        <v>858</v>
      </c>
      <c r="C796" s="159" t="s">
        <v>45</v>
      </c>
      <c r="D796" s="138" t="s">
        <v>881</v>
      </c>
      <c r="E796" s="159" t="s">
        <v>23</v>
      </c>
      <c r="F796" s="179">
        <v>2441000</v>
      </c>
      <c r="G796" s="186">
        <v>2024</v>
      </c>
      <c r="H796" s="184">
        <v>45517</v>
      </c>
      <c r="I796" s="182">
        <v>4</v>
      </c>
      <c r="J796" s="185">
        <f t="shared" si="24"/>
        <v>9764000</v>
      </c>
      <c r="K796" s="184">
        <v>45515</v>
      </c>
      <c r="L796" s="184">
        <v>45608</v>
      </c>
      <c r="M796" s="182">
        <f t="shared" si="25"/>
        <v>93</v>
      </c>
    </row>
    <row r="797" spans="1:13">
      <c r="A797" s="182" t="str">
        <f>VLOOKUP(C797,품목코드!$B$2:$C$293,2,FALSE)</f>
        <v>AA-AHZ-00001</v>
      </c>
      <c r="B797" s="159" t="s">
        <v>858</v>
      </c>
      <c r="C797" s="159" t="s">
        <v>883</v>
      </c>
      <c r="D797" s="138" t="s">
        <v>1253</v>
      </c>
      <c r="E797" s="159" t="s">
        <v>50</v>
      </c>
      <c r="F797" s="179">
        <v>8550</v>
      </c>
      <c r="G797" s="186">
        <v>2024</v>
      </c>
      <c r="H797" s="184">
        <v>45379</v>
      </c>
      <c r="I797" s="182">
        <v>19</v>
      </c>
      <c r="J797" s="185">
        <f t="shared" si="24"/>
        <v>162450</v>
      </c>
      <c r="K797" s="184">
        <v>45349</v>
      </c>
      <c r="L797" s="184">
        <v>45456</v>
      </c>
      <c r="M797" s="182">
        <f t="shared" si="25"/>
        <v>107</v>
      </c>
    </row>
    <row r="798" spans="1:13">
      <c r="A798" s="182" t="str">
        <f>VLOOKUP(C798,품목코드!$B$2:$C$293,2,FALSE)</f>
        <v>AA-AAP-00001</v>
      </c>
      <c r="B798" s="159" t="s">
        <v>858</v>
      </c>
      <c r="C798" s="159" t="s">
        <v>51</v>
      </c>
      <c r="D798" s="138" t="s">
        <v>885</v>
      </c>
      <c r="E798" s="159" t="s">
        <v>16</v>
      </c>
      <c r="F798" s="179">
        <v>1390</v>
      </c>
      <c r="G798" s="186">
        <v>2024</v>
      </c>
      <c r="H798" s="184">
        <v>45354</v>
      </c>
      <c r="I798" s="182">
        <v>7</v>
      </c>
      <c r="J798" s="185">
        <f t="shared" si="24"/>
        <v>9730</v>
      </c>
      <c r="K798" s="184">
        <v>45344</v>
      </c>
      <c r="L798" s="184">
        <v>45360</v>
      </c>
      <c r="M798" s="182">
        <f t="shared" si="25"/>
        <v>16</v>
      </c>
    </row>
    <row r="799" spans="1:13">
      <c r="A799" s="182" t="str">
        <f>VLOOKUP(C799,품목코드!$B$2:$C$293,2,FALSE)</f>
        <v>AA-AAQ-00001</v>
      </c>
      <c r="B799" s="159" t="s">
        <v>858</v>
      </c>
      <c r="C799" s="159" t="s">
        <v>53</v>
      </c>
      <c r="D799" s="138" t="s">
        <v>886</v>
      </c>
      <c r="E799" s="159" t="s">
        <v>16</v>
      </c>
      <c r="F799" s="179">
        <v>1460</v>
      </c>
      <c r="G799" s="186">
        <v>2024</v>
      </c>
      <c r="H799" s="184">
        <v>45481</v>
      </c>
      <c r="I799" s="182">
        <v>5</v>
      </c>
      <c r="J799" s="185">
        <f t="shared" si="24"/>
        <v>7300</v>
      </c>
      <c r="K799" s="184">
        <v>45465</v>
      </c>
      <c r="L799" s="184">
        <v>45536</v>
      </c>
      <c r="M799" s="182">
        <f t="shared" si="25"/>
        <v>71</v>
      </c>
    </row>
    <row r="800" spans="1:13">
      <c r="A800" s="182" t="str">
        <f>VLOOKUP(C800,품목코드!$B$2:$C$293,2,FALSE)</f>
        <v>AA-AAR-00001</v>
      </c>
      <c r="B800" s="159" t="s">
        <v>858</v>
      </c>
      <c r="C800" s="159" t="s">
        <v>55</v>
      </c>
      <c r="D800" s="138" t="s">
        <v>887</v>
      </c>
      <c r="E800" s="159" t="s">
        <v>16</v>
      </c>
      <c r="F800" s="179">
        <v>1710</v>
      </c>
      <c r="G800" s="186">
        <v>2024</v>
      </c>
      <c r="H800" s="184">
        <v>45580</v>
      </c>
      <c r="I800" s="182">
        <v>19</v>
      </c>
      <c r="J800" s="185">
        <f t="shared" si="24"/>
        <v>32490</v>
      </c>
      <c r="K800" s="184">
        <v>45561</v>
      </c>
      <c r="L800" s="184">
        <v>45739</v>
      </c>
      <c r="M800" s="182">
        <f t="shared" si="25"/>
        <v>178</v>
      </c>
    </row>
    <row r="801" spans="1:13">
      <c r="A801" s="182" t="str">
        <f>VLOOKUP(C801,품목코드!$B$2:$C$293,2,FALSE)</f>
        <v>AA-AAS-00001</v>
      </c>
      <c r="B801" s="159" t="s">
        <v>858</v>
      </c>
      <c r="C801" s="159" t="s">
        <v>57</v>
      </c>
      <c r="D801" s="138" t="s">
        <v>888</v>
      </c>
      <c r="E801" s="159" t="s">
        <v>16</v>
      </c>
      <c r="F801" s="179">
        <v>2760</v>
      </c>
      <c r="G801" s="186">
        <v>2024</v>
      </c>
      <c r="H801" s="184">
        <v>45332</v>
      </c>
      <c r="I801" s="182">
        <v>6</v>
      </c>
      <c r="J801" s="185">
        <f t="shared" si="24"/>
        <v>16560</v>
      </c>
      <c r="K801" s="184">
        <v>45324</v>
      </c>
      <c r="L801" s="184">
        <v>45445</v>
      </c>
      <c r="M801" s="182">
        <f t="shared" si="25"/>
        <v>121</v>
      </c>
    </row>
    <row r="802" spans="1:13">
      <c r="A802" s="182" t="str">
        <f>VLOOKUP(C802,품목코드!$B$2:$C$293,2,FALSE)</f>
        <v>AA-AAT-00001</v>
      </c>
      <c r="B802" s="159" t="s">
        <v>858</v>
      </c>
      <c r="C802" s="159" t="s">
        <v>59</v>
      </c>
      <c r="D802" s="138" t="s">
        <v>889</v>
      </c>
      <c r="E802" s="159" t="s">
        <v>16</v>
      </c>
      <c r="F802" s="179">
        <v>2010</v>
      </c>
      <c r="G802" s="186">
        <v>2024</v>
      </c>
      <c r="H802" s="184">
        <v>45474</v>
      </c>
      <c r="I802" s="182">
        <v>25</v>
      </c>
      <c r="J802" s="185">
        <f t="shared" si="24"/>
        <v>50250</v>
      </c>
      <c r="K802" s="184">
        <v>45450</v>
      </c>
      <c r="L802" s="184">
        <v>45614</v>
      </c>
      <c r="M802" s="182">
        <f t="shared" si="25"/>
        <v>164</v>
      </c>
    </row>
    <row r="803" spans="1:13">
      <c r="A803" s="182" t="str">
        <f>VLOOKUP(C803,품목코드!$B$2:$C$293,2,FALSE)</f>
        <v>AA-AAU-00001</v>
      </c>
      <c r="B803" s="159" t="s">
        <v>858</v>
      </c>
      <c r="C803" s="159" t="s">
        <v>61</v>
      </c>
      <c r="D803" s="138" t="s">
        <v>890</v>
      </c>
      <c r="E803" s="159" t="s">
        <v>50</v>
      </c>
      <c r="F803" s="179">
        <v>1350</v>
      </c>
      <c r="G803" s="186">
        <v>2024</v>
      </c>
      <c r="H803" s="184">
        <v>45632</v>
      </c>
      <c r="I803" s="182">
        <v>38</v>
      </c>
      <c r="J803" s="185">
        <f t="shared" si="24"/>
        <v>51300</v>
      </c>
      <c r="K803" s="184">
        <v>45611</v>
      </c>
      <c r="L803" s="184">
        <v>45615</v>
      </c>
      <c r="M803" s="182">
        <f t="shared" si="25"/>
        <v>4</v>
      </c>
    </row>
    <row r="804" spans="1:13">
      <c r="A804" s="182" t="str">
        <f>VLOOKUP(C804,품목코드!$B$2:$C$293,2,FALSE)</f>
        <v>AA-AAV-00001</v>
      </c>
      <c r="B804" s="159" t="s">
        <v>858</v>
      </c>
      <c r="C804" s="159" t="s">
        <v>63</v>
      </c>
      <c r="D804" s="138" t="s">
        <v>891</v>
      </c>
      <c r="E804" s="159" t="s">
        <v>65</v>
      </c>
      <c r="F804" s="179">
        <v>40460</v>
      </c>
      <c r="G804" s="186">
        <v>2024</v>
      </c>
      <c r="H804" s="184">
        <v>45345</v>
      </c>
      <c r="I804" s="182">
        <v>15</v>
      </c>
      <c r="J804" s="185">
        <f t="shared" si="24"/>
        <v>606900</v>
      </c>
      <c r="K804" s="184">
        <v>45315</v>
      </c>
      <c r="L804" s="184">
        <v>45451</v>
      </c>
      <c r="M804" s="182">
        <f t="shared" si="25"/>
        <v>136</v>
      </c>
    </row>
    <row r="805" spans="1:13">
      <c r="A805" s="182" t="str">
        <f>VLOOKUP(C805,품목코드!$B$2:$C$293,2,FALSE)</f>
        <v>AA-AAW-00001</v>
      </c>
      <c r="B805" s="159" t="s">
        <v>858</v>
      </c>
      <c r="C805" s="159" t="s">
        <v>66</v>
      </c>
      <c r="D805" s="138" t="s">
        <v>892</v>
      </c>
      <c r="E805" s="159" t="s">
        <v>68</v>
      </c>
      <c r="F805" s="179">
        <v>26</v>
      </c>
      <c r="G805" s="186">
        <v>2024</v>
      </c>
      <c r="H805" s="184">
        <v>45603</v>
      </c>
      <c r="I805" s="182">
        <v>16</v>
      </c>
      <c r="J805" s="185">
        <f t="shared" si="24"/>
        <v>416</v>
      </c>
      <c r="K805" s="184">
        <v>45581</v>
      </c>
      <c r="L805" s="184">
        <v>45606</v>
      </c>
      <c r="M805" s="182">
        <f t="shared" si="25"/>
        <v>25</v>
      </c>
    </row>
    <row r="806" spans="1:13">
      <c r="A806" s="182" t="str">
        <f>VLOOKUP(C806,품목코드!$B$2:$C$293,2,FALSE)</f>
        <v>AB-AIA-00001</v>
      </c>
      <c r="B806" s="159" t="s">
        <v>893</v>
      </c>
      <c r="C806" s="159" t="s">
        <v>894</v>
      </c>
      <c r="D806" s="138" t="s">
        <v>895</v>
      </c>
      <c r="E806" s="159" t="s">
        <v>23</v>
      </c>
      <c r="F806" s="179">
        <v>3750000</v>
      </c>
      <c r="G806" s="186">
        <v>2024</v>
      </c>
      <c r="H806" s="184">
        <v>45622</v>
      </c>
      <c r="I806" s="182">
        <v>29</v>
      </c>
      <c r="J806" s="185">
        <f t="shared" si="24"/>
        <v>108750000</v>
      </c>
      <c r="K806" s="184">
        <v>45618</v>
      </c>
      <c r="L806" s="184">
        <v>45777</v>
      </c>
      <c r="M806" s="182">
        <f t="shared" si="25"/>
        <v>159</v>
      </c>
    </row>
    <row r="807" spans="1:13">
      <c r="A807" s="182" t="str">
        <f>VLOOKUP(C807,품목코드!$B$2:$C$293,2,FALSE)</f>
        <v>AB-AIB-00001</v>
      </c>
      <c r="B807" s="159" t="s">
        <v>893</v>
      </c>
      <c r="C807" s="159" t="s">
        <v>896</v>
      </c>
      <c r="D807" s="138" t="s">
        <v>897</v>
      </c>
      <c r="E807" s="159" t="s">
        <v>16</v>
      </c>
      <c r="F807" s="179">
        <v>9840</v>
      </c>
      <c r="G807" s="186">
        <v>2024</v>
      </c>
      <c r="H807" s="184">
        <v>45470</v>
      </c>
      <c r="I807" s="182">
        <v>42</v>
      </c>
      <c r="J807" s="185">
        <f t="shared" si="24"/>
        <v>413280</v>
      </c>
      <c r="K807" s="184">
        <v>45457</v>
      </c>
      <c r="L807" s="184">
        <v>45603</v>
      </c>
      <c r="M807" s="182">
        <f t="shared" si="25"/>
        <v>146</v>
      </c>
    </row>
    <row r="808" spans="1:13">
      <c r="A808" s="182" t="str">
        <f>VLOOKUP(C808,품목코드!$B$2:$C$293,2,FALSE)</f>
        <v>AB-AAZ-00001</v>
      </c>
      <c r="B808" s="159" t="s">
        <v>893</v>
      </c>
      <c r="C808" s="159" t="s">
        <v>74</v>
      </c>
      <c r="D808" s="138" t="s">
        <v>898</v>
      </c>
      <c r="E808" s="159" t="s">
        <v>50</v>
      </c>
      <c r="F808" s="179">
        <v>3020</v>
      </c>
      <c r="G808" s="186">
        <v>2024</v>
      </c>
      <c r="H808" s="184">
        <v>45584</v>
      </c>
      <c r="I808" s="182">
        <v>8</v>
      </c>
      <c r="J808" s="185">
        <f t="shared" si="24"/>
        <v>24160</v>
      </c>
      <c r="K808" s="184">
        <v>45555</v>
      </c>
      <c r="L808" s="184">
        <v>45669</v>
      </c>
      <c r="M808" s="182">
        <f t="shared" si="25"/>
        <v>114</v>
      </c>
    </row>
    <row r="809" spans="1:13">
      <c r="A809" s="182" t="str">
        <f>VLOOKUP(C809,품목코드!$B$2:$C$293,2,FALSE)</f>
        <v>AB-AIC-00001</v>
      </c>
      <c r="B809" s="159" t="s">
        <v>893</v>
      </c>
      <c r="C809" s="159" t="s">
        <v>899</v>
      </c>
      <c r="D809" s="138" t="s">
        <v>77</v>
      </c>
      <c r="E809" s="159" t="s">
        <v>16</v>
      </c>
      <c r="F809" s="179">
        <v>3750</v>
      </c>
      <c r="G809" s="186">
        <v>2024</v>
      </c>
      <c r="H809" s="184">
        <v>45343</v>
      </c>
      <c r="I809" s="182">
        <v>2</v>
      </c>
      <c r="J809" s="185">
        <f t="shared" si="24"/>
        <v>7500</v>
      </c>
      <c r="K809" s="184">
        <v>45317</v>
      </c>
      <c r="L809" s="184">
        <v>45473</v>
      </c>
      <c r="M809" s="182">
        <f t="shared" si="25"/>
        <v>156</v>
      </c>
    </row>
    <row r="810" spans="1:13">
      <c r="A810" s="182" t="str">
        <f>VLOOKUP(C810,품목코드!$B$2:$C$293,2,FALSE)</f>
        <v>AB-ABB-00001</v>
      </c>
      <c r="B810" s="159" t="s">
        <v>893</v>
      </c>
      <c r="C810" s="159" t="s">
        <v>78</v>
      </c>
      <c r="D810" s="138" t="s">
        <v>900</v>
      </c>
      <c r="E810" s="159" t="s">
        <v>16</v>
      </c>
      <c r="F810" s="179">
        <v>1900</v>
      </c>
      <c r="G810" s="186">
        <v>2024</v>
      </c>
      <c r="H810" s="184">
        <v>45467</v>
      </c>
      <c r="I810" s="182">
        <v>47</v>
      </c>
      <c r="J810" s="185">
        <f t="shared" si="24"/>
        <v>89300</v>
      </c>
      <c r="K810" s="184">
        <v>45467</v>
      </c>
      <c r="L810" s="184">
        <v>45646</v>
      </c>
      <c r="M810" s="182">
        <f t="shared" si="25"/>
        <v>179</v>
      </c>
    </row>
    <row r="811" spans="1:13">
      <c r="A811" s="182" t="str">
        <f>VLOOKUP(C811,품목코드!$B$2:$C$293,2,FALSE)</f>
        <v>AC-ABC-00001</v>
      </c>
      <c r="B811" s="159" t="s">
        <v>901</v>
      </c>
      <c r="C811" s="159" t="s">
        <v>902</v>
      </c>
      <c r="D811" s="138" t="s">
        <v>903</v>
      </c>
      <c r="E811" s="159" t="s">
        <v>16</v>
      </c>
      <c r="F811" s="179">
        <v>17260</v>
      </c>
      <c r="G811" s="186">
        <v>2024</v>
      </c>
      <c r="H811" s="184">
        <v>45543</v>
      </c>
      <c r="I811" s="182">
        <v>9</v>
      </c>
      <c r="J811" s="185">
        <f t="shared" si="24"/>
        <v>155340</v>
      </c>
      <c r="K811" s="184">
        <v>45539</v>
      </c>
      <c r="L811" s="184">
        <v>45664</v>
      </c>
      <c r="M811" s="182">
        <f t="shared" si="25"/>
        <v>125</v>
      </c>
    </row>
    <row r="812" spans="1:13">
      <c r="A812" s="182" t="str">
        <f>VLOOKUP(C812,품목코드!$B$2:$C$293,2,FALSE)</f>
        <v>AC-ABD-00001</v>
      </c>
      <c r="B812" s="159" t="s">
        <v>901</v>
      </c>
      <c r="C812" s="159" t="s">
        <v>904</v>
      </c>
      <c r="D812" s="138" t="s">
        <v>905</v>
      </c>
      <c r="E812" s="159" t="s">
        <v>16</v>
      </c>
      <c r="F812" s="179">
        <v>18450</v>
      </c>
      <c r="G812" s="186">
        <v>2024</v>
      </c>
      <c r="H812" s="184">
        <v>45624</v>
      </c>
      <c r="I812" s="182">
        <v>29</v>
      </c>
      <c r="J812" s="185">
        <f t="shared" si="24"/>
        <v>535050</v>
      </c>
      <c r="K812" s="184">
        <v>45599</v>
      </c>
      <c r="L812" s="184">
        <v>45754</v>
      </c>
      <c r="M812" s="182">
        <f t="shared" si="25"/>
        <v>155</v>
      </c>
    </row>
    <row r="813" spans="1:13">
      <c r="A813" s="182" t="str">
        <f>VLOOKUP(C813,품목코드!$B$2:$C$293,2,FALSE)</f>
        <v>AC-ABE-00001</v>
      </c>
      <c r="B813" s="159" t="s">
        <v>901</v>
      </c>
      <c r="C813" s="159" t="s">
        <v>85</v>
      </c>
      <c r="D813" s="138" t="s">
        <v>906</v>
      </c>
      <c r="E813" s="159" t="s">
        <v>16</v>
      </c>
      <c r="F813" s="179">
        <v>17900</v>
      </c>
      <c r="G813" s="186">
        <v>2024</v>
      </c>
      <c r="H813" s="184">
        <v>45536</v>
      </c>
      <c r="I813" s="182">
        <v>19</v>
      </c>
      <c r="J813" s="185">
        <f t="shared" si="24"/>
        <v>340100</v>
      </c>
      <c r="K813" s="184">
        <v>45514</v>
      </c>
      <c r="L813" s="184">
        <v>45607</v>
      </c>
      <c r="M813" s="182">
        <f t="shared" si="25"/>
        <v>93</v>
      </c>
    </row>
    <row r="814" spans="1:13">
      <c r="A814" s="182" t="str">
        <f>VLOOKUP(C814,품목코드!$B$2:$C$293,2,FALSE)</f>
        <v>AC-ABF-00001</v>
      </c>
      <c r="B814" s="159" t="s">
        <v>901</v>
      </c>
      <c r="C814" s="159" t="s">
        <v>907</v>
      </c>
      <c r="D814" s="138" t="s">
        <v>908</v>
      </c>
      <c r="E814" s="159" t="s">
        <v>16</v>
      </c>
      <c r="F814" s="179">
        <v>12980</v>
      </c>
      <c r="G814" s="186">
        <v>2024</v>
      </c>
      <c r="H814" s="184">
        <v>45435</v>
      </c>
      <c r="I814" s="182">
        <v>45</v>
      </c>
      <c r="J814" s="185">
        <f t="shared" si="24"/>
        <v>584100</v>
      </c>
      <c r="K814" s="184">
        <v>45411</v>
      </c>
      <c r="L814" s="184">
        <v>45567</v>
      </c>
      <c r="M814" s="182">
        <f t="shared" si="25"/>
        <v>156</v>
      </c>
    </row>
    <row r="815" spans="1:13">
      <c r="A815" s="182" t="str">
        <f>VLOOKUP(C815,품목코드!$B$2:$C$293,2,FALSE)</f>
        <v>AC-ABG-00001</v>
      </c>
      <c r="B815" s="159" t="s">
        <v>901</v>
      </c>
      <c r="C815" s="159" t="s">
        <v>909</v>
      </c>
      <c r="D815" s="138" t="s">
        <v>910</v>
      </c>
      <c r="E815" s="159" t="s">
        <v>95</v>
      </c>
      <c r="F815" s="179">
        <v>14520000</v>
      </c>
      <c r="G815" s="186">
        <v>2024</v>
      </c>
      <c r="H815" s="184">
        <v>45642</v>
      </c>
      <c r="I815" s="182">
        <v>46</v>
      </c>
      <c r="J815" s="185">
        <f t="shared" si="24"/>
        <v>667920000</v>
      </c>
      <c r="K815" s="184">
        <v>45639</v>
      </c>
      <c r="L815" s="184">
        <v>45687</v>
      </c>
      <c r="M815" s="182">
        <f t="shared" si="25"/>
        <v>48</v>
      </c>
    </row>
    <row r="816" spans="1:13">
      <c r="A816" s="182" t="str">
        <f>VLOOKUP(C816,품목코드!$B$2:$C$293,2,FALSE)</f>
        <v>AC-ABH-00001</v>
      </c>
      <c r="B816" s="159" t="s">
        <v>901</v>
      </c>
      <c r="C816" s="159" t="s">
        <v>911</v>
      </c>
      <c r="D816" s="138" t="s">
        <v>912</v>
      </c>
      <c r="E816" s="159" t="s">
        <v>95</v>
      </c>
      <c r="F816" s="179">
        <v>4290000</v>
      </c>
      <c r="G816" s="186">
        <v>2024</v>
      </c>
      <c r="H816" s="184">
        <v>45621</v>
      </c>
      <c r="I816" s="182">
        <v>20</v>
      </c>
      <c r="J816" s="185">
        <f t="shared" si="24"/>
        <v>85800000</v>
      </c>
      <c r="K816" s="184">
        <v>45614</v>
      </c>
      <c r="L816" s="184">
        <v>45794</v>
      </c>
      <c r="M816" s="182">
        <f t="shared" si="25"/>
        <v>180</v>
      </c>
    </row>
    <row r="817" spans="1:13">
      <c r="A817" s="182" t="str">
        <f>VLOOKUP(C817,품목코드!$B$2:$C$293,2,FALSE)</f>
        <v>AC-ABI-00001</v>
      </c>
      <c r="B817" s="159" t="s">
        <v>901</v>
      </c>
      <c r="C817" s="159" t="s">
        <v>914</v>
      </c>
      <c r="D817" s="138" t="s">
        <v>915</v>
      </c>
      <c r="E817" s="159" t="s">
        <v>16</v>
      </c>
      <c r="F817" s="179">
        <v>24800</v>
      </c>
      <c r="G817" s="186">
        <v>2024</v>
      </c>
      <c r="H817" s="184">
        <v>45377</v>
      </c>
      <c r="I817" s="182">
        <v>41</v>
      </c>
      <c r="J817" s="185">
        <f t="shared" si="24"/>
        <v>1016800</v>
      </c>
      <c r="K817" s="184">
        <v>45372</v>
      </c>
      <c r="L817" s="184">
        <v>45485</v>
      </c>
      <c r="M817" s="182">
        <f t="shared" si="25"/>
        <v>113</v>
      </c>
    </row>
    <row r="818" spans="1:13">
      <c r="A818" s="182" t="str">
        <f>VLOOKUP(C818,품목코드!$B$2:$C$293,2,FALSE)</f>
        <v>AC-ABJ-00001</v>
      </c>
      <c r="B818" s="159" t="s">
        <v>901</v>
      </c>
      <c r="C818" s="159" t="s">
        <v>98</v>
      </c>
      <c r="D818" s="138" t="s">
        <v>916</v>
      </c>
      <c r="E818" s="159" t="s">
        <v>16</v>
      </c>
      <c r="F818" s="179">
        <v>4200</v>
      </c>
      <c r="G818" s="186">
        <v>2024</v>
      </c>
      <c r="H818" s="184">
        <v>45428</v>
      </c>
      <c r="I818" s="182">
        <v>32</v>
      </c>
      <c r="J818" s="185">
        <f t="shared" si="24"/>
        <v>134400</v>
      </c>
      <c r="K818" s="184">
        <v>45426</v>
      </c>
      <c r="L818" s="184">
        <v>45579</v>
      </c>
      <c r="M818" s="182">
        <f t="shared" si="25"/>
        <v>153</v>
      </c>
    </row>
    <row r="819" spans="1:13">
      <c r="A819" s="182" t="str">
        <f>VLOOKUP(C819,품목코드!$B$2:$C$293,2,FALSE)</f>
        <v>AC-ABK-00001</v>
      </c>
      <c r="B819" s="159" t="s">
        <v>901</v>
      </c>
      <c r="C819" s="159" t="s">
        <v>917</v>
      </c>
      <c r="D819" s="138" t="s">
        <v>918</v>
      </c>
      <c r="E819" s="159" t="s">
        <v>95</v>
      </c>
      <c r="F819" s="179">
        <v>5000000</v>
      </c>
      <c r="G819" s="186">
        <v>2024</v>
      </c>
      <c r="H819" s="184">
        <v>45486</v>
      </c>
      <c r="I819" s="182">
        <v>29</v>
      </c>
      <c r="J819" s="185">
        <f t="shared" si="24"/>
        <v>145000000</v>
      </c>
      <c r="K819" s="184">
        <v>45472</v>
      </c>
      <c r="L819" s="184">
        <v>45496</v>
      </c>
      <c r="M819" s="182">
        <f t="shared" si="25"/>
        <v>24</v>
      </c>
    </row>
    <row r="820" spans="1:13">
      <c r="A820" s="182" t="str">
        <f>VLOOKUP(C820,품목코드!$B$2:$C$293,2,FALSE)</f>
        <v>AC-ABL-00001</v>
      </c>
      <c r="B820" s="159" t="s">
        <v>901</v>
      </c>
      <c r="C820" s="159" t="s">
        <v>919</v>
      </c>
      <c r="D820" s="138" t="s">
        <v>920</v>
      </c>
      <c r="E820" s="159" t="s">
        <v>95</v>
      </c>
      <c r="F820" s="179">
        <v>3460000</v>
      </c>
      <c r="G820" s="186">
        <v>2024</v>
      </c>
      <c r="H820" s="184">
        <v>45485</v>
      </c>
      <c r="I820" s="182">
        <v>10</v>
      </c>
      <c r="J820" s="185">
        <f t="shared" si="24"/>
        <v>34600000</v>
      </c>
      <c r="K820" s="184">
        <v>45469</v>
      </c>
      <c r="L820" s="184">
        <v>45505</v>
      </c>
      <c r="M820" s="182">
        <f t="shared" si="25"/>
        <v>36</v>
      </c>
    </row>
    <row r="821" spans="1:13">
      <c r="A821" s="182" t="str">
        <f>VLOOKUP(C821,품목코드!$B$2:$C$293,2,FALSE)</f>
        <v>AC-ABM-00001</v>
      </c>
      <c r="B821" s="159" t="s">
        <v>901</v>
      </c>
      <c r="C821" s="159" t="s">
        <v>921</v>
      </c>
      <c r="D821" s="138" t="s">
        <v>920</v>
      </c>
      <c r="E821" s="159" t="s">
        <v>16</v>
      </c>
      <c r="F821" s="179">
        <v>44200</v>
      </c>
      <c r="G821" s="186">
        <v>2024</v>
      </c>
      <c r="H821" s="184">
        <v>45438</v>
      </c>
      <c r="I821" s="182">
        <v>12</v>
      </c>
      <c r="J821" s="185">
        <f t="shared" si="24"/>
        <v>530400</v>
      </c>
      <c r="K821" s="184">
        <v>45432</v>
      </c>
      <c r="L821" s="184">
        <v>45574</v>
      </c>
      <c r="M821" s="182">
        <f t="shared" si="25"/>
        <v>142</v>
      </c>
    </row>
    <row r="822" spans="1:13">
      <c r="A822" s="182" t="str">
        <f>VLOOKUP(C822,품목코드!$B$2:$C$293,2,FALSE)</f>
        <v>AC-ABN-00001</v>
      </c>
      <c r="B822" s="159" t="s">
        <v>901</v>
      </c>
      <c r="C822" s="159" t="s">
        <v>922</v>
      </c>
      <c r="D822" s="138" t="s">
        <v>923</v>
      </c>
      <c r="E822" s="159" t="s">
        <v>16</v>
      </c>
      <c r="F822" s="179">
        <v>2750</v>
      </c>
      <c r="G822" s="186">
        <v>2024</v>
      </c>
      <c r="H822" s="184">
        <v>45523</v>
      </c>
      <c r="I822" s="182">
        <v>32</v>
      </c>
      <c r="J822" s="185">
        <f t="shared" si="24"/>
        <v>88000</v>
      </c>
      <c r="K822" s="184">
        <v>45512</v>
      </c>
      <c r="L822" s="184">
        <v>45554</v>
      </c>
      <c r="M822" s="182">
        <f t="shared" si="25"/>
        <v>42</v>
      </c>
    </row>
    <row r="823" spans="1:13">
      <c r="A823" s="182" t="str">
        <f>VLOOKUP(C823,품목코드!$B$2:$C$293,2,FALSE)</f>
        <v>AC-ABO-00001</v>
      </c>
      <c r="B823" s="159" t="s">
        <v>901</v>
      </c>
      <c r="C823" s="159" t="s">
        <v>107</v>
      </c>
      <c r="D823" s="138" t="s">
        <v>924</v>
      </c>
      <c r="E823" s="159" t="s">
        <v>208</v>
      </c>
      <c r="F823" s="179">
        <v>77300</v>
      </c>
      <c r="G823" s="186">
        <v>2024</v>
      </c>
      <c r="H823" s="184">
        <v>45339</v>
      </c>
      <c r="I823" s="182">
        <v>2</v>
      </c>
      <c r="J823" s="185">
        <f t="shared" si="24"/>
        <v>154600</v>
      </c>
      <c r="K823" s="184">
        <v>45334</v>
      </c>
      <c r="L823" s="184">
        <v>45376</v>
      </c>
      <c r="M823" s="182">
        <f t="shared" si="25"/>
        <v>42</v>
      </c>
    </row>
    <row r="824" spans="1:13">
      <c r="A824" s="182" t="str">
        <f>VLOOKUP(C824,품목코드!$B$2:$C$293,2,FALSE)</f>
        <v>AC-AID-00001</v>
      </c>
      <c r="B824" s="159" t="s">
        <v>901</v>
      </c>
      <c r="C824" s="159" t="s">
        <v>925</v>
      </c>
      <c r="D824" s="138" t="s">
        <v>926</v>
      </c>
      <c r="E824" s="159" t="s">
        <v>16</v>
      </c>
      <c r="F824" s="179">
        <v>34000</v>
      </c>
      <c r="G824" s="186">
        <v>2024</v>
      </c>
      <c r="H824" s="184">
        <v>45329</v>
      </c>
      <c r="I824" s="182">
        <v>30</v>
      </c>
      <c r="J824" s="185">
        <f t="shared" si="24"/>
        <v>1020000</v>
      </c>
      <c r="K824" s="184">
        <v>45319</v>
      </c>
      <c r="L824" s="184">
        <v>45464</v>
      </c>
      <c r="M824" s="182">
        <f t="shared" si="25"/>
        <v>145</v>
      </c>
    </row>
    <row r="825" spans="1:13">
      <c r="A825" s="182" t="str">
        <f>VLOOKUP(C825,품목코드!$B$2:$C$293,2,FALSE)</f>
        <v>AC-ABQ-00001</v>
      </c>
      <c r="B825" s="159" t="s">
        <v>901</v>
      </c>
      <c r="C825" s="159" t="s">
        <v>927</v>
      </c>
      <c r="D825" s="138" t="s">
        <v>928</v>
      </c>
      <c r="E825" s="159" t="s">
        <v>16</v>
      </c>
      <c r="F825" s="179">
        <v>6190</v>
      </c>
      <c r="G825" s="186">
        <v>2024</v>
      </c>
      <c r="H825" s="184">
        <v>45393</v>
      </c>
      <c r="I825" s="182">
        <v>16</v>
      </c>
      <c r="J825" s="185">
        <f t="shared" si="24"/>
        <v>99040</v>
      </c>
      <c r="K825" s="184">
        <v>45367</v>
      </c>
      <c r="L825" s="184">
        <v>45481</v>
      </c>
      <c r="M825" s="182">
        <f t="shared" si="25"/>
        <v>114</v>
      </c>
    </row>
    <row r="826" spans="1:13">
      <c r="A826" s="182" t="str">
        <f>VLOOKUP(C826,품목코드!$B$2:$C$293,2,FALSE)</f>
        <v>AC-ABR-00001</v>
      </c>
      <c r="B826" s="159" t="s">
        <v>901</v>
      </c>
      <c r="C826" s="159" t="s">
        <v>115</v>
      </c>
      <c r="D826" s="138" t="s">
        <v>929</v>
      </c>
      <c r="E826" s="159" t="s">
        <v>930</v>
      </c>
      <c r="F826" s="179">
        <v>4140</v>
      </c>
      <c r="G826" s="186">
        <v>2024</v>
      </c>
      <c r="H826" s="184">
        <v>45328</v>
      </c>
      <c r="I826" s="182">
        <v>7</v>
      </c>
      <c r="J826" s="185">
        <f t="shared" si="24"/>
        <v>28980</v>
      </c>
      <c r="K826" s="184">
        <v>45299</v>
      </c>
      <c r="L826" s="184">
        <v>45347</v>
      </c>
      <c r="M826" s="182">
        <f t="shared" si="25"/>
        <v>48</v>
      </c>
    </row>
    <row r="827" spans="1:13">
      <c r="A827" s="182" t="str">
        <f>VLOOKUP(C827,품목코드!$B$2:$C$293,2,FALSE)</f>
        <v>AD-ABS-00001</v>
      </c>
      <c r="B827" s="159" t="s">
        <v>931</v>
      </c>
      <c r="C827" s="159" t="s">
        <v>119</v>
      </c>
      <c r="D827" s="138" t="s">
        <v>932</v>
      </c>
      <c r="E827" s="159" t="s">
        <v>124</v>
      </c>
      <c r="F827" s="179">
        <v>42000</v>
      </c>
      <c r="G827" s="186">
        <v>2024</v>
      </c>
      <c r="H827" s="184">
        <v>45646</v>
      </c>
      <c r="I827" s="182">
        <v>48</v>
      </c>
      <c r="J827" s="185">
        <f t="shared" si="24"/>
        <v>2016000</v>
      </c>
      <c r="K827" s="184">
        <v>45625</v>
      </c>
      <c r="L827" s="184">
        <v>45669</v>
      </c>
      <c r="M827" s="182">
        <f t="shared" si="25"/>
        <v>44</v>
      </c>
    </row>
    <row r="828" spans="1:13">
      <c r="A828" s="182" t="str">
        <f>VLOOKUP(C828,품목코드!$B$2:$C$293,2,FALSE)</f>
        <v>AD-ABT-00001</v>
      </c>
      <c r="B828" s="159" t="s">
        <v>931</v>
      </c>
      <c r="C828" s="159" t="s">
        <v>122</v>
      </c>
      <c r="D828" s="138" t="s">
        <v>933</v>
      </c>
      <c r="E828" s="159" t="s">
        <v>124</v>
      </c>
      <c r="F828" s="179">
        <v>31000</v>
      </c>
      <c r="G828" s="186">
        <v>2024</v>
      </c>
      <c r="H828" s="184">
        <v>45417</v>
      </c>
      <c r="I828" s="182">
        <v>2</v>
      </c>
      <c r="J828" s="185">
        <f t="shared" si="24"/>
        <v>62000</v>
      </c>
      <c r="K828" s="184">
        <v>45414</v>
      </c>
      <c r="L828" s="184">
        <v>45542</v>
      </c>
      <c r="M828" s="182">
        <f t="shared" si="25"/>
        <v>128</v>
      </c>
    </row>
    <row r="829" spans="1:13">
      <c r="A829" s="182" t="str">
        <f>VLOOKUP(C829,품목코드!$B$2:$C$293,2,FALSE)</f>
        <v>AD-ABU-00001</v>
      </c>
      <c r="B829" s="159" t="s">
        <v>931</v>
      </c>
      <c r="C829" s="159" t="s">
        <v>125</v>
      </c>
      <c r="D829" s="138" t="s">
        <v>934</v>
      </c>
      <c r="E829" s="159" t="s">
        <v>124</v>
      </c>
      <c r="F829" s="179">
        <v>31000</v>
      </c>
      <c r="G829" s="186">
        <v>2024</v>
      </c>
      <c r="H829" s="184">
        <v>45387</v>
      </c>
      <c r="I829" s="182">
        <v>41</v>
      </c>
      <c r="J829" s="185">
        <f t="shared" si="24"/>
        <v>1271000</v>
      </c>
      <c r="K829" s="184">
        <v>45365</v>
      </c>
      <c r="L829" s="184">
        <v>45481</v>
      </c>
      <c r="M829" s="182">
        <f t="shared" si="25"/>
        <v>116</v>
      </c>
    </row>
    <row r="830" spans="1:13">
      <c r="A830" s="182" t="str">
        <f>VLOOKUP(C830,품목코드!$B$2:$C$293,2,FALSE)</f>
        <v>AD-ABV-00001</v>
      </c>
      <c r="B830" s="159" t="s">
        <v>931</v>
      </c>
      <c r="C830" s="159" t="s">
        <v>127</v>
      </c>
      <c r="D830" s="138" t="s">
        <v>936</v>
      </c>
      <c r="E830" s="159" t="s">
        <v>130</v>
      </c>
      <c r="F830" s="179">
        <v>7400</v>
      </c>
      <c r="G830" s="186">
        <v>2024</v>
      </c>
      <c r="H830" s="184">
        <v>45638</v>
      </c>
      <c r="I830" s="182">
        <v>11</v>
      </c>
      <c r="J830" s="185">
        <f t="shared" si="24"/>
        <v>81400</v>
      </c>
      <c r="K830" s="184">
        <v>45623</v>
      </c>
      <c r="L830" s="184">
        <v>45649</v>
      </c>
      <c r="M830" s="182">
        <f t="shared" si="25"/>
        <v>26</v>
      </c>
    </row>
    <row r="831" spans="1:13">
      <c r="A831" s="182" t="str">
        <f>VLOOKUP(C831,품목코드!$B$2:$C$293,2,FALSE)</f>
        <v>AD-ABW-00001</v>
      </c>
      <c r="B831" s="159" t="s">
        <v>931</v>
      </c>
      <c r="C831" s="159" t="s">
        <v>131</v>
      </c>
      <c r="D831" s="138" t="s">
        <v>937</v>
      </c>
      <c r="E831" s="159" t="s">
        <v>130</v>
      </c>
      <c r="F831" s="179">
        <v>16000</v>
      </c>
      <c r="G831" s="186">
        <v>2024</v>
      </c>
      <c r="H831" s="184">
        <v>45469</v>
      </c>
      <c r="I831" s="182">
        <v>17</v>
      </c>
      <c r="J831" s="185">
        <f t="shared" si="24"/>
        <v>272000</v>
      </c>
      <c r="K831" s="184">
        <v>45449</v>
      </c>
      <c r="L831" s="184">
        <v>45587</v>
      </c>
      <c r="M831" s="182">
        <f t="shared" si="25"/>
        <v>138</v>
      </c>
    </row>
    <row r="832" spans="1:13">
      <c r="A832" s="182" t="str">
        <f>VLOOKUP(C832,품목코드!$B$2:$C$293,2,FALSE)</f>
        <v>AD-ABX-00001</v>
      </c>
      <c r="B832" s="159" t="s">
        <v>931</v>
      </c>
      <c r="C832" s="159" t="s">
        <v>133</v>
      </c>
      <c r="D832" s="138" t="s">
        <v>938</v>
      </c>
      <c r="E832" s="159" t="s">
        <v>130</v>
      </c>
      <c r="F832" s="179">
        <v>7500</v>
      </c>
      <c r="G832" s="186">
        <v>2024</v>
      </c>
      <c r="H832" s="184">
        <v>45654</v>
      </c>
      <c r="I832" s="182">
        <v>27</v>
      </c>
      <c r="J832" s="185">
        <f t="shared" si="24"/>
        <v>202500</v>
      </c>
      <c r="K832" s="184">
        <v>45637</v>
      </c>
      <c r="L832" s="184">
        <v>45667</v>
      </c>
      <c r="M832" s="182">
        <f t="shared" si="25"/>
        <v>30</v>
      </c>
    </row>
    <row r="833" spans="1:13">
      <c r="A833" s="182" t="str">
        <f>VLOOKUP(C833,품목코드!$B$2:$C$293,2,FALSE)</f>
        <v>AD-ABY-00001</v>
      </c>
      <c r="B833" s="159" t="s">
        <v>931</v>
      </c>
      <c r="C833" s="159" t="s">
        <v>135</v>
      </c>
      <c r="D833" s="138" t="s">
        <v>939</v>
      </c>
      <c r="E833" s="159" t="s">
        <v>124</v>
      </c>
      <c r="F833" s="179">
        <v>95650</v>
      </c>
      <c r="G833" s="186">
        <v>2024</v>
      </c>
      <c r="H833" s="184">
        <v>45435</v>
      </c>
      <c r="I833" s="182">
        <v>42</v>
      </c>
      <c r="J833" s="185">
        <f t="shared" si="24"/>
        <v>4017300</v>
      </c>
      <c r="K833" s="184">
        <v>45431</v>
      </c>
      <c r="L833" s="184">
        <v>45438</v>
      </c>
      <c r="M833" s="182">
        <f t="shared" si="25"/>
        <v>7</v>
      </c>
    </row>
    <row r="834" spans="1:13">
      <c r="A834" s="182" t="str">
        <f>VLOOKUP(C834,품목코드!$B$2:$C$293,2,FALSE)</f>
        <v>AD-ABZ-00001</v>
      </c>
      <c r="B834" s="159" t="s">
        <v>931</v>
      </c>
      <c r="C834" s="159" t="s">
        <v>137</v>
      </c>
      <c r="D834" s="138" t="s">
        <v>940</v>
      </c>
      <c r="E834" s="159" t="s">
        <v>139</v>
      </c>
      <c r="F834" s="180">
        <v>2600</v>
      </c>
      <c r="G834" s="186">
        <v>2024</v>
      </c>
      <c r="H834" s="184">
        <v>45292</v>
      </c>
      <c r="I834" s="182">
        <v>35</v>
      </c>
      <c r="J834" s="185">
        <f t="shared" si="24"/>
        <v>91000</v>
      </c>
      <c r="K834" s="184">
        <v>45275</v>
      </c>
      <c r="L834" s="184">
        <v>45404</v>
      </c>
      <c r="M834" s="182">
        <f t="shared" si="25"/>
        <v>129</v>
      </c>
    </row>
    <row r="835" spans="1:13">
      <c r="A835" s="182" t="str">
        <f>VLOOKUP(C835,품목코드!$B$2:$C$293,2,FALSE)</f>
        <v>AD-ACA-00001</v>
      </c>
      <c r="B835" s="159" t="s">
        <v>931</v>
      </c>
      <c r="C835" s="159" t="s">
        <v>140</v>
      </c>
      <c r="D835" s="138" t="s">
        <v>940</v>
      </c>
      <c r="E835" s="159" t="s">
        <v>139</v>
      </c>
      <c r="F835" s="180">
        <v>2300</v>
      </c>
      <c r="G835" s="186">
        <v>2024</v>
      </c>
      <c r="H835" s="184">
        <v>45645</v>
      </c>
      <c r="I835" s="182">
        <v>25</v>
      </c>
      <c r="J835" s="185">
        <f t="shared" ref="J835:J898" si="26">F835*I835</f>
        <v>57500</v>
      </c>
      <c r="K835" s="184">
        <v>45630</v>
      </c>
      <c r="L835" s="184">
        <v>45778</v>
      </c>
      <c r="M835" s="182">
        <f t="shared" ref="M835:M898" si="27">L835-K835</f>
        <v>148</v>
      </c>
    </row>
    <row r="836" spans="1:13">
      <c r="A836" s="182" t="str">
        <f>VLOOKUP(C836,품목코드!$B$2:$C$293,2,FALSE)</f>
        <v>AD-ACB-00001</v>
      </c>
      <c r="B836" s="159" t="s">
        <v>931</v>
      </c>
      <c r="C836" s="159" t="s">
        <v>141</v>
      </c>
      <c r="D836" s="138" t="s">
        <v>941</v>
      </c>
      <c r="E836" s="159" t="s">
        <v>139</v>
      </c>
      <c r="F836" s="180">
        <v>6300</v>
      </c>
      <c r="G836" s="186">
        <v>2024</v>
      </c>
      <c r="H836" s="184">
        <v>45434</v>
      </c>
      <c r="I836" s="182">
        <v>42</v>
      </c>
      <c r="J836" s="185">
        <f t="shared" si="26"/>
        <v>264600</v>
      </c>
      <c r="K836" s="184">
        <v>45413</v>
      </c>
      <c r="L836" s="184">
        <v>45536</v>
      </c>
      <c r="M836" s="182">
        <f t="shared" si="27"/>
        <v>123</v>
      </c>
    </row>
    <row r="837" spans="1:13">
      <c r="A837" s="182" t="str">
        <f>VLOOKUP(C837,품목코드!$B$2:$C$293,2,FALSE)</f>
        <v>AD-ACC-00001</v>
      </c>
      <c r="B837" s="159" t="s">
        <v>931</v>
      </c>
      <c r="C837" s="159" t="s">
        <v>143</v>
      </c>
      <c r="D837" s="138" t="s">
        <v>942</v>
      </c>
      <c r="E837" s="159" t="s">
        <v>139</v>
      </c>
      <c r="F837" s="180">
        <v>2900</v>
      </c>
      <c r="G837" s="186">
        <v>2024</v>
      </c>
      <c r="H837" s="184">
        <v>45405</v>
      </c>
      <c r="I837" s="182">
        <v>25</v>
      </c>
      <c r="J837" s="185">
        <f t="shared" si="26"/>
        <v>72500</v>
      </c>
      <c r="K837" s="184">
        <v>45405</v>
      </c>
      <c r="L837" s="184">
        <v>45494</v>
      </c>
      <c r="M837" s="182">
        <f t="shared" si="27"/>
        <v>89</v>
      </c>
    </row>
    <row r="838" spans="1:13">
      <c r="A838" s="182" t="str">
        <f>VLOOKUP(C838,품목코드!$B$2:$C$293,2,FALSE)</f>
        <v>AD-ACD-00001</v>
      </c>
      <c r="B838" s="159" t="s">
        <v>931</v>
      </c>
      <c r="C838" s="159" t="s">
        <v>145</v>
      </c>
      <c r="D838" s="138" t="s">
        <v>942</v>
      </c>
      <c r="E838" s="159" t="s">
        <v>139</v>
      </c>
      <c r="F838" s="180">
        <v>2600</v>
      </c>
      <c r="G838" s="186">
        <v>2024</v>
      </c>
      <c r="H838" s="184">
        <v>45568</v>
      </c>
      <c r="I838" s="182">
        <v>33</v>
      </c>
      <c r="J838" s="185">
        <f t="shared" si="26"/>
        <v>85800</v>
      </c>
      <c r="K838" s="184">
        <v>45564</v>
      </c>
      <c r="L838" s="184">
        <v>45625</v>
      </c>
      <c r="M838" s="182">
        <f t="shared" si="27"/>
        <v>61</v>
      </c>
    </row>
    <row r="839" spans="1:13">
      <c r="A839" s="182" t="str">
        <f>VLOOKUP(C839,품목코드!$B$2:$C$293,2,FALSE)</f>
        <v>AD-ACE-00001</v>
      </c>
      <c r="B839" s="159" t="s">
        <v>931</v>
      </c>
      <c r="C839" s="159" t="s">
        <v>146</v>
      </c>
      <c r="D839" s="138" t="s">
        <v>943</v>
      </c>
      <c r="E839" s="159" t="s">
        <v>139</v>
      </c>
      <c r="F839" s="180">
        <v>6800</v>
      </c>
      <c r="G839" s="186">
        <v>2024</v>
      </c>
      <c r="H839" s="184">
        <v>45599</v>
      </c>
      <c r="I839" s="182">
        <v>21</v>
      </c>
      <c r="J839" s="185">
        <f t="shared" si="26"/>
        <v>142800</v>
      </c>
      <c r="K839" s="184">
        <v>45587</v>
      </c>
      <c r="L839" s="184">
        <v>45607</v>
      </c>
      <c r="M839" s="182">
        <f t="shared" si="27"/>
        <v>20</v>
      </c>
    </row>
    <row r="840" spans="1:13">
      <c r="A840" s="182" t="str">
        <f>VLOOKUP(C840,품목코드!$B$2:$C$293,2,FALSE)</f>
        <v>AG-AIR-00001</v>
      </c>
      <c r="B840" s="159" t="s">
        <v>944</v>
      </c>
      <c r="C840" s="159" t="s">
        <v>945</v>
      </c>
      <c r="D840" s="138" t="s">
        <v>946</v>
      </c>
      <c r="E840" s="159" t="s">
        <v>50</v>
      </c>
      <c r="F840" s="179">
        <v>2230</v>
      </c>
      <c r="G840" s="186">
        <v>2024</v>
      </c>
      <c r="H840" s="184">
        <v>45342</v>
      </c>
      <c r="I840" s="182">
        <v>26</v>
      </c>
      <c r="J840" s="185">
        <f t="shared" si="26"/>
        <v>57980</v>
      </c>
      <c r="K840" s="184">
        <v>45313</v>
      </c>
      <c r="L840" s="184">
        <v>45345</v>
      </c>
      <c r="M840" s="182">
        <f t="shared" si="27"/>
        <v>32</v>
      </c>
    </row>
    <row r="841" spans="1:13">
      <c r="A841" s="182" t="str">
        <f>VLOOKUP(C841,품목코드!$B$2:$C$293,2,FALSE)</f>
        <v>AG-AIS-00001</v>
      </c>
      <c r="B841" s="159" t="s">
        <v>944</v>
      </c>
      <c r="C841" s="159" t="s">
        <v>947</v>
      </c>
      <c r="D841" s="138" t="s">
        <v>948</v>
      </c>
      <c r="E841" s="159" t="s">
        <v>50</v>
      </c>
      <c r="F841" s="179">
        <v>2970</v>
      </c>
      <c r="G841" s="186">
        <v>2024</v>
      </c>
      <c r="H841" s="184">
        <v>45629</v>
      </c>
      <c r="I841" s="182">
        <v>42</v>
      </c>
      <c r="J841" s="185">
        <f t="shared" si="26"/>
        <v>124740</v>
      </c>
      <c r="K841" s="184">
        <v>45599</v>
      </c>
      <c r="L841" s="184">
        <v>45700</v>
      </c>
      <c r="M841" s="182">
        <f t="shared" si="27"/>
        <v>101</v>
      </c>
    </row>
    <row r="842" spans="1:13">
      <c r="A842" s="182" t="str">
        <f>VLOOKUP(C842,품목코드!$B$2:$C$293,2,FALSE)</f>
        <v>AG-ADQ-00001</v>
      </c>
      <c r="B842" s="159" t="s">
        <v>944</v>
      </c>
      <c r="C842" s="159" t="s">
        <v>949</v>
      </c>
      <c r="D842" s="138" t="s">
        <v>950</v>
      </c>
      <c r="E842" s="159" t="s">
        <v>50</v>
      </c>
      <c r="F842" s="179">
        <v>6170</v>
      </c>
      <c r="G842" s="186">
        <v>2024</v>
      </c>
      <c r="H842" s="184">
        <v>45427</v>
      </c>
      <c r="I842" s="182">
        <v>29</v>
      </c>
      <c r="J842" s="185">
        <f t="shared" si="26"/>
        <v>178930</v>
      </c>
      <c r="K842" s="184">
        <v>45427</v>
      </c>
      <c r="L842" s="184">
        <v>45511</v>
      </c>
      <c r="M842" s="182">
        <f t="shared" si="27"/>
        <v>84</v>
      </c>
    </row>
    <row r="843" spans="1:13">
      <c r="A843" s="182" t="str">
        <f>VLOOKUP(C843,품목코드!$B$2:$C$293,2,FALSE)</f>
        <v>AG-AIT-00001</v>
      </c>
      <c r="B843" s="159" t="s">
        <v>944</v>
      </c>
      <c r="C843" s="159" t="s">
        <v>951</v>
      </c>
      <c r="D843" s="138" t="s">
        <v>250</v>
      </c>
      <c r="E843" s="159" t="s">
        <v>50</v>
      </c>
      <c r="F843" s="179">
        <v>960</v>
      </c>
      <c r="G843" s="186">
        <v>2024</v>
      </c>
      <c r="H843" s="184">
        <v>45296</v>
      </c>
      <c r="I843" s="182">
        <v>18</v>
      </c>
      <c r="J843" s="185">
        <f t="shared" si="26"/>
        <v>17280</v>
      </c>
      <c r="K843" s="184">
        <v>45292</v>
      </c>
      <c r="L843" s="184">
        <v>45461</v>
      </c>
      <c r="M843" s="182">
        <f t="shared" si="27"/>
        <v>169</v>
      </c>
    </row>
    <row r="844" spans="1:13">
      <c r="A844" s="182" t="str">
        <f>VLOOKUP(C844,품목코드!$B$2:$C$293,2,FALSE)</f>
        <v>AG-ADS-00001</v>
      </c>
      <c r="B844" s="159" t="s">
        <v>944</v>
      </c>
      <c r="C844" s="159" t="s">
        <v>952</v>
      </c>
      <c r="D844" s="138" t="s">
        <v>953</v>
      </c>
      <c r="E844" s="159" t="s">
        <v>930</v>
      </c>
      <c r="F844" s="179">
        <v>4040</v>
      </c>
      <c r="G844" s="186">
        <v>2024</v>
      </c>
      <c r="H844" s="184">
        <v>45637</v>
      </c>
      <c r="I844" s="182">
        <v>9</v>
      </c>
      <c r="J844" s="185">
        <f t="shared" si="26"/>
        <v>36360</v>
      </c>
      <c r="K844" s="184">
        <v>45637</v>
      </c>
      <c r="L844" s="184">
        <v>45674</v>
      </c>
      <c r="M844" s="182">
        <f t="shared" si="27"/>
        <v>37</v>
      </c>
    </row>
    <row r="845" spans="1:13">
      <c r="A845" s="182" t="str">
        <f>VLOOKUP(C845,품목코드!$B$2:$C$293,2,FALSE)</f>
        <v>AG-ADT-00001</v>
      </c>
      <c r="B845" s="159" t="s">
        <v>944</v>
      </c>
      <c r="C845" s="159" t="s">
        <v>954</v>
      </c>
      <c r="D845" s="138" t="s">
        <v>1255</v>
      </c>
      <c r="E845" s="159" t="s">
        <v>50</v>
      </c>
      <c r="F845" s="179">
        <v>7290</v>
      </c>
      <c r="G845" s="186">
        <v>2024</v>
      </c>
      <c r="H845" s="184">
        <v>45601</v>
      </c>
      <c r="I845" s="182">
        <v>0</v>
      </c>
      <c r="J845" s="185">
        <f t="shared" si="26"/>
        <v>0</v>
      </c>
      <c r="K845" s="184">
        <v>45596</v>
      </c>
      <c r="L845" s="184">
        <v>45724</v>
      </c>
      <c r="M845" s="182">
        <f t="shared" si="27"/>
        <v>128</v>
      </c>
    </row>
    <row r="846" spans="1:13">
      <c r="A846" s="182" t="str">
        <f>VLOOKUP(C846,품목코드!$B$2:$C$293,2,FALSE)</f>
        <v>AG-AIU-00001</v>
      </c>
      <c r="B846" s="159" t="s">
        <v>944</v>
      </c>
      <c r="C846" s="159" t="s">
        <v>956</v>
      </c>
      <c r="D846" s="138" t="s">
        <v>957</v>
      </c>
      <c r="E846" s="159" t="s">
        <v>50</v>
      </c>
      <c r="F846" s="179">
        <v>800</v>
      </c>
      <c r="G846" s="186">
        <v>2024</v>
      </c>
      <c r="H846" s="184">
        <v>45413</v>
      </c>
      <c r="I846" s="182">
        <v>7</v>
      </c>
      <c r="J846" s="185">
        <f t="shared" si="26"/>
        <v>5600</v>
      </c>
      <c r="K846" s="184">
        <v>45401</v>
      </c>
      <c r="L846" s="184">
        <v>45500</v>
      </c>
      <c r="M846" s="182">
        <f t="shared" si="27"/>
        <v>99</v>
      </c>
    </row>
    <row r="847" spans="1:13">
      <c r="A847" s="182" t="str">
        <f>VLOOKUP(C847,품목코드!$B$2:$C$293,2,FALSE)</f>
        <v>AG-ADV-00001</v>
      </c>
      <c r="B847" s="159" t="s">
        <v>944</v>
      </c>
      <c r="C847" s="159" t="s">
        <v>257</v>
      </c>
      <c r="D847" s="138" t="s">
        <v>958</v>
      </c>
      <c r="E847" s="159" t="s">
        <v>50</v>
      </c>
      <c r="F847" s="179">
        <v>53590</v>
      </c>
      <c r="G847" s="186">
        <v>2024</v>
      </c>
      <c r="H847" s="184">
        <v>45622</v>
      </c>
      <c r="I847" s="182">
        <v>49</v>
      </c>
      <c r="J847" s="185">
        <f t="shared" si="26"/>
        <v>2625910</v>
      </c>
      <c r="K847" s="184">
        <v>45611</v>
      </c>
      <c r="L847" s="184">
        <v>45691</v>
      </c>
      <c r="M847" s="182">
        <f t="shared" si="27"/>
        <v>80</v>
      </c>
    </row>
    <row r="848" spans="1:13">
      <c r="A848" s="182" t="str">
        <f>VLOOKUP(C848,품목코드!$B$2:$C$293,2,FALSE)</f>
        <v>AG-ADW-00001</v>
      </c>
      <c r="B848" s="159" t="s">
        <v>944</v>
      </c>
      <c r="C848" s="159" t="s">
        <v>259</v>
      </c>
      <c r="D848" s="138" t="s">
        <v>959</v>
      </c>
      <c r="E848" s="159" t="s">
        <v>68</v>
      </c>
      <c r="F848" s="179">
        <v>760</v>
      </c>
      <c r="G848" s="186">
        <v>2024</v>
      </c>
      <c r="H848" s="184">
        <v>45468</v>
      </c>
      <c r="I848" s="182">
        <v>5</v>
      </c>
      <c r="J848" s="185">
        <f t="shared" si="26"/>
        <v>3800</v>
      </c>
      <c r="K848" s="184">
        <v>45455</v>
      </c>
      <c r="L848" s="184">
        <v>45498</v>
      </c>
      <c r="M848" s="182">
        <f t="shared" si="27"/>
        <v>43</v>
      </c>
    </row>
    <row r="849" spans="1:13">
      <c r="A849" s="182" t="str">
        <f>VLOOKUP(C849,품목코드!$B$2:$C$293,2,FALSE)</f>
        <v>AG-AIV-00001</v>
      </c>
      <c r="B849" s="159" t="s">
        <v>944</v>
      </c>
      <c r="C849" s="159" t="s">
        <v>960</v>
      </c>
      <c r="D849" s="138" t="s">
        <v>961</v>
      </c>
      <c r="E849" s="159" t="s">
        <v>68</v>
      </c>
      <c r="F849" s="179">
        <v>25830</v>
      </c>
      <c r="G849" s="186">
        <v>2024</v>
      </c>
      <c r="H849" s="184">
        <v>45621</v>
      </c>
      <c r="I849" s="182">
        <v>2</v>
      </c>
      <c r="J849" s="185">
        <f t="shared" si="26"/>
        <v>51660</v>
      </c>
      <c r="K849" s="184">
        <v>45613</v>
      </c>
      <c r="L849" s="184">
        <v>45649</v>
      </c>
      <c r="M849" s="182">
        <f t="shared" si="27"/>
        <v>36</v>
      </c>
    </row>
    <row r="850" spans="1:13">
      <c r="A850" s="182" t="str">
        <f>VLOOKUP(C850,품목코드!$B$2:$C$293,2,FALSE)</f>
        <v>AS-AHM-00001</v>
      </c>
      <c r="B850" s="159" t="s">
        <v>944</v>
      </c>
      <c r="C850" s="159" t="s">
        <v>283</v>
      </c>
      <c r="D850" s="138" t="s">
        <v>1256</v>
      </c>
      <c r="E850" s="159" t="s">
        <v>963</v>
      </c>
      <c r="F850" s="179">
        <v>3181820</v>
      </c>
      <c r="G850" s="186">
        <v>2024</v>
      </c>
      <c r="H850" s="184">
        <v>45316</v>
      </c>
      <c r="I850" s="182">
        <v>35</v>
      </c>
      <c r="J850" s="185">
        <f t="shared" si="26"/>
        <v>111363700</v>
      </c>
      <c r="K850" s="184">
        <v>45298</v>
      </c>
      <c r="L850" s="184">
        <v>45458</v>
      </c>
      <c r="M850" s="182">
        <f t="shared" si="27"/>
        <v>160</v>
      </c>
    </row>
    <row r="851" spans="1:13">
      <c r="A851" s="182" t="str">
        <f>VLOOKUP(C851,품목코드!$B$2:$C$293,2,FALSE)</f>
        <v>AH-ADY-00001</v>
      </c>
      <c r="B851" s="159" t="s">
        <v>944</v>
      </c>
      <c r="C851" s="159" t="s">
        <v>264</v>
      </c>
      <c r="D851" s="138" t="s">
        <v>964</v>
      </c>
      <c r="E851" s="159" t="s">
        <v>68</v>
      </c>
      <c r="F851" s="179">
        <v>11650</v>
      </c>
      <c r="G851" s="186">
        <v>2024</v>
      </c>
      <c r="H851" s="184">
        <v>45636</v>
      </c>
      <c r="I851" s="182">
        <v>40</v>
      </c>
      <c r="J851" s="185">
        <f t="shared" si="26"/>
        <v>466000</v>
      </c>
      <c r="K851" s="184">
        <v>45618</v>
      </c>
      <c r="L851" s="184">
        <v>45761</v>
      </c>
      <c r="M851" s="182">
        <f t="shared" si="27"/>
        <v>143</v>
      </c>
    </row>
    <row r="852" spans="1:13">
      <c r="A852" s="182" t="str">
        <f>VLOOKUP(C852,품목코드!$B$2:$C$293,2,FALSE)</f>
        <v>AH-ADZ-00001</v>
      </c>
      <c r="B852" s="159" t="s">
        <v>944</v>
      </c>
      <c r="C852" s="159" t="s">
        <v>266</v>
      </c>
      <c r="D852" s="138" t="s">
        <v>965</v>
      </c>
      <c r="E852" s="159" t="s">
        <v>68</v>
      </c>
      <c r="F852" s="179">
        <v>128950</v>
      </c>
      <c r="G852" s="186">
        <v>2024</v>
      </c>
      <c r="H852" s="184">
        <v>45489</v>
      </c>
      <c r="I852" s="182">
        <v>27</v>
      </c>
      <c r="J852" s="185">
        <f t="shared" si="26"/>
        <v>3481650</v>
      </c>
      <c r="K852" s="184">
        <v>45467</v>
      </c>
      <c r="L852" s="184">
        <v>45622</v>
      </c>
      <c r="M852" s="182">
        <f t="shared" si="27"/>
        <v>155</v>
      </c>
    </row>
    <row r="853" spans="1:13">
      <c r="A853" s="182" t="str">
        <f>VLOOKUP(C853,품목코드!$B$2:$C$293,2,FALSE)</f>
        <v>AQ-AHJ-00001</v>
      </c>
      <c r="B853" s="159" t="s">
        <v>944</v>
      </c>
      <c r="C853" s="159" t="s">
        <v>270</v>
      </c>
      <c r="D853" s="138" t="s">
        <v>966</v>
      </c>
      <c r="E853" s="159" t="s">
        <v>967</v>
      </c>
      <c r="F853" s="179">
        <v>230000</v>
      </c>
      <c r="G853" s="186">
        <v>2024</v>
      </c>
      <c r="H853" s="184">
        <v>45354</v>
      </c>
      <c r="I853" s="182">
        <v>10</v>
      </c>
      <c r="J853" s="185">
        <f t="shared" si="26"/>
        <v>2300000</v>
      </c>
      <c r="K853" s="184">
        <v>45338</v>
      </c>
      <c r="L853" s="184">
        <v>45516</v>
      </c>
      <c r="M853" s="182">
        <f t="shared" si="27"/>
        <v>178</v>
      </c>
    </row>
    <row r="854" spans="1:13">
      <c r="A854" s="182" t="str">
        <f>VLOOKUP(C854,품목코드!$B$2:$C$293,2,FALSE)</f>
        <v>AR-AHK-00001</v>
      </c>
      <c r="B854" s="159" t="s">
        <v>944</v>
      </c>
      <c r="C854" s="159" t="s">
        <v>278</v>
      </c>
      <c r="D854" s="138" t="s">
        <v>969</v>
      </c>
      <c r="E854" s="159" t="s">
        <v>963</v>
      </c>
      <c r="F854" s="179">
        <v>600000</v>
      </c>
      <c r="G854" s="186">
        <v>2024</v>
      </c>
      <c r="H854" s="184">
        <v>45362</v>
      </c>
      <c r="I854" s="182">
        <v>38</v>
      </c>
      <c r="J854" s="185">
        <f t="shared" si="26"/>
        <v>22800000</v>
      </c>
      <c r="K854" s="184">
        <v>45340</v>
      </c>
      <c r="L854" s="184">
        <v>45385</v>
      </c>
      <c r="M854" s="182">
        <f t="shared" si="27"/>
        <v>45</v>
      </c>
    </row>
    <row r="855" spans="1:13">
      <c r="A855" s="182" t="str">
        <f>VLOOKUP(C855,품목코드!$B$2:$C$293,2,FALSE)</f>
        <v>AR-AHL-00001</v>
      </c>
      <c r="B855" s="159" t="s">
        <v>944</v>
      </c>
      <c r="C855" s="159" t="s">
        <v>281</v>
      </c>
      <c r="D855" s="138" t="s">
        <v>970</v>
      </c>
      <c r="E855" s="159" t="s">
        <v>963</v>
      </c>
      <c r="F855" s="179">
        <v>499400</v>
      </c>
      <c r="G855" s="186">
        <v>2024</v>
      </c>
      <c r="H855" s="184">
        <v>45363</v>
      </c>
      <c r="I855" s="182">
        <v>19</v>
      </c>
      <c r="J855" s="185">
        <f t="shared" si="26"/>
        <v>9488600</v>
      </c>
      <c r="K855" s="184">
        <v>45361</v>
      </c>
      <c r="L855" s="184">
        <v>45424</v>
      </c>
      <c r="M855" s="182">
        <f t="shared" si="27"/>
        <v>63</v>
      </c>
    </row>
    <row r="856" spans="1:13">
      <c r="A856" s="182" t="str">
        <f>VLOOKUP(C856,품목코드!$B$2:$C$293,2,FALSE)</f>
        <v>AS-AHN-00001</v>
      </c>
      <c r="B856" s="159" t="s">
        <v>944</v>
      </c>
      <c r="C856" s="159" t="s">
        <v>971</v>
      </c>
      <c r="D856" s="138" t="s">
        <v>972</v>
      </c>
      <c r="E856" s="159" t="s">
        <v>963</v>
      </c>
      <c r="F856" s="179">
        <v>13455000</v>
      </c>
      <c r="G856" s="186">
        <v>2024</v>
      </c>
      <c r="H856" s="184">
        <v>45370</v>
      </c>
      <c r="I856" s="182">
        <v>13</v>
      </c>
      <c r="J856" s="185">
        <f t="shared" si="26"/>
        <v>174915000</v>
      </c>
      <c r="K856" s="184">
        <v>45350</v>
      </c>
      <c r="L856" s="184">
        <v>45400</v>
      </c>
      <c r="M856" s="182">
        <f t="shared" si="27"/>
        <v>50</v>
      </c>
    </row>
    <row r="857" spans="1:13">
      <c r="A857" s="182" t="str">
        <f>VLOOKUP(C857,품목코드!$B$2:$C$293,2,FALSE)</f>
        <v>AI-AEB-00001</v>
      </c>
      <c r="B857" s="159" t="s">
        <v>944</v>
      </c>
      <c r="C857" s="159" t="s">
        <v>288</v>
      </c>
      <c r="D857" s="138" t="s">
        <v>973</v>
      </c>
      <c r="E857" s="159" t="s">
        <v>50</v>
      </c>
      <c r="F857" s="179">
        <v>5220</v>
      </c>
      <c r="G857" s="186">
        <v>2024</v>
      </c>
      <c r="H857" s="184">
        <v>45635</v>
      </c>
      <c r="I857" s="182">
        <v>22</v>
      </c>
      <c r="J857" s="185">
        <f t="shared" si="26"/>
        <v>114840</v>
      </c>
      <c r="K857" s="184">
        <v>45609</v>
      </c>
      <c r="L857" s="184">
        <v>45625</v>
      </c>
      <c r="M857" s="182">
        <f t="shared" si="27"/>
        <v>16</v>
      </c>
    </row>
    <row r="858" spans="1:13">
      <c r="A858" s="182" t="str">
        <f>VLOOKUP(C858,품목코드!$B$2:$C$293,2,FALSE)</f>
        <v>AG-AJE-00001</v>
      </c>
      <c r="B858" s="159" t="s">
        <v>944</v>
      </c>
      <c r="C858" s="159" t="s">
        <v>974</v>
      </c>
      <c r="D858" s="138" t="s">
        <v>975</v>
      </c>
      <c r="E858" s="159" t="s">
        <v>68</v>
      </c>
      <c r="F858" s="179">
        <v>475640</v>
      </c>
      <c r="G858" s="186">
        <v>2024</v>
      </c>
      <c r="H858" s="184">
        <v>45338</v>
      </c>
      <c r="I858" s="182">
        <v>17</v>
      </c>
      <c r="J858" s="185">
        <f t="shared" si="26"/>
        <v>8085880</v>
      </c>
      <c r="K858" s="184">
        <v>45333</v>
      </c>
      <c r="L858" s="184">
        <v>45500</v>
      </c>
      <c r="M858" s="182">
        <f t="shared" si="27"/>
        <v>167</v>
      </c>
    </row>
    <row r="859" spans="1:13">
      <c r="A859" s="182" t="str">
        <f>VLOOKUP(C859,품목코드!$B$2:$C$293,2,FALSE)</f>
        <v>AJ-AEC-00001</v>
      </c>
      <c r="B859" s="159" t="s">
        <v>976</v>
      </c>
      <c r="C859" s="159" t="s">
        <v>977</v>
      </c>
      <c r="D859" s="138" t="s">
        <v>978</v>
      </c>
      <c r="E859" s="159" t="s">
        <v>50</v>
      </c>
      <c r="F859" s="179">
        <v>440</v>
      </c>
      <c r="G859" s="186">
        <v>2024</v>
      </c>
      <c r="H859" s="184">
        <v>45480</v>
      </c>
      <c r="I859" s="182">
        <v>24</v>
      </c>
      <c r="J859" s="185">
        <f t="shared" si="26"/>
        <v>10560</v>
      </c>
      <c r="K859" s="184">
        <v>45450</v>
      </c>
      <c r="L859" s="184">
        <v>45520</v>
      </c>
      <c r="M859" s="182">
        <f t="shared" si="27"/>
        <v>70</v>
      </c>
    </row>
    <row r="860" spans="1:13">
      <c r="A860" s="182" t="str">
        <f>VLOOKUP(C860,품목코드!$B$2:$C$293,2,FALSE)</f>
        <v>AJ-AED-00001</v>
      </c>
      <c r="B860" s="159" t="s">
        <v>976</v>
      </c>
      <c r="C860" s="159" t="s">
        <v>979</v>
      </c>
      <c r="D860" s="138" t="s">
        <v>980</v>
      </c>
      <c r="E860" s="159" t="s">
        <v>50</v>
      </c>
      <c r="F860" s="179">
        <v>2900</v>
      </c>
      <c r="G860" s="186">
        <v>2024</v>
      </c>
      <c r="H860" s="184">
        <v>45522</v>
      </c>
      <c r="I860" s="182">
        <v>40</v>
      </c>
      <c r="J860" s="185">
        <f t="shared" si="26"/>
        <v>116000</v>
      </c>
      <c r="K860" s="184">
        <v>45514</v>
      </c>
      <c r="L860" s="184">
        <v>45670</v>
      </c>
      <c r="M860" s="182">
        <f t="shared" si="27"/>
        <v>156</v>
      </c>
    </row>
    <row r="861" spans="1:13">
      <c r="A861" s="182" t="str">
        <f>VLOOKUP(C861,품목코드!$B$2:$C$293,2,FALSE)</f>
        <v>AJ-AEE-00001</v>
      </c>
      <c r="B861" s="159" t="s">
        <v>976</v>
      </c>
      <c r="C861" s="159" t="s">
        <v>295</v>
      </c>
      <c r="D861" s="138" t="s">
        <v>981</v>
      </c>
      <c r="E861" s="159" t="s">
        <v>50</v>
      </c>
      <c r="F861" s="179">
        <v>921</v>
      </c>
      <c r="G861" s="186">
        <v>2024</v>
      </c>
      <c r="H861" s="184">
        <v>45651</v>
      </c>
      <c r="I861" s="182">
        <v>2</v>
      </c>
      <c r="J861" s="185">
        <f t="shared" si="26"/>
        <v>1842</v>
      </c>
      <c r="K861" s="184">
        <v>45646</v>
      </c>
      <c r="L861" s="184">
        <v>45692</v>
      </c>
      <c r="M861" s="182">
        <f t="shared" si="27"/>
        <v>46</v>
      </c>
    </row>
    <row r="862" spans="1:13">
      <c r="A862" s="182" t="str">
        <f>VLOOKUP(C862,품목코드!$B$2:$C$293,2,FALSE)</f>
        <v>AU-AJI-00001</v>
      </c>
      <c r="B862" s="159" t="s">
        <v>976</v>
      </c>
      <c r="C862" s="159" t="s">
        <v>982</v>
      </c>
      <c r="D862" s="138" t="s">
        <v>983</v>
      </c>
      <c r="E862" s="159" t="s">
        <v>50</v>
      </c>
      <c r="F862" s="179">
        <v>910</v>
      </c>
      <c r="G862" s="186">
        <v>2024</v>
      </c>
      <c r="H862" s="184">
        <v>45637</v>
      </c>
      <c r="I862" s="182">
        <v>45</v>
      </c>
      <c r="J862" s="185">
        <f t="shared" si="26"/>
        <v>40950</v>
      </c>
      <c r="K862" s="184">
        <v>45620</v>
      </c>
      <c r="L862" s="184">
        <v>45685</v>
      </c>
      <c r="M862" s="182">
        <f t="shared" si="27"/>
        <v>65</v>
      </c>
    </row>
    <row r="863" spans="1:13">
      <c r="A863" s="182" t="str">
        <f>VLOOKUP(C863,품목코드!$B$2:$C$293,2,FALSE)</f>
        <v>AJ-AEG-00001</v>
      </c>
      <c r="B863" s="159" t="s">
        <v>976</v>
      </c>
      <c r="C863" s="159" t="s">
        <v>984</v>
      </c>
      <c r="D863" s="138" t="s">
        <v>985</v>
      </c>
      <c r="E863" s="159" t="s">
        <v>50</v>
      </c>
      <c r="F863" s="179">
        <v>23450</v>
      </c>
      <c r="G863" s="186">
        <v>2024</v>
      </c>
      <c r="H863" s="184">
        <v>45527</v>
      </c>
      <c r="I863" s="182">
        <v>47</v>
      </c>
      <c r="J863" s="185">
        <f t="shared" si="26"/>
        <v>1102150</v>
      </c>
      <c r="K863" s="184">
        <v>45510</v>
      </c>
      <c r="L863" s="184">
        <v>45526</v>
      </c>
      <c r="M863" s="182">
        <f t="shared" si="27"/>
        <v>16</v>
      </c>
    </row>
    <row r="864" spans="1:13">
      <c r="A864" s="182" t="str">
        <f>VLOOKUP(C864,품목코드!$B$2:$C$293,2,FALSE)</f>
        <v>AU-AJK-00001</v>
      </c>
      <c r="B864" s="159" t="s">
        <v>976</v>
      </c>
      <c r="C864" s="159" t="s">
        <v>986</v>
      </c>
      <c r="D864" s="138" t="s">
        <v>987</v>
      </c>
      <c r="E864" s="159" t="s">
        <v>50</v>
      </c>
      <c r="F864" s="179">
        <v>790</v>
      </c>
      <c r="G864" s="186">
        <v>2024</v>
      </c>
      <c r="H864" s="184">
        <v>45465</v>
      </c>
      <c r="I864" s="182">
        <v>44</v>
      </c>
      <c r="J864" s="185">
        <f t="shared" si="26"/>
        <v>34760</v>
      </c>
      <c r="K864" s="184">
        <v>45446</v>
      </c>
      <c r="L864" s="184">
        <v>45469</v>
      </c>
      <c r="M864" s="182">
        <f t="shared" si="27"/>
        <v>23</v>
      </c>
    </row>
    <row r="865" spans="1:13">
      <c r="A865" s="182" t="str">
        <f>VLOOKUP(C865,품목코드!$B$2:$C$293,2,FALSE)</f>
        <v>AJ-AEI-00001</v>
      </c>
      <c r="B865" s="159" t="s">
        <v>976</v>
      </c>
      <c r="C865" s="159" t="s">
        <v>988</v>
      </c>
      <c r="D865" s="138" t="s">
        <v>989</v>
      </c>
      <c r="E865" s="159" t="s">
        <v>16</v>
      </c>
      <c r="F865" s="179">
        <v>18377</v>
      </c>
      <c r="G865" s="186">
        <v>2024</v>
      </c>
      <c r="H865" s="184">
        <v>45367</v>
      </c>
      <c r="I865" s="182">
        <v>18</v>
      </c>
      <c r="J865" s="185">
        <f t="shared" si="26"/>
        <v>330786</v>
      </c>
      <c r="K865" s="184">
        <v>45351</v>
      </c>
      <c r="L865" s="184">
        <v>45424</v>
      </c>
      <c r="M865" s="182">
        <f t="shared" si="27"/>
        <v>73</v>
      </c>
    </row>
    <row r="866" spans="1:13">
      <c r="A866" s="182" t="str">
        <f>VLOOKUP(C866,품목코드!$B$2:$C$293,2,FALSE)</f>
        <v>AJ-AEJ-00001</v>
      </c>
      <c r="B866" s="159" t="s">
        <v>976</v>
      </c>
      <c r="C866" s="159" t="s">
        <v>990</v>
      </c>
      <c r="D866" s="138" t="s">
        <v>991</v>
      </c>
      <c r="E866" s="159" t="s">
        <v>50</v>
      </c>
      <c r="F866" s="179">
        <v>3300</v>
      </c>
      <c r="G866" s="186">
        <v>2024</v>
      </c>
      <c r="H866" s="184">
        <v>45307</v>
      </c>
      <c r="I866" s="182">
        <v>45</v>
      </c>
      <c r="J866" s="185">
        <f t="shared" si="26"/>
        <v>148500</v>
      </c>
      <c r="K866" s="184">
        <v>45297</v>
      </c>
      <c r="L866" s="184">
        <v>45376</v>
      </c>
      <c r="M866" s="182">
        <f t="shared" si="27"/>
        <v>79</v>
      </c>
    </row>
    <row r="867" spans="1:13">
      <c r="A867" s="182" t="str">
        <f>VLOOKUP(C867,품목코드!$B$2:$C$293,2,FALSE)</f>
        <v>AJ-AHO-00001</v>
      </c>
      <c r="B867" s="159" t="s">
        <v>976</v>
      </c>
      <c r="C867" s="159" t="s">
        <v>992</v>
      </c>
      <c r="D867" s="138" t="s">
        <v>993</v>
      </c>
      <c r="E867" s="159" t="s">
        <v>930</v>
      </c>
      <c r="F867" s="179">
        <v>21500</v>
      </c>
      <c r="G867" s="186">
        <v>2024</v>
      </c>
      <c r="H867" s="184">
        <v>45346</v>
      </c>
      <c r="I867" s="182">
        <v>22</v>
      </c>
      <c r="J867" s="185">
        <f t="shared" si="26"/>
        <v>473000</v>
      </c>
      <c r="K867" s="184">
        <v>45341</v>
      </c>
      <c r="L867" s="184">
        <v>45408</v>
      </c>
      <c r="M867" s="182">
        <f t="shared" si="27"/>
        <v>67</v>
      </c>
    </row>
    <row r="868" spans="1:13">
      <c r="A868" s="182" t="str">
        <f>VLOOKUP(C868,품목코드!$B$2:$C$293,2,FALSE)</f>
        <v>AJ-AEL-00001</v>
      </c>
      <c r="B868" s="159" t="s">
        <v>976</v>
      </c>
      <c r="C868" s="159" t="s">
        <v>309</v>
      </c>
      <c r="D868" s="138" t="s">
        <v>994</v>
      </c>
      <c r="E868" s="159" t="s">
        <v>963</v>
      </c>
      <c r="F868" s="179">
        <v>14600000</v>
      </c>
      <c r="G868" s="186">
        <v>2024</v>
      </c>
      <c r="H868" s="184">
        <v>45505</v>
      </c>
      <c r="I868" s="182">
        <v>50</v>
      </c>
      <c r="J868" s="185">
        <f t="shared" si="26"/>
        <v>730000000</v>
      </c>
      <c r="K868" s="184">
        <v>45477</v>
      </c>
      <c r="L868" s="184">
        <v>45639</v>
      </c>
      <c r="M868" s="182">
        <f t="shared" si="27"/>
        <v>162</v>
      </c>
    </row>
    <row r="869" spans="1:13">
      <c r="A869" s="182" t="str">
        <f>VLOOKUP(C869,품목코드!$B$2:$C$293,2,FALSE)</f>
        <v>AJ-AEM-00001</v>
      </c>
      <c r="B869" s="159" t="s">
        <v>976</v>
      </c>
      <c r="C869" s="159" t="s">
        <v>995</v>
      </c>
      <c r="D869" s="138" t="s">
        <v>996</v>
      </c>
      <c r="E869" s="159" t="s">
        <v>963</v>
      </c>
      <c r="F869" s="179">
        <v>133700</v>
      </c>
      <c r="G869" s="186">
        <v>2024</v>
      </c>
      <c r="H869" s="184">
        <v>45453</v>
      </c>
      <c r="I869" s="182">
        <v>15</v>
      </c>
      <c r="J869" s="185">
        <f t="shared" si="26"/>
        <v>2005500</v>
      </c>
      <c r="K869" s="184">
        <v>45453</v>
      </c>
      <c r="L869" s="184">
        <v>45579</v>
      </c>
      <c r="M869" s="182">
        <f t="shared" si="27"/>
        <v>126</v>
      </c>
    </row>
    <row r="870" spans="1:13">
      <c r="A870" s="182" t="str">
        <f>VLOOKUP(C870,품목코드!$B$2:$C$293,2,FALSE)</f>
        <v>AJ-AEN-00001</v>
      </c>
      <c r="B870" s="159" t="s">
        <v>976</v>
      </c>
      <c r="C870" s="159" t="s">
        <v>313</v>
      </c>
      <c r="D870" s="138" t="s">
        <v>997</v>
      </c>
      <c r="E870" s="159" t="s">
        <v>963</v>
      </c>
      <c r="F870" s="179">
        <v>82857</v>
      </c>
      <c r="G870" s="186">
        <v>2024</v>
      </c>
      <c r="H870" s="184">
        <v>45403</v>
      </c>
      <c r="I870" s="182">
        <v>8</v>
      </c>
      <c r="J870" s="185">
        <f t="shared" si="26"/>
        <v>662856</v>
      </c>
      <c r="K870" s="184">
        <v>45403</v>
      </c>
      <c r="L870" s="184">
        <v>45510</v>
      </c>
      <c r="M870" s="182">
        <f t="shared" si="27"/>
        <v>107</v>
      </c>
    </row>
    <row r="871" spans="1:13">
      <c r="A871" s="182" t="str">
        <f>VLOOKUP(C871,품목코드!$B$2:$C$293,2,FALSE)</f>
        <v>AJ-AEO-00001</v>
      </c>
      <c r="B871" s="159" t="s">
        <v>976</v>
      </c>
      <c r="C871" s="159" t="s">
        <v>315</v>
      </c>
      <c r="D871" s="138" t="s">
        <v>998</v>
      </c>
      <c r="E871" s="159" t="s">
        <v>68</v>
      </c>
      <c r="F871" s="179">
        <v>1900</v>
      </c>
      <c r="G871" s="186">
        <v>2024</v>
      </c>
      <c r="H871" s="184">
        <v>45501</v>
      </c>
      <c r="I871" s="182">
        <v>6</v>
      </c>
      <c r="J871" s="185">
        <f t="shared" si="26"/>
        <v>11400</v>
      </c>
      <c r="K871" s="184">
        <v>45484</v>
      </c>
      <c r="L871" s="184">
        <v>45630</v>
      </c>
      <c r="M871" s="182">
        <f t="shared" si="27"/>
        <v>146</v>
      </c>
    </row>
    <row r="872" spans="1:13">
      <c r="A872" s="182" t="str">
        <f>VLOOKUP(C872,품목코드!$B$2:$C$293,2,FALSE)</f>
        <v>AJ-AEP-00001</v>
      </c>
      <c r="B872" s="159" t="s">
        <v>976</v>
      </c>
      <c r="C872" s="159" t="s">
        <v>317</v>
      </c>
      <c r="D872" s="138" t="s">
        <v>999</v>
      </c>
      <c r="E872" s="159" t="s">
        <v>68</v>
      </c>
      <c r="F872" s="179">
        <v>115000</v>
      </c>
      <c r="G872" s="186">
        <v>2024</v>
      </c>
      <c r="H872" s="184">
        <v>45345</v>
      </c>
      <c r="I872" s="182">
        <v>24</v>
      </c>
      <c r="J872" s="185">
        <f t="shared" si="26"/>
        <v>2760000</v>
      </c>
      <c r="K872" s="184">
        <v>45335</v>
      </c>
      <c r="L872" s="184">
        <v>45346</v>
      </c>
      <c r="M872" s="182">
        <f t="shared" si="27"/>
        <v>11</v>
      </c>
    </row>
    <row r="873" spans="1:13">
      <c r="A873" s="182" t="str">
        <f>VLOOKUP(C873,품목코드!$B$2:$C$293,2,FALSE)</f>
        <v>AJ-AEQ-00001</v>
      </c>
      <c r="B873" s="159" t="s">
        <v>1000</v>
      </c>
      <c r="C873" s="159" t="s">
        <v>319</v>
      </c>
      <c r="D873" s="138" t="s">
        <v>1001</v>
      </c>
      <c r="E873" s="159" t="s">
        <v>963</v>
      </c>
      <c r="F873" s="179">
        <v>21000</v>
      </c>
      <c r="G873" s="186">
        <v>2024</v>
      </c>
      <c r="H873" s="184">
        <v>45464</v>
      </c>
      <c r="I873" s="182">
        <v>18</v>
      </c>
      <c r="J873" s="185">
        <f t="shared" si="26"/>
        <v>378000</v>
      </c>
      <c r="K873" s="184">
        <v>45460</v>
      </c>
      <c r="L873" s="184">
        <v>45578</v>
      </c>
      <c r="M873" s="182">
        <f t="shared" si="27"/>
        <v>118</v>
      </c>
    </row>
    <row r="874" spans="1:13">
      <c r="A874" s="182" t="str">
        <f>VLOOKUP(C874,품목코드!$B$2:$C$293,2,FALSE)</f>
        <v>AF-ACR-00001</v>
      </c>
      <c r="B874" s="159" t="s">
        <v>1002</v>
      </c>
      <c r="C874" s="159" t="s">
        <v>183</v>
      </c>
      <c r="D874" s="138" t="s">
        <v>1003</v>
      </c>
      <c r="E874" s="159" t="s">
        <v>208</v>
      </c>
      <c r="F874" s="179">
        <v>90</v>
      </c>
      <c r="G874" s="186">
        <v>2024</v>
      </c>
      <c r="H874" s="184">
        <v>45448</v>
      </c>
      <c r="I874" s="182">
        <v>43</v>
      </c>
      <c r="J874" s="185">
        <f t="shared" si="26"/>
        <v>3870</v>
      </c>
      <c r="K874" s="184">
        <v>45423</v>
      </c>
      <c r="L874" s="184">
        <v>45444</v>
      </c>
      <c r="M874" s="182">
        <f t="shared" si="27"/>
        <v>21</v>
      </c>
    </row>
    <row r="875" spans="1:13">
      <c r="A875" s="182" t="str">
        <f>VLOOKUP(C875,품목코드!$B$2:$C$293,2,FALSE)</f>
        <v>AF-AJU-00001</v>
      </c>
      <c r="B875" s="159" t="s">
        <v>1002</v>
      </c>
      <c r="C875" s="159" t="s">
        <v>1004</v>
      </c>
      <c r="D875" s="138" t="s">
        <v>1005</v>
      </c>
      <c r="E875" s="159" t="s">
        <v>208</v>
      </c>
      <c r="F875" s="179">
        <v>500</v>
      </c>
      <c r="G875" s="186">
        <v>2024</v>
      </c>
      <c r="H875" s="184">
        <v>45611</v>
      </c>
      <c r="I875" s="182">
        <v>29</v>
      </c>
      <c r="J875" s="185">
        <f t="shared" si="26"/>
        <v>14500</v>
      </c>
      <c r="K875" s="184">
        <v>45591</v>
      </c>
      <c r="L875" s="184">
        <v>45708</v>
      </c>
      <c r="M875" s="182">
        <f t="shared" si="27"/>
        <v>117</v>
      </c>
    </row>
    <row r="876" spans="1:13">
      <c r="A876" s="182" t="str">
        <f>VLOOKUP(C876,품목코드!$B$2:$C$293,2,FALSE)</f>
        <v>AF-AJV-00001</v>
      </c>
      <c r="B876" s="159" t="s">
        <v>1002</v>
      </c>
      <c r="C876" s="159" t="s">
        <v>1006</v>
      </c>
      <c r="D876" s="138" t="s">
        <v>1007</v>
      </c>
      <c r="E876" s="159" t="s">
        <v>208</v>
      </c>
      <c r="F876" s="179">
        <v>1100</v>
      </c>
      <c r="G876" s="186">
        <v>2024</v>
      </c>
      <c r="H876" s="184">
        <v>45577</v>
      </c>
      <c r="I876" s="182">
        <v>14</v>
      </c>
      <c r="J876" s="185">
        <f t="shared" si="26"/>
        <v>15400</v>
      </c>
      <c r="K876" s="184">
        <v>45568</v>
      </c>
      <c r="L876" s="184">
        <v>45638</v>
      </c>
      <c r="M876" s="182">
        <f t="shared" si="27"/>
        <v>70</v>
      </c>
    </row>
    <row r="877" spans="1:13">
      <c r="A877" s="182" t="str">
        <f>VLOOKUP(C877,품목코드!$B$2:$C$293,2,FALSE)</f>
        <v>AF-ACU-00001</v>
      </c>
      <c r="B877" s="159" t="s">
        <v>1002</v>
      </c>
      <c r="C877" s="159" t="s">
        <v>189</v>
      </c>
      <c r="D877" s="138" t="s">
        <v>1008</v>
      </c>
      <c r="E877" s="159" t="s">
        <v>157</v>
      </c>
      <c r="F877" s="179">
        <v>45000</v>
      </c>
      <c r="G877" s="186">
        <v>2024</v>
      </c>
      <c r="H877" s="184">
        <v>45638</v>
      </c>
      <c r="I877" s="182">
        <v>45</v>
      </c>
      <c r="J877" s="185">
        <f t="shared" si="26"/>
        <v>2025000</v>
      </c>
      <c r="K877" s="184">
        <v>45610</v>
      </c>
      <c r="L877" s="184">
        <v>45699</v>
      </c>
      <c r="M877" s="182">
        <f t="shared" si="27"/>
        <v>89</v>
      </c>
    </row>
    <row r="878" spans="1:13">
      <c r="A878" s="182" t="str">
        <f>VLOOKUP(C878,품목코드!$B$2:$C$293,2,FALSE)</f>
        <v>AF-ACV-00001</v>
      </c>
      <c r="B878" s="159" t="s">
        <v>1002</v>
      </c>
      <c r="C878" s="159" t="s">
        <v>191</v>
      </c>
      <c r="D878" s="138" t="s">
        <v>1009</v>
      </c>
      <c r="E878" s="159" t="s">
        <v>139</v>
      </c>
      <c r="F878" s="179">
        <v>10000</v>
      </c>
      <c r="G878" s="186">
        <v>2024</v>
      </c>
      <c r="H878" s="184">
        <v>45568</v>
      </c>
      <c r="I878" s="182">
        <v>27</v>
      </c>
      <c r="J878" s="185">
        <f t="shared" si="26"/>
        <v>270000</v>
      </c>
      <c r="K878" s="184">
        <v>45558</v>
      </c>
      <c r="L878" s="184">
        <v>45566</v>
      </c>
      <c r="M878" s="182">
        <f t="shared" si="27"/>
        <v>8</v>
      </c>
    </row>
    <row r="879" spans="1:13">
      <c r="A879" s="182" t="str">
        <f>VLOOKUP(C879,품목코드!$B$2:$C$293,2,FALSE)</f>
        <v>AF-ACX-00001</v>
      </c>
      <c r="B879" s="159" t="s">
        <v>1002</v>
      </c>
      <c r="C879" s="159" t="s">
        <v>1011</v>
      </c>
      <c r="D879" s="138" t="s">
        <v>1012</v>
      </c>
      <c r="E879" s="159" t="s">
        <v>157</v>
      </c>
      <c r="F879" s="179">
        <v>39000</v>
      </c>
      <c r="G879" s="186">
        <v>2024</v>
      </c>
      <c r="H879" s="184">
        <v>45479</v>
      </c>
      <c r="I879" s="182">
        <v>9</v>
      </c>
      <c r="J879" s="185">
        <f t="shared" si="26"/>
        <v>351000</v>
      </c>
      <c r="K879" s="184">
        <v>45450</v>
      </c>
      <c r="L879" s="184">
        <v>45620</v>
      </c>
      <c r="M879" s="182">
        <f t="shared" si="27"/>
        <v>170</v>
      </c>
    </row>
    <row r="880" spans="1:13">
      <c r="A880" s="182" t="str">
        <f>VLOOKUP(C880,품목코드!$B$2:$C$293,2,FALSE)</f>
        <v>AF-ACW-00001</v>
      </c>
      <c r="B880" s="159" t="s">
        <v>1002</v>
      </c>
      <c r="C880" s="159" t="s">
        <v>198</v>
      </c>
      <c r="D880" s="138" t="s">
        <v>1258</v>
      </c>
      <c r="E880" s="159" t="s">
        <v>157</v>
      </c>
      <c r="F880" s="179">
        <v>31000</v>
      </c>
      <c r="G880" s="186">
        <v>2024</v>
      </c>
      <c r="H880" s="184">
        <v>45353</v>
      </c>
      <c r="I880" s="182">
        <v>21</v>
      </c>
      <c r="J880" s="185">
        <f t="shared" si="26"/>
        <v>651000</v>
      </c>
      <c r="K880" s="184">
        <v>45346</v>
      </c>
      <c r="L880" s="184">
        <v>45405</v>
      </c>
      <c r="M880" s="182">
        <f t="shared" si="27"/>
        <v>59</v>
      </c>
    </row>
    <row r="881" spans="1:13">
      <c r="A881" s="182" t="str">
        <f>VLOOKUP(C881,품목코드!$B$2:$C$293,2,FALSE)</f>
        <v>AF-ACZ-00001</v>
      </c>
      <c r="B881" s="159" t="s">
        <v>1002</v>
      </c>
      <c r="C881" s="159" t="s">
        <v>1016</v>
      </c>
      <c r="D881" s="138" t="s">
        <v>1017</v>
      </c>
      <c r="E881" s="159" t="s">
        <v>208</v>
      </c>
      <c r="F881" s="179">
        <v>2860</v>
      </c>
      <c r="G881" s="186">
        <v>2024</v>
      </c>
      <c r="H881" s="184">
        <v>45643</v>
      </c>
      <c r="I881" s="182">
        <v>28</v>
      </c>
      <c r="J881" s="185">
        <f t="shared" si="26"/>
        <v>80080</v>
      </c>
      <c r="K881" s="184">
        <v>45635</v>
      </c>
      <c r="L881" s="184">
        <v>45726</v>
      </c>
      <c r="M881" s="182">
        <f t="shared" si="27"/>
        <v>91</v>
      </c>
    </row>
    <row r="882" spans="1:13">
      <c r="A882" s="182" t="str">
        <f>VLOOKUP(C882,품목코드!$B$2:$C$293,2,FALSE)</f>
        <v>AF-ADB-00001</v>
      </c>
      <c r="B882" s="159" t="s">
        <v>1002</v>
      </c>
      <c r="C882" s="159" t="s">
        <v>211</v>
      </c>
      <c r="D882" s="138" t="s">
        <v>1021</v>
      </c>
      <c r="E882" s="159" t="s">
        <v>213</v>
      </c>
      <c r="F882" s="179">
        <v>87980</v>
      </c>
      <c r="G882" s="186">
        <v>2024</v>
      </c>
      <c r="H882" s="184">
        <v>45587</v>
      </c>
      <c r="I882" s="182">
        <v>34</v>
      </c>
      <c r="J882" s="185">
        <f t="shared" si="26"/>
        <v>2991320</v>
      </c>
      <c r="K882" s="184">
        <v>45571</v>
      </c>
      <c r="L882" s="184">
        <v>45631</v>
      </c>
      <c r="M882" s="182">
        <f t="shared" si="27"/>
        <v>60</v>
      </c>
    </row>
    <row r="883" spans="1:13">
      <c r="A883" s="182" t="str">
        <f>VLOOKUP(C883,품목코드!$B$2:$C$293,2,FALSE)</f>
        <v>AF-ADC-00001</v>
      </c>
      <c r="B883" s="159" t="s">
        <v>1002</v>
      </c>
      <c r="C883" s="159" t="s">
        <v>214</v>
      </c>
      <c r="D883" s="138" t="s">
        <v>1022</v>
      </c>
      <c r="E883" s="159" t="s">
        <v>1023</v>
      </c>
      <c r="F883" s="179">
        <v>10900</v>
      </c>
      <c r="G883" s="186">
        <v>2024</v>
      </c>
      <c r="H883" s="184">
        <v>45448</v>
      </c>
      <c r="I883" s="182">
        <v>3</v>
      </c>
      <c r="J883" s="185">
        <f t="shared" si="26"/>
        <v>32700</v>
      </c>
      <c r="K883" s="184">
        <v>45432</v>
      </c>
      <c r="L883" s="184">
        <v>45523</v>
      </c>
      <c r="M883" s="182">
        <f t="shared" si="27"/>
        <v>91</v>
      </c>
    </row>
    <row r="884" spans="1:13">
      <c r="A884" s="182" t="str">
        <f>VLOOKUP(C884,품목코드!$B$2:$C$293,2,FALSE)</f>
        <v>AF-ADD-00001</v>
      </c>
      <c r="B884" s="159" t="s">
        <v>1002</v>
      </c>
      <c r="C884" s="159" t="s">
        <v>216</v>
      </c>
      <c r="D884" s="138" t="s">
        <v>1024</v>
      </c>
      <c r="E884" s="159" t="s">
        <v>157</v>
      </c>
      <c r="F884" s="179">
        <v>9530</v>
      </c>
      <c r="G884" s="186">
        <v>2024</v>
      </c>
      <c r="H884" s="184">
        <v>45636</v>
      </c>
      <c r="I884" s="182">
        <v>1</v>
      </c>
      <c r="J884" s="185">
        <f t="shared" si="26"/>
        <v>9530</v>
      </c>
      <c r="K884" s="184">
        <v>45630</v>
      </c>
      <c r="L884" s="184">
        <v>45650</v>
      </c>
      <c r="M884" s="182">
        <f t="shared" si="27"/>
        <v>20</v>
      </c>
    </row>
    <row r="885" spans="1:13">
      <c r="A885" s="182" t="str">
        <f>VLOOKUP(C885,품목코드!$B$2:$C$293,2,FALSE)</f>
        <v>AF-AJW-00001</v>
      </c>
      <c r="B885" s="159" t="s">
        <v>1002</v>
      </c>
      <c r="C885" s="159" t="s">
        <v>1025</v>
      </c>
      <c r="D885" s="138" t="s">
        <v>1026</v>
      </c>
      <c r="E885" s="159" t="s">
        <v>1027</v>
      </c>
      <c r="F885" s="179">
        <v>75500</v>
      </c>
      <c r="G885" s="186">
        <v>2024</v>
      </c>
      <c r="H885" s="184">
        <v>45318</v>
      </c>
      <c r="I885" s="182">
        <v>48</v>
      </c>
      <c r="J885" s="185">
        <f t="shared" si="26"/>
        <v>3624000</v>
      </c>
      <c r="K885" s="184">
        <v>45317</v>
      </c>
      <c r="L885" s="184">
        <v>45434</v>
      </c>
      <c r="M885" s="182">
        <f t="shared" si="27"/>
        <v>117</v>
      </c>
    </row>
    <row r="886" spans="1:13">
      <c r="A886" s="182" t="str">
        <f>VLOOKUP(C886,품목코드!$B$2:$C$293,2,FALSE)</f>
        <v>AF-ADF-00001</v>
      </c>
      <c r="B886" s="159" t="s">
        <v>1002</v>
      </c>
      <c r="C886" s="159" t="s">
        <v>221</v>
      </c>
      <c r="D886" s="138" t="s">
        <v>1028</v>
      </c>
      <c r="E886" s="159" t="s">
        <v>1027</v>
      </c>
      <c r="F886" s="179">
        <v>221000</v>
      </c>
      <c r="G886" s="186">
        <v>2024</v>
      </c>
      <c r="H886" s="184">
        <v>45537</v>
      </c>
      <c r="I886" s="182">
        <v>9</v>
      </c>
      <c r="J886" s="185">
        <f t="shared" si="26"/>
        <v>1989000</v>
      </c>
      <c r="K886" s="184">
        <v>45526</v>
      </c>
      <c r="L886" s="184">
        <v>45668</v>
      </c>
      <c r="M886" s="182">
        <f t="shared" si="27"/>
        <v>142</v>
      </c>
    </row>
    <row r="887" spans="1:13">
      <c r="A887" s="182" t="str">
        <f>VLOOKUP(C887,품목코드!$B$2:$C$293,2,FALSE)</f>
        <v>AF-ADG-00001</v>
      </c>
      <c r="B887" s="159" t="s">
        <v>1002</v>
      </c>
      <c r="C887" s="159" t="s">
        <v>223</v>
      </c>
      <c r="D887" s="138" t="s">
        <v>1029</v>
      </c>
      <c r="E887" s="159" t="s">
        <v>1027</v>
      </c>
      <c r="F887" s="179">
        <v>97000</v>
      </c>
      <c r="G887" s="186">
        <v>2024</v>
      </c>
      <c r="H887" s="184">
        <v>45489</v>
      </c>
      <c r="I887" s="182">
        <v>8</v>
      </c>
      <c r="J887" s="185">
        <f t="shared" si="26"/>
        <v>776000</v>
      </c>
      <c r="K887" s="184">
        <v>45461</v>
      </c>
      <c r="L887" s="184">
        <v>45469</v>
      </c>
      <c r="M887" s="182">
        <f t="shared" si="27"/>
        <v>8</v>
      </c>
    </row>
    <row r="888" spans="1:13">
      <c r="A888" s="182" t="str">
        <f>VLOOKUP(C888,품목코드!$B$2:$C$293,2,FALSE)</f>
        <v>AF-ADH-00001</v>
      </c>
      <c r="B888" s="159" t="s">
        <v>1002</v>
      </c>
      <c r="C888" s="159" t="s">
        <v>225</v>
      </c>
      <c r="D888" s="138" t="s">
        <v>1030</v>
      </c>
      <c r="E888" s="159" t="s">
        <v>1027</v>
      </c>
      <c r="F888" s="179">
        <v>119350</v>
      </c>
      <c r="G888" s="186">
        <v>2024</v>
      </c>
      <c r="H888" s="184">
        <v>45520</v>
      </c>
      <c r="I888" s="182">
        <v>23</v>
      </c>
      <c r="J888" s="185">
        <f t="shared" si="26"/>
        <v>2745050</v>
      </c>
      <c r="K888" s="184">
        <v>45516</v>
      </c>
      <c r="L888" s="184">
        <v>45599</v>
      </c>
      <c r="M888" s="182">
        <f t="shared" si="27"/>
        <v>83</v>
      </c>
    </row>
    <row r="889" spans="1:13">
      <c r="A889" s="182" t="str">
        <f>VLOOKUP(C889,품목코드!$B$2:$C$293,2,FALSE)</f>
        <v>AF-ALD-00001</v>
      </c>
      <c r="B889" s="159" t="s">
        <v>1002</v>
      </c>
      <c r="C889" s="178" t="s">
        <v>1259</v>
      </c>
      <c r="D889" s="138" t="s">
        <v>1260</v>
      </c>
      <c r="E889" s="159" t="s">
        <v>157</v>
      </c>
      <c r="F889" s="179">
        <v>15000</v>
      </c>
      <c r="G889" s="186">
        <v>2024</v>
      </c>
      <c r="H889" s="184">
        <v>45644</v>
      </c>
      <c r="I889" s="182">
        <v>17</v>
      </c>
      <c r="J889" s="185">
        <f t="shared" si="26"/>
        <v>255000</v>
      </c>
      <c r="K889" s="184">
        <v>45634</v>
      </c>
      <c r="L889" s="184">
        <v>45682</v>
      </c>
      <c r="M889" s="182">
        <f t="shared" si="27"/>
        <v>48</v>
      </c>
    </row>
    <row r="890" spans="1:13">
      <c r="A890" s="182" t="str">
        <f>VLOOKUP(C890,품목코드!$B$2:$C$293,2,FALSE)</f>
        <v>AF-ADJ-00001</v>
      </c>
      <c r="B890" s="159" t="s">
        <v>1002</v>
      </c>
      <c r="C890" s="159" t="s">
        <v>229</v>
      </c>
      <c r="D890" s="138" t="s">
        <v>1033</v>
      </c>
      <c r="E890" s="159" t="s">
        <v>157</v>
      </c>
      <c r="F890" s="179">
        <v>9200</v>
      </c>
      <c r="G890" s="186">
        <v>2024</v>
      </c>
      <c r="H890" s="184">
        <v>45537</v>
      </c>
      <c r="I890" s="182">
        <v>39</v>
      </c>
      <c r="J890" s="185">
        <f t="shared" si="26"/>
        <v>358800</v>
      </c>
      <c r="K890" s="184">
        <v>45522</v>
      </c>
      <c r="L890" s="184">
        <v>45687</v>
      </c>
      <c r="M890" s="182">
        <f t="shared" si="27"/>
        <v>165</v>
      </c>
    </row>
    <row r="891" spans="1:13">
      <c r="A891" s="182" t="str">
        <f>VLOOKUP(C891,품목코드!$B$2:$C$293,2,FALSE)</f>
        <v>AF-ADK-00001</v>
      </c>
      <c r="B891" s="159" t="s">
        <v>1002</v>
      </c>
      <c r="C891" s="159" t="s">
        <v>231</v>
      </c>
      <c r="D891" s="138" t="s">
        <v>1034</v>
      </c>
      <c r="E891" s="159" t="s">
        <v>208</v>
      </c>
      <c r="F891" s="179">
        <v>1940</v>
      </c>
      <c r="G891" s="186">
        <v>2024</v>
      </c>
      <c r="H891" s="184">
        <v>45493</v>
      </c>
      <c r="I891" s="182">
        <v>17</v>
      </c>
      <c r="J891" s="185">
        <f t="shared" si="26"/>
        <v>32980</v>
      </c>
      <c r="K891" s="184">
        <v>45492</v>
      </c>
      <c r="L891" s="184">
        <v>45642</v>
      </c>
      <c r="M891" s="182">
        <f t="shared" si="27"/>
        <v>150</v>
      </c>
    </row>
    <row r="892" spans="1:13">
      <c r="A892" s="182" t="str">
        <f>VLOOKUP(C892,품목코드!$B$2:$C$293,2,FALSE)</f>
        <v>AF-ADL-00001</v>
      </c>
      <c r="B892" s="159" t="s">
        <v>1002</v>
      </c>
      <c r="C892" s="159" t="s">
        <v>233</v>
      </c>
      <c r="D892" s="138" t="s">
        <v>1035</v>
      </c>
      <c r="E892" s="159" t="s">
        <v>157</v>
      </c>
      <c r="F892" s="179">
        <v>14650</v>
      </c>
      <c r="G892" s="186">
        <v>2024</v>
      </c>
      <c r="H892" s="184">
        <v>45325</v>
      </c>
      <c r="I892" s="182">
        <v>15</v>
      </c>
      <c r="J892" s="185">
        <f t="shared" si="26"/>
        <v>219750</v>
      </c>
      <c r="K892" s="184">
        <v>45305</v>
      </c>
      <c r="L892" s="184">
        <v>45361</v>
      </c>
      <c r="M892" s="182">
        <f t="shared" si="27"/>
        <v>56</v>
      </c>
    </row>
    <row r="893" spans="1:13">
      <c r="A893" s="182" t="str">
        <f>VLOOKUP(C893,품목코드!$B$2:$C$293,2,FALSE)</f>
        <v>AF-ADM-00001</v>
      </c>
      <c r="B893" s="159" t="s">
        <v>1002</v>
      </c>
      <c r="C893" s="159" t="s">
        <v>235</v>
      </c>
      <c r="D893" s="138" t="s">
        <v>1036</v>
      </c>
      <c r="E893" s="159" t="s">
        <v>208</v>
      </c>
      <c r="F893" s="179">
        <v>33700</v>
      </c>
      <c r="G893" s="186">
        <v>2024</v>
      </c>
      <c r="H893" s="184">
        <v>45471</v>
      </c>
      <c r="I893" s="182">
        <v>1</v>
      </c>
      <c r="J893" s="185">
        <f t="shared" si="26"/>
        <v>33700</v>
      </c>
      <c r="K893" s="184">
        <v>45449</v>
      </c>
      <c r="L893" s="184">
        <v>45457</v>
      </c>
      <c r="M893" s="182">
        <f t="shared" si="27"/>
        <v>8</v>
      </c>
    </row>
    <row r="894" spans="1:13">
      <c r="A894" s="182" t="str">
        <f>VLOOKUP(C894,품목코드!$B$2:$C$293,2,FALSE)</f>
        <v>AF-ADN-00001</v>
      </c>
      <c r="B894" s="159" t="s">
        <v>1002</v>
      </c>
      <c r="C894" s="159" t="s">
        <v>237</v>
      </c>
      <c r="D894" s="138" t="s">
        <v>1037</v>
      </c>
      <c r="E894" s="159" t="s">
        <v>208</v>
      </c>
      <c r="F894" s="179">
        <v>10400</v>
      </c>
      <c r="G894" s="186">
        <v>2024</v>
      </c>
      <c r="H894" s="184">
        <v>45456</v>
      </c>
      <c r="I894" s="182">
        <v>29</v>
      </c>
      <c r="J894" s="185">
        <f t="shared" si="26"/>
        <v>301600</v>
      </c>
      <c r="K894" s="184">
        <v>45448</v>
      </c>
      <c r="L894" s="184">
        <v>45489</v>
      </c>
      <c r="M894" s="182">
        <f t="shared" si="27"/>
        <v>41</v>
      </c>
    </row>
    <row r="895" spans="1:13">
      <c r="A895" s="182" t="str">
        <f>VLOOKUP(C895,품목코드!$B$2:$C$293,2,FALSE)</f>
        <v>AF-ADO-00001</v>
      </c>
      <c r="B895" s="159" t="s">
        <v>1002</v>
      </c>
      <c r="C895" s="159" t="s">
        <v>239</v>
      </c>
      <c r="D895" s="138" t="s">
        <v>1038</v>
      </c>
      <c r="E895" s="159" t="s">
        <v>208</v>
      </c>
      <c r="F895" s="179">
        <v>4700</v>
      </c>
      <c r="G895" s="186">
        <v>2024</v>
      </c>
      <c r="H895" s="184">
        <v>45584</v>
      </c>
      <c r="I895" s="182">
        <v>42</v>
      </c>
      <c r="J895" s="185">
        <f t="shared" si="26"/>
        <v>197400</v>
      </c>
      <c r="K895" s="184">
        <v>45563</v>
      </c>
      <c r="L895" s="184">
        <v>45571</v>
      </c>
      <c r="M895" s="182">
        <f t="shared" si="27"/>
        <v>8</v>
      </c>
    </row>
    <row r="896" spans="1:13">
      <c r="A896" s="182" t="str">
        <f>VLOOKUP(C896,품목코드!$B$2:$C$293,2,FALSE)</f>
        <v>AE-AJY-00001</v>
      </c>
      <c r="B896" s="159" t="s">
        <v>1039</v>
      </c>
      <c r="C896" s="159" t="s">
        <v>1040</v>
      </c>
      <c r="D896" s="138" t="s">
        <v>1041</v>
      </c>
      <c r="E896" s="159" t="s">
        <v>16</v>
      </c>
      <c r="F896" s="179">
        <v>810</v>
      </c>
      <c r="G896" s="186">
        <v>2024</v>
      </c>
      <c r="H896" s="184">
        <v>45528</v>
      </c>
      <c r="I896" s="182">
        <v>32</v>
      </c>
      <c r="J896" s="185">
        <f t="shared" si="26"/>
        <v>25920</v>
      </c>
      <c r="K896" s="184">
        <v>45516</v>
      </c>
      <c r="L896" s="184">
        <v>45692</v>
      </c>
      <c r="M896" s="182">
        <f t="shared" si="27"/>
        <v>176</v>
      </c>
    </row>
    <row r="897" spans="1:13">
      <c r="A897" s="182" t="str">
        <f>VLOOKUP(C897,품목코드!$B$2:$C$293,2,FALSE)</f>
        <v>AE-ACG-00001</v>
      </c>
      <c r="B897" s="159" t="s">
        <v>1039</v>
      </c>
      <c r="C897" s="159" t="s">
        <v>151</v>
      </c>
      <c r="D897" s="138" t="s">
        <v>1043</v>
      </c>
      <c r="E897" s="159" t="s">
        <v>23</v>
      </c>
      <c r="F897" s="179">
        <v>77000</v>
      </c>
      <c r="G897" s="186">
        <v>2024</v>
      </c>
      <c r="H897" s="184">
        <v>45391</v>
      </c>
      <c r="I897" s="182">
        <v>3</v>
      </c>
      <c r="J897" s="185">
        <f t="shared" si="26"/>
        <v>231000</v>
      </c>
      <c r="K897" s="184">
        <v>45370</v>
      </c>
      <c r="L897" s="184">
        <v>45468</v>
      </c>
      <c r="M897" s="182">
        <f t="shared" si="27"/>
        <v>98</v>
      </c>
    </row>
    <row r="898" spans="1:13">
      <c r="A898" s="182" t="str">
        <f>VLOOKUP(C898,품목코드!$B$2:$C$293,2,FALSE)</f>
        <v>AE-ACH-00001</v>
      </c>
      <c r="B898" s="159" t="s">
        <v>1039</v>
      </c>
      <c r="C898" s="159" t="s">
        <v>153</v>
      </c>
      <c r="D898" s="138" t="s">
        <v>1044</v>
      </c>
      <c r="E898" s="159" t="s">
        <v>68</v>
      </c>
      <c r="F898" s="179">
        <v>29520</v>
      </c>
      <c r="G898" s="186">
        <v>2024</v>
      </c>
      <c r="H898" s="184">
        <v>45603</v>
      </c>
      <c r="I898" s="182">
        <v>0</v>
      </c>
      <c r="J898" s="185">
        <f t="shared" si="26"/>
        <v>0</v>
      </c>
      <c r="K898" s="184">
        <v>45575</v>
      </c>
      <c r="L898" s="184">
        <v>45646</v>
      </c>
      <c r="M898" s="182">
        <f t="shared" si="27"/>
        <v>71</v>
      </c>
    </row>
    <row r="899" spans="1:13">
      <c r="A899" s="182" t="str">
        <f>VLOOKUP(C899,품목코드!$B$2:$C$293,2,FALSE)</f>
        <v>AE-ACI-00001</v>
      </c>
      <c r="B899" s="159" t="s">
        <v>1039</v>
      </c>
      <c r="C899" s="159" t="s">
        <v>155</v>
      </c>
      <c r="D899" s="138" t="s">
        <v>1045</v>
      </c>
      <c r="E899" s="159" t="s">
        <v>157</v>
      </c>
      <c r="F899" s="179">
        <v>10500</v>
      </c>
      <c r="G899" s="186">
        <v>2024</v>
      </c>
      <c r="H899" s="184">
        <v>45428</v>
      </c>
      <c r="I899" s="182">
        <v>30</v>
      </c>
      <c r="J899" s="185">
        <f t="shared" ref="J899:J962" si="28">F899*I899</f>
        <v>315000</v>
      </c>
      <c r="K899" s="184">
        <v>45418</v>
      </c>
      <c r="L899" s="184">
        <v>45465</v>
      </c>
      <c r="M899" s="182">
        <f t="shared" ref="M899:M962" si="29">L899-K899</f>
        <v>47</v>
      </c>
    </row>
    <row r="900" spans="1:13">
      <c r="A900" s="182" t="str">
        <f>VLOOKUP(C900,품목코드!$B$2:$C$293,2,FALSE)</f>
        <v>AE-ACJ-00001</v>
      </c>
      <c r="B900" s="159" t="s">
        <v>1039</v>
      </c>
      <c r="C900" s="159" t="s">
        <v>158</v>
      </c>
      <c r="D900" s="138" t="s">
        <v>1046</v>
      </c>
      <c r="E900" s="159" t="s">
        <v>68</v>
      </c>
      <c r="F900" s="179">
        <v>7600</v>
      </c>
      <c r="G900" s="186">
        <v>2024</v>
      </c>
      <c r="H900" s="184">
        <v>45627</v>
      </c>
      <c r="I900" s="182">
        <v>48</v>
      </c>
      <c r="J900" s="185">
        <f t="shared" si="28"/>
        <v>364800</v>
      </c>
      <c r="K900" s="184">
        <v>45598</v>
      </c>
      <c r="L900" s="184">
        <v>45716</v>
      </c>
      <c r="M900" s="182">
        <f t="shared" si="29"/>
        <v>118</v>
      </c>
    </row>
    <row r="901" spans="1:13">
      <c r="A901" s="182" t="str">
        <f>VLOOKUP(C901,품목코드!$B$2:$C$293,2,FALSE)</f>
        <v>AE-ACK-00001</v>
      </c>
      <c r="B901" s="159" t="s">
        <v>1039</v>
      </c>
      <c r="C901" s="159" t="s">
        <v>160</v>
      </c>
      <c r="D901" s="138" t="s">
        <v>1047</v>
      </c>
      <c r="E901" s="159" t="s">
        <v>157</v>
      </c>
      <c r="F901" s="179">
        <v>8500</v>
      </c>
      <c r="G901" s="186">
        <v>2024</v>
      </c>
      <c r="H901" s="184">
        <v>45586</v>
      </c>
      <c r="I901" s="182">
        <v>36</v>
      </c>
      <c r="J901" s="185">
        <f t="shared" si="28"/>
        <v>306000</v>
      </c>
      <c r="K901" s="184">
        <v>45560</v>
      </c>
      <c r="L901" s="184">
        <v>45563</v>
      </c>
      <c r="M901" s="182">
        <f t="shared" si="29"/>
        <v>3</v>
      </c>
    </row>
    <row r="902" spans="1:13">
      <c r="A902" s="182" t="str">
        <f>VLOOKUP(C902,품목코드!$B$2:$C$293,2,FALSE)</f>
        <v>AE-ACL-00001</v>
      </c>
      <c r="B902" s="159" t="s">
        <v>1039</v>
      </c>
      <c r="C902" s="159" t="s">
        <v>162</v>
      </c>
      <c r="D902" s="138" t="s">
        <v>1048</v>
      </c>
      <c r="E902" s="159" t="s">
        <v>68</v>
      </c>
      <c r="F902" s="179">
        <v>94900</v>
      </c>
      <c r="G902" s="186">
        <v>2024</v>
      </c>
      <c r="H902" s="184">
        <v>45563</v>
      </c>
      <c r="I902" s="182">
        <v>35</v>
      </c>
      <c r="J902" s="185">
        <f t="shared" si="28"/>
        <v>3321500</v>
      </c>
      <c r="K902" s="184">
        <v>45538</v>
      </c>
      <c r="L902" s="184">
        <v>45682</v>
      </c>
      <c r="M902" s="182">
        <f t="shared" si="29"/>
        <v>144</v>
      </c>
    </row>
    <row r="903" spans="1:13">
      <c r="A903" s="182" t="str">
        <f>VLOOKUP(C903,품목코드!$B$2:$C$293,2,FALSE)</f>
        <v>AE-ACM-00001</v>
      </c>
      <c r="B903" s="159" t="s">
        <v>1039</v>
      </c>
      <c r="C903" s="159" t="s">
        <v>165</v>
      </c>
      <c r="D903" s="138" t="s">
        <v>1049</v>
      </c>
      <c r="E903" s="159" t="s">
        <v>930</v>
      </c>
      <c r="F903" s="179">
        <v>103740</v>
      </c>
      <c r="G903" s="186">
        <v>2024</v>
      </c>
      <c r="H903" s="184">
        <v>45471</v>
      </c>
      <c r="I903" s="182">
        <v>12</v>
      </c>
      <c r="J903" s="185">
        <f t="shared" si="28"/>
        <v>1244880</v>
      </c>
      <c r="K903" s="184">
        <v>45448</v>
      </c>
      <c r="L903" s="184">
        <v>45493</v>
      </c>
      <c r="M903" s="182">
        <f t="shared" si="29"/>
        <v>45</v>
      </c>
    </row>
    <row r="904" spans="1:13">
      <c r="A904" s="182" t="str">
        <f>VLOOKUP(C904,품목코드!$B$2:$C$293,2,FALSE)</f>
        <v>AE-AJZ-00001</v>
      </c>
      <c r="B904" s="159" t="s">
        <v>1039</v>
      </c>
      <c r="C904" s="159" t="s">
        <v>1050</v>
      </c>
      <c r="D904" s="138" t="s">
        <v>1051</v>
      </c>
      <c r="E904" s="159" t="s">
        <v>930</v>
      </c>
      <c r="F904" s="179">
        <v>302000</v>
      </c>
      <c r="G904" s="186">
        <v>2024</v>
      </c>
      <c r="H904" s="184">
        <v>45309</v>
      </c>
      <c r="I904" s="182">
        <v>41</v>
      </c>
      <c r="J904" s="185">
        <f t="shared" si="28"/>
        <v>12382000</v>
      </c>
      <c r="K904" s="184">
        <v>45293</v>
      </c>
      <c r="L904" s="184">
        <v>45437</v>
      </c>
      <c r="M904" s="182">
        <f t="shared" si="29"/>
        <v>144</v>
      </c>
    </row>
    <row r="905" spans="1:13">
      <c r="A905" s="182" t="str">
        <f>VLOOKUP(C905,품목코드!$B$2:$C$293,2,FALSE)</f>
        <v>AE-ACO-00001</v>
      </c>
      <c r="B905" s="159" t="s">
        <v>1039</v>
      </c>
      <c r="C905" s="159" t="s">
        <v>169</v>
      </c>
      <c r="D905" s="138" t="s">
        <v>1052</v>
      </c>
      <c r="E905" s="159" t="s">
        <v>930</v>
      </c>
      <c r="F905" s="179">
        <v>62800</v>
      </c>
      <c r="G905" s="186">
        <v>2024</v>
      </c>
      <c r="H905" s="184">
        <v>45646</v>
      </c>
      <c r="I905" s="182">
        <v>13</v>
      </c>
      <c r="J905" s="185">
        <f t="shared" si="28"/>
        <v>816400</v>
      </c>
      <c r="K905" s="184">
        <v>45628</v>
      </c>
      <c r="L905" s="184">
        <v>45786</v>
      </c>
      <c r="M905" s="182">
        <f t="shared" si="29"/>
        <v>158</v>
      </c>
    </row>
    <row r="906" spans="1:13">
      <c r="A906" s="182" t="str">
        <f>VLOOKUP(C906,품목코드!$B$2:$C$293,2,FALSE)</f>
        <v>AE-ACP-00001</v>
      </c>
      <c r="B906" s="159" t="s">
        <v>1039</v>
      </c>
      <c r="C906" s="159" t="s">
        <v>171</v>
      </c>
      <c r="D906" s="138" t="s">
        <v>1053</v>
      </c>
      <c r="E906" s="159" t="s">
        <v>23</v>
      </c>
      <c r="F906" s="179">
        <v>1400000</v>
      </c>
      <c r="G906" s="186">
        <v>2024</v>
      </c>
      <c r="H906" s="184">
        <v>45454</v>
      </c>
      <c r="I906" s="182">
        <v>3</v>
      </c>
      <c r="J906" s="185">
        <f t="shared" si="28"/>
        <v>4200000</v>
      </c>
      <c r="K906" s="184">
        <v>45440</v>
      </c>
      <c r="L906" s="184">
        <v>45503</v>
      </c>
      <c r="M906" s="182">
        <f t="shared" si="29"/>
        <v>63</v>
      </c>
    </row>
    <row r="907" spans="1:13">
      <c r="A907" s="182" t="str">
        <f>VLOOKUP(C907,품목코드!$B$2:$C$293,2,FALSE)</f>
        <v>AE-ACQ-00001</v>
      </c>
      <c r="B907" s="159" t="s">
        <v>1039</v>
      </c>
      <c r="C907" s="159" t="s">
        <v>1054</v>
      </c>
      <c r="D907" s="138" t="s">
        <v>1055</v>
      </c>
      <c r="E907" s="159" t="s">
        <v>65</v>
      </c>
      <c r="F907" s="179">
        <v>112200</v>
      </c>
      <c r="G907" s="186">
        <v>2024</v>
      </c>
      <c r="H907" s="184">
        <v>45292</v>
      </c>
      <c r="I907" s="182">
        <v>36</v>
      </c>
      <c r="J907" s="185">
        <f t="shared" si="28"/>
        <v>4039200</v>
      </c>
      <c r="K907" s="184">
        <v>45287</v>
      </c>
      <c r="L907" s="184">
        <v>45443</v>
      </c>
      <c r="M907" s="182">
        <f t="shared" si="29"/>
        <v>156</v>
      </c>
    </row>
    <row r="908" spans="1:13">
      <c r="A908" s="182" t="str">
        <f>VLOOKUP(C908,품목코드!$B$2:$C$293,2,FALSE)</f>
        <v>AK-AHP-00001</v>
      </c>
      <c r="B908" s="159" t="s">
        <v>1058</v>
      </c>
      <c r="C908" s="159" t="s">
        <v>1061</v>
      </c>
      <c r="D908" s="138" t="s">
        <v>1062</v>
      </c>
      <c r="E908" s="159" t="s">
        <v>963</v>
      </c>
      <c r="F908" s="179">
        <v>2140000</v>
      </c>
      <c r="G908" s="186">
        <v>2024</v>
      </c>
      <c r="H908" s="184">
        <v>45363</v>
      </c>
      <c r="I908" s="182">
        <v>12</v>
      </c>
      <c r="J908" s="185">
        <f t="shared" si="28"/>
        <v>25680000</v>
      </c>
      <c r="K908" s="184">
        <v>45335</v>
      </c>
      <c r="L908" s="184">
        <v>45366</v>
      </c>
      <c r="M908" s="182">
        <f t="shared" si="29"/>
        <v>31</v>
      </c>
    </row>
    <row r="909" spans="1:13">
      <c r="A909" s="182" t="str">
        <f>VLOOKUP(C909,품목코드!$B$2:$C$293,2,FALSE)</f>
        <v>AK-ALE-00001</v>
      </c>
      <c r="B909" s="159" t="s">
        <v>1058</v>
      </c>
      <c r="C909" s="159" t="s">
        <v>1264</v>
      </c>
      <c r="D909" s="138" t="s">
        <v>1265</v>
      </c>
      <c r="E909" s="159" t="s">
        <v>963</v>
      </c>
      <c r="F909" s="179">
        <v>20000000</v>
      </c>
      <c r="G909" s="186">
        <v>2024</v>
      </c>
      <c r="H909" s="184">
        <v>45471</v>
      </c>
      <c r="I909" s="182">
        <v>38</v>
      </c>
      <c r="J909" s="185">
        <f t="shared" si="28"/>
        <v>760000000</v>
      </c>
      <c r="K909" s="184">
        <v>45451</v>
      </c>
      <c r="L909" s="184">
        <v>45586</v>
      </c>
      <c r="M909" s="182">
        <f t="shared" si="29"/>
        <v>135</v>
      </c>
    </row>
    <row r="910" spans="1:13">
      <c r="A910" s="182" t="str">
        <f>VLOOKUP(C910,품목코드!$B$2:$C$293,2,FALSE)</f>
        <v>AK-AET-00001</v>
      </c>
      <c r="B910" s="159" t="s">
        <v>1058</v>
      </c>
      <c r="C910" s="159" t="s">
        <v>328</v>
      </c>
      <c r="D910" s="138" t="s">
        <v>329</v>
      </c>
      <c r="E910" s="159" t="s">
        <v>16</v>
      </c>
      <c r="F910" s="179">
        <v>3886</v>
      </c>
      <c r="G910" s="186">
        <v>2024</v>
      </c>
      <c r="H910" s="184">
        <v>45436</v>
      </c>
      <c r="I910" s="182">
        <v>17</v>
      </c>
      <c r="J910" s="185">
        <f t="shared" si="28"/>
        <v>66062</v>
      </c>
      <c r="K910" s="184">
        <v>45418</v>
      </c>
      <c r="L910" s="184">
        <v>45549</v>
      </c>
      <c r="M910" s="182">
        <f t="shared" si="29"/>
        <v>131</v>
      </c>
    </row>
    <row r="911" spans="1:13">
      <c r="A911" s="182" t="str">
        <f>VLOOKUP(C911,품목코드!$B$2:$C$293,2,FALSE)</f>
        <v>AK-AKA-00001</v>
      </c>
      <c r="B911" s="159" t="s">
        <v>1058</v>
      </c>
      <c r="C911" s="159" t="s">
        <v>1064</v>
      </c>
      <c r="D911" s="138" t="s">
        <v>331</v>
      </c>
      <c r="E911" s="159" t="s">
        <v>963</v>
      </c>
      <c r="F911" s="179">
        <v>90000</v>
      </c>
      <c r="G911" s="186">
        <v>2024</v>
      </c>
      <c r="H911" s="184">
        <v>45424</v>
      </c>
      <c r="I911" s="182">
        <v>24</v>
      </c>
      <c r="J911" s="185">
        <f t="shared" si="28"/>
        <v>2160000</v>
      </c>
      <c r="K911" s="184">
        <v>45420</v>
      </c>
      <c r="L911" s="184">
        <v>45594</v>
      </c>
      <c r="M911" s="182">
        <f t="shared" si="29"/>
        <v>174</v>
      </c>
    </row>
    <row r="912" spans="1:13">
      <c r="A912" s="182" t="str">
        <f>VLOOKUP(C912,품목코드!$B$2:$C$293,2,FALSE)</f>
        <v>AK-AEV-00001</v>
      </c>
      <c r="B912" s="159" t="s">
        <v>1058</v>
      </c>
      <c r="C912" s="159" t="s">
        <v>332</v>
      </c>
      <c r="D912" s="138" t="s">
        <v>1267</v>
      </c>
      <c r="E912" s="159" t="s">
        <v>963</v>
      </c>
      <c r="F912" s="179">
        <v>176000</v>
      </c>
      <c r="G912" s="186">
        <v>2024</v>
      </c>
      <c r="H912" s="184">
        <v>45644</v>
      </c>
      <c r="I912" s="182">
        <v>47</v>
      </c>
      <c r="J912" s="185">
        <f t="shared" si="28"/>
        <v>8272000</v>
      </c>
      <c r="K912" s="184">
        <v>45626</v>
      </c>
      <c r="L912" s="184">
        <v>45769</v>
      </c>
      <c r="M912" s="182">
        <f t="shared" si="29"/>
        <v>143</v>
      </c>
    </row>
    <row r="913" spans="1:13">
      <c r="A913" s="182" t="str">
        <f>VLOOKUP(C913,품목코드!$B$2:$C$293,2,FALSE)</f>
        <v>AK-AEW-00001</v>
      </c>
      <c r="B913" s="159" t="s">
        <v>1058</v>
      </c>
      <c r="C913" s="159" t="s">
        <v>1065</v>
      </c>
      <c r="D913" s="138" t="s">
        <v>1066</v>
      </c>
      <c r="E913" s="159" t="s">
        <v>68</v>
      </c>
      <c r="F913" s="179">
        <v>9230</v>
      </c>
      <c r="G913" s="186">
        <v>2024</v>
      </c>
      <c r="H913" s="184">
        <v>45580</v>
      </c>
      <c r="I913" s="182">
        <v>2</v>
      </c>
      <c r="J913" s="185">
        <f t="shared" si="28"/>
        <v>18460</v>
      </c>
      <c r="K913" s="184">
        <v>45568</v>
      </c>
      <c r="L913" s="184">
        <v>45596</v>
      </c>
      <c r="M913" s="182">
        <f t="shared" si="29"/>
        <v>28</v>
      </c>
    </row>
    <row r="914" spans="1:13">
      <c r="A914" s="182" t="str">
        <f>VLOOKUP(C914,품목코드!$B$2:$C$293,2,FALSE)</f>
        <v>AK-AEX-00001</v>
      </c>
      <c r="B914" s="159" t="s">
        <v>1058</v>
      </c>
      <c r="C914" s="159" t="s">
        <v>336</v>
      </c>
      <c r="D914" s="138" t="s">
        <v>1067</v>
      </c>
      <c r="E914" s="159" t="s">
        <v>963</v>
      </c>
      <c r="F914" s="179">
        <v>602000</v>
      </c>
      <c r="G914" s="186">
        <v>2024</v>
      </c>
      <c r="H914" s="184">
        <v>45408</v>
      </c>
      <c r="I914" s="182">
        <v>7</v>
      </c>
      <c r="J914" s="185">
        <f t="shared" si="28"/>
        <v>4214000</v>
      </c>
      <c r="K914" s="184">
        <v>45403</v>
      </c>
      <c r="L914" s="184">
        <v>45530</v>
      </c>
      <c r="M914" s="182">
        <f t="shared" si="29"/>
        <v>127</v>
      </c>
    </row>
    <row r="915" spans="1:13">
      <c r="A915" s="182" t="str">
        <f>VLOOKUP(C915,품목코드!$B$2:$C$293,2,FALSE)</f>
        <v>AL-AEY-00001</v>
      </c>
      <c r="B915" s="159" t="s">
        <v>1068</v>
      </c>
      <c r="C915" s="159" t="s">
        <v>1069</v>
      </c>
      <c r="D915" s="138" t="s">
        <v>340</v>
      </c>
      <c r="E915" s="159" t="s">
        <v>1070</v>
      </c>
      <c r="F915" s="179">
        <v>595</v>
      </c>
      <c r="G915" s="186">
        <v>2024</v>
      </c>
      <c r="H915" s="184">
        <v>45468</v>
      </c>
      <c r="I915" s="182">
        <v>34</v>
      </c>
      <c r="J915" s="185">
        <f t="shared" si="28"/>
        <v>20230</v>
      </c>
      <c r="K915" s="184">
        <v>45458</v>
      </c>
      <c r="L915" s="184">
        <v>45461</v>
      </c>
      <c r="M915" s="182">
        <f t="shared" si="29"/>
        <v>3</v>
      </c>
    </row>
    <row r="916" spans="1:13">
      <c r="A916" s="182" t="str">
        <f>VLOOKUP(C916,품목코드!$B$2:$C$293,2,FALSE)</f>
        <v>AL-AEZ-00001</v>
      </c>
      <c r="B916" s="159" t="s">
        <v>1068</v>
      </c>
      <c r="C916" s="159" t="s">
        <v>1071</v>
      </c>
      <c r="D916" s="138" t="s">
        <v>1072</v>
      </c>
      <c r="E916" s="159" t="s">
        <v>95</v>
      </c>
      <c r="F916" s="179">
        <v>1178000</v>
      </c>
      <c r="G916" s="186">
        <v>2024</v>
      </c>
      <c r="H916" s="184">
        <v>45448</v>
      </c>
      <c r="I916" s="182">
        <v>49</v>
      </c>
      <c r="J916" s="185">
        <f t="shared" si="28"/>
        <v>57722000</v>
      </c>
      <c r="K916" s="184">
        <v>45424</v>
      </c>
      <c r="L916" s="184">
        <v>45508</v>
      </c>
      <c r="M916" s="182">
        <f t="shared" si="29"/>
        <v>84</v>
      </c>
    </row>
    <row r="917" spans="1:13">
      <c r="A917" s="182" t="str">
        <f>VLOOKUP(C917,품목코드!$B$2:$C$293,2,FALSE)</f>
        <v>AL-AFA-00001</v>
      </c>
      <c r="B917" s="159" t="s">
        <v>1068</v>
      </c>
      <c r="C917" s="159" t="s">
        <v>1074</v>
      </c>
      <c r="D917" s="138" t="s">
        <v>1075</v>
      </c>
      <c r="E917" s="159" t="s">
        <v>95</v>
      </c>
      <c r="F917" s="179">
        <v>1107000</v>
      </c>
      <c r="G917" s="186">
        <v>2024</v>
      </c>
      <c r="H917" s="184">
        <v>45637</v>
      </c>
      <c r="I917" s="182">
        <v>7</v>
      </c>
      <c r="J917" s="185">
        <f t="shared" si="28"/>
        <v>7749000</v>
      </c>
      <c r="K917" s="184">
        <v>45618</v>
      </c>
      <c r="L917" s="184">
        <v>45754</v>
      </c>
      <c r="M917" s="182">
        <f t="shared" si="29"/>
        <v>136</v>
      </c>
    </row>
    <row r="918" spans="1:13">
      <c r="A918" s="182" t="str">
        <f>VLOOKUP(C918,품목코드!$B$2:$C$293,2,FALSE)</f>
        <v>AL-AFB-00001</v>
      </c>
      <c r="B918" s="159" t="s">
        <v>1068</v>
      </c>
      <c r="C918" s="159" t="s">
        <v>346</v>
      </c>
      <c r="D918" s="138" t="s">
        <v>1076</v>
      </c>
      <c r="E918" s="159" t="s">
        <v>95</v>
      </c>
      <c r="F918" s="179">
        <v>1554000</v>
      </c>
      <c r="G918" s="186">
        <v>2024</v>
      </c>
      <c r="H918" s="184">
        <v>45326</v>
      </c>
      <c r="I918" s="182">
        <v>9</v>
      </c>
      <c r="J918" s="185">
        <f t="shared" si="28"/>
        <v>13986000</v>
      </c>
      <c r="K918" s="184">
        <v>45306</v>
      </c>
      <c r="L918" s="184">
        <v>45483</v>
      </c>
      <c r="M918" s="182">
        <f t="shared" si="29"/>
        <v>177</v>
      </c>
    </row>
    <row r="919" spans="1:13">
      <c r="A919" s="182" t="str">
        <f>VLOOKUP(C919,품목코드!$B$2:$C$293,2,FALSE)</f>
        <v>AL-AFC-00001</v>
      </c>
      <c r="B919" s="159" t="s">
        <v>1068</v>
      </c>
      <c r="C919" s="159" t="s">
        <v>348</v>
      </c>
      <c r="D919" s="138" t="s">
        <v>1077</v>
      </c>
      <c r="E919" s="159" t="s">
        <v>95</v>
      </c>
      <c r="F919" s="179">
        <v>1249000</v>
      </c>
      <c r="G919" s="186">
        <v>2024</v>
      </c>
      <c r="H919" s="184">
        <v>45571</v>
      </c>
      <c r="I919" s="182">
        <v>8</v>
      </c>
      <c r="J919" s="185">
        <f t="shared" si="28"/>
        <v>9992000</v>
      </c>
      <c r="K919" s="184">
        <v>45549</v>
      </c>
      <c r="L919" s="184">
        <v>45689</v>
      </c>
      <c r="M919" s="182">
        <f t="shared" si="29"/>
        <v>140</v>
      </c>
    </row>
    <row r="920" spans="1:13">
      <c r="A920" s="182" t="str">
        <f>VLOOKUP(C920,품목코드!$B$2:$C$293,2,FALSE)</f>
        <v>AL-AFD-00001</v>
      </c>
      <c r="B920" s="159" t="s">
        <v>1068</v>
      </c>
      <c r="C920" s="159" t="s">
        <v>350</v>
      </c>
      <c r="D920" s="138" t="s">
        <v>1078</v>
      </c>
      <c r="E920" s="159" t="s">
        <v>95</v>
      </c>
      <c r="F920" s="179">
        <v>1015000</v>
      </c>
      <c r="G920" s="186">
        <v>2024</v>
      </c>
      <c r="H920" s="184">
        <v>45340</v>
      </c>
      <c r="I920" s="182">
        <v>7</v>
      </c>
      <c r="J920" s="185">
        <f t="shared" si="28"/>
        <v>7105000</v>
      </c>
      <c r="K920" s="184">
        <v>45328</v>
      </c>
      <c r="L920" s="184">
        <v>45405</v>
      </c>
      <c r="M920" s="182">
        <f t="shared" si="29"/>
        <v>77</v>
      </c>
    </row>
    <row r="921" spans="1:13">
      <c r="A921" s="182" t="str">
        <f>VLOOKUP(C921,품목코드!$B$2:$C$293,2,FALSE)</f>
        <v>AL-AHU-00001</v>
      </c>
      <c r="B921" s="159" t="s">
        <v>1068</v>
      </c>
      <c r="C921" s="159" t="s">
        <v>1079</v>
      </c>
      <c r="D921" s="138" t="s">
        <v>1080</v>
      </c>
      <c r="E921" s="159" t="s">
        <v>95</v>
      </c>
      <c r="F921" s="179">
        <v>1121000</v>
      </c>
      <c r="G921" s="186">
        <v>2024</v>
      </c>
      <c r="H921" s="184">
        <v>45623</v>
      </c>
      <c r="I921" s="182">
        <v>8</v>
      </c>
      <c r="J921" s="185">
        <f t="shared" si="28"/>
        <v>8968000</v>
      </c>
      <c r="K921" s="184">
        <v>45603</v>
      </c>
      <c r="L921" s="184">
        <v>45607</v>
      </c>
      <c r="M921" s="182">
        <f t="shared" si="29"/>
        <v>4</v>
      </c>
    </row>
    <row r="922" spans="1:13">
      <c r="A922" s="182" t="str">
        <f>VLOOKUP(C922,품목코드!$B$2:$C$293,2,FALSE)</f>
        <v>AL-AHV-00001</v>
      </c>
      <c r="B922" s="159" t="s">
        <v>1068</v>
      </c>
      <c r="C922" s="159" t="s">
        <v>1081</v>
      </c>
      <c r="D922" s="138" t="s">
        <v>1082</v>
      </c>
      <c r="E922" s="159" t="s">
        <v>95</v>
      </c>
      <c r="F922" s="179">
        <v>2043000</v>
      </c>
      <c r="G922" s="186">
        <v>2024</v>
      </c>
      <c r="H922" s="184">
        <v>45379</v>
      </c>
      <c r="I922" s="182">
        <v>10</v>
      </c>
      <c r="J922" s="185">
        <f t="shared" si="28"/>
        <v>20430000</v>
      </c>
      <c r="K922" s="184">
        <v>45358</v>
      </c>
      <c r="L922" s="184">
        <v>45398</v>
      </c>
      <c r="M922" s="182">
        <f t="shared" si="29"/>
        <v>40</v>
      </c>
    </row>
    <row r="923" spans="1:13">
      <c r="A923" s="182" t="str">
        <f>VLOOKUP(C923,품목코드!$B$2:$C$293,2,FALSE)</f>
        <v>AL-AFG-00001</v>
      </c>
      <c r="B923" s="159" t="s">
        <v>1068</v>
      </c>
      <c r="C923" s="159" t="s">
        <v>1083</v>
      </c>
      <c r="D923" s="138" t="s">
        <v>1084</v>
      </c>
      <c r="E923" s="159" t="s">
        <v>95</v>
      </c>
      <c r="F923" s="179">
        <v>996000</v>
      </c>
      <c r="G923" s="186">
        <v>2024</v>
      </c>
      <c r="H923" s="184">
        <v>45409</v>
      </c>
      <c r="I923" s="182">
        <v>14</v>
      </c>
      <c r="J923" s="185">
        <f t="shared" si="28"/>
        <v>13944000</v>
      </c>
      <c r="K923" s="184">
        <v>45389</v>
      </c>
      <c r="L923" s="184">
        <v>45477</v>
      </c>
      <c r="M923" s="182">
        <f t="shared" si="29"/>
        <v>88</v>
      </c>
    </row>
    <row r="924" spans="1:13">
      <c r="A924" s="182" t="str">
        <f>VLOOKUP(C924,품목코드!$B$2:$C$293,2,FALSE)</f>
        <v>AL-AFH-00001</v>
      </c>
      <c r="B924" s="159" t="s">
        <v>1068</v>
      </c>
      <c r="C924" s="159" t="s">
        <v>1085</v>
      </c>
      <c r="D924" s="138" t="s">
        <v>1086</v>
      </c>
      <c r="E924" s="159" t="s">
        <v>95</v>
      </c>
      <c r="F924" s="179">
        <v>900000</v>
      </c>
      <c r="G924" s="186">
        <v>2024</v>
      </c>
      <c r="H924" s="184">
        <v>45374</v>
      </c>
      <c r="I924" s="182">
        <v>0</v>
      </c>
      <c r="J924" s="185">
        <f t="shared" si="28"/>
        <v>0</v>
      </c>
      <c r="K924" s="184">
        <v>45367</v>
      </c>
      <c r="L924" s="184">
        <v>45400</v>
      </c>
      <c r="M924" s="182">
        <f t="shared" si="29"/>
        <v>33</v>
      </c>
    </row>
    <row r="925" spans="1:13">
      <c r="A925" s="182" t="str">
        <f>VLOOKUP(C925,품목코드!$B$2:$C$293,2,FALSE)</f>
        <v>AL-AKB-00001</v>
      </c>
      <c r="B925" s="159" t="s">
        <v>1068</v>
      </c>
      <c r="C925" s="159" t="s">
        <v>1087</v>
      </c>
      <c r="D925" s="138" t="s">
        <v>1088</v>
      </c>
      <c r="E925" s="159" t="s">
        <v>95</v>
      </c>
      <c r="F925" s="179">
        <v>2498000</v>
      </c>
      <c r="G925" s="186">
        <v>2024</v>
      </c>
      <c r="H925" s="184">
        <v>45650</v>
      </c>
      <c r="I925" s="182">
        <v>9</v>
      </c>
      <c r="J925" s="185">
        <f t="shared" si="28"/>
        <v>22482000</v>
      </c>
      <c r="K925" s="184">
        <v>45626</v>
      </c>
      <c r="L925" s="184">
        <v>45680</v>
      </c>
      <c r="M925" s="182">
        <f t="shared" si="29"/>
        <v>54</v>
      </c>
    </row>
    <row r="926" spans="1:13">
      <c r="A926" s="182" t="str">
        <f>VLOOKUP(C926,품목코드!$B$2:$C$293,2,FALSE)</f>
        <v>AL-AKC-00001</v>
      </c>
      <c r="B926" s="159" t="s">
        <v>1068</v>
      </c>
      <c r="C926" s="159" t="s">
        <v>1089</v>
      </c>
      <c r="D926" s="138" t="s">
        <v>1090</v>
      </c>
      <c r="E926" s="159" t="s">
        <v>95</v>
      </c>
      <c r="F926" s="179">
        <v>1860000</v>
      </c>
      <c r="G926" s="186">
        <v>2024</v>
      </c>
      <c r="H926" s="184">
        <v>45519</v>
      </c>
      <c r="I926" s="182">
        <v>7</v>
      </c>
      <c r="J926" s="185">
        <f t="shared" si="28"/>
        <v>13020000</v>
      </c>
      <c r="K926" s="184">
        <v>45510</v>
      </c>
      <c r="L926" s="184">
        <v>45608</v>
      </c>
      <c r="M926" s="182">
        <f t="shared" si="29"/>
        <v>98</v>
      </c>
    </row>
    <row r="927" spans="1:13">
      <c r="A927" s="182" t="str">
        <f>VLOOKUP(C927,품목코드!$B$2:$C$293,2,FALSE)</f>
        <v>AL-AKD-00001</v>
      </c>
      <c r="B927" s="159" t="s">
        <v>1068</v>
      </c>
      <c r="C927" s="159" t="s">
        <v>1091</v>
      </c>
      <c r="D927" s="138" t="s">
        <v>364</v>
      </c>
      <c r="E927" s="159" t="s">
        <v>95</v>
      </c>
      <c r="F927" s="179">
        <v>3000000</v>
      </c>
      <c r="G927" s="186">
        <v>2024</v>
      </c>
      <c r="H927" s="184">
        <v>45543</v>
      </c>
      <c r="I927" s="182">
        <v>18</v>
      </c>
      <c r="J927" s="185">
        <f t="shared" si="28"/>
        <v>54000000</v>
      </c>
      <c r="K927" s="184">
        <v>45533</v>
      </c>
      <c r="L927" s="184">
        <v>45575</v>
      </c>
      <c r="M927" s="182">
        <f t="shared" si="29"/>
        <v>42</v>
      </c>
    </row>
    <row r="928" spans="1:13">
      <c r="A928" s="182" t="str">
        <f>VLOOKUP(C928,품목코드!$B$2:$C$293,2,FALSE)</f>
        <v>AL-AKE-00001</v>
      </c>
      <c r="B928" s="159" t="s">
        <v>1068</v>
      </c>
      <c r="C928" s="159" t="s">
        <v>1092</v>
      </c>
      <c r="D928" s="138" t="s">
        <v>1093</v>
      </c>
      <c r="E928" s="159" t="s">
        <v>95</v>
      </c>
      <c r="F928" s="179">
        <v>3000000</v>
      </c>
      <c r="G928" s="186">
        <v>2024</v>
      </c>
      <c r="H928" s="184">
        <v>45597</v>
      </c>
      <c r="I928" s="182">
        <v>43</v>
      </c>
      <c r="J928" s="185">
        <f t="shared" si="28"/>
        <v>129000000</v>
      </c>
      <c r="K928" s="184">
        <v>45568</v>
      </c>
      <c r="L928" s="184">
        <v>45679</v>
      </c>
      <c r="M928" s="182">
        <f t="shared" si="29"/>
        <v>111</v>
      </c>
    </row>
    <row r="929" spans="1:13">
      <c r="A929" s="182" t="str">
        <f>VLOOKUP(C929,품목코드!$B$2:$C$293,2,FALSE)</f>
        <v>AL-AKF-00001</v>
      </c>
      <c r="B929" s="159" t="s">
        <v>1068</v>
      </c>
      <c r="C929" s="159" t="s">
        <v>1094</v>
      </c>
      <c r="D929" s="138" t="s">
        <v>1095</v>
      </c>
      <c r="E929" s="159" t="s">
        <v>95</v>
      </c>
      <c r="F929" s="179">
        <v>1800000</v>
      </c>
      <c r="G929" s="186">
        <v>2024</v>
      </c>
      <c r="H929" s="184">
        <v>45492</v>
      </c>
      <c r="I929" s="182">
        <v>45</v>
      </c>
      <c r="J929" s="185">
        <f t="shared" si="28"/>
        <v>81000000</v>
      </c>
      <c r="K929" s="184">
        <v>45478</v>
      </c>
      <c r="L929" s="184">
        <v>45604</v>
      </c>
      <c r="M929" s="182">
        <f t="shared" si="29"/>
        <v>126</v>
      </c>
    </row>
    <row r="930" spans="1:13">
      <c r="A930" s="182" t="str">
        <f>VLOOKUP(C930,품목코드!$B$2:$C$293,2,FALSE)</f>
        <v>AL-AHW-00001</v>
      </c>
      <c r="B930" s="159" t="s">
        <v>1068</v>
      </c>
      <c r="C930" s="159" t="s">
        <v>1096</v>
      </c>
      <c r="D930" s="138" t="s">
        <v>1097</v>
      </c>
      <c r="E930" s="159" t="s">
        <v>95</v>
      </c>
      <c r="F930" s="179">
        <v>2750000</v>
      </c>
      <c r="G930" s="186">
        <v>2024</v>
      </c>
      <c r="H930" s="184">
        <v>45539</v>
      </c>
      <c r="I930" s="182">
        <v>41</v>
      </c>
      <c r="J930" s="185">
        <f t="shared" si="28"/>
        <v>112750000</v>
      </c>
      <c r="K930" s="184">
        <v>45514</v>
      </c>
      <c r="L930" s="184">
        <v>45642</v>
      </c>
      <c r="M930" s="182">
        <f t="shared" si="29"/>
        <v>128</v>
      </c>
    </row>
    <row r="931" spans="1:13">
      <c r="A931" s="182" t="str">
        <f>VLOOKUP(C931,품목코드!$B$2:$C$293,2,FALSE)</f>
        <v>AL-AFO-00001</v>
      </c>
      <c r="B931" s="159" t="s">
        <v>1068</v>
      </c>
      <c r="C931" s="159" t="s">
        <v>370</v>
      </c>
      <c r="D931" s="138" t="s">
        <v>1098</v>
      </c>
      <c r="E931" s="159" t="s">
        <v>16</v>
      </c>
      <c r="F931" s="179">
        <v>2800</v>
      </c>
      <c r="G931" s="186">
        <v>2024</v>
      </c>
      <c r="H931" s="184">
        <v>45605</v>
      </c>
      <c r="I931" s="182">
        <v>4</v>
      </c>
      <c r="J931" s="185">
        <f t="shared" si="28"/>
        <v>11200</v>
      </c>
      <c r="K931" s="184">
        <v>45602</v>
      </c>
      <c r="L931" s="184">
        <v>45775</v>
      </c>
      <c r="M931" s="182">
        <f t="shared" si="29"/>
        <v>173</v>
      </c>
    </row>
    <row r="932" spans="1:13">
      <c r="A932" s="182" t="str">
        <f>VLOOKUP(C932,품목코드!$B$2:$C$293,2,FALSE)</f>
        <v>AL-AFP-00001</v>
      </c>
      <c r="B932" s="159" t="s">
        <v>1068</v>
      </c>
      <c r="C932" s="159" t="s">
        <v>372</v>
      </c>
      <c r="D932" s="138" t="s">
        <v>1078</v>
      </c>
      <c r="E932" s="159" t="s">
        <v>95</v>
      </c>
      <c r="F932" s="179">
        <v>1569000</v>
      </c>
      <c r="G932" s="186">
        <v>2024</v>
      </c>
      <c r="H932" s="184">
        <v>45328</v>
      </c>
      <c r="I932" s="182">
        <v>40</v>
      </c>
      <c r="J932" s="185">
        <f t="shared" si="28"/>
        <v>62760000</v>
      </c>
      <c r="K932" s="184">
        <v>45303</v>
      </c>
      <c r="L932" s="184">
        <v>45408</v>
      </c>
      <c r="M932" s="182">
        <f t="shared" si="29"/>
        <v>105</v>
      </c>
    </row>
    <row r="933" spans="1:13">
      <c r="A933" s="182" t="str">
        <f>VLOOKUP(C933,품목코드!$B$2:$C$293,2,FALSE)</f>
        <v>AL-AFQ-00001</v>
      </c>
      <c r="B933" s="159" t="s">
        <v>1068</v>
      </c>
      <c r="C933" s="159" t="s">
        <v>374</v>
      </c>
      <c r="D933" s="138" t="s">
        <v>1099</v>
      </c>
      <c r="E933" s="159" t="s">
        <v>205</v>
      </c>
      <c r="F933" s="179">
        <v>37660</v>
      </c>
      <c r="G933" s="186">
        <v>2024</v>
      </c>
      <c r="H933" s="184">
        <v>45557</v>
      </c>
      <c r="I933" s="182">
        <v>39</v>
      </c>
      <c r="J933" s="185">
        <f t="shared" si="28"/>
        <v>1468740</v>
      </c>
      <c r="K933" s="184">
        <v>45531</v>
      </c>
      <c r="L933" s="184">
        <v>45649</v>
      </c>
      <c r="M933" s="182">
        <f t="shared" si="29"/>
        <v>118</v>
      </c>
    </row>
    <row r="934" spans="1:13">
      <c r="A934" s="182" t="str">
        <f>VLOOKUP(C934,품목코드!$B$2:$C$293,2,FALSE)</f>
        <v>AL-AFR-00001</v>
      </c>
      <c r="B934" s="159" t="s">
        <v>1068</v>
      </c>
      <c r="C934" s="159" t="s">
        <v>376</v>
      </c>
      <c r="D934" s="138" t="s">
        <v>1100</v>
      </c>
      <c r="E934" s="159" t="s">
        <v>205</v>
      </c>
      <c r="F934" s="179">
        <v>10000</v>
      </c>
      <c r="G934" s="186">
        <v>2024</v>
      </c>
      <c r="H934" s="184">
        <v>45438</v>
      </c>
      <c r="I934" s="182">
        <v>46</v>
      </c>
      <c r="J934" s="185">
        <f t="shared" si="28"/>
        <v>460000</v>
      </c>
      <c r="K934" s="184">
        <v>45427</v>
      </c>
      <c r="L934" s="184">
        <v>45485</v>
      </c>
      <c r="M934" s="182">
        <f t="shared" si="29"/>
        <v>58</v>
      </c>
    </row>
    <row r="935" spans="1:13">
      <c r="A935" s="182" t="str">
        <f>VLOOKUP(C935,품목코드!$B$2:$C$293,2,FALSE)</f>
        <v>AL-AFS-00001</v>
      </c>
      <c r="B935" s="159" t="s">
        <v>1068</v>
      </c>
      <c r="C935" s="159" t="s">
        <v>378</v>
      </c>
      <c r="D935" s="138" t="s">
        <v>379</v>
      </c>
      <c r="E935" s="159" t="s">
        <v>16</v>
      </c>
      <c r="F935" s="179">
        <v>3500</v>
      </c>
      <c r="G935" s="186">
        <v>2024</v>
      </c>
      <c r="H935" s="184">
        <v>45498</v>
      </c>
      <c r="I935" s="182">
        <v>0</v>
      </c>
      <c r="J935" s="185">
        <f t="shared" si="28"/>
        <v>0</v>
      </c>
      <c r="K935" s="184">
        <v>45498</v>
      </c>
      <c r="L935" s="184">
        <v>45534</v>
      </c>
      <c r="M935" s="182">
        <f t="shared" si="29"/>
        <v>36</v>
      </c>
    </row>
    <row r="936" spans="1:13">
      <c r="A936" s="182" t="str">
        <f>VLOOKUP(C936,품목코드!$B$2:$C$293,2,FALSE)</f>
        <v>AL-AKG-00001</v>
      </c>
      <c r="B936" s="159" t="s">
        <v>1068</v>
      </c>
      <c r="C936" s="159" t="s">
        <v>1101</v>
      </c>
      <c r="D936" s="138" t="s">
        <v>1102</v>
      </c>
      <c r="E936" s="159" t="s">
        <v>16</v>
      </c>
      <c r="F936" s="179">
        <v>3500</v>
      </c>
      <c r="G936" s="186">
        <v>2024</v>
      </c>
      <c r="H936" s="184">
        <v>45315</v>
      </c>
      <c r="I936" s="182">
        <v>38</v>
      </c>
      <c r="J936" s="185">
        <f t="shared" si="28"/>
        <v>133000</v>
      </c>
      <c r="K936" s="184">
        <v>45287</v>
      </c>
      <c r="L936" s="184">
        <v>45460</v>
      </c>
      <c r="M936" s="182">
        <f t="shared" si="29"/>
        <v>173</v>
      </c>
    </row>
    <row r="937" spans="1:13">
      <c r="A937" s="182" t="str">
        <f>VLOOKUP(C937,품목코드!$B$2:$C$293,2,FALSE)</f>
        <v>AL-AKH-00001</v>
      </c>
      <c r="B937" s="159" t="s">
        <v>1068</v>
      </c>
      <c r="C937" s="159" t="s">
        <v>1103</v>
      </c>
      <c r="D937" s="138" t="s">
        <v>1104</v>
      </c>
      <c r="E937" s="159" t="s">
        <v>95</v>
      </c>
      <c r="F937" s="179">
        <v>3230000</v>
      </c>
      <c r="G937" s="186">
        <v>2024</v>
      </c>
      <c r="H937" s="184">
        <v>45348</v>
      </c>
      <c r="I937" s="182">
        <v>17</v>
      </c>
      <c r="J937" s="185">
        <f t="shared" si="28"/>
        <v>54910000</v>
      </c>
      <c r="K937" s="184">
        <v>45330</v>
      </c>
      <c r="L937" s="184">
        <v>45409</v>
      </c>
      <c r="M937" s="182">
        <f t="shared" si="29"/>
        <v>79</v>
      </c>
    </row>
    <row r="938" spans="1:13">
      <c r="A938" s="182" t="str">
        <f>VLOOKUP(C938,품목코드!$B$2:$C$293,2,FALSE)</f>
        <v>AL-AFV-00001</v>
      </c>
      <c r="B938" s="159" t="s">
        <v>1068</v>
      </c>
      <c r="C938" s="159" t="s">
        <v>384</v>
      </c>
      <c r="D938" s="138" t="s">
        <v>1105</v>
      </c>
      <c r="E938" s="159" t="s">
        <v>208</v>
      </c>
      <c r="F938" s="179">
        <v>226000</v>
      </c>
      <c r="G938" s="186">
        <v>2024</v>
      </c>
      <c r="H938" s="184">
        <v>45466</v>
      </c>
      <c r="I938" s="182">
        <v>4</v>
      </c>
      <c r="J938" s="185">
        <f t="shared" si="28"/>
        <v>904000</v>
      </c>
      <c r="K938" s="184">
        <v>45440</v>
      </c>
      <c r="L938" s="184">
        <v>45534</v>
      </c>
      <c r="M938" s="182">
        <f t="shared" si="29"/>
        <v>94</v>
      </c>
    </row>
    <row r="939" spans="1:13">
      <c r="A939" s="182" t="str">
        <f>VLOOKUP(C939,품목코드!$B$2:$C$293,2,FALSE)</f>
        <v>AL-AFW-00001</v>
      </c>
      <c r="B939" s="159" t="s">
        <v>1068</v>
      </c>
      <c r="C939" s="159" t="s">
        <v>386</v>
      </c>
      <c r="D939" s="138" t="s">
        <v>1106</v>
      </c>
      <c r="E939" s="159" t="s">
        <v>68</v>
      </c>
      <c r="F939" s="179">
        <v>113300</v>
      </c>
      <c r="G939" s="186">
        <v>2024</v>
      </c>
      <c r="H939" s="184">
        <v>45299</v>
      </c>
      <c r="I939" s="182">
        <v>33</v>
      </c>
      <c r="J939" s="185">
        <f t="shared" si="28"/>
        <v>3738900</v>
      </c>
      <c r="K939" s="184">
        <v>45269</v>
      </c>
      <c r="L939" s="184">
        <v>45441</v>
      </c>
      <c r="M939" s="182">
        <f t="shared" si="29"/>
        <v>172</v>
      </c>
    </row>
    <row r="940" spans="1:13">
      <c r="A940" s="182" t="str">
        <f>VLOOKUP(C940,품목코드!$B$2:$C$293,2,FALSE)</f>
        <v>AL-AFX-00001</v>
      </c>
      <c r="B940" s="159" t="s">
        <v>1068</v>
      </c>
      <c r="C940" s="159" t="s">
        <v>388</v>
      </c>
      <c r="D940" s="138" t="s">
        <v>1107</v>
      </c>
      <c r="E940" s="159" t="s">
        <v>208</v>
      </c>
      <c r="F940" s="179">
        <v>300000</v>
      </c>
      <c r="G940" s="186">
        <v>2024</v>
      </c>
      <c r="H940" s="184">
        <v>45310</v>
      </c>
      <c r="I940" s="182">
        <v>2</v>
      </c>
      <c r="J940" s="185">
        <f t="shared" si="28"/>
        <v>600000</v>
      </c>
      <c r="K940" s="184">
        <v>45306</v>
      </c>
      <c r="L940" s="184">
        <v>45373</v>
      </c>
      <c r="M940" s="182">
        <f t="shared" si="29"/>
        <v>67</v>
      </c>
    </row>
    <row r="941" spans="1:13">
      <c r="A941" s="182" t="str">
        <f>VLOOKUP(C941,품목코드!$B$2:$C$293,2,FALSE)</f>
        <v>AM-AGI-00001</v>
      </c>
      <c r="B941" s="159" t="s">
        <v>1108</v>
      </c>
      <c r="C941" s="159" t="s">
        <v>412</v>
      </c>
      <c r="D941" s="138" t="s">
        <v>1109</v>
      </c>
      <c r="E941" s="159" t="s">
        <v>1070</v>
      </c>
      <c r="F941" s="179">
        <v>570</v>
      </c>
      <c r="G941" s="186">
        <v>2024</v>
      </c>
      <c r="H941" s="184">
        <v>45345</v>
      </c>
      <c r="I941" s="182">
        <v>9</v>
      </c>
      <c r="J941" s="185">
        <f t="shared" si="28"/>
        <v>5130</v>
      </c>
      <c r="K941" s="184">
        <v>45326</v>
      </c>
      <c r="L941" s="184">
        <v>45420</v>
      </c>
      <c r="M941" s="182">
        <f t="shared" si="29"/>
        <v>94</v>
      </c>
    </row>
    <row r="942" spans="1:13">
      <c r="A942" s="182" t="str">
        <f>VLOOKUP(C942,품목코드!$B$2:$C$293,2,FALSE)</f>
        <v>AM-AGJ-00001</v>
      </c>
      <c r="B942" s="159" t="s">
        <v>1108</v>
      </c>
      <c r="C942" s="159" t="s">
        <v>414</v>
      </c>
      <c r="D942" s="138" t="s">
        <v>1110</v>
      </c>
      <c r="E942" s="159" t="s">
        <v>1070</v>
      </c>
      <c r="F942" s="179">
        <v>570</v>
      </c>
      <c r="G942" s="186">
        <v>2024</v>
      </c>
      <c r="H942" s="184">
        <v>45324</v>
      </c>
      <c r="I942" s="182">
        <v>31</v>
      </c>
      <c r="J942" s="185">
        <f t="shared" si="28"/>
        <v>17670</v>
      </c>
      <c r="K942" s="184">
        <v>45303</v>
      </c>
      <c r="L942" s="184">
        <v>45308</v>
      </c>
      <c r="M942" s="182">
        <f t="shared" si="29"/>
        <v>5</v>
      </c>
    </row>
    <row r="943" spans="1:13">
      <c r="A943" s="182" t="str">
        <f>VLOOKUP(C943,품목코드!$B$2:$C$293,2,FALSE)</f>
        <v>AM-AGK-00001</v>
      </c>
      <c r="B943" s="159" t="s">
        <v>1108</v>
      </c>
      <c r="C943" s="159" t="s">
        <v>416</v>
      </c>
      <c r="D943" s="138" t="s">
        <v>1268</v>
      </c>
      <c r="E943" s="159" t="s">
        <v>1112</v>
      </c>
      <c r="F943" s="179">
        <v>13300</v>
      </c>
      <c r="G943" s="186">
        <v>2024</v>
      </c>
      <c r="H943" s="184">
        <v>45587</v>
      </c>
      <c r="I943" s="182">
        <v>27</v>
      </c>
      <c r="J943" s="185">
        <f t="shared" si="28"/>
        <v>359100</v>
      </c>
      <c r="K943" s="184">
        <v>45568</v>
      </c>
      <c r="L943" s="184">
        <v>45730</v>
      </c>
      <c r="M943" s="182">
        <f t="shared" si="29"/>
        <v>162</v>
      </c>
    </row>
    <row r="944" spans="1:13">
      <c r="A944" s="182" t="str">
        <f>VLOOKUP(C944,품목코드!$B$2:$C$293,2,FALSE)</f>
        <v>AM-AGL-00001</v>
      </c>
      <c r="B944" s="159" t="s">
        <v>1108</v>
      </c>
      <c r="C944" s="159" t="s">
        <v>419</v>
      </c>
      <c r="D944" s="138" t="s">
        <v>1269</v>
      </c>
      <c r="E944" s="159" t="s">
        <v>16</v>
      </c>
      <c r="F944" s="179">
        <v>27300</v>
      </c>
      <c r="G944" s="186">
        <v>2024</v>
      </c>
      <c r="H944" s="184">
        <v>45459</v>
      </c>
      <c r="I944" s="182">
        <v>38</v>
      </c>
      <c r="J944" s="185">
        <f t="shared" si="28"/>
        <v>1037400</v>
      </c>
      <c r="K944" s="184">
        <v>45456</v>
      </c>
      <c r="L944" s="184">
        <v>45512</v>
      </c>
      <c r="M944" s="182">
        <f t="shared" si="29"/>
        <v>56</v>
      </c>
    </row>
    <row r="945" spans="1:13">
      <c r="A945" s="182" t="str">
        <f>VLOOKUP(C945,품목코드!$B$2:$C$293,2,FALSE)</f>
        <v>AM-AFY-00001</v>
      </c>
      <c r="B945" s="159" t="s">
        <v>1114</v>
      </c>
      <c r="C945" s="159" t="s">
        <v>391</v>
      </c>
      <c r="D945" s="138" t="s">
        <v>1115</v>
      </c>
      <c r="E945" s="159" t="s">
        <v>819</v>
      </c>
      <c r="F945" s="179">
        <v>23000</v>
      </c>
      <c r="G945" s="186">
        <v>2024</v>
      </c>
      <c r="H945" s="184">
        <v>45624</v>
      </c>
      <c r="I945" s="182">
        <v>0</v>
      </c>
      <c r="J945" s="185">
        <f t="shared" si="28"/>
        <v>0</v>
      </c>
      <c r="K945" s="184">
        <v>45608</v>
      </c>
      <c r="L945" s="184">
        <v>45639</v>
      </c>
      <c r="M945" s="182">
        <f t="shared" si="29"/>
        <v>31</v>
      </c>
    </row>
    <row r="946" spans="1:13">
      <c r="A946" s="182" t="str">
        <f>VLOOKUP(C946,품목코드!$B$2:$C$293,2,FALSE)</f>
        <v>AM-AFZ-00001</v>
      </c>
      <c r="B946" s="159" t="s">
        <v>1114</v>
      </c>
      <c r="C946" s="159" t="s">
        <v>393</v>
      </c>
      <c r="D946" s="138" t="s">
        <v>1116</v>
      </c>
      <c r="E946" s="159" t="s">
        <v>819</v>
      </c>
      <c r="F946" s="179">
        <v>38000</v>
      </c>
      <c r="G946" s="186">
        <v>2024</v>
      </c>
      <c r="H946" s="184">
        <v>45414</v>
      </c>
      <c r="I946" s="182">
        <v>26</v>
      </c>
      <c r="J946" s="185">
        <f t="shared" si="28"/>
        <v>988000</v>
      </c>
      <c r="K946" s="184">
        <v>45389</v>
      </c>
      <c r="L946" s="184">
        <v>45404</v>
      </c>
      <c r="M946" s="182">
        <f t="shared" si="29"/>
        <v>15</v>
      </c>
    </row>
    <row r="947" spans="1:13">
      <c r="A947" s="182" t="str">
        <f>VLOOKUP(C947,품목코드!$B$2:$C$293,2,FALSE)</f>
        <v>AM-AGA-00001</v>
      </c>
      <c r="B947" s="159" t="s">
        <v>1114</v>
      </c>
      <c r="C947" s="159" t="s">
        <v>395</v>
      </c>
      <c r="D947" s="138" t="s">
        <v>1117</v>
      </c>
      <c r="E947" s="159" t="s">
        <v>819</v>
      </c>
      <c r="F947" s="179">
        <v>185600</v>
      </c>
      <c r="G947" s="186">
        <v>2024</v>
      </c>
      <c r="H947" s="184">
        <v>45633</v>
      </c>
      <c r="I947" s="182">
        <v>34</v>
      </c>
      <c r="J947" s="185">
        <f t="shared" si="28"/>
        <v>6310400</v>
      </c>
      <c r="K947" s="184">
        <v>45604</v>
      </c>
      <c r="L947" s="184">
        <v>45697</v>
      </c>
      <c r="M947" s="182">
        <f t="shared" si="29"/>
        <v>93</v>
      </c>
    </row>
    <row r="948" spans="1:13">
      <c r="A948" s="182" t="str">
        <f>VLOOKUP(C948,품목코드!$B$2:$C$293,2,FALSE)</f>
        <v>AM-AGB-00001</v>
      </c>
      <c r="B948" s="159" t="s">
        <v>1114</v>
      </c>
      <c r="C948" s="159" t="s">
        <v>397</v>
      </c>
      <c r="D948" s="138" t="s">
        <v>1118</v>
      </c>
      <c r="E948" s="159" t="s">
        <v>819</v>
      </c>
      <c r="F948" s="179">
        <v>27700</v>
      </c>
      <c r="G948" s="186">
        <v>2024</v>
      </c>
      <c r="H948" s="184">
        <v>45294</v>
      </c>
      <c r="I948" s="182">
        <v>17</v>
      </c>
      <c r="J948" s="185">
        <f t="shared" si="28"/>
        <v>470900</v>
      </c>
      <c r="K948" s="184">
        <v>45268</v>
      </c>
      <c r="L948" s="184">
        <v>45406</v>
      </c>
      <c r="M948" s="182">
        <f t="shared" si="29"/>
        <v>138</v>
      </c>
    </row>
    <row r="949" spans="1:13">
      <c r="A949" s="182" t="str">
        <f>VLOOKUP(C949,품목코드!$B$2:$C$293,2,FALSE)</f>
        <v>AM-AGC-00001</v>
      </c>
      <c r="B949" s="159" t="s">
        <v>1114</v>
      </c>
      <c r="C949" s="159" t="s">
        <v>399</v>
      </c>
      <c r="D949" s="138" t="s">
        <v>1119</v>
      </c>
      <c r="E949" s="159" t="s">
        <v>130</v>
      </c>
      <c r="F949" s="179">
        <v>49000</v>
      </c>
      <c r="G949" s="186">
        <v>2024</v>
      </c>
      <c r="H949" s="184">
        <v>45416</v>
      </c>
      <c r="I949" s="182">
        <v>35</v>
      </c>
      <c r="J949" s="185">
        <f t="shared" si="28"/>
        <v>1715000</v>
      </c>
      <c r="K949" s="184">
        <v>45391</v>
      </c>
      <c r="L949" s="184">
        <v>45481</v>
      </c>
      <c r="M949" s="182">
        <f t="shared" si="29"/>
        <v>90</v>
      </c>
    </row>
    <row r="950" spans="1:13">
      <c r="A950" s="182" t="str">
        <f>VLOOKUP(C950,품목코드!$B$2:$C$293,2,FALSE)</f>
        <v>AM-AGD-00001</v>
      </c>
      <c r="B950" s="159" t="s">
        <v>1114</v>
      </c>
      <c r="C950" s="159" t="s">
        <v>1120</v>
      </c>
      <c r="D950" s="138" t="s">
        <v>1121</v>
      </c>
      <c r="E950" s="159" t="s">
        <v>130</v>
      </c>
      <c r="F950" s="179">
        <v>37400</v>
      </c>
      <c r="G950" s="186">
        <v>2024</v>
      </c>
      <c r="H950" s="184">
        <v>45373</v>
      </c>
      <c r="I950" s="182">
        <v>9</v>
      </c>
      <c r="J950" s="185">
        <f t="shared" si="28"/>
        <v>336600</v>
      </c>
      <c r="K950" s="184">
        <v>45347</v>
      </c>
      <c r="L950" s="184">
        <v>45389</v>
      </c>
      <c r="M950" s="182">
        <f t="shared" si="29"/>
        <v>42</v>
      </c>
    </row>
    <row r="951" spans="1:13">
      <c r="A951" s="182" t="str">
        <f>VLOOKUP(C951,품목코드!$B$2:$C$293,2,FALSE)</f>
        <v>AM-AGE-00001</v>
      </c>
      <c r="B951" s="159" t="s">
        <v>1114</v>
      </c>
      <c r="C951" s="159" t="s">
        <v>404</v>
      </c>
      <c r="D951" s="138" t="s">
        <v>1122</v>
      </c>
      <c r="E951" s="159" t="s">
        <v>130</v>
      </c>
      <c r="F951" s="179">
        <v>26700</v>
      </c>
      <c r="G951" s="186">
        <v>2024</v>
      </c>
      <c r="H951" s="184">
        <v>45407</v>
      </c>
      <c r="I951" s="182">
        <v>13</v>
      </c>
      <c r="J951" s="185">
        <f t="shared" si="28"/>
        <v>347100</v>
      </c>
      <c r="K951" s="184">
        <v>45407</v>
      </c>
      <c r="L951" s="184">
        <v>45539</v>
      </c>
      <c r="M951" s="182">
        <f t="shared" si="29"/>
        <v>132</v>
      </c>
    </row>
    <row r="952" spans="1:13">
      <c r="A952" s="182" t="str">
        <f>VLOOKUP(C952,품목코드!$B$2:$C$293,2,FALSE)</f>
        <v>AM-AGF-00001</v>
      </c>
      <c r="B952" s="159" t="s">
        <v>1114</v>
      </c>
      <c r="C952" s="159" t="s">
        <v>406</v>
      </c>
      <c r="D952" s="138" t="s">
        <v>1123</v>
      </c>
      <c r="E952" s="159" t="s">
        <v>819</v>
      </c>
      <c r="F952" s="179">
        <v>30000</v>
      </c>
      <c r="G952" s="186">
        <v>2024</v>
      </c>
      <c r="H952" s="184">
        <v>45335</v>
      </c>
      <c r="I952" s="182">
        <v>9</v>
      </c>
      <c r="J952" s="185">
        <f t="shared" si="28"/>
        <v>270000</v>
      </c>
      <c r="K952" s="184">
        <v>45324</v>
      </c>
      <c r="L952" s="184">
        <v>45339</v>
      </c>
      <c r="M952" s="182">
        <f t="shared" si="29"/>
        <v>15</v>
      </c>
    </row>
    <row r="953" spans="1:13">
      <c r="A953" s="182" t="str">
        <f>VLOOKUP(C953,품목코드!$B$2:$C$293,2,FALSE)</f>
        <v>AM-AGG-00001</v>
      </c>
      <c r="B953" s="159" t="s">
        <v>1114</v>
      </c>
      <c r="C953" s="159" t="s">
        <v>408</v>
      </c>
      <c r="D953" s="138" t="s">
        <v>1124</v>
      </c>
      <c r="E953" s="159" t="s">
        <v>819</v>
      </c>
      <c r="F953" s="179">
        <v>44800</v>
      </c>
      <c r="G953" s="186">
        <v>2024</v>
      </c>
      <c r="H953" s="184">
        <v>45529</v>
      </c>
      <c r="I953" s="182">
        <v>4</v>
      </c>
      <c r="J953" s="185">
        <f t="shared" si="28"/>
        <v>179200</v>
      </c>
      <c r="K953" s="184">
        <v>45527</v>
      </c>
      <c r="L953" s="184">
        <v>45659</v>
      </c>
      <c r="M953" s="182">
        <f t="shared" si="29"/>
        <v>132</v>
      </c>
    </row>
    <row r="954" spans="1:13">
      <c r="A954" s="182" t="str">
        <f>VLOOKUP(C954,품목코드!$B$2:$C$293,2,FALSE)</f>
        <v>AM-AGH-00001</v>
      </c>
      <c r="B954" s="159" t="s">
        <v>1114</v>
      </c>
      <c r="C954" s="159" t="s">
        <v>1125</v>
      </c>
      <c r="D954" s="138" t="s">
        <v>1126</v>
      </c>
      <c r="E954" s="159" t="s">
        <v>819</v>
      </c>
      <c r="F954" s="179">
        <v>585100</v>
      </c>
      <c r="G954" s="186">
        <v>2024</v>
      </c>
      <c r="H954" s="184">
        <v>45621</v>
      </c>
      <c r="I954" s="182">
        <v>50</v>
      </c>
      <c r="J954" s="185">
        <f t="shared" si="28"/>
        <v>29255000</v>
      </c>
      <c r="K954" s="184">
        <v>45601</v>
      </c>
      <c r="L954" s="184">
        <v>45765</v>
      </c>
      <c r="M954" s="182">
        <f t="shared" si="29"/>
        <v>164</v>
      </c>
    </row>
    <row r="955" spans="1:13">
      <c r="A955" s="182" t="str">
        <f>VLOOKUP(C955,품목코드!$B$2:$C$293,2,FALSE)</f>
        <v>AN-AKW-00001</v>
      </c>
      <c r="B955" s="159" t="s">
        <v>1127</v>
      </c>
      <c r="C955" s="159" t="s">
        <v>1131</v>
      </c>
      <c r="D955" s="138" t="s">
        <v>1132</v>
      </c>
      <c r="E955" s="159" t="s">
        <v>16</v>
      </c>
      <c r="F955" s="179">
        <v>5160</v>
      </c>
      <c r="G955" s="186">
        <v>2024</v>
      </c>
      <c r="H955" s="184">
        <v>45453</v>
      </c>
      <c r="I955" s="182">
        <v>48</v>
      </c>
      <c r="J955" s="185">
        <f t="shared" si="28"/>
        <v>247680</v>
      </c>
      <c r="K955" s="184">
        <v>45446</v>
      </c>
      <c r="L955" s="184">
        <v>45612</v>
      </c>
      <c r="M955" s="182">
        <f t="shared" si="29"/>
        <v>166</v>
      </c>
    </row>
    <row r="956" spans="1:13">
      <c r="A956" s="182" t="str">
        <f>VLOOKUP(C956,품목코드!$B$2:$C$293,2,FALSE)</f>
        <v>AN-AKW-00001</v>
      </c>
      <c r="B956" s="159" t="s">
        <v>1127</v>
      </c>
      <c r="C956" s="159" t="s">
        <v>1131</v>
      </c>
      <c r="D956" s="138" t="s">
        <v>1133</v>
      </c>
      <c r="E956" s="159" t="s">
        <v>16</v>
      </c>
      <c r="F956" s="179">
        <v>4370</v>
      </c>
      <c r="G956" s="186">
        <v>2024</v>
      </c>
      <c r="H956" s="184">
        <v>45525</v>
      </c>
      <c r="I956" s="182">
        <v>11</v>
      </c>
      <c r="J956" s="185">
        <f t="shared" si="28"/>
        <v>48070</v>
      </c>
      <c r="K956" s="184">
        <v>45506</v>
      </c>
      <c r="L956" s="184">
        <v>45556</v>
      </c>
      <c r="M956" s="182">
        <f t="shared" si="29"/>
        <v>50</v>
      </c>
    </row>
    <row r="957" spans="1:13">
      <c r="A957" s="182" t="str">
        <f>VLOOKUP(C957,품목코드!$B$2:$C$293,2,FALSE)</f>
        <v>AN-ALF-00001</v>
      </c>
      <c r="B957" s="159" t="s">
        <v>1127</v>
      </c>
      <c r="C957" s="178" t="s">
        <v>1270</v>
      </c>
      <c r="D957" s="138" t="s">
        <v>1271</v>
      </c>
      <c r="E957" s="138" t="s">
        <v>16</v>
      </c>
      <c r="F957" s="179">
        <v>5550</v>
      </c>
      <c r="G957" s="186">
        <v>2024</v>
      </c>
      <c r="H957" s="184">
        <v>45491</v>
      </c>
      <c r="I957" s="182">
        <v>17</v>
      </c>
      <c r="J957" s="185">
        <f t="shared" si="28"/>
        <v>94350</v>
      </c>
      <c r="K957" s="184">
        <v>45461</v>
      </c>
      <c r="L957" s="184">
        <v>45513</v>
      </c>
      <c r="M957" s="182">
        <f t="shared" si="29"/>
        <v>52</v>
      </c>
    </row>
    <row r="958" spans="1:13">
      <c r="A958" s="182" t="str">
        <f>VLOOKUP(C958,품목코드!$B$2:$C$293,2,FALSE)</f>
        <v>AN-AKY-00001</v>
      </c>
      <c r="B958" s="159" t="s">
        <v>1127</v>
      </c>
      <c r="C958" s="159" t="s">
        <v>1139</v>
      </c>
      <c r="D958" s="138" t="s">
        <v>1140</v>
      </c>
      <c r="E958" s="159" t="s">
        <v>16</v>
      </c>
      <c r="F958" s="179">
        <v>6890</v>
      </c>
      <c r="G958" s="186">
        <v>2024</v>
      </c>
      <c r="H958" s="184">
        <v>45369</v>
      </c>
      <c r="I958" s="182">
        <v>9</v>
      </c>
      <c r="J958" s="185">
        <f t="shared" si="28"/>
        <v>62010</v>
      </c>
      <c r="K958" s="184">
        <v>45354</v>
      </c>
      <c r="L958" s="184">
        <v>45512</v>
      </c>
      <c r="M958" s="182">
        <f t="shared" si="29"/>
        <v>158</v>
      </c>
    </row>
    <row r="959" spans="1:13">
      <c r="A959" s="182" t="str">
        <f>VLOOKUP(C959,품목코드!$B$2:$C$293,2,FALSE)</f>
        <v>AO-AGT-00001</v>
      </c>
      <c r="B959" s="159" t="s">
        <v>1141</v>
      </c>
      <c r="C959" s="159" t="s">
        <v>442</v>
      </c>
      <c r="D959" s="138" t="s">
        <v>1144</v>
      </c>
      <c r="E959" s="159" t="s">
        <v>1143</v>
      </c>
      <c r="F959" s="179">
        <v>46220</v>
      </c>
      <c r="G959" s="186">
        <v>2024</v>
      </c>
      <c r="H959" s="184">
        <v>45568</v>
      </c>
      <c r="I959" s="182">
        <v>6</v>
      </c>
      <c r="J959" s="185">
        <f t="shared" si="28"/>
        <v>277320</v>
      </c>
      <c r="K959" s="184">
        <v>45561</v>
      </c>
      <c r="L959" s="184">
        <v>45615</v>
      </c>
      <c r="M959" s="182">
        <f t="shared" si="29"/>
        <v>54</v>
      </c>
    </row>
    <row r="960" spans="1:13">
      <c r="A960" s="182" t="str">
        <f>VLOOKUP(C960,품목코드!$B$2:$C$293,2,FALSE)</f>
        <v>AO-AGU-00001</v>
      </c>
      <c r="B960" s="159" t="s">
        <v>1141</v>
      </c>
      <c r="C960" s="159" t="s">
        <v>444</v>
      </c>
      <c r="D960" s="138" t="s">
        <v>1144</v>
      </c>
      <c r="E960" s="159" t="s">
        <v>1143</v>
      </c>
      <c r="F960" s="179">
        <v>60220</v>
      </c>
      <c r="G960" s="186">
        <v>2024</v>
      </c>
      <c r="H960" s="184">
        <v>45394</v>
      </c>
      <c r="I960" s="182">
        <v>9</v>
      </c>
      <c r="J960" s="185">
        <f t="shared" si="28"/>
        <v>541980</v>
      </c>
      <c r="K960" s="184">
        <v>45365</v>
      </c>
      <c r="L960" s="184">
        <v>45427</v>
      </c>
      <c r="M960" s="182">
        <f t="shared" si="29"/>
        <v>62</v>
      </c>
    </row>
    <row r="961" spans="1:13">
      <c r="A961" s="182" t="str">
        <f>VLOOKUP(C961,품목코드!$B$2:$C$293,2,FALSE)</f>
        <v>AO-AGV-00001</v>
      </c>
      <c r="B961" s="159" t="s">
        <v>1141</v>
      </c>
      <c r="C961" s="159" t="s">
        <v>446</v>
      </c>
      <c r="D961" s="138" t="s">
        <v>1145</v>
      </c>
      <c r="E961" s="159" t="s">
        <v>1143</v>
      </c>
      <c r="F961" s="179">
        <v>82220</v>
      </c>
      <c r="G961" s="186">
        <v>2024</v>
      </c>
      <c r="H961" s="184">
        <v>45585</v>
      </c>
      <c r="I961" s="182">
        <v>40</v>
      </c>
      <c r="J961" s="185">
        <f t="shared" si="28"/>
        <v>3288800</v>
      </c>
      <c r="K961" s="184">
        <v>45565</v>
      </c>
      <c r="L961" s="184">
        <v>45606</v>
      </c>
      <c r="M961" s="182">
        <f t="shared" si="29"/>
        <v>41</v>
      </c>
    </row>
    <row r="962" spans="1:13">
      <c r="A962" s="182" t="str">
        <f>VLOOKUP(C962,품목코드!$B$2:$C$293,2,FALSE)</f>
        <v>AO-AGY-00001</v>
      </c>
      <c r="B962" s="159" t="s">
        <v>1141</v>
      </c>
      <c r="C962" s="159" t="s">
        <v>452</v>
      </c>
      <c r="D962" s="138" t="s">
        <v>1146</v>
      </c>
      <c r="E962" s="159" t="s">
        <v>1143</v>
      </c>
      <c r="F962" s="179">
        <v>131840</v>
      </c>
      <c r="G962" s="186">
        <v>2024</v>
      </c>
      <c r="H962" s="184">
        <v>45589</v>
      </c>
      <c r="I962" s="182">
        <v>26</v>
      </c>
      <c r="J962" s="185">
        <f t="shared" si="28"/>
        <v>3427840</v>
      </c>
      <c r="K962" s="184">
        <v>45581</v>
      </c>
      <c r="L962" s="184">
        <v>45760</v>
      </c>
      <c r="M962" s="182">
        <f t="shared" si="29"/>
        <v>179</v>
      </c>
    </row>
    <row r="963" spans="1:13">
      <c r="A963" s="182" t="str">
        <f>VLOOKUP(C963,품목코드!$B$2:$C$293,2,FALSE)</f>
        <v>AO-AGZ-00001</v>
      </c>
      <c r="B963" s="159" t="s">
        <v>1141</v>
      </c>
      <c r="C963" s="159" t="s">
        <v>454</v>
      </c>
      <c r="D963" s="138" t="s">
        <v>1147</v>
      </c>
      <c r="E963" s="159" t="s">
        <v>95</v>
      </c>
      <c r="F963" s="179">
        <v>2346000</v>
      </c>
      <c r="G963" s="186">
        <v>2024</v>
      </c>
      <c r="H963" s="184">
        <v>45332</v>
      </c>
      <c r="I963" s="182">
        <v>49</v>
      </c>
      <c r="J963" s="185">
        <f t="shared" ref="J963:J974" si="30">F963*I963</f>
        <v>114954000</v>
      </c>
      <c r="K963" s="184">
        <v>45313</v>
      </c>
      <c r="L963" s="184">
        <v>45451</v>
      </c>
      <c r="M963" s="182">
        <f t="shared" ref="M963:M974" si="31">L963-K963</f>
        <v>138</v>
      </c>
    </row>
    <row r="964" spans="1:13">
      <c r="A964" s="182" t="str">
        <f>VLOOKUP(C964,품목코드!$B$2:$C$293,2,FALSE)</f>
        <v>AO-AHA-00001</v>
      </c>
      <c r="B964" s="159" t="s">
        <v>1141</v>
      </c>
      <c r="C964" s="159" t="s">
        <v>1272</v>
      </c>
      <c r="D964" s="138" t="s">
        <v>1273</v>
      </c>
      <c r="E964" s="159" t="s">
        <v>95</v>
      </c>
      <c r="F964" s="179">
        <v>555000</v>
      </c>
      <c r="G964" s="186">
        <v>2024</v>
      </c>
      <c r="H964" s="184">
        <v>45512</v>
      </c>
      <c r="I964" s="182">
        <v>41</v>
      </c>
      <c r="J964" s="185">
        <f t="shared" si="30"/>
        <v>22755000</v>
      </c>
      <c r="K964" s="184">
        <v>45490</v>
      </c>
      <c r="L964" s="184">
        <v>45529</v>
      </c>
      <c r="M964" s="182">
        <f t="shared" si="31"/>
        <v>39</v>
      </c>
    </row>
    <row r="965" spans="1:13">
      <c r="A965" s="182" t="str">
        <f>VLOOKUP(C965,품목코드!$B$2:$C$293,2,FALSE)</f>
        <v>AO-AHB-00001</v>
      </c>
      <c r="B965" s="159" t="s">
        <v>1141</v>
      </c>
      <c r="C965" s="159" t="s">
        <v>458</v>
      </c>
      <c r="D965" s="138" t="s">
        <v>1150</v>
      </c>
      <c r="E965" s="159" t="s">
        <v>16</v>
      </c>
      <c r="F965" s="179">
        <v>6500</v>
      </c>
      <c r="G965" s="186">
        <v>2024</v>
      </c>
      <c r="H965" s="184">
        <v>45544</v>
      </c>
      <c r="I965" s="182">
        <v>5</v>
      </c>
      <c r="J965" s="185">
        <f t="shared" si="30"/>
        <v>32500</v>
      </c>
      <c r="K965" s="184">
        <v>45523</v>
      </c>
      <c r="L965" s="184">
        <v>45681</v>
      </c>
      <c r="M965" s="182">
        <f t="shared" si="31"/>
        <v>158</v>
      </c>
    </row>
    <row r="966" spans="1:13">
      <c r="A966" s="182" t="str">
        <f>VLOOKUP(C966,품목코드!$B$2:$C$293,2,FALSE)</f>
        <v>AO-AHC-00001</v>
      </c>
      <c r="B966" s="159" t="s">
        <v>1141</v>
      </c>
      <c r="C966" s="159" t="s">
        <v>460</v>
      </c>
      <c r="D966" s="138" t="s">
        <v>1151</v>
      </c>
      <c r="E966" s="159" t="s">
        <v>1152</v>
      </c>
      <c r="F966" s="179">
        <v>1684620</v>
      </c>
      <c r="G966" s="186">
        <v>2024</v>
      </c>
      <c r="H966" s="184">
        <v>45597</v>
      </c>
      <c r="I966" s="182">
        <v>34</v>
      </c>
      <c r="J966" s="185">
        <f t="shared" si="30"/>
        <v>57277080</v>
      </c>
      <c r="K966" s="184">
        <v>45569</v>
      </c>
      <c r="L966" s="184">
        <v>45596</v>
      </c>
      <c r="M966" s="182">
        <f t="shared" si="31"/>
        <v>27</v>
      </c>
    </row>
    <row r="967" spans="1:13">
      <c r="A967" s="182" t="str">
        <f>VLOOKUP(C967,품목코드!$B$2:$C$293,2,FALSE)</f>
        <v>AO-AGW-00001</v>
      </c>
      <c r="B967" s="159" t="s">
        <v>1141</v>
      </c>
      <c r="C967" s="159" t="s">
        <v>448</v>
      </c>
      <c r="D967" s="138" t="s">
        <v>1153</v>
      </c>
      <c r="E967" s="159" t="s">
        <v>1143</v>
      </c>
      <c r="F967" s="179">
        <v>2640000</v>
      </c>
      <c r="G967" s="186">
        <v>2024</v>
      </c>
      <c r="H967" s="184">
        <v>45315</v>
      </c>
      <c r="I967" s="182">
        <v>32</v>
      </c>
      <c r="J967" s="185">
        <f t="shared" si="30"/>
        <v>84480000</v>
      </c>
      <c r="K967" s="184">
        <v>45292</v>
      </c>
      <c r="L967" s="184">
        <v>45373</v>
      </c>
      <c r="M967" s="182">
        <f t="shared" si="31"/>
        <v>81</v>
      </c>
    </row>
    <row r="968" spans="1:13">
      <c r="A968" s="182" t="str">
        <f>VLOOKUP(C968,품목코드!$B$2:$C$293,2,FALSE)</f>
        <v>AO-AGX-00001</v>
      </c>
      <c r="B968" s="159" t="s">
        <v>1141</v>
      </c>
      <c r="C968" s="159" t="s">
        <v>450</v>
      </c>
      <c r="D968" s="138" t="s">
        <v>1154</v>
      </c>
      <c r="E968" s="159" t="s">
        <v>95</v>
      </c>
      <c r="F968" s="179">
        <v>1365000</v>
      </c>
      <c r="G968" s="186">
        <v>2024</v>
      </c>
      <c r="H968" s="184">
        <v>45516</v>
      </c>
      <c r="I968" s="182">
        <v>37</v>
      </c>
      <c r="J968" s="185">
        <f t="shared" si="30"/>
        <v>50505000</v>
      </c>
      <c r="K968" s="184">
        <v>45490</v>
      </c>
      <c r="L968" s="184">
        <v>45567</v>
      </c>
      <c r="M968" s="182">
        <f t="shared" si="31"/>
        <v>77</v>
      </c>
    </row>
    <row r="969" spans="1:13">
      <c r="A969" s="182" t="str">
        <f>VLOOKUP(C969,품목코드!$B$2:$C$293,2,FALSE)</f>
        <v>AP-AHD-00001</v>
      </c>
      <c r="B969" s="159" t="s">
        <v>1155</v>
      </c>
      <c r="C969" s="159" t="s">
        <v>465</v>
      </c>
      <c r="D969" s="138" t="s">
        <v>1157</v>
      </c>
      <c r="E969" s="159" t="s">
        <v>963</v>
      </c>
      <c r="F969" s="179">
        <v>560000</v>
      </c>
      <c r="G969" s="186">
        <v>2024</v>
      </c>
      <c r="H969" s="184">
        <v>45644</v>
      </c>
      <c r="I969" s="182">
        <v>4</v>
      </c>
      <c r="J969" s="185">
        <f t="shared" si="30"/>
        <v>2240000</v>
      </c>
      <c r="K969" s="184">
        <v>45622</v>
      </c>
      <c r="L969" s="184">
        <v>45711</v>
      </c>
      <c r="M969" s="182">
        <f t="shared" si="31"/>
        <v>89</v>
      </c>
    </row>
    <row r="970" spans="1:13">
      <c r="A970" s="182" t="str">
        <f>VLOOKUP(C970,품목코드!$B$2:$C$293,2,FALSE)</f>
        <v>AP-AHG-00001</v>
      </c>
      <c r="B970" s="159" t="s">
        <v>1155</v>
      </c>
      <c r="C970" s="159" t="s">
        <v>471</v>
      </c>
      <c r="D970" s="138" t="s">
        <v>1158</v>
      </c>
      <c r="E970" s="159" t="s">
        <v>963</v>
      </c>
      <c r="F970" s="179">
        <v>260000</v>
      </c>
      <c r="G970" s="186">
        <v>2024</v>
      </c>
      <c r="H970" s="184">
        <v>45653</v>
      </c>
      <c r="I970" s="182">
        <v>26</v>
      </c>
      <c r="J970" s="185">
        <f t="shared" si="30"/>
        <v>6760000</v>
      </c>
      <c r="K970" s="184">
        <v>45653</v>
      </c>
      <c r="L970" s="184">
        <v>45721</v>
      </c>
      <c r="M970" s="182">
        <f t="shared" si="31"/>
        <v>68</v>
      </c>
    </row>
    <row r="971" spans="1:13">
      <c r="A971" s="182" t="str">
        <f>VLOOKUP(C971,품목코드!$B$2:$C$293,2,FALSE)</f>
        <v>AP-ALA-00001</v>
      </c>
      <c r="B971" s="159" t="s">
        <v>1155</v>
      </c>
      <c r="C971" s="159" t="s">
        <v>1159</v>
      </c>
      <c r="D971" s="138" t="s">
        <v>1160</v>
      </c>
      <c r="E971" s="159" t="s">
        <v>68</v>
      </c>
      <c r="F971" s="179">
        <v>446000</v>
      </c>
      <c r="G971" s="186">
        <v>2024</v>
      </c>
      <c r="H971" s="184">
        <v>45377</v>
      </c>
      <c r="I971" s="182">
        <v>2</v>
      </c>
      <c r="J971" s="185">
        <f t="shared" si="30"/>
        <v>892000</v>
      </c>
      <c r="K971" s="184">
        <v>45361</v>
      </c>
      <c r="L971" s="184">
        <v>45523</v>
      </c>
      <c r="M971" s="182">
        <f t="shared" si="31"/>
        <v>162</v>
      </c>
    </row>
    <row r="972" spans="1:13">
      <c r="A972" s="182" t="str">
        <f>VLOOKUP(C972,품목코드!$B$2:$C$293,2,FALSE)</f>
        <v>AP-ALB-00001</v>
      </c>
      <c r="B972" s="159" t="s">
        <v>1155</v>
      </c>
      <c r="C972" s="159" t="s">
        <v>1161</v>
      </c>
      <c r="D972" s="138" t="s">
        <v>1162</v>
      </c>
      <c r="E972" s="159" t="s">
        <v>68</v>
      </c>
      <c r="F972" s="179">
        <v>1371000</v>
      </c>
      <c r="G972" s="186">
        <v>2024</v>
      </c>
      <c r="H972" s="184">
        <v>45400</v>
      </c>
      <c r="I972" s="182">
        <v>36</v>
      </c>
      <c r="J972" s="185">
        <f t="shared" si="30"/>
        <v>49356000</v>
      </c>
      <c r="K972" s="184">
        <v>45373</v>
      </c>
      <c r="L972" s="184">
        <v>45405</v>
      </c>
      <c r="M972" s="182">
        <f t="shared" si="31"/>
        <v>32</v>
      </c>
    </row>
    <row r="973" spans="1:13">
      <c r="A973" s="182" t="str">
        <f>VLOOKUP(C973,품목코드!$B$2:$C$293,2,FALSE)</f>
        <v>AP-AHF-00001</v>
      </c>
      <c r="B973" s="159" t="s">
        <v>1155</v>
      </c>
      <c r="C973" s="159" t="s">
        <v>469</v>
      </c>
      <c r="D973" s="138" t="s">
        <v>1166</v>
      </c>
      <c r="E973" s="159" t="s">
        <v>68</v>
      </c>
      <c r="F973" s="179">
        <v>15000</v>
      </c>
      <c r="G973" s="186">
        <v>2024</v>
      </c>
      <c r="H973" s="184">
        <v>45335</v>
      </c>
      <c r="I973" s="182">
        <v>20</v>
      </c>
      <c r="J973" s="185">
        <f t="shared" si="30"/>
        <v>300000</v>
      </c>
      <c r="K973" s="184">
        <v>45334</v>
      </c>
      <c r="L973" s="184">
        <v>45361</v>
      </c>
      <c r="M973" s="182">
        <f t="shared" si="31"/>
        <v>27</v>
      </c>
    </row>
    <row r="974" spans="1:13">
      <c r="A974" s="182" t="str">
        <f>VLOOKUP(C974,품목코드!$B$2:$C$293,2,FALSE)</f>
        <v>AP-ALC-00001</v>
      </c>
      <c r="B974" s="159" t="s">
        <v>1155</v>
      </c>
      <c r="C974" s="159" t="s">
        <v>1169</v>
      </c>
      <c r="D974" s="138" t="s">
        <v>1170</v>
      </c>
      <c r="E974" s="159" t="s">
        <v>963</v>
      </c>
      <c r="F974" s="179">
        <v>133000</v>
      </c>
      <c r="G974" s="186">
        <v>2024</v>
      </c>
      <c r="H974" s="184">
        <v>45629</v>
      </c>
      <c r="I974" s="182">
        <v>30</v>
      </c>
      <c r="J974" s="185">
        <f t="shared" si="30"/>
        <v>3990000</v>
      </c>
      <c r="K974" s="184">
        <v>45606</v>
      </c>
      <c r="L974" s="184">
        <v>45705</v>
      </c>
      <c r="M974" s="182">
        <f t="shared" si="31"/>
        <v>99</v>
      </c>
    </row>
  </sheetData>
  <autoFilter ref="A1:M974" xr:uid="{00000000-0001-0000-0000-000000000000}"/>
  <phoneticPr fontId="6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E5CF5-0570-4761-8A6F-21A7418F3EA1}">
  <dimension ref="A1"/>
  <sheetViews>
    <sheetView workbookViewId="0"/>
  </sheetViews>
  <sheetFormatPr defaultRowHeight="17.399999999999999"/>
  <sheetData/>
  <phoneticPr fontId="6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24C36-30C3-44A7-8C2E-33121A881048}">
  <dimension ref="A1:M460"/>
  <sheetViews>
    <sheetView zoomScale="115" zoomScaleNormal="115" zoomScaleSheetLayoutView="100" workbookViewId="0">
      <pane ySplit="2" topLeftCell="A3" activePane="bottomLeft" state="frozen"/>
      <selection pane="bottomLeft" activeCell="B216" sqref="A216:XFD295"/>
    </sheetView>
  </sheetViews>
  <sheetFormatPr defaultColWidth="8.19921875" defaultRowHeight="18.45" customHeight="1"/>
  <cols>
    <col min="1" max="1" width="15.69921875" style="70" customWidth="1"/>
    <col min="2" max="2" width="29.3984375" style="69" customWidth="1"/>
    <col min="3" max="3" width="59" style="62" customWidth="1"/>
    <col min="4" max="4" width="1.796875" style="70" hidden="1" customWidth="1"/>
    <col min="5" max="5" width="8.19921875" style="68" customWidth="1"/>
    <col min="6" max="6" width="5.796875" style="68" customWidth="1"/>
    <col min="7" max="7" width="15.296875" style="71" customWidth="1"/>
    <col min="8" max="8" width="4.09765625" style="72" customWidth="1"/>
    <col min="9" max="9" width="15.796875" style="66" customWidth="1"/>
    <col min="10" max="10" width="17.59765625" style="66" customWidth="1"/>
    <col min="11" max="11" width="8.3984375" style="63" customWidth="1"/>
    <col min="12" max="12" width="10" style="73" hidden="1" customWidth="1"/>
    <col min="13" max="13" width="8.19921875" style="73" hidden="1" customWidth="1"/>
    <col min="14" max="256" width="8.19921875" style="73"/>
    <col min="257" max="257" width="15.69921875" style="73" customWidth="1"/>
    <col min="258" max="258" width="29.3984375" style="73" customWidth="1"/>
    <col min="259" max="259" width="59" style="73" customWidth="1"/>
    <col min="260" max="260" width="0" style="73" hidden="1" customWidth="1"/>
    <col min="261" max="261" width="8.19921875" style="73"/>
    <col min="262" max="262" width="5.796875" style="73" customWidth="1"/>
    <col min="263" max="263" width="15.296875" style="73" customWidth="1"/>
    <col min="264" max="264" width="4.09765625" style="73" customWidth="1"/>
    <col min="265" max="265" width="15.796875" style="73" customWidth="1"/>
    <col min="266" max="266" width="17.59765625" style="73" customWidth="1"/>
    <col min="267" max="267" width="8.3984375" style="73" customWidth="1"/>
    <col min="268" max="269" width="0" style="73" hidden="1" customWidth="1"/>
    <col min="270" max="512" width="8.19921875" style="73"/>
    <col min="513" max="513" width="15.69921875" style="73" customWidth="1"/>
    <col min="514" max="514" width="29.3984375" style="73" customWidth="1"/>
    <col min="515" max="515" width="59" style="73" customWidth="1"/>
    <col min="516" max="516" width="0" style="73" hidden="1" customWidth="1"/>
    <col min="517" max="517" width="8.19921875" style="73"/>
    <col min="518" max="518" width="5.796875" style="73" customWidth="1"/>
    <col min="519" max="519" width="15.296875" style="73" customWidth="1"/>
    <col min="520" max="520" width="4.09765625" style="73" customWidth="1"/>
    <col min="521" max="521" width="15.796875" style="73" customWidth="1"/>
    <col min="522" max="522" width="17.59765625" style="73" customWidth="1"/>
    <col min="523" max="523" width="8.3984375" style="73" customWidth="1"/>
    <col min="524" max="525" width="0" style="73" hidden="1" customWidth="1"/>
    <col min="526" max="768" width="8.19921875" style="73"/>
    <col min="769" max="769" width="15.69921875" style="73" customWidth="1"/>
    <col min="770" max="770" width="29.3984375" style="73" customWidth="1"/>
    <col min="771" max="771" width="59" style="73" customWidth="1"/>
    <col min="772" max="772" width="0" style="73" hidden="1" customWidth="1"/>
    <col min="773" max="773" width="8.19921875" style="73"/>
    <col min="774" max="774" width="5.796875" style="73" customWidth="1"/>
    <col min="775" max="775" width="15.296875" style="73" customWidth="1"/>
    <col min="776" max="776" width="4.09765625" style="73" customWidth="1"/>
    <col min="777" max="777" width="15.796875" style="73" customWidth="1"/>
    <col min="778" max="778" width="17.59765625" style="73" customWidth="1"/>
    <col min="779" max="779" width="8.3984375" style="73" customWidth="1"/>
    <col min="780" max="781" width="0" style="73" hidden="1" customWidth="1"/>
    <col min="782" max="1024" width="8.19921875" style="73"/>
    <col min="1025" max="1025" width="15.69921875" style="73" customWidth="1"/>
    <col min="1026" max="1026" width="29.3984375" style="73" customWidth="1"/>
    <col min="1027" max="1027" width="59" style="73" customWidth="1"/>
    <col min="1028" max="1028" width="0" style="73" hidden="1" customWidth="1"/>
    <col min="1029" max="1029" width="8.19921875" style="73"/>
    <col min="1030" max="1030" width="5.796875" style="73" customWidth="1"/>
    <col min="1031" max="1031" width="15.296875" style="73" customWidth="1"/>
    <col min="1032" max="1032" width="4.09765625" style="73" customWidth="1"/>
    <col min="1033" max="1033" width="15.796875" style="73" customWidth="1"/>
    <col min="1034" max="1034" width="17.59765625" style="73" customWidth="1"/>
    <col min="1035" max="1035" width="8.3984375" style="73" customWidth="1"/>
    <col min="1036" max="1037" width="0" style="73" hidden="1" customWidth="1"/>
    <col min="1038" max="1280" width="8.19921875" style="73"/>
    <col min="1281" max="1281" width="15.69921875" style="73" customWidth="1"/>
    <col min="1282" max="1282" width="29.3984375" style="73" customWidth="1"/>
    <col min="1283" max="1283" width="59" style="73" customWidth="1"/>
    <col min="1284" max="1284" width="0" style="73" hidden="1" customWidth="1"/>
    <col min="1285" max="1285" width="8.19921875" style="73"/>
    <col min="1286" max="1286" width="5.796875" style="73" customWidth="1"/>
    <col min="1287" max="1287" width="15.296875" style="73" customWidth="1"/>
    <col min="1288" max="1288" width="4.09765625" style="73" customWidth="1"/>
    <col min="1289" max="1289" width="15.796875" style="73" customWidth="1"/>
    <col min="1290" max="1290" width="17.59765625" style="73" customWidth="1"/>
    <col min="1291" max="1291" width="8.3984375" style="73" customWidth="1"/>
    <col min="1292" max="1293" width="0" style="73" hidden="1" customWidth="1"/>
    <col min="1294" max="1536" width="8.19921875" style="73"/>
    <col min="1537" max="1537" width="15.69921875" style="73" customWidth="1"/>
    <col min="1538" max="1538" width="29.3984375" style="73" customWidth="1"/>
    <col min="1539" max="1539" width="59" style="73" customWidth="1"/>
    <col min="1540" max="1540" width="0" style="73" hidden="1" customWidth="1"/>
    <col min="1541" max="1541" width="8.19921875" style="73"/>
    <col min="1542" max="1542" width="5.796875" style="73" customWidth="1"/>
    <col min="1543" max="1543" width="15.296875" style="73" customWidth="1"/>
    <col min="1544" max="1544" width="4.09765625" style="73" customWidth="1"/>
    <col min="1545" max="1545" width="15.796875" style="73" customWidth="1"/>
    <col min="1546" max="1546" width="17.59765625" style="73" customWidth="1"/>
    <col min="1547" max="1547" width="8.3984375" style="73" customWidth="1"/>
    <col min="1548" max="1549" width="0" style="73" hidden="1" customWidth="1"/>
    <col min="1550" max="1792" width="8.19921875" style="73"/>
    <col min="1793" max="1793" width="15.69921875" style="73" customWidth="1"/>
    <col min="1794" max="1794" width="29.3984375" style="73" customWidth="1"/>
    <col min="1795" max="1795" width="59" style="73" customWidth="1"/>
    <col min="1796" max="1796" width="0" style="73" hidden="1" customWidth="1"/>
    <col min="1797" max="1797" width="8.19921875" style="73"/>
    <col min="1798" max="1798" width="5.796875" style="73" customWidth="1"/>
    <col min="1799" max="1799" width="15.296875" style="73" customWidth="1"/>
    <col min="1800" max="1800" width="4.09765625" style="73" customWidth="1"/>
    <col min="1801" max="1801" width="15.796875" style="73" customWidth="1"/>
    <col min="1802" max="1802" width="17.59765625" style="73" customWidth="1"/>
    <col min="1803" max="1803" width="8.3984375" style="73" customWidth="1"/>
    <col min="1804" max="1805" width="0" style="73" hidden="1" customWidth="1"/>
    <col min="1806" max="2048" width="8.19921875" style="73"/>
    <col min="2049" max="2049" width="15.69921875" style="73" customWidth="1"/>
    <col min="2050" max="2050" width="29.3984375" style="73" customWidth="1"/>
    <col min="2051" max="2051" width="59" style="73" customWidth="1"/>
    <col min="2052" max="2052" width="0" style="73" hidden="1" customWidth="1"/>
    <col min="2053" max="2053" width="8.19921875" style="73"/>
    <col min="2054" max="2054" width="5.796875" style="73" customWidth="1"/>
    <col min="2055" max="2055" width="15.296875" style="73" customWidth="1"/>
    <col min="2056" max="2056" width="4.09765625" style="73" customWidth="1"/>
    <col min="2057" max="2057" width="15.796875" style="73" customWidth="1"/>
    <col min="2058" max="2058" width="17.59765625" style="73" customWidth="1"/>
    <col min="2059" max="2059" width="8.3984375" style="73" customWidth="1"/>
    <col min="2060" max="2061" width="0" style="73" hidden="1" customWidth="1"/>
    <col min="2062" max="2304" width="8.19921875" style="73"/>
    <col min="2305" max="2305" width="15.69921875" style="73" customWidth="1"/>
    <col min="2306" max="2306" width="29.3984375" style="73" customWidth="1"/>
    <col min="2307" max="2307" width="59" style="73" customWidth="1"/>
    <col min="2308" max="2308" width="0" style="73" hidden="1" customWidth="1"/>
    <col min="2309" max="2309" width="8.19921875" style="73"/>
    <col min="2310" max="2310" width="5.796875" style="73" customWidth="1"/>
    <col min="2311" max="2311" width="15.296875" style="73" customWidth="1"/>
    <col min="2312" max="2312" width="4.09765625" style="73" customWidth="1"/>
    <col min="2313" max="2313" width="15.796875" style="73" customWidth="1"/>
    <col min="2314" max="2314" width="17.59765625" style="73" customWidth="1"/>
    <col min="2315" max="2315" width="8.3984375" style="73" customWidth="1"/>
    <col min="2316" max="2317" width="0" style="73" hidden="1" customWidth="1"/>
    <col min="2318" max="2560" width="8.19921875" style="73"/>
    <col min="2561" max="2561" width="15.69921875" style="73" customWidth="1"/>
    <col min="2562" max="2562" width="29.3984375" style="73" customWidth="1"/>
    <col min="2563" max="2563" width="59" style="73" customWidth="1"/>
    <col min="2564" max="2564" width="0" style="73" hidden="1" customWidth="1"/>
    <col min="2565" max="2565" width="8.19921875" style="73"/>
    <col min="2566" max="2566" width="5.796875" style="73" customWidth="1"/>
    <col min="2567" max="2567" width="15.296875" style="73" customWidth="1"/>
    <col min="2568" max="2568" width="4.09765625" style="73" customWidth="1"/>
    <col min="2569" max="2569" width="15.796875" style="73" customWidth="1"/>
    <col min="2570" max="2570" width="17.59765625" style="73" customWidth="1"/>
    <col min="2571" max="2571" width="8.3984375" style="73" customWidth="1"/>
    <col min="2572" max="2573" width="0" style="73" hidden="1" customWidth="1"/>
    <col min="2574" max="2816" width="8.19921875" style="73"/>
    <col min="2817" max="2817" width="15.69921875" style="73" customWidth="1"/>
    <col min="2818" max="2818" width="29.3984375" style="73" customWidth="1"/>
    <col min="2819" max="2819" width="59" style="73" customWidth="1"/>
    <col min="2820" max="2820" width="0" style="73" hidden="1" customWidth="1"/>
    <col min="2821" max="2821" width="8.19921875" style="73"/>
    <col min="2822" max="2822" width="5.796875" style="73" customWidth="1"/>
    <col min="2823" max="2823" width="15.296875" style="73" customWidth="1"/>
    <col min="2824" max="2824" width="4.09765625" style="73" customWidth="1"/>
    <col min="2825" max="2825" width="15.796875" style="73" customWidth="1"/>
    <col min="2826" max="2826" width="17.59765625" style="73" customWidth="1"/>
    <col min="2827" max="2827" width="8.3984375" style="73" customWidth="1"/>
    <col min="2828" max="2829" width="0" style="73" hidden="1" customWidth="1"/>
    <col min="2830" max="3072" width="8.19921875" style="73"/>
    <col min="3073" max="3073" width="15.69921875" style="73" customWidth="1"/>
    <col min="3074" max="3074" width="29.3984375" style="73" customWidth="1"/>
    <col min="3075" max="3075" width="59" style="73" customWidth="1"/>
    <col min="3076" max="3076" width="0" style="73" hidden="1" customWidth="1"/>
    <col min="3077" max="3077" width="8.19921875" style="73"/>
    <col min="3078" max="3078" width="5.796875" style="73" customWidth="1"/>
    <col min="3079" max="3079" width="15.296875" style="73" customWidth="1"/>
    <col min="3080" max="3080" width="4.09765625" style="73" customWidth="1"/>
    <col min="3081" max="3081" width="15.796875" style="73" customWidth="1"/>
    <col min="3082" max="3082" width="17.59765625" style="73" customWidth="1"/>
    <col min="3083" max="3083" width="8.3984375" style="73" customWidth="1"/>
    <col min="3084" max="3085" width="0" style="73" hidden="1" customWidth="1"/>
    <col min="3086" max="3328" width="8.19921875" style="73"/>
    <col min="3329" max="3329" width="15.69921875" style="73" customWidth="1"/>
    <col min="3330" max="3330" width="29.3984375" style="73" customWidth="1"/>
    <col min="3331" max="3331" width="59" style="73" customWidth="1"/>
    <col min="3332" max="3332" width="0" style="73" hidden="1" customWidth="1"/>
    <col min="3333" max="3333" width="8.19921875" style="73"/>
    <col min="3334" max="3334" width="5.796875" style="73" customWidth="1"/>
    <col min="3335" max="3335" width="15.296875" style="73" customWidth="1"/>
    <col min="3336" max="3336" width="4.09765625" style="73" customWidth="1"/>
    <col min="3337" max="3337" width="15.796875" style="73" customWidth="1"/>
    <col min="3338" max="3338" width="17.59765625" style="73" customWidth="1"/>
    <col min="3339" max="3339" width="8.3984375" style="73" customWidth="1"/>
    <col min="3340" max="3341" width="0" style="73" hidden="1" customWidth="1"/>
    <col min="3342" max="3584" width="8.19921875" style="73"/>
    <col min="3585" max="3585" width="15.69921875" style="73" customWidth="1"/>
    <col min="3586" max="3586" width="29.3984375" style="73" customWidth="1"/>
    <col min="3587" max="3587" width="59" style="73" customWidth="1"/>
    <col min="3588" max="3588" width="0" style="73" hidden="1" customWidth="1"/>
    <col min="3589" max="3589" width="8.19921875" style="73"/>
    <col min="3590" max="3590" width="5.796875" style="73" customWidth="1"/>
    <col min="3591" max="3591" width="15.296875" style="73" customWidth="1"/>
    <col min="3592" max="3592" width="4.09765625" style="73" customWidth="1"/>
    <col min="3593" max="3593" width="15.796875" style="73" customWidth="1"/>
    <col min="3594" max="3594" width="17.59765625" style="73" customWidth="1"/>
    <col min="3595" max="3595" width="8.3984375" style="73" customWidth="1"/>
    <col min="3596" max="3597" width="0" style="73" hidden="1" customWidth="1"/>
    <col min="3598" max="3840" width="8.19921875" style="73"/>
    <col min="3841" max="3841" width="15.69921875" style="73" customWidth="1"/>
    <col min="3842" max="3842" width="29.3984375" style="73" customWidth="1"/>
    <col min="3843" max="3843" width="59" style="73" customWidth="1"/>
    <col min="3844" max="3844" width="0" style="73" hidden="1" customWidth="1"/>
    <col min="3845" max="3845" width="8.19921875" style="73"/>
    <col min="3846" max="3846" width="5.796875" style="73" customWidth="1"/>
    <col min="3847" max="3847" width="15.296875" style="73" customWidth="1"/>
    <col min="3848" max="3848" width="4.09765625" style="73" customWidth="1"/>
    <col min="3849" max="3849" width="15.796875" style="73" customWidth="1"/>
    <col min="3850" max="3850" width="17.59765625" style="73" customWidth="1"/>
    <col min="3851" max="3851" width="8.3984375" style="73" customWidth="1"/>
    <col min="3852" max="3853" width="0" style="73" hidden="1" customWidth="1"/>
    <col min="3854" max="4096" width="8.19921875" style="73"/>
    <col min="4097" max="4097" width="15.69921875" style="73" customWidth="1"/>
    <col min="4098" max="4098" width="29.3984375" style="73" customWidth="1"/>
    <col min="4099" max="4099" width="59" style="73" customWidth="1"/>
    <col min="4100" max="4100" width="0" style="73" hidden="1" customWidth="1"/>
    <col min="4101" max="4101" width="8.19921875" style="73"/>
    <col min="4102" max="4102" width="5.796875" style="73" customWidth="1"/>
    <col min="4103" max="4103" width="15.296875" style="73" customWidth="1"/>
    <col min="4104" max="4104" width="4.09765625" style="73" customWidth="1"/>
    <col min="4105" max="4105" width="15.796875" style="73" customWidth="1"/>
    <col min="4106" max="4106" width="17.59765625" style="73" customWidth="1"/>
    <col min="4107" max="4107" width="8.3984375" style="73" customWidth="1"/>
    <col min="4108" max="4109" width="0" style="73" hidden="1" customWidth="1"/>
    <col min="4110" max="4352" width="8.19921875" style="73"/>
    <col min="4353" max="4353" width="15.69921875" style="73" customWidth="1"/>
    <col min="4354" max="4354" width="29.3984375" style="73" customWidth="1"/>
    <col min="4355" max="4355" width="59" style="73" customWidth="1"/>
    <col min="4356" max="4356" width="0" style="73" hidden="1" customWidth="1"/>
    <col min="4357" max="4357" width="8.19921875" style="73"/>
    <col min="4358" max="4358" width="5.796875" style="73" customWidth="1"/>
    <col min="4359" max="4359" width="15.296875" style="73" customWidth="1"/>
    <col min="4360" max="4360" width="4.09765625" style="73" customWidth="1"/>
    <col min="4361" max="4361" width="15.796875" style="73" customWidth="1"/>
    <col min="4362" max="4362" width="17.59765625" style="73" customWidth="1"/>
    <col min="4363" max="4363" width="8.3984375" style="73" customWidth="1"/>
    <col min="4364" max="4365" width="0" style="73" hidden="1" customWidth="1"/>
    <col min="4366" max="4608" width="8.19921875" style="73"/>
    <col min="4609" max="4609" width="15.69921875" style="73" customWidth="1"/>
    <col min="4610" max="4610" width="29.3984375" style="73" customWidth="1"/>
    <col min="4611" max="4611" width="59" style="73" customWidth="1"/>
    <col min="4612" max="4612" width="0" style="73" hidden="1" customWidth="1"/>
    <col min="4613" max="4613" width="8.19921875" style="73"/>
    <col min="4614" max="4614" width="5.796875" style="73" customWidth="1"/>
    <col min="4615" max="4615" width="15.296875" style="73" customWidth="1"/>
    <col min="4616" max="4616" width="4.09765625" style="73" customWidth="1"/>
    <col min="4617" max="4617" width="15.796875" style="73" customWidth="1"/>
    <col min="4618" max="4618" width="17.59765625" style="73" customWidth="1"/>
    <col min="4619" max="4619" width="8.3984375" style="73" customWidth="1"/>
    <col min="4620" max="4621" width="0" style="73" hidden="1" customWidth="1"/>
    <col min="4622" max="4864" width="8.19921875" style="73"/>
    <col min="4865" max="4865" width="15.69921875" style="73" customWidth="1"/>
    <col min="4866" max="4866" width="29.3984375" style="73" customWidth="1"/>
    <col min="4867" max="4867" width="59" style="73" customWidth="1"/>
    <col min="4868" max="4868" width="0" style="73" hidden="1" customWidth="1"/>
    <col min="4869" max="4869" width="8.19921875" style="73"/>
    <col min="4870" max="4870" width="5.796875" style="73" customWidth="1"/>
    <col min="4871" max="4871" width="15.296875" style="73" customWidth="1"/>
    <col min="4872" max="4872" width="4.09765625" style="73" customWidth="1"/>
    <col min="4873" max="4873" width="15.796875" style="73" customWidth="1"/>
    <col min="4874" max="4874" width="17.59765625" style="73" customWidth="1"/>
    <col min="4875" max="4875" width="8.3984375" style="73" customWidth="1"/>
    <col min="4876" max="4877" width="0" style="73" hidden="1" customWidth="1"/>
    <col min="4878" max="5120" width="8.19921875" style="73"/>
    <col min="5121" max="5121" width="15.69921875" style="73" customWidth="1"/>
    <col min="5122" max="5122" width="29.3984375" style="73" customWidth="1"/>
    <col min="5123" max="5123" width="59" style="73" customWidth="1"/>
    <col min="5124" max="5124" width="0" style="73" hidden="1" customWidth="1"/>
    <col min="5125" max="5125" width="8.19921875" style="73"/>
    <col min="5126" max="5126" width="5.796875" style="73" customWidth="1"/>
    <col min="5127" max="5127" width="15.296875" style="73" customWidth="1"/>
    <col min="5128" max="5128" width="4.09765625" style="73" customWidth="1"/>
    <col min="5129" max="5129" width="15.796875" style="73" customWidth="1"/>
    <col min="5130" max="5130" width="17.59765625" style="73" customWidth="1"/>
    <col min="5131" max="5131" width="8.3984375" style="73" customWidth="1"/>
    <col min="5132" max="5133" width="0" style="73" hidden="1" customWidth="1"/>
    <col min="5134" max="5376" width="8.19921875" style="73"/>
    <col min="5377" max="5377" width="15.69921875" style="73" customWidth="1"/>
    <col min="5378" max="5378" width="29.3984375" style="73" customWidth="1"/>
    <col min="5379" max="5379" width="59" style="73" customWidth="1"/>
    <col min="5380" max="5380" width="0" style="73" hidden="1" customWidth="1"/>
    <col min="5381" max="5381" width="8.19921875" style="73"/>
    <col min="5382" max="5382" width="5.796875" style="73" customWidth="1"/>
    <col min="5383" max="5383" width="15.296875" style="73" customWidth="1"/>
    <col min="5384" max="5384" width="4.09765625" style="73" customWidth="1"/>
    <col min="5385" max="5385" width="15.796875" style="73" customWidth="1"/>
    <col min="5386" max="5386" width="17.59765625" style="73" customWidth="1"/>
    <col min="5387" max="5387" width="8.3984375" style="73" customWidth="1"/>
    <col min="5388" max="5389" width="0" style="73" hidden="1" customWidth="1"/>
    <col min="5390" max="5632" width="8.19921875" style="73"/>
    <col min="5633" max="5633" width="15.69921875" style="73" customWidth="1"/>
    <col min="5634" max="5634" width="29.3984375" style="73" customWidth="1"/>
    <col min="5635" max="5635" width="59" style="73" customWidth="1"/>
    <col min="5636" max="5636" width="0" style="73" hidden="1" customWidth="1"/>
    <col min="5637" max="5637" width="8.19921875" style="73"/>
    <col min="5638" max="5638" width="5.796875" style="73" customWidth="1"/>
    <col min="5639" max="5639" width="15.296875" style="73" customWidth="1"/>
    <col min="5640" max="5640" width="4.09765625" style="73" customWidth="1"/>
    <col min="5641" max="5641" width="15.796875" style="73" customWidth="1"/>
    <col min="5642" max="5642" width="17.59765625" style="73" customWidth="1"/>
    <col min="5643" max="5643" width="8.3984375" style="73" customWidth="1"/>
    <col min="5644" max="5645" width="0" style="73" hidden="1" customWidth="1"/>
    <col min="5646" max="5888" width="8.19921875" style="73"/>
    <col min="5889" max="5889" width="15.69921875" style="73" customWidth="1"/>
    <col min="5890" max="5890" width="29.3984375" style="73" customWidth="1"/>
    <col min="5891" max="5891" width="59" style="73" customWidth="1"/>
    <col min="5892" max="5892" width="0" style="73" hidden="1" customWidth="1"/>
    <col min="5893" max="5893" width="8.19921875" style="73"/>
    <col min="5894" max="5894" width="5.796875" style="73" customWidth="1"/>
    <col min="5895" max="5895" width="15.296875" style="73" customWidth="1"/>
    <col min="5896" max="5896" width="4.09765625" style="73" customWidth="1"/>
    <col min="5897" max="5897" width="15.796875" style="73" customWidth="1"/>
    <col min="5898" max="5898" width="17.59765625" style="73" customWidth="1"/>
    <col min="5899" max="5899" width="8.3984375" style="73" customWidth="1"/>
    <col min="5900" max="5901" width="0" style="73" hidden="1" customWidth="1"/>
    <col min="5902" max="6144" width="8.19921875" style="73"/>
    <col min="6145" max="6145" width="15.69921875" style="73" customWidth="1"/>
    <col min="6146" max="6146" width="29.3984375" style="73" customWidth="1"/>
    <col min="6147" max="6147" width="59" style="73" customWidth="1"/>
    <col min="6148" max="6148" width="0" style="73" hidden="1" customWidth="1"/>
    <col min="6149" max="6149" width="8.19921875" style="73"/>
    <col min="6150" max="6150" width="5.796875" style="73" customWidth="1"/>
    <col min="6151" max="6151" width="15.296875" style="73" customWidth="1"/>
    <col min="6152" max="6152" width="4.09765625" style="73" customWidth="1"/>
    <col min="6153" max="6153" width="15.796875" style="73" customWidth="1"/>
    <col min="6154" max="6154" width="17.59765625" style="73" customWidth="1"/>
    <col min="6155" max="6155" width="8.3984375" style="73" customWidth="1"/>
    <col min="6156" max="6157" width="0" style="73" hidden="1" customWidth="1"/>
    <col min="6158" max="6400" width="8.19921875" style="73"/>
    <col min="6401" max="6401" width="15.69921875" style="73" customWidth="1"/>
    <col min="6402" max="6402" width="29.3984375" style="73" customWidth="1"/>
    <col min="6403" max="6403" width="59" style="73" customWidth="1"/>
    <col min="6404" max="6404" width="0" style="73" hidden="1" customWidth="1"/>
    <col min="6405" max="6405" width="8.19921875" style="73"/>
    <col min="6406" max="6406" width="5.796875" style="73" customWidth="1"/>
    <col min="6407" max="6407" width="15.296875" style="73" customWidth="1"/>
    <col min="6408" max="6408" width="4.09765625" style="73" customWidth="1"/>
    <col min="6409" max="6409" width="15.796875" style="73" customWidth="1"/>
    <col min="6410" max="6410" width="17.59765625" style="73" customWidth="1"/>
    <col min="6411" max="6411" width="8.3984375" style="73" customWidth="1"/>
    <col min="6412" max="6413" width="0" style="73" hidden="1" customWidth="1"/>
    <col min="6414" max="6656" width="8.19921875" style="73"/>
    <col min="6657" max="6657" width="15.69921875" style="73" customWidth="1"/>
    <col min="6658" max="6658" width="29.3984375" style="73" customWidth="1"/>
    <col min="6659" max="6659" width="59" style="73" customWidth="1"/>
    <col min="6660" max="6660" width="0" style="73" hidden="1" customWidth="1"/>
    <col min="6661" max="6661" width="8.19921875" style="73"/>
    <col min="6662" max="6662" width="5.796875" style="73" customWidth="1"/>
    <col min="6663" max="6663" width="15.296875" style="73" customWidth="1"/>
    <col min="6664" max="6664" width="4.09765625" style="73" customWidth="1"/>
    <col min="6665" max="6665" width="15.796875" style="73" customWidth="1"/>
    <col min="6666" max="6666" width="17.59765625" style="73" customWidth="1"/>
    <col min="6667" max="6667" width="8.3984375" style="73" customWidth="1"/>
    <col min="6668" max="6669" width="0" style="73" hidden="1" customWidth="1"/>
    <col min="6670" max="6912" width="8.19921875" style="73"/>
    <col min="6913" max="6913" width="15.69921875" style="73" customWidth="1"/>
    <col min="6914" max="6914" width="29.3984375" style="73" customWidth="1"/>
    <col min="6915" max="6915" width="59" style="73" customWidth="1"/>
    <col min="6916" max="6916" width="0" style="73" hidden="1" customWidth="1"/>
    <col min="6917" max="6917" width="8.19921875" style="73"/>
    <col min="6918" max="6918" width="5.796875" style="73" customWidth="1"/>
    <col min="6919" max="6919" width="15.296875" style="73" customWidth="1"/>
    <col min="6920" max="6920" width="4.09765625" style="73" customWidth="1"/>
    <col min="6921" max="6921" width="15.796875" style="73" customWidth="1"/>
    <col min="6922" max="6922" width="17.59765625" style="73" customWidth="1"/>
    <col min="6923" max="6923" width="8.3984375" style="73" customWidth="1"/>
    <col min="6924" max="6925" width="0" style="73" hidden="1" customWidth="1"/>
    <col min="6926" max="7168" width="8.19921875" style="73"/>
    <col min="7169" max="7169" width="15.69921875" style="73" customWidth="1"/>
    <col min="7170" max="7170" width="29.3984375" style="73" customWidth="1"/>
    <col min="7171" max="7171" width="59" style="73" customWidth="1"/>
    <col min="7172" max="7172" width="0" style="73" hidden="1" customWidth="1"/>
    <col min="7173" max="7173" width="8.19921875" style="73"/>
    <col min="7174" max="7174" width="5.796875" style="73" customWidth="1"/>
    <col min="7175" max="7175" width="15.296875" style="73" customWidth="1"/>
    <col min="7176" max="7176" width="4.09765625" style="73" customWidth="1"/>
    <col min="7177" max="7177" width="15.796875" style="73" customWidth="1"/>
    <col min="7178" max="7178" width="17.59765625" style="73" customWidth="1"/>
    <col min="7179" max="7179" width="8.3984375" style="73" customWidth="1"/>
    <col min="7180" max="7181" width="0" style="73" hidden="1" customWidth="1"/>
    <col min="7182" max="7424" width="8.19921875" style="73"/>
    <col min="7425" max="7425" width="15.69921875" style="73" customWidth="1"/>
    <col min="7426" max="7426" width="29.3984375" style="73" customWidth="1"/>
    <col min="7427" max="7427" width="59" style="73" customWidth="1"/>
    <col min="7428" max="7428" width="0" style="73" hidden="1" customWidth="1"/>
    <col min="7429" max="7429" width="8.19921875" style="73"/>
    <col min="7430" max="7430" width="5.796875" style="73" customWidth="1"/>
    <col min="7431" max="7431" width="15.296875" style="73" customWidth="1"/>
    <col min="7432" max="7432" width="4.09765625" style="73" customWidth="1"/>
    <col min="7433" max="7433" width="15.796875" style="73" customWidth="1"/>
    <col min="7434" max="7434" width="17.59765625" style="73" customWidth="1"/>
    <col min="7435" max="7435" width="8.3984375" style="73" customWidth="1"/>
    <col min="7436" max="7437" width="0" style="73" hidden="1" customWidth="1"/>
    <col min="7438" max="7680" width="8.19921875" style="73"/>
    <col min="7681" max="7681" width="15.69921875" style="73" customWidth="1"/>
    <col min="7682" max="7682" width="29.3984375" style="73" customWidth="1"/>
    <col min="7683" max="7683" width="59" style="73" customWidth="1"/>
    <col min="7684" max="7684" width="0" style="73" hidden="1" customWidth="1"/>
    <col min="7685" max="7685" width="8.19921875" style="73"/>
    <col min="7686" max="7686" width="5.796875" style="73" customWidth="1"/>
    <col min="7687" max="7687" width="15.296875" style="73" customWidth="1"/>
    <col min="7688" max="7688" width="4.09765625" style="73" customWidth="1"/>
    <col min="7689" max="7689" width="15.796875" style="73" customWidth="1"/>
    <col min="7690" max="7690" width="17.59765625" style="73" customWidth="1"/>
    <col min="7691" max="7691" width="8.3984375" style="73" customWidth="1"/>
    <col min="7692" max="7693" width="0" style="73" hidden="1" customWidth="1"/>
    <col min="7694" max="7936" width="8.19921875" style="73"/>
    <col min="7937" max="7937" width="15.69921875" style="73" customWidth="1"/>
    <col min="7938" max="7938" width="29.3984375" style="73" customWidth="1"/>
    <col min="7939" max="7939" width="59" style="73" customWidth="1"/>
    <col min="7940" max="7940" width="0" style="73" hidden="1" customWidth="1"/>
    <col min="7941" max="7941" width="8.19921875" style="73"/>
    <col min="7942" max="7942" width="5.796875" style="73" customWidth="1"/>
    <col min="7943" max="7943" width="15.296875" style="73" customWidth="1"/>
    <col min="7944" max="7944" width="4.09765625" style="73" customWidth="1"/>
    <col min="7945" max="7945" width="15.796875" style="73" customWidth="1"/>
    <col min="7946" max="7946" width="17.59765625" style="73" customWidth="1"/>
    <col min="7947" max="7947" width="8.3984375" style="73" customWidth="1"/>
    <col min="7948" max="7949" width="0" style="73" hidden="1" customWidth="1"/>
    <col min="7950" max="8192" width="8.19921875" style="73"/>
    <col min="8193" max="8193" width="15.69921875" style="73" customWidth="1"/>
    <col min="8194" max="8194" width="29.3984375" style="73" customWidth="1"/>
    <col min="8195" max="8195" width="59" style="73" customWidth="1"/>
    <col min="8196" max="8196" width="0" style="73" hidden="1" customWidth="1"/>
    <col min="8197" max="8197" width="8.19921875" style="73"/>
    <col min="8198" max="8198" width="5.796875" style="73" customWidth="1"/>
    <col min="8199" max="8199" width="15.296875" style="73" customWidth="1"/>
    <col min="8200" max="8200" width="4.09765625" style="73" customWidth="1"/>
    <col min="8201" max="8201" width="15.796875" style="73" customWidth="1"/>
    <col min="8202" max="8202" width="17.59765625" style="73" customWidth="1"/>
    <col min="8203" max="8203" width="8.3984375" style="73" customWidth="1"/>
    <col min="8204" max="8205" width="0" style="73" hidden="1" customWidth="1"/>
    <col min="8206" max="8448" width="8.19921875" style="73"/>
    <col min="8449" max="8449" width="15.69921875" style="73" customWidth="1"/>
    <col min="8450" max="8450" width="29.3984375" style="73" customWidth="1"/>
    <col min="8451" max="8451" width="59" style="73" customWidth="1"/>
    <col min="8452" max="8452" width="0" style="73" hidden="1" customWidth="1"/>
    <col min="8453" max="8453" width="8.19921875" style="73"/>
    <col min="8454" max="8454" width="5.796875" style="73" customWidth="1"/>
    <col min="8455" max="8455" width="15.296875" style="73" customWidth="1"/>
    <col min="8456" max="8456" width="4.09765625" style="73" customWidth="1"/>
    <col min="8457" max="8457" width="15.796875" style="73" customWidth="1"/>
    <col min="8458" max="8458" width="17.59765625" style="73" customWidth="1"/>
    <col min="8459" max="8459" width="8.3984375" style="73" customWidth="1"/>
    <col min="8460" max="8461" width="0" style="73" hidden="1" customWidth="1"/>
    <col min="8462" max="8704" width="8.19921875" style="73"/>
    <col min="8705" max="8705" width="15.69921875" style="73" customWidth="1"/>
    <col min="8706" max="8706" width="29.3984375" style="73" customWidth="1"/>
    <col min="8707" max="8707" width="59" style="73" customWidth="1"/>
    <col min="8708" max="8708" width="0" style="73" hidden="1" customWidth="1"/>
    <col min="8709" max="8709" width="8.19921875" style="73"/>
    <col min="8710" max="8710" width="5.796875" style="73" customWidth="1"/>
    <col min="8711" max="8711" width="15.296875" style="73" customWidth="1"/>
    <col min="8712" max="8712" width="4.09765625" style="73" customWidth="1"/>
    <col min="8713" max="8713" width="15.796875" style="73" customWidth="1"/>
    <col min="8714" max="8714" width="17.59765625" style="73" customWidth="1"/>
    <col min="8715" max="8715" width="8.3984375" style="73" customWidth="1"/>
    <col min="8716" max="8717" width="0" style="73" hidden="1" customWidth="1"/>
    <col min="8718" max="8960" width="8.19921875" style="73"/>
    <col min="8961" max="8961" width="15.69921875" style="73" customWidth="1"/>
    <col min="8962" max="8962" width="29.3984375" style="73" customWidth="1"/>
    <col min="8963" max="8963" width="59" style="73" customWidth="1"/>
    <col min="8964" max="8964" width="0" style="73" hidden="1" customWidth="1"/>
    <col min="8965" max="8965" width="8.19921875" style="73"/>
    <col min="8966" max="8966" width="5.796875" style="73" customWidth="1"/>
    <col min="8967" max="8967" width="15.296875" style="73" customWidth="1"/>
    <col min="8968" max="8968" width="4.09765625" style="73" customWidth="1"/>
    <col min="8969" max="8969" width="15.796875" style="73" customWidth="1"/>
    <col min="8970" max="8970" width="17.59765625" style="73" customWidth="1"/>
    <col min="8971" max="8971" width="8.3984375" style="73" customWidth="1"/>
    <col min="8972" max="8973" width="0" style="73" hidden="1" customWidth="1"/>
    <col min="8974" max="9216" width="8.19921875" style="73"/>
    <col min="9217" max="9217" width="15.69921875" style="73" customWidth="1"/>
    <col min="9218" max="9218" width="29.3984375" style="73" customWidth="1"/>
    <col min="9219" max="9219" width="59" style="73" customWidth="1"/>
    <col min="9220" max="9220" width="0" style="73" hidden="1" customWidth="1"/>
    <col min="9221" max="9221" width="8.19921875" style="73"/>
    <col min="9222" max="9222" width="5.796875" style="73" customWidth="1"/>
    <col min="9223" max="9223" width="15.296875" style="73" customWidth="1"/>
    <col min="9224" max="9224" width="4.09765625" style="73" customWidth="1"/>
    <col min="9225" max="9225" width="15.796875" style="73" customWidth="1"/>
    <col min="9226" max="9226" width="17.59765625" style="73" customWidth="1"/>
    <col min="9227" max="9227" width="8.3984375" style="73" customWidth="1"/>
    <col min="9228" max="9229" width="0" style="73" hidden="1" customWidth="1"/>
    <col min="9230" max="9472" width="8.19921875" style="73"/>
    <col min="9473" max="9473" width="15.69921875" style="73" customWidth="1"/>
    <col min="9474" max="9474" width="29.3984375" style="73" customWidth="1"/>
    <col min="9475" max="9475" width="59" style="73" customWidth="1"/>
    <col min="9476" max="9476" width="0" style="73" hidden="1" customWidth="1"/>
    <col min="9477" max="9477" width="8.19921875" style="73"/>
    <col min="9478" max="9478" width="5.796875" style="73" customWidth="1"/>
    <col min="9479" max="9479" width="15.296875" style="73" customWidth="1"/>
    <col min="9480" max="9480" width="4.09765625" style="73" customWidth="1"/>
    <col min="9481" max="9481" width="15.796875" style="73" customWidth="1"/>
    <col min="9482" max="9482" width="17.59765625" style="73" customWidth="1"/>
    <col min="9483" max="9483" width="8.3984375" style="73" customWidth="1"/>
    <col min="9484" max="9485" width="0" style="73" hidden="1" customWidth="1"/>
    <col min="9486" max="9728" width="8.19921875" style="73"/>
    <col min="9729" max="9729" width="15.69921875" style="73" customWidth="1"/>
    <col min="9730" max="9730" width="29.3984375" style="73" customWidth="1"/>
    <col min="9731" max="9731" width="59" style="73" customWidth="1"/>
    <col min="9732" max="9732" width="0" style="73" hidden="1" customWidth="1"/>
    <col min="9733" max="9733" width="8.19921875" style="73"/>
    <col min="9734" max="9734" width="5.796875" style="73" customWidth="1"/>
    <col min="9735" max="9735" width="15.296875" style="73" customWidth="1"/>
    <col min="9736" max="9736" width="4.09765625" style="73" customWidth="1"/>
    <col min="9737" max="9737" width="15.796875" style="73" customWidth="1"/>
    <col min="9738" max="9738" width="17.59765625" style="73" customWidth="1"/>
    <col min="9739" max="9739" width="8.3984375" style="73" customWidth="1"/>
    <col min="9740" max="9741" width="0" style="73" hidden="1" customWidth="1"/>
    <col min="9742" max="9984" width="8.19921875" style="73"/>
    <col min="9985" max="9985" width="15.69921875" style="73" customWidth="1"/>
    <col min="9986" max="9986" width="29.3984375" style="73" customWidth="1"/>
    <col min="9987" max="9987" width="59" style="73" customWidth="1"/>
    <col min="9988" max="9988" width="0" style="73" hidden="1" customWidth="1"/>
    <col min="9989" max="9989" width="8.19921875" style="73"/>
    <col min="9990" max="9990" width="5.796875" style="73" customWidth="1"/>
    <col min="9991" max="9991" width="15.296875" style="73" customWidth="1"/>
    <col min="9992" max="9992" width="4.09765625" style="73" customWidth="1"/>
    <col min="9993" max="9993" width="15.796875" style="73" customWidth="1"/>
    <col min="9994" max="9994" width="17.59765625" style="73" customWidth="1"/>
    <col min="9995" max="9995" width="8.3984375" style="73" customWidth="1"/>
    <col min="9996" max="9997" width="0" style="73" hidden="1" customWidth="1"/>
    <col min="9998" max="10240" width="8.19921875" style="73"/>
    <col min="10241" max="10241" width="15.69921875" style="73" customWidth="1"/>
    <col min="10242" max="10242" width="29.3984375" style="73" customWidth="1"/>
    <col min="10243" max="10243" width="59" style="73" customWidth="1"/>
    <col min="10244" max="10244" width="0" style="73" hidden="1" customWidth="1"/>
    <col min="10245" max="10245" width="8.19921875" style="73"/>
    <col min="10246" max="10246" width="5.796875" style="73" customWidth="1"/>
    <col min="10247" max="10247" width="15.296875" style="73" customWidth="1"/>
    <col min="10248" max="10248" width="4.09765625" style="73" customWidth="1"/>
    <col min="10249" max="10249" width="15.796875" style="73" customWidth="1"/>
    <col min="10250" max="10250" width="17.59765625" style="73" customWidth="1"/>
    <col min="10251" max="10251" width="8.3984375" style="73" customWidth="1"/>
    <col min="10252" max="10253" width="0" style="73" hidden="1" customWidth="1"/>
    <col min="10254" max="10496" width="8.19921875" style="73"/>
    <col min="10497" max="10497" width="15.69921875" style="73" customWidth="1"/>
    <col min="10498" max="10498" width="29.3984375" style="73" customWidth="1"/>
    <col min="10499" max="10499" width="59" style="73" customWidth="1"/>
    <col min="10500" max="10500" width="0" style="73" hidden="1" customWidth="1"/>
    <col min="10501" max="10501" width="8.19921875" style="73"/>
    <col min="10502" max="10502" width="5.796875" style="73" customWidth="1"/>
    <col min="10503" max="10503" width="15.296875" style="73" customWidth="1"/>
    <col min="10504" max="10504" width="4.09765625" style="73" customWidth="1"/>
    <col min="10505" max="10505" width="15.796875" style="73" customWidth="1"/>
    <col min="10506" max="10506" width="17.59765625" style="73" customWidth="1"/>
    <col min="10507" max="10507" width="8.3984375" style="73" customWidth="1"/>
    <col min="10508" max="10509" width="0" style="73" hidden="1" customWidth="1"/>
    <col min="10510" max="10752" width="8.19921875" style="73"/>
    <col min="10753" max="10753" width="15.69921875" style="73" customWidth="1"/>
    <col min="10754" max="10754" width="29.3984375" style="73" customWidth="1"/>
    <col min="10755" max="10755" width="59" style="73" customWidth="1"/>
    <col min="10756" max="10756" width="0" style="73" hidden="1" customWidth="1"/>
    <col min="10757" max="10757" width="8.19921875" style="73"/>
    <col min="10758" max="10758" width="5.796875" style="73" customWidth="1"/>
    <col min="10759" max="10759" width="15.296875" style="73" customWidth="1"/>
    <col min="10760" max="10760" width="4.09765625" style="73" customWidth="1"/>
    <col min="10761" max="10761" width="15.796875" style="73" customWidth="1"/>
    <col min="10762" max="10762" width="17.59765625" style="73" customWidth="1"/>
    <col min="10763" max="10763" width="8.3984375" style="73" customWidth="1"/>
    <col min="10764" max="10765" width="0" style="73" hidden="1" customWidth="1"/>
    <col min="10766" max="11008" width="8.19921875" style="73"/>
    <col min="11009" max="11009" width="15.69921875" style="73" customWidth="1"/>
    <col min="11010" max="11010" width="29.3984375" style="73" customWidth="1"/>
    <col min="11011" max="11011" width="59" style="73" customWidth="1"/>
    <col min="11012" max="11012" width="0" style="73" hidden="1" customWidth="1"/>
    <col min="11013" max="11013" width="8.19921875" style="73"/>
    <col min="11014" max="11014" width="5.796875" style="73" customWidth="1"/>
    <col min="11015" max="11015" width="15.296875" style="73" customWidth="1"/>
    <col min="11016" max="11016" width="4.09765625" style="73" customWidth="1"/>
    <col min="11017" max="11017" width="15.796875" style="73" customWidth="1"/>
    <col min="11018" max="11018" width="17.59765625" style="73" customWidth="1"/>
    <col min="11019" max="11019" width="8.3984375" style="73" customWidth="1"/>
    <col min="11020" max="11021" width="0" style="73" hidden="1" customWidth="1"/>
    <col min="11022" max="11264" width="8.19921875" style="73"/>
    <col min="11265" max="11265" width="15.69921875" style="73" customWidth="1"/>
    <col min="11266" max="11266" width="29.3984375" style="73" customWidth="1"/>
    <col min="11267" max="11267" width="59" style="73" customWidth="1"/>
    <col min="11268" max="11268" width="0" style="73" hidden="1" customWidth="1"/>
    <col min="11269" max="11269" width="8.19921875" style="73"/>
    <col min="11270" max="11270" width="5.796875" style="73" customWidth="1"/>
    <col min="11271" max="11271" width="15.296875" style="73" customWidth="1"/>
    <col min="11272" max="11272" width="4.09765625" style="73" customWidth="1"/>
    <col min="11273" max="11273" width="15.796875" style="73" customWidth="1"/>
    <col min="11274" max="11274" width="17.59765625" style="73" customWidth="1"/>
    <col min="11275" max="11275" width="8.3984375" style="73" customWidth="1"/>
    <col min="11276" max="11277" width="0" style="73" hidden="1" customWidth="1"/>
    <col min="11278" max="11520" width="8.19921875" style="73"/>
    <col min="11521" max="11521" width="15.69921875" style="73" customWidth="1"/>
    <col min="11522" max="11522" width="29.3984375" style="73" customWidth="1"/>
    <col min="11523" max="11523" width="59" style="73" customWidth="1"/>
    <col min="11524" max="11524" width="0" style="73" hidden="1" customWidth="1"/>
    <col min="11525" max="11525" width="8.19921875" style="73"/>
    <col min="11526" max="11526" width="5.796875" style="73" customWidth="1"/>
    <col min="11527" max="11527" width="15.296875" style="73" customWidth="1"/>
    <col min="11528" max="11528" width="4.09765625" style="73" customWidth="1"/>
    <col min="11529" max="11529" width="15.796875" style="73" customWidth="1"/>
    <col min="11530" max="11530" width="17.59765625" style="73" customWidth="1"/>
    <col min="11531" max="11531" width="8.3984375" style="73" customWidth="1"/>
    <col min="11532" max="11533" width="0" style="73" hidden="1" customWidth="1"/>
    <col min="11534" max="11776" width="8.19921875" style="73"/>
    <col min="11777" max="11777" width="15.69921875" style="73" customWidth="1"/>
    <col min="11778" max="11778" width="29.3984375" style="73" customWidth="1"/>
    <col min="11779" max="11779" width="59" style="73" customWidth="1"/>
    <col min="11780" max="11780" width="0" style="73" hidden="1" customWidth="1"/>
    <col min="11781" max="11781" width="8.19921875" style="73"/>
    <col min="11782" max="11782" width="5.796875" style="73" customWidth="1"/>
    <col min="11783" max="11783" width="15.296875" style="73" customWidth="1"/>
    <col min="11784" max="11784" width="4.09765625" style="73" customWidth="1"/>
    <col min="11785" max="11785" width="15.796875" style="73" customWidth="1"/>
    <col min="11786" max="11786" width="17.59765625" style="73" customWidth="1"/>
    <col min="11787" max="11787" width="8.3984375" style="73" customWidth="1"/>
    <col min="11788" max="11789" width="0" style="73" hidden="1" customWidth="1"/>
    <col min="11790" max="12032" width="8.19921875" style="73"/>
    <col min="12033" max="12033" width="15.69921875" style="73" customWidth="1"/>
    <col min="12034" max="12034" width="29.3984375" style="73" customWidth="1"/>
    <col min="12035" max="12035" width="59" style="73" customWidth="1"/>
    <col min="12036" max="12036" width="0" style="73" hidden="1" customWidth="1"/>
    <col min="12037" max="12037" width="8.19921875" style="73"/>
    <col min="12038" max="12038" width="5.796875" style="73" customWidth="1"/>
    <col min="12039" max="12039" width="15.296875" style="73" customWidth="1"/>
    <col min="12040" max="12040" width="4.09765625" style="73" customWidth="1"/>
    <col min="12041" max="12041" width="15.796875" style="73" customWidth="1"/>
    <col min="12042" max="12042" width="17.59765625" style="73" customWidth="1"/>
    <col min="12043" max="12043" width="8.3984375" style="73" customWidth="1"/>
    <col min="12044" max="12045" width="0" style="73" hidden="1" customWidth="1"/>
    <col min="12046" max="12288" width="8.19921875" style="73"/>
    <col min="12289" max="12289" width="15.69921875" style="73" customWidth="1"/>
    <col min="12290" max="12290" width="29.3984375" style="73" customWidth="1"/>
    <col min="12291" max="12291" width="59" style="73" customWidth="1"/>
    <col min="12292" max="12292" width="0" style="73" hidden="1" customWidth="1"/>
    <col min="12293" max="12293" width="8.19921875" style="73"/>
    <col min="12294" max="12294" width="5.796875" style="73" customWidth="1"/>
    <col min="12295" max="12295" width="15.296875" style="73" customWidth="1"/>
    <col min="12296" max="12296" width="4.09765625" style="73" customWidth="1"/>
    <col min="12297" max="12297" width="15.796875" style="73" customWidth="1"/>
    <col min="12298" max="12298" width="17.59765625" style="73" customWidth="1"/>
    <col min="12299" max="12299" width="8.3984375" style="73" customWidth="1"/>
    <col min="12300" max="12301" width="0" style="73" hidden="1" customWidth="1"/>
    <col min="12302" max="12544" width="8.19921875" style="73"/>
    <col min="12545" max="12545" width="15.69921875" style="73" customWidth="1"/>
    <col min="12546" max="12546" width="29.3984375" style="73" customWidth="1"/>
    <col min="12547" max="12547" width="59" style="73" customWidth="1"/>
    <col min="12548" max="12548" width="0" style="73" hidden="1" customWidth="1"/>
    <col min="12549" max="12549" width="8.19921875" style="73"/>
    <col min="12550" max="12550" width="5.796875" style="73" customWidth="1"/>
    <col min="12551" max="12551" width="15.296875" style="73" customWidth="1"/>
    <col min="12552" max="12552" width="4.09765625" style="73" customWidth="1"/>
    <col min="12553" max="12553" width="15.796875" style="73" customWidth="1"/>
    <col min="12554" max="12554" width="17.59765625" style="73" customWidth="1"/>
    <col min="12555" max="12555" width="8.3984375" style="73" customWidth="1"/>
    <col min="12556" max="12557" width="0" style="73" hidden="1" customWidth="1"/>
    <col min="12558" max="12800" width="8.19921875" style="73"/>
    <col min="12801" max="12801" width="15.69921875" style="73" customWidth="1"/>
    <col min="12802" max="12802" width="29.3984375" style="73" customWidth="1"/>
    <col min="12803" max="12803" width="59" style="73" customWidth="1"/>
    <col min="12804" max="12804" width="0" style="73" hidden="1" customWidth="1"/>
    <col min="12805" max="12805" width="8.19921875" style="73"/>
    <col min="12806" max="12806" width="5.796875" style="73" customWidth="1"/>
    <col min="12807" max="12807" width="15.296875" style="73" customWidth="1"/>
    <col min="12808" max="12808" width="4.09765625" style="73" customWidth="1"/>
    <col min="12809" max="12809" width="15.796875" style="73" customWidth="1"/>
    <col min="12810" max="12810" width="17.59765625" style="73" customWidth="1"/>
    <col min="12811" max="12811" width="8.3984375" style="73" customWidth="1"/>
    <col min="12812" max="12813" width="0" style="73" hidden="1" customWidth="1"/>
    <col min="12814" max="13056" width="8.19921875" style="73"/>
    <col min="13057" max="13057" width="15.69921875" style="73" customWidth="1"/>
    <col min="13058" max="13058" width="29.3984375" style="73" customWidth="1"/>
    <col min="13059" max="13059" width="59" style="73" customWidth="1"/>
    <col min="13060" max="13060" width="0" style="73" hidden="1" customWidth="1"/>
    <col min="13061" max="13061" width="8.19921875" style="73"/>
    <col min="13062" max="13062" width="5.796875" style="73" customWidth="1"/>
    <col min="13063" max="13063" width="15.296875" style="73" customWidth="1"/>
    <col min="13064" max="13064" width="4.09765625" style="73" customWidth="1"/>
    <col min="13065" max="13065" width="15.796875" style="73" customWidth="1"/>
    <col min="13066" max="13066" width="17.59765625" style="73" customWidth="1"/>
    <col min="13067" max="13067" width="8.3984375" style="73" customWidth="1"/>
    <col min="13068" max="13069" width="0" style="73" hidden="1" customWidth="1"/>
    <col min="13070" max="13312" width="8.19921875" style="73"/>
    <col min="13313" max="13313" width="15.69921875" style="73" customWidth="1"/>
    <col min="13314" max="13314" width="29.3984375" style="73" customWidth="1"/>
    <col min="13315" max="13315" width="59" style="73" customWidth="1"/>
    <col min="13316" max="13316" width="0" style="73" hidden="1" customWidth="1"/>
    <col min="13317" max="13317" width="8.19921875" style="73"/>
    <col min="13318" max="13318" width="5.796875" style="73" customWidth="1"/>
    <col min="13319" max="13319" width="15.296875" style="73" customWidth="1"/>
    <col min="13320" max="13320" width="4.09765625" style="73" customWidth="1"/>
    <col min="13321" max="13321" width="15.796875" style="73" customWidth="1"/>
    <col min="13322" max="13322" width="17.59765625" style="73" customWidth="1"/>
    <col min="13323" max="13323" width="8.3984375" style="73" customWidth="1"/>
    <col min="13324" max="13325" width="0" style="73" hidden="1" customWidth="1"/>
    <col min="13326" max="13568" width="8.19921875" style="73"/>
    <col min="13569" max="13569" width="15.69921875" style="73" customWidth="1"/>
    <col min="13570" max="13570" width="29.3984375" style="73" customWidth="1"/>
    <col min="13571" max="13571" width="59" style="73" customWidth="1"/>
    <col min="13572" max="13572" width="0" style="73" hidden="1" customWidth="1"/>
    <col min="13573" max="13573" width="8.19921875" style="73"/>
    <col min="13574" max="13574" width="5.796875" style="73" customWidth="1"/>
    <col min="13575" max="13575" width="15.296875" style="73" customWidth="1"/>
    <col min="13576" max="13576" width="4.09765625" style="73" customWidth="1"/>
    <col min="13577" max="13577" width="15.796875" style="73" customWidth="1"/>
    <col min="13578" max="13578" width="17.59765625" style="73" customWidth="1"/>
    <col min="13579" max="13579" width="8.3984375" style="73" customWidth="1"/>
    <col min="13580" max="13581" width="0" style="73" hidden="1" customWidth="1"/>
    <col min="13582" max="13824" width="8.19921875" style="73"/>
    <col min="13825" max="13825" width="15.69921875" style="73" customWidth="1"/>
    <col min="13826" max="13826" width="29.3984375" style="73" customWidth="1"/>
    <col min="13827" max="13827" width="59" style="73" customWidth="1"/>
    <col min="13828" max="13828" width="0" style="73" hidden="1" customWidth="1"/>
    <col min="13829" max="13829" width="8.19921875" style="73"/>
    <col min="13830" max="13830" width="5.796875" style="73" customWidth="1"/>
    <col min="13831" max="13831" width="15.296875" style="73" customWidth="1"/>
    <col min="13832" max="13832" width="4.09765625" style="73" customWidth="1"/>
    <col min="13833" max="13833" width="15.796875" style="73" customWidth="1"/>
    <col min="13834" max="13834" width="17.59765625" style="73" customWidth="1"/>
    <col min="13835" max="13835" width="8.3984375" style="73" customWidth="1"/>
    <col min="13836" max="13837" width="0" style="73" hidden="1" customWidth="1"/>
    <col min="13838" max="14080" width="8.19921875" style="73"/>
    <col min="14081" max="14081" width="15.69921875" style="73" customWidth="1"/>
    <col min="14082" max="14082" width="29.3984375" style="73" customWidth="1"/>
    <col min="14083" max="14083" width="59" style="73" customWidth="1"/>
    <col min="14084" max="14084" width="0" style="73" hidden="1" customWidth="1"/>
    <col min="14085" max="14085" width="8.19921875" style="73"/>
    <col min="14086" max="14086" width="5.796875" style="73" customWidth="1"/>
    <col min="14087" max="14087" width="15.296875" style="73" customWidth="1"/>
    <col min="14088" max="14088" width="4.09765625" style="73" customWidth="1"/>
    <col min="14089" max="14089" width="15.796875" style="73" customWidth="1"/>
    <col min="14090" max="14090" width="17.59765625" style="73" customWidth="1"/>
    <col min="14091" max="14091" width="8.3984375" style="73" customWidth="1"/>
    <col min="14092" max="14093" width="0" style="73" hidden="1" customWidth="1"/>
    <col min="14094" max="14336" width="8.19921875" style="73"/>
    <col min="14337" max="14337" width="15.69921875" style="73" customWidth="1"/>
    <col min="14338" max="14338" width="29.3984375" style="73" customWidth="1"/>
    <col min="14339" max="14339" width="59" style="73" customWidth="1"/>
    <col min="14340" max="14340" width="0" style="73" hidden="1" customWidth="1"/>
    <col min="14341" max="14341" width="8.19921875" style="73"/>
    <col min="14342" max="14342" width="5.796875" style="73" customWidth="1"/>
    <col min="14343" max="14343" width="15.296875" style="73" customWidth="1"/>
    <col min="14344" max="14344" width="4.09765625" style="73" customWidth="1"/>
    <col min="14345" max="14345" width="15.796875" style="73" customWidth="1"/>
    <col min="14346" max="14346" width="17.59765625" style="73" customWidth="1"/>
    <col min="14347" max="14347" width="8.3984375" style="73" customWidth="1"/>
    <col min="14348" max="14349" width="0" style="73" hidden="1" customWidth="1"/>
    <col min="14350" max="14592" width="8.19921875" style="73"/>
    <col min="14593" max="14593" width="15.69921875" style="73" customWidth="1"/>
    <col min="14594" max="14594" width="29.3984375" style="73" customWidth="1"/>
    <col min="14595" max="14595" width="59" style="73" customWidth="1"/>
    <col min="14596" max="14596" width="0" style="73" hidden="1" customWidth="1"/>
    <col min="14597" max="14597" width="8.19921875" style="73"/>
    <col min="14598" max="14598" width="5.796875" style="73" customWidth="1"/>
    <col min="14599" max="14599" width="15.296875" style="73" customWidth="1"/>
    <col min="14600" max="14600" width="4.09765625" style="73" customWidth="1"/>
    <col min="14601" max="14601" width="15.796875" style="73" customWidth="1"/>
    <col min="14602" max="14602" width="17.59765625" style="73" customWidth="1"/>
    <col min="14603" max="14603" width="8.3984375" style="73" customWidth="1"/>
    <col min="14604" max="14605" width="0" style="73" hidden="1" customWidth="1"/>
    <col min="14606" max="14848" width="8.19921875" style="73"/>
    <col min="14849" max="14849" width="15.69921875" style="73" customWidth="1"/>
    <col min="14850" max="14850" width="29.3984375" style="73" customWidth="1"/>
    <col min="14851" max="14851" width="59" style="73" customWidth="1"/>
    <col min="14852" max="14852" width="0" style="73" hidden="1" customWidth="1"/>
    <col min="14853" max="14853" width="8.19921875" style="73"/>
    <col min="14854" max="14854" width="5.796875" style="73" customWidth="1"/>
    <col min="14855" max="14855" width="15.296875" style="73" customWidth="1"/>
    <col min="14856" max="14856" width="4.09765625" style="73" customWidth="1"/>
    <col min="14857" max="14857" width="15.796875" style="73" customWidth="1"/>
    <col min="14858" max="14858" width="17.59765625" style="73" customWidth="1"/>
    <col min="14859" max="14859" width="8.3984375" style="73" customWidth="1"/>
    <col min="14860" max="14861" width="0" style="73" hidden="1" customWidth="1"/>
    <col min="14862" max="15104" width="8.19921875" style="73"/>
    <col min="15105" max="15105" width="15.69921875" style="73" customWidth="1"/>
    <col min="15106" max="15106" width="29.3984375" style="73" customWidth="1"/>
    <col min="15107" max="15107" width="59" style="73" customWidth="1"/>
    <col min="15108" max="15108" width="0" style="73" hidden="1" customWidth="1"/>
    <col min="15109" max="15109" width="8.19921875" style="73"/>
    <col min="15110" max="15110" width="5.796875" style="73" customWidth="1"/>
    <col min="15111" max="15111" width="15.296875" style="73" customWidth="1"/>
    <col min="15112" max="15112" width="4.09765625" style="73" customWidth="1"/>
    <col min="15113" max="15113" width="15.796875" style="73" customWidth="1"/>
    <col min="15114" max="15114" width="17.59765625" style="73" customWidth="1"/>
    <col min="15115" max="15115" width="8.3984375" style="73" customWidth="1"/>
    <col min="15116" max="15117" width="0" style="73" hidden="1" customWidth="1"/>
    <col min="15118" max="15360" width="8.19921875" style="73"/>
    <col min="15361" max="15361" width="15.69921875" style="73" customWidth="1"/>
    <col min="15362" max="15362" width="29.3984375" style="73" customWidth="1"/>
    <col min="15363" max="15363" width="59" style="73" customWidth="1"/>
    <col min="15364" max="15364" width="0" style="73" hidden="1" customWidth="1"/>
    <col min="15365" max="15365" width="8.19921875" style="73"/>
    <col min="15366" max="15366" width="5.796875" style="73" customWidth="1"/>
    <col min="15367" max="15367" width="15.296875" style="73" customWidth="1"/>
    <col min="15368" max="15368" width="4.09765625" style="73" customWidth="1"/>
    <col min="15369" max="15369" width="15.796875" style="73" customWidth="1"/>
    <col min="15370" max="15370" width="17.59765625" style="73" customWidth="1"/>
    <col min="15371" max="15371" width="8.3984375" style="73" customWidth="1"/>
    <col min="15372" max="15373" width="0" style="73" hidden="1" customWidth="1"/>
    <col min="15374" max="15616" width="8.19921875" style="73"/>
    <col min="15617" max="15617" width="15.69921875" style="73" customWidth="1"/>
    <col min="15618" max="15618" width="29.3984375" style="73" customWidth="1"/>
    <col min="15619" max="15619" width="59" style="73" customWidth="1"/>
    <col min="15620" max="15620" width="0" style="73" hidden="1" customWidth="1"/>
    <col min="15621" max="15621" width="8.19921875" style="73"/>
    <col min="15622" max="15622" width="5.796875" style="73" customWidth="1"/>
    <col min="15623" max="15623" width="15.296875" style="73" customWidth="1"/>
    <col min="15624" max="15624" width="4.09765625" style="73" customWidth="1"/>
    <col min="15625" max="15625" width="15.796875" style="73" customWidth="1"/>
    <col min="15626" max="15626" width="17.59765625" style="73" customWidth="1"/>
    <col min="15627" max="15627" width="8.3984375" style="73" customWidth="1"/>
    <col min="15628" max="15629" width="0" style="73" hidden="1" customWidth="1"/>
    <col min="15630" max="15872" width="8.19921875" style="73"/>
    <col min="15873" max="15873" width="15.69921875" style="73" customWidth="1"/>
    <col min="15874" max="15874" width="29.3984375" style="73" customWidth="1"/>
    <col min="15875" max="15875" width="59" style="73" customWidth="1"/>
    <col min="15876" max="15876" width="0" style="73" hidden="1" customWidth="1"/>
    <col min="15877" max="15877" width="8.19921875" style="73"/>
    <col min="15878" max="15878" width="5.796875" style="73" customWidth="1"/>
    <col min="15879" max="15879" width="15.296875" style="73" customWidth="1"/>
    <col min="15880" max="15880" width="4.09765625" style="73" customWidth="1"/>
    <col min="15881" max="15881" width="15.796875" style="73" customWidth="1"/>
    <col min="15882" max="15882" width="17.59765625" style="73" customWidth="1"/>
    <col min="15883" max="15883" width="8.3984375" style="73" customWidth="1"/>
    <col min="15884" max="15885" width="0" style="73" hidden="1" customWidth="1"/>
    <col min="15886" max="16128" width="8.19921875" style="73"/>
    <col min="16129" max="16129" width="15.69921875" style="73" customWidth="1"/>
    <col min="16130" max="16130" width="29.3984375" style="73" customWidth="1"/>
    <col min="16131" max="16131" width="59" style="73" customWidth="1"/>
    <col min="16132" max="16132" width="0" style="73" hidden="1" customWidth="1"/>
    <col min="16133" max="16133" width="8.19921875" style="73"/>
    <col min="16134" max="16134" width="5.796875" style="73" customWidth="1"/>
    <col min="16135" max="16135" width="15.296875" style="73" customWidth="1"/>
    <col min="16136" max="16136" width="4.09765625" style="73" customWidth="1"/>
    <col min="16137" max="16137" width="15.796875" style="73" customWidth="1"/>
    <col min="16138" max="16138" width="17.59765625" style="73" customWidth="1"/>
    <col min="16139" max="16139" width="8.3984375" style="73" customWidth="1"/>
    <col min="16140" max="16141" width="0" style="73" hidden="1" customWidth="1"/>
    <col min="16142" max="16384" width="8.19921875" style="73"/>
  </cols>
  <sheetData>
    <row r="1" spans="1:13" s="8" customFormat="1" ht="15.75" customHeight="1">
      <c r="A1" s="1" t="s">
        <v>0</v>
      </c>
      <c r="B1" s="2"/>
      <c r="C1" s="2"/>
      <c r="D1" s="3"/>
      <c r="E1" s="4"/>
      <c r="F1" s="4"/>
      <c r="G1" s="5" t="s">
        <v>1</v>
      </c>
      <c r="H1" s="5"/>
      <c r="I1" s="5"/>
      <c r="J1" s="5"/>
      <c r="K1" s="5"/>
      <c r="L1" s="6" t="s">
        <v>2</v>
      </c>
      <c r="M1" s="7" t="s">
        <v>3</v>
      </c>
    </row>
    <row r="2" spans="1:13" s="8" customFormat="1" ht="14.1" customHeight="1">
      <c r="A2" s="9" t="s">
        <v>4</v>
      </c>
      <c r="B2" s="9" t="s">
        <v>5</v>
      </c>
      <c r="C2" s="10" t="s">
        <v>6</v>
      </c>
      <c r="D2" s="11"/>
      <c r="E2" s="9" t="s">
        <v>7</v>
      </c>
      <c r="F2" s="9" t="s">
        <v>8</v>
      </c>
      <c r="G2" s="12" t="s">
        <v>9</v>
      </c>
      <c r="H2" s="13" t="s">
        <v>10</v>
      </c>
      <c r="I2" s="13"/>
      <c r="J2" s="12"/>
      <c r="K2" s="14" t="s">
        <v>11</v>
      </c>
      <c r="L2" s="15"/>
      <c r="M2" s="16"/>
    </row>
    <row r="3" spans="1:13" s="27" customFormat="1" ht="14.1" customHeight="1">
      <c r="A3" s="17" t="s">
        <v>12</v>
      </c>
      <c r="B3" s="18" t="s">
        <v>13</v>
      </c>
      <c r="C3" s="19" t="s">
        <v>14</v>
      </c>
      <c r="D3" s="20"/>
      <c r="E3" s="21" t="s">
        <v>15</v>
      </c>
      <c r="F3" s="20" t="s">
        <v>16</v>
      </c>
      <c r="G3" s="22"/>
      <c r="H3" s="23" t="str">
        <f t="shared" ref="H3:H66" si="0">IF(G3="","",IF(G3&gt;I3,"▽","▲"))</f>
        <v/>
      </c>
      <c r="I3" s="22">
        <v>700</v>
      </c>
      <c r="J3" s="24"/>
      <c r="K3" s="21"/>
      <c r="L3" s="25" t="str">
        <f t="shared" ref="L3:L66" si="1">IF(G3="","",I3-G3)</f>
        <v/>
      </c>
      <c r="M3" s="26" t="str">
        <f t="shared" ref="M3:M66" si="2">IF(G3="","",((I3-G3)/G3)*100)</f>
        <v/>
      </c>
    </row>
    <row r="4" spans="1:13" s="27" customFormat="1" ht="14.1" customHeight="1">
      <c r="A4" s="17"/>
      <c r="B4" s="18" t="s">
        <v>17</v>
      </c>
      <c r="C4" s="19" t="s">
        <v>18</v>
      </c>
      <c r="D4" s="20"/>
      <c r="E4" s="21" t="s">
        <v>19</v>
      </c>
      <c r="F4" s="20" t="s">
        <v>20</v>
      </c>
      <c r="G4" s="22"/>
      <c r="H4" s="23" t="str">
        <f t="shared" si="0"/>
        <v/>
      </c>
      <c r="I4" s="22">
        <v>685000</v>
      </c>
      <c r="J4" s="24"/>
      <c r="K4" s="21"/>
      <c r="L4" s="25" t="str">
        <f t="shared" si="1"/>
        <v/>
      </c>
      <c r="M4" s="26" t="str">
        <f t="shared" si="2"/>
        <v/>
      </c>
    </row>
    <row r="5" spans="1:13" s="27" customFormat="1" ht="14.1" customHeight="1">
      <c r="A5" s="17"/>
      <c r="B5" s="18" t="s">
        <v>21</v>
      </c>
      <c r="C5" s="19" t="s">
        <v>22</v>
      </c>
      <c r="D5" s="20"/>
      <c r="E5" s="21" t="s">
        <v>19</v>
      </c>
      <c r="F5" s="20" t="s">
        <v>23</v>
      </c>
      <c r="G5" s="22"/>
      <c r="H5" s="23" t="str">
        <f t="shared" si="0"/>
        <v/>
      </c>
      <c r="I5" s="22">
        <v>690000</v>
      </c>
      <c r="J5" s="24"/>
      <c r="K5" s="21"/>
      <c r="L5" s="25" t="str">
        <f t="shared" si="1"/>
        <v/>
      </c>
      <c r="M5" s="26" t="str">
        <f t="shared" si="2"/>
        <v/>
      </c>
    </row>
    <row r="6" spans="1:13" s="27" customFormat="1" ht="14.1" customHeight="1">
      <c r="A6" s="17"/>
      <c r="B6" s="28" t="s">
        <v>24</v>
      </c>
      <c r="C6" s="19" t="s">
        <v>25</v>
      </c>
      <c r="D6" s="20"/>
      <c r="E6" s="21" t="s">
        <v>19</v>
      </c>
      <c r="F6" s="20" t="s">
        <v>16</v>
      </c>
      <c r="G6" s="22"/>
      <c r="H6" s="23" t="str">
        <f t="shared" si="0"/>
        <v/>
      </c>
      <c r="I6" s="22">
        <v>700</v>
      </c>
      <c r="J6" s="24"/>
      <c r="K6" s="21"/>
      <c r="L6" s="25" t="str">
        <f t="shared" si="1"/>
        <v/>
      </c>
      <c r="M6" s="26" t="str">
        <f t="shared" si="2"/>
        <v/>
      </c>
    </row>
    <row r="7" spans="1:13" s="27" customFormat="1" ht="14.1" customHeight="1">
      <c r="A7" s="17"/>
      <c r="B7" s="18" t="s">
        <v>26</v>
      </c>
      <c r="C7" s="19" t="s">
        <v>27</v>
      </c>
      <c r="D7" s="20"/>
      <c r="E7" s="21" t="s">
        <v>19</v>
      </c>
      <c r="F7" s="20" t="s">
        <v>16</v>
      </c>
      <c r="G7" s="22"/>
      <c r="H7" s="23" t="str">
        <f t="shared" si="0"/>
        <v/>
      </c>
      <c r="I7" s="22">
        <v>700</v>
      </c>
      <c r="J7" s="24"/>
      <c r="K7" s="21"/>
      <c r="L7" s="25" t="str">
        <f t="shared" si="1"/>
        <v/>
      </c>
      <c r="M7" s="26" t="str">
        <f t="shared" si="2"/>
        <v/>
      </c>
    </row>
    <row r="8" spans="1:13" s="27" customFormat="1" ht="14.1" customHeight="1">
      <c r="A8" s="17"/>
      <c r="B8" s="18" t="s">
        <v>28</v>
      </c>
      <c r="C8" s="19" t="s">
        <v>29</v>
      </c>
      <c r="D8" s="20"/>
      <c r="E8" s="21" t="s">
        <v>19</v>
      </c>
      <c r="F8" s="20" t="s">
        <v>16</v>
      </c>
      <c r="G8" s="22"/>
      <c r="H8" s="23" t="str">
        <f t="shared" si="0"/>
        <v/>
      </c>
      <c r="I8" s="22">
        <v>700</v>
      </c>
      <c r="J8" s="24"/>
      <c r="K8" s="21"/>
      <c r="L8" s="25" t="str">
        <f t="shared" si="1"/>
        <v/>
      </c>
      <c r="M8" s="26" t="str">
        <f t="shared" si="2"/>
        <v/>
      </c>
    </row>
    <row r="9" spans="1:13" s="27" customFormat="1" ht="14.1" customHeight="1">
      <c r="A9" s="17"/>
      <c r="B9" s="18" t="s">
        <v>30</v>
      </c>
      <c r="C9" s="19" t="s">
        <v>31</v>
      </c>
      <c r="D9" s="20"/>
      <c r="E9" s="21" t="s">
        <v>19</v>
      </c>
      <c r="F9" s="20" t="s">
        <v>16</v>
      </c>
      <c r="G9" s="22"/>
      <c r="H9" s="23" t="str">
        <f t="shared" si="0"/>
        <v/>
      </c>
      <c r="I9" s="22">
        <v>700</v>
      </c>
      <c r="J9" s="24"/>
      <c r="K9" s="21"/>
      <c r="L9" s="25" t="str">
        <f t="shared" si="1"/>
        <v/>
      </c>
      <c r="M9" s="26" t="str">
        <f t="shared" si="2"/>
        <v/>
      </c>
    </row>
    <row r="10" spans="1:13" s="27" customFormat="1" ht="14.1" customHeight="1">
      <c r="A10" s="17"/>
      <c r="B10" s="18" t="s">
        <v>32</v>
      </c>
      <c r="C10" s="19" t="s">
        <v>33</v>
      </c>
      <c r="D10" s="20"/>
      <c r="E10" s="21" t="s">
        <v>19</v>
      </c>
      <c r="F10" s="20" t="s">
        <v>23</v>
      </c>
      <c r="G10" s="22"/>
      <c r="H10" s="23" t="str">
        <f t="shared" si="0"/>
        <v/>
      </c>
      <c r="I10" s="22">
        <v>790000</v>
      </c>
      <c r="J10" s="24"/>
      <c r="K10" s="21"/>
      <c r="L10" s="25" t="str">
        <f t="shared" si="1"/>
        <v/>
      </c>
      <c r="M10" s="26" t="str">
        <f t="shared" si="2"/>
        <v/>
      </c>
    </row>
    <row r="11" spans="1:13" s="27" customFormat="1" ht="14.1" customHeight="1">
      <c r="A11" s="17"/>
      <c r="B11" s="18" t="s">
        <v>34</v>
      </c>
      <c r="C11" s="19" t="s">
        <v>35</v>
      </c>
      <c r="D11" s="20"/>
      <c r="E11" s="21" t="s">
        <v>19</v>
      </c>
      <c r="F11" s="20" t="s">
        <v>16</v>
      </c>
      <c r="G11" s="22"/>
      <c r="H11" s="23" t="str">
        <f t="shared" si="0"/>
        <v/>
      </c>
      <c r="I11" s="22">
        <v>760</v>
      </c>
      <c r="J11" s="24"/>
      <c r="K11" s="21"/>
      <c r="L11" s="25" t="str">
        <f t="shared" si="1"/>
        <v/>
      </c>
      <c r="M11" s="26" t="str">
        <f t="shared" si="2"/>
        <v/>
      </c>
    </row>
    <row r="12" spans="1:13" s="27" customFormat="1" ht="14.1" customHeight="1">
      <c r="A12" s="17"/>
      <c r="B12" s="18" t="s">
        <v>36</v>
      </c>
      <c r="C12" s="19" t="s">
        <v>37</v>
      </c>
      <c r="D12" s="20"/>
      <c r="E12" s="21" t="s">
        <v>19</v>
      </c>
      <c r="F12" s="20" t="s">
        <v>16</v>
      </c>
      <c r="G12" s="22"/>
      <c r="H12" s="23" t="str">
        <f t="shared" si="0"/>
        <v/>
      </c>
      <c r="I12" s="22">
        <v>710</v>
      </c>
      <c r="J12" s="24"/>
      <c r="K12" s="21"/>
      <c r="L12" s="25" t="str">
        <f t="shared" si="1"/>
        <v/>
      </c>
      <c r="M12" s="26" t="str">
        <f t="shared" si="2"/>
        <v/>
      </c>
    </row>
    <row r="13" spans="1:13" s="27" customFormat="1" ht="14.1" customHeight="1">
      <c r="A13" s="17"/>
      <c r="B13" s="18" t="s">
        <v>38</v>
      </c>
      <c r="C13" s="19" t="s">
        <v>39</v>
      </c>
      <c r="D13" s="20"/>
      <c r="E13" s="21" t="s">
        <v>19</v>
      </c>
      <c r="F13" s="20" t="s">
        <v>16</v>
      </c>
      <c r="G13" s="22"/>
      <c r="H13" s="23" t="str">
        <f t="shared" si="0"/>
        <v/>
      </c>
      <c r="I13" s="22">
        <v>790</v>
      </c>
      <c r="J13" s="24"/>
      <c r="K13" s="21"/>
      <c r="L13" s="25" t="str">
        <f t="shared" si="1"/>
        <v/>
      </c>
      <c r="M13" s="26" t="str">
        <f t="shared" si="2"/>
        <v/>
      </c>
    </row>
    <row r="14" spans="1:13" s="27" customFormat="1" ht="14.1" customHeight="1">
      <c r="A14" s="17"/>
      <c r="B14" s="18" t="s">
        <v>40</v>
      </c>
      <c r="C14" s="19" t="s">
        <v>41</v>
      </c>
      <c r="D14" s="20"/>
      <c r="E14" s="21" t="s">
        <v>19</v>
      </c>
      <c r="F14" s="21" t="s">
        <v>42</v>
      </c>
      <c r="G14" s="22"/>
      <c r="H14" s="23" t="str">
        <f t="shared" si="0"/>
        <v/>
      </c>
      <c r="I14" s="22">
        <v>4690</v>
      </c>
      <c r="J14" s="24"/>
      <c r="K14" s="21"/>
      <c r="L14" s="25" t="str">
        <f t="shared" si="1"/>
        <v/>
      </c>
      <c r="M14" s="26" t="str">
        <f t="shared" si="2"/>
        <v/>
      </c>
    </row>
    <row r="15" spans="1:13" s="27" customFormat="1" ht="14.1" customHeight="1">
      <c r="A15" s="17"/>
      <c r="B15" s="18" t="s">
        <v>43</v>
      </c>
      <c r="C15" s="19" t="s">
        <v>44</v>
      </c>
      <c r="D15" s="20"/>
      <c r="E15" s="21" t="s">
        <v>19</v>
      </c>
      <c r="F15" s="21" t="s">
        <v>42</v>
      </c>
      <c r="G15" s="22"/>
      <c r="H15" s="23" t="str">
        <f t="shared" si="0"/>
        <v/>
      </c>
      <c r="I15" s="22">
        <v>3270</v>
      </c>
      <c r="J15" s="24"/>
      <c r="K15" s="21"/>
      <c r="L15" s="25" t="str">
        <f t="shared" si="1"/>
        <v/>
      </c>
      <c r="M15" s="26" t="str">
        <f t="shared" si="2"/>
        <v/>
      </c>
    </row>
    <row r="16" spans="1:13" s="27" customFormat="1" ht="14.1" customHeight="1">
      <c r="A16" s="17"/>
      <c r="B16" s="18" t="s">
        <v>45</v>
      </c>
      <c r="C16" s="19" t="s">
        <v>46</v>
      </c>
      <c r="D16" s="20"/>
      <c r="E16" s="21" t="s">
        <v>47</v>
      </c>
      <c r="F16" s="20" t="s">
        <v>23</v>
      </c>
      <c r="G16" s="22"/>
      <c r="H16" s="23" t="str">
        <f t="shared" si="0"/>
        <v/>
      </c>
      <c r="I16" s="22">
        <v>1671000</v>
      </c>
      <c r="J16" s="24"/>
      <c r="K16" s="21"/>
      <c r="L16" s="25" t="str">
        <f t="shared" si="1"/>
        <v/>
      </c>
      <c r="M16" s="26" t="str">
        <f t="shared" si="2"/>
        <v/>
      </c>
    </row>
    <row r="17" spans="1:13" s="27" customFormat="1" ht="14.1" customHeight="1">
      <c r="A17" s="17"/>
      <c r="B17" s="28" t="s">
        <v>48</v>
      </c>
      <c r="C17" s="29" t="s">
        <v>49</v>
      </c>
      <c r="D17" s="21"/>
      <c r="E17" s="21" t="s">
        <v>15</v>
      </c>
      <c r="F17" s="20" t="s">
        <v>50</v>
      </c>
      <c r="G17" s="22"/>
      <c r="H17" s="23" t="str">
        <f t="shared" si="0"/>
        <v/>
      </c>
      <c r="I17" s="22">
        <v>6790</v>
      </c>
      <c r="J17" s="24"/>
      <c r="K17" s="21"/>
      <c r="L17" s="25" t="str">
        <f t="shared" si="1"/>
        <v/>
      </c>
      <c r="M17" s="26" t="str">
        <f t="shared" si="2"/>
        <v/>
      </c>
    </row>
    <row r="18" spans="1:13" s="27" customFormat="1" ht="14.1" customHeight="1">
      <c r="A18" s="17"/>
      <c r="B18" s="18" t="s">
        <v>51</v>
      </c>
      <c r="C18" s="19" t="s">
        <v>52</v>
      </c>
      <c r="D18" s="20"/>
      <c r="E18" s="21" t="s">
        <v>19</v>
      </c>
      <c r="F18" s="20" t="s">
        <v>16</v>
      </c>
      <c r="G18" s="22"/>
      <c r="H18" s="23" t="str">
        <f t="shared" si="0"/>
        <v/>
      </c>
      <c r="I18" s="22">
        <v>1070</v>
      </c>
      <c r="J18" s="24"/>
      <c r="K18" s="21"/>
      <c r="L18" s="25" t="str">
        <f t="shared" si="1"/>
        <v/>
      </c>
      <c r="M18" s="26" t="str">
        <f t="shared" si="2"/>
        <v/>
      </c>
    </row>
    <row r="19" spans="1:13" s="27" customFormat="1" ht="14.1" customHeight="1">
      <c r="A19" s="17"/>
      <c r="B19" s="18" t="s">
        <v>53</v>
      </c>
      <c r="C19" s="19" t="s">
        <v>54</v>
      </c>
      <c r="D19" s="20"/>
      <c r="E19" s="21" t="s">
        <v>19</v>
      </c>
      <c r="F19" s="20" t="s">
        <v>16</v>
      </c>
      <c r="G19" s="22"/>
      <c r="H19" s="23" t="str">
        <f t="shared" si="0"/>
        <v/>
      </c>
      <c r="I19" s="22">
        <v>1130</v>
      </c>
      <c r="J19" s="24"/>
      <c r="K19" s="21"/>
      <c r="L19" s="25" t="str">
        <f t="shared" si="1"/>
        <v/>
      </c>
      <c r="M19" s="26" t="str">
        <f t="shared" si="2"/>
        <v/>
      </c>
    </row>
    <row r="20" spans="1:13" s="27" customFormat="1" ht="14.1" customHeight="1">
      <c r="A20" s="17"/>
      <c r="B20" s="18" t="s">
        <v>55</v>
      </c>
      <c r="C20" s="19" t="s">
        <v>56</v>
      </c>
      <c r="D20" s="20"/>
      <c r="E20" s="21" t="s">
        <v>19</v>
      </c>
      <c r="F20" s="20" t="s">
        <v>16</v>
      </c>
      <c r="G20" s="22"/>
      <c r="H20" s="23" t="str">
        <f t="shared" si="0"/>
        <v/>
      </c>
      <c r="I20" s="22">
        <v>1250</v>
      </c>
      <c r="J20" s="24"/>
      <c r="K20" s="21"/>
      <c r="L20" s="25" t="str">
        <f t="shared" si="1"/>
        <v/>
      </c>
      <c r="M20" s="26" t="str">
        <f t="shared" si="2"/>
        <v/>
      </c>
    </row>
    <row r="21" spans="1:13" s="27" customFormat="1" ht="14.1" customHeight="1">
      <c r="A21" s="17"/>
      <c r="B21" s="18" t="s">
        <v>57</v>
      </c>
      <c r="C21" s="19" t="s">
        <v>58</v>
      </c>
      <c r="D21" s="20"/>
      <c r="E21" s="21" t="s">
        <v>47</v>
      </c>
      <c r="F21" s="20" t="s">
        <v>16</v>
      </c>
      <c r="G21" s="22"/>
      <c r="H21" s="23" t="str">
        <f t="shared" si="0"/>
        <v/>
      </c>
      <c r="I21" s="22">
        <v>2460</v>
      </c>
      <c r="J21" s="24"/>
      <c r="K21" s="21"/>
      <c r="L21" s="25" t="str">
        <f t="shared" si="1"/>
        <v/>
      </c>
      <c r="M21" s="26" t="str">
        <f t="shared" si="2"/>
        <v/>
      </c>
    </row>
    <row r="22" spans="1:13" s="27" customFormat="1" ht="14.1" customHeight="1">
      <c r="A22" s="17"/>
      <c r="B22" s="18" t="s">
        <v>59</v>
      </c>
      <c r="C22" s="19" t="s">
        <v>60</v>
      </c>
      <c r="D22" s="20"/>
      <c r="E22" s="21" t="s">
        <v>19</v>
      </c>
      <c r="F22" s="20" t="s">
        <v>16</v>
      </c>
      <c r="G22" s="22"/>
      <c r="H22" s="23" t="str">
        <f t="shared" si="0"/>
        <v/>
      </c>
      <c r="I22" s="22">
        <v>1710</v>
      </c>
      <c r="J22" s="24"/>
      <c r="K22" s="21"/>
      <c r="L22" s="25" t="str">
        <f t="shared" si="1"/>
        <v/>
      </c>
      <c r="M22" s="26" t="str">
        <f t="shared" si="2"/>
        <v/>
      </c>
    </row>
    <row r="23" spans="1:13" s="27" customFormat="1" ht="14.1" customHeight="1">
      <c r="A23" s="17"/>
      <c r="B23" s="18" t="s">
        <v>61</v>
      </c>
      <c r="C23" s="19" t="s">
        <v>62</v>
      </c>
      <c r="D23" s="20"/>
      <c r="E23" s="21" t="s">
        <v>15</v>
      </c>
      <c r="F23" s="20" t="s">
        <v>50</v>
      </c>
      <c r="G23" s="22"/>
      <c r="H23" s="23" t="str">
        <f t="shared" si="0"/>
        <v/>
      </c>
      <c r="I23" s="22">
        <v>980</v>
      </c>
      <c r="J23" s="24"/>
      <c r="K23" s="21"/>
      <c r="L23" s="25" t="str">
        <f t="shared" si="1"/>
        <v/>
      </c>
      <c r="M23" s="26" t="str">
        <f t="shared" si="2"/>
        <v/>
      </c>
    </row>
    <row r="24" spans="1:13" s="27" customFormat="1" ht="14.1" customHeight="1">
      <c r="A24" s="17"/>
      <c r="B24" s="18" t="s">
        <v>63</v>
      </c>
      <c r="C24" s="19" t="s">
        <v>64</v>
      </c>
      <c r="D24" s="20"/>
      <c r="E24" s="21" t="s">
        <v>19</v>
      </c>
      <c r="F24" s="20" t="s">
        <v>65</v>
      </c>
      <c r="G24" s="22"/>
      <c r="H24" s="23" t="str">
        <f t="shared" si="0"/>
        <v/>
      </c>
      <c r="I24" s="22">
        <v>36460</v>
      </c>
      <c r="J24" s="24"/>
      <c r="K24" s="21"/>
      <c r="L24" s="25" t="str">
        <f t="shared" si="1"/>
        <v/>
      </c>
      <c r="M24" s="26" t="str">
        <f t="shared" si="2"/>
        <v/>
      </c>
    </row>
    <row r="25" spans="1:13" s="27" customFormat="1" ht="14.1" customHeight="1">
      <c r="A25" s="17"/>
      <c r="B25" s="18" t="s">
        <v>66</v>
      </c>
      <c r="C25" s="19" t="s">
        <v>67</v>
      </c>
      <c r="D25" s="20"/>
      <c r="E25" s="21" t="s">
        <v>47</v>
      </c>
      <c r="F25" s="21" t="s">
        <v>68</v>
      </c>
      <c r="G25" s="30"/>
      <c r="H25" s="23" t="str">
        <f t="shared" si="0"/>
        <v/>
      </c>
      <c r="I25" s="30">
        <v>16</v>
      </c>
      <c r="J25" s="31"/>
      <c r="K25" s="21"/>
      <c r="L25" s="25" t="str">
        <f t="shared" si="1"/>
        <v/>
      </c>
      <c r="M25" s="26" t="str">
        <f t="shared" si="2"/>
        <v/>
      </c>
    </row>
    <row r="26" spans="1:13" s="27" customFormat="1" ht="14.1" customHeight="1">
      <c r="A26" s="17" t="s">
        <v>69</v>
      </c>
      <c r="B26" s="28" t="s">
        <v>70</v>
      </c>
      <c r="C26" s="29" t="s">
        <v>71</v>
      </c>
      <c r="D26" s="21"/>
      <c r="E26" s="21" t="s">
        <v>15</v>
      </c>
      <c r="F26" s="21" t="s">
        <v>23</v>
      </c>
      <c r="G26" s="30"/>
      <c r="H26" s="23" t="str">
        <f t="shared" si="0"/>
        <v/>
      </c>
      <c r="I26" s="30">
        <v>3100000</v>
      </c>
      <c r="J26" s="24"/>
      <c r="K26" s="21"/>
      <c r="L26" s="25" t="str">
        <f>IF(G26="","",I26-G26)</f>
        <v/>
      </c>
      <c r="M26" s="26" t="str">
        <f>IF(G26="","",((I26-G26)/G26)*100)</f>
        <v/>
      </c>
    </row>
    <row r="27" spans="1:13" s="27" customFormat="1" ht="14.1" customHeight="1">
      <c r="A27" s="17"/>
      <c r="B27" s="18" t="s">
        <v>72</v>
      </c>
      <c r="C27" s="19" t="s">
        <v>73</v>
      </c>
      <c r="D27" s="20"/>
      <c r="E27" s="21" t="s">
        <v>19</v>
      </c>
      <c r="F27" s="20" t="s">
        <v>16</v>
      </c>
      <c r="G27" s="30"/>
      <c r="H27" s="23" t="str">
        <f t="shared" si="0"/>
        <v/>
      </c>
      <c r="I27" s="30">
        <v>8800</v>
      </c>
      <c r="J27" s="31"/>
      <c r="K27" s="21"/>
      <c r="L27" s="25" t="str">
        <f t="shared" si="1"/>
        <v/>
      </c>
      <c r="M27" s="26" t="str">
        <f t="shared" si="2"/>
        <v/>
      </c>
    </row>
    <row r="28" spans="1:13" s="27" customFormat="1" ht="14.1" customHeight="1">
      <c r="A28" s="17"/>
      <c r="B28" s="28" t="s">
        <v>74</v>
      </c>
      <c r="C28" s="19" t="s">
        <v>75</v>
      </c>
      <c r="D28" s="20"/>
      <c r="E28" s="21" t="s">
        <v>19</v>
      </c>
      <c r="F28" s="21" t="s">
        <v>50</v>
      </c>
      <c r="G28" s="30"/>
      <c r="H28" s="23" t="str">
        <f t="shared" si="0"/>
        <v/>
      </c>
      <c r="I28" s="30">
        <v>1350</v>
      </c>
      <c r="J28" s="24"/>
      <c r="K28" s="21"/>
      <c r="L28" s="25" t="str">
        <f t="shared" si="1"/>
        <v/>
      </c>
      <c r="M28" s="26" t="str">
        <f t="shared" si="2"/>
        <v/>
      </c>
    </row>
    <row r="29" spans="1:13" s="27" customFormat="1" ht="14.1" customHeight="1">
      <c r="A29" s="17"/>
      <c r="B29" s="18" t="s">
        <v>76</v>
      </c>
      <c r="C29" s="19" t="s">
        <v>77</v>
      </c>
      <c r="D29" s="20"/>
      <c r="E29" s="21" t="s">
        <v>19</v>
      </c>
      <c r="F29" s="20" t="s">
        <v>16</v>
      </c>
      <c r="G29" s="30"/>
      <c r="H29" s="23" t="str">
        <f t="shared" si="0"/>
        <v/>
      </c>
      <c r="I29" s="30">
        <v>2500</v>
      </c>
      <c r="J29" s="31"/>
      <c r="K29" s="21"/>
      <c r="L29" s="25" t="str">
        <f t="shared" si="1"/>
        <v/>
      </c>
      <c r="M29" s="26" t="str">
        <f t="shared" si="2"/>
        <v/>
      </c>
    </row>
    <row r="30" spans="1:13" s="27" customFormat="1" ht="14.1" customHeight="1">
      <c r="A30" s="17"/>
      <c r="B30" s="18" t="s">
        <v>78</v>
      </c>
      <c r="C30" s="19" t="s">
        <v>79</v>
      </c>
      <c r="D30" s="20"/>
      <c r="E30" s="21" t="s">
        <v>19</v>
      </c>
      <c r="F30" s="20" t="s">
        <v>16</v>
      </c>
      <c r="G30" s="30"/>
      <c r="H30" s="23" t="str">
        <f t="shared" si="0"/>
        <v/>
      </c>
      <c r="I30" s="30">
        <v>1100</v>
      </c>
      <c r="J30" s="24"/>
      <c r="K30" s="21"/>
      <c r="L30" s="25" t="str">
        <f t="shared" si="1"/>
        <v/>
      </c>
      <c r="M30" s="26" t="str">
        <f t="shared" si="2"/>
        <v/>
      </c>
    </row>
    <row r="31" spans="1:13" s="27" customFormat="1" ht="14.1" customHeight="1">
      <c r="A31" s="17" t="s">
        <v>80</v>
      </c>
      <c r="B31" s="18" t="s">
        <v>81</v>
      </c>
      <c r="C31" s="19" t="s">
        <v>82</v>
      </c>
      <c r="D31" s="20"/>
      <c r="E31" s="21" t="s">
        <v>19</v>
      </c>
      <c r="F31" s="20" t="s">
        <v>16</v>
      </c>
      <c r="G31" s="22"/>
      <c r="H31" s="23" t="str">
        <f>IF(G31="","",IF(G31&gt;I31,"▽","▲"))</f>
        <v/>
      </c>
      <c r="I31" s="22">
        <v>11290</v>
      </c>
      <c r="J31" s="24"/>
      <c r="K31" s="21"/>
      <c r="L31" s="25" t="str">
        <f>IF(G31="","",I31-G31)</f>
        <v/>
      </c>
      <c r="M31" s="26" t="str">
        <f>IF(G31="","",((I31-G31)/G31)*100)</f>
        <v/>
      </c>
    </row>
    <row r="32" spans="1:13" s="27" customFormat="1" ht="14.1" customHeight="1">
      <c r="A32" s="17"/>
      <c r="B32" s="18" t="s">
        <v>83</v>
      </c>
      <c r="C32" s="19" t="s">
        <v>84</v>
      </c>
      <c r="D32" s="20"/>
      <c r="E32" s="21" t="s">
        <v>19</v>
      </c>
      <c r="F32" s="20" t="s">
        <v>16</v>
      </c>
      <c r="G32" s="22"/>
      <c r="H32" s="23" t="str">
        <f t="shared" si="0"/>
        <v/>
      </c>
      <c r="I32" s="22">
        <v>12000</v>
      </c>
      <c r="J32" s="24"/>
      <c r="K32" s="21"/>
      <c r="L32" s="25" t="str">
        <f t="shared" si="1"/>
        <v/>
      </c>
      <c r="M32" s="26" t="str">
        <f t="shared" si="2"/>
        <v/>
      </c>
    </row>
    <row r="33" spans="1:13" s="27" customFormat="1" ht="14.1" customHeight="1">
      <c r="A33" s="17"/>
      <c r="B33" s="18" t="s">
        <v>85</v>
      </c>
      <c r="C33" s="19" t="s">
        <v>86</v>
      </c>
      <c r="D33" s="20"/>
      <c r="E33" s="21" t="s">
        <v>19</v>
      </c>
      <c r="F33" s="20" t="s">
        <v>16</v>
      </c>
      <c r="G33" s="22"/>
      <c r="H33" s="23" t="str">
        <f t="shared" si="0"/>
        <v/>
      </c>
      <c r="I33" s="22">
        <v>12340</v>
      </c>
      <c r="J33" s="24"/>
      <c r="K33" s="21"/>
      <c r="L33" s="25" t="str">
        <f t="shared" si="1"/>
        <v/>
      </c>
      <c r="M33" s="26" t="str">
        <f t="shared" si="2"/>
        <v/>
      </c>
    </row>
    <row r="34" spans="1:13" s="27" customFormat="1" ht="14.1" customHeight="1">
      <c r="A34" s="17"/>
      <c r="B34" s="18" t="s">
        <v>87</v>
      </c>
      <c r="C34" s="19" t="s">
        <v>88</v>
      </c>
      <c r="D34" s="20"/>
      <c r="E34" s="21" t="s">
        <v>19</v>
      </c>
      <c r="F34" s="20" t="s">
        <v>16</v>
      </c>
      <c r="G34" s="22"/>
      <c r="H34" s="23" t="str">
        <f t="shared" si="0"/>
        <v/>
      </c>
      <c r="I34" s="22">
        <v>9240</v>
      </c>
      <c r="J34" s="24"/>
      <c r="K34" s="21"/>
      <c r="L34" s="25" t="str">
        <f t="shared" si="1"/>
        <v/>
      </c>
      <c r="M34" s="26" t="str">
        <f t="shared" si="2"/>
        <v/>
      </c>
    </row>
    <row r="35" spans="1:13" s="27" customFormat="1" ht="14.1" customHeight="1">
      <c r="A35" s="17"/>
      <c r="B35" s="28" t="s">
        <v>89</v>
      </c>
      <c r="C35" s="29" t="s">
        <v>90</v>
      </c>
      <c r="D35" s="21"/>
      <c r="E35" s="21" t="s">
        <v>19</v>
      </c>
      <c r="F35" s="21" t="s">
        <v>91</v>
      </c>
      <c r="G35" s="30">
        <v>9790000</v>
      </c>
      <c r="H35" s="23" t="str">
        <f t="shared" si="0"/>
        <v>▽</v>
      </c>
      <c r="I35" s="30">
        <v>9730000</v>
      </c>
      <c r="J35" s="24" t="s">
        <v>92</v>
      </c>
      <c r="K35" s="21"/>
      <c r="L35" s="25">
        <f t="shared" si="1"/>
        <v>-60000</v>
      </c>
      <c r="M35" s="26">
        <f t="shared" si="2"/>
        <v>-0.61287027579162412</v>
      </c>
    </row>
    <row r="36" spans="1:13" s="27" customFormat="1" ht="14.1" customHeight="1">
      <c r="A36" s="17"/>
      <c r="B36" s="18" t="s">
        <v>93</v>
      </c>
      <c r="C36" s="19" t="s">
        <v>94</v>
      </c>
      <c r="D36" s="20"/>
      <c r="E36" s="21" t="s">
        <v>19</v>
      </c>
      <c r="F36" s="20" t="s">
        <v>95</v>
      </c>
      <c r="G36" s="32"/>
      <c r="H36" s="23" t="str">
        <f t="shared" si="0"/>
        <v/>
      </c>
      <c r="I36" s="32">
        <v>2533000</v>
      </c>
      <c r="J36" s="24"/>
      <c r="K36" s="21"/>
      <c r="L36" s="25" t="str">
        <f t="shared" si="1"/>
        <v/>
      </c>
      <c r="M36" s="26" t="str">
        <f t="shared" si="2"/>
        <v/>
      </c>
    </row>
    <row r="37" spans="1:13" s="27" customFormat="1" ht="14.1" customHeight="1">
      <c r="A37" s="17"/>
      <c r="B37" s="18" t="s">
        <v>96</v>
      </c>
      <c r="C37" s="19" t="s">
        <v>97</v>
      </c>
      <c r="D37" s="20"/>
      <c r="E37" s="21" t="s">
        <v>19</v>
      </c>
      <c r="F37" s="20" t="s">
        <v>16</v>
      </c>
      <c r="G37" s="22"/>
      <c r="H37" s="23" t="str">
        <f t="shared" si="0"/>
        <v/>
      </c>
      <c r="I37" s="22">
        <v>18600</v>
      </c>
      <c r="J37" s="24"/>
      <c r="K37" s="21"/>
      <c r="L37" s="25" t="str">
        <f t="shared" si="1"/>
        <v/>
      </c>
      <c r="M37" s="26" t="str">
        <f t="shared" si="2"/>
        <v/>
      </c>
    </row>
    <row r="38" spans="1:13" s="27" customFormat="1" ht="14.1" customHeight="1">
      <c r="A38" s="17"/>
      <c r="B38" s="18" t="s">
        <v>98</v>
      </c>
      <c r="C38" s="19" t="s">
        <v>99</v>
      </c>
      <c r="D38" s="20"/>
      <c r="E38" s="21" t="s">
        <v>19</v>
      </c>
      <c r="F38" s="20" t="s">
        <v>16</v>
      </c>
      <c r="G38" s="22"/>
      <c r="H38" s="23" t="str">
        <f t="shared" si="0"/>
        <v/>
      </c>
      <c r="I38" s="22">
        <v>4000</v>
      </c>
      <c r="J38" s="24"/>
      <c r="K38" s="21"/>
      <c r="L38" s="25" t="str">
        <f t="shared" si="1"/>
        <v/>
      </c>
      <c r="M38" s="26" t="str">
        <f t="shared" si="2"/>
        <v/>
      </c>
    </row>
    <row r="39" spans="1:13" s="27" customFormat="1" ht="14.1" customHeight="1">
      <c r="A39" s="17"/>
      <c r="B39" s="18" t="s">
        <v>100</v>
      </c>
      <c r="C39" s="19" t="s">
        <v>101</v>
      </c>
      <c r="D39" s="20"/>
      <c r="E39" s="21" t="s">
        <v>19</v>
      </c>
      <c r="F39" s="21" t="s">
        <v>95</v>
      </c>
      <c r="G39" s="22"/>
      <c r="H39" s="23" t="str">
        <f t="shared" si="0"/>
        <v/>
      </c>
      <c r="I39" s="22">
        <v>3567000</v>
      </c>
      <c r="J39" s="24"/>
      <c r="K39" s="21"/>
      <c r="L39" s="25" t="str">
        <f t="shared" si="1"/>
        <v/>
      </c>
      <c r="M39" s="26" t="str">
        <f t="shared" si="2"/>
        <v/>
      </c>
    </row>
    <row r="40" spans="1:13" s="27" customFormat="1" ht="14.1" customHeight="1">
      <c r="A40" s="17"/>
      <c r="B40" s="18" t="s">
        <v>102</v>
      </c>
      <c r="C40" s="19" t="s">
        <v>103</v>
      </c>
      <c r="D40" s="20"/>
      <c r="E40" s="21" t="s">
        <v>19</v>
      </c>
      <c r="F40" s="20" t="s">
        <v>95</v>
      </c>
      <c r="G40" s="30"/>
      <c r="H40" s="23" t="str">
        <f t="shared" si="0"/>
        <v/>
      </c>
      <c r="I40" s="30">
        <v>2672000</v>
      </c>
      <c r="J40" s="24"/>
      <c r="K40" s="21"/>
      <c r="L40" s="25" t="str">
        <f t="shared" si="1"/>
        <v/>
      </c>
      <c r="M40" s="26" t="str">
        <f t="shared" si="2"/>
        <v/>
      </c>
    </row>
    <row r="41" spans="1:13" s="27" customFormat="1" ht="14.1" customHeight="1">
      <c r="A41" s="17"/>
      <c r="B41" s="28" t="s">
        <v>104</v>
      </c>
      <c r="C41" s="29" t="s">
        <v>103</v>
      </c>
      <c r="D41" s="21"/>
      <c r="E41" s="21" t="s">
        <v>19</v>
      </c>
      <c r="F41" s="20" t="s">
        <v>16</v>
      </c>
      <c r="G41" s="22"/>
      <c r="H41" s="23" t="str">
        <f t="shared" si="0"/>
        <v/>
      </c>
      <c r="I41" s="22">
        <v>23850</v>
      </c>
      <c r="J41" s="24"/>
      <c r="K41" s="21"/>
      <c r="L41" s="25" t="str">
        <f t="shared" si="1"/>
        <v/>
      </c>
      <c r="M41" s="26" t="str">
        <f t="shared" si="2"/>
        <v/>
      </c>
    </row>
    <row r="42" spans="1:13" s="27" customFormat="1" ht="14.1" customHeight="1">
      <c r="A42" s="17"/>
      <c r="B42" s="28" t="s">
        <v>105</v>
      </c>
      <c r="C42" s="29" t="s">
        <v>106</v>
      </c>
      <c r="D42" s="21"/>
      <c r="E42" s="21" t="s">
        <v>19</v>
      </c>
      <c r="F42" s="20" t="s">
        <v>16</v>
      </c>
      <c r="G42" s="30"/>
      <c r="H42" s="23" t="str">
        <f t="shared" si="0"/>
        <v/>
      </c>
      <c r="I42" s="30">
        <v>2200</v>
      </c>
      <c r="J42" s="24"/>
      <c r="K42" s="21"/>
      <c r="L42" s="25" t="str">
        <f t="shared" si="1"/>
        <v/>
      </c>
      <c r="M42" s="26" t="str">
        <f t="shared" si="2"/>
        <v/>
      </c>
    </row>
    <row r="43" spans="1:13" s="27" customFormat="1" ht="14.1" customHeight="1">
      <c r="A43" s="17"/>
      <c r="B43" s="18" t="s">
        <v>107</v>
      </c>
      <c r="C43" s="19" t="s">
        <v>108</v>
      </c>
      <c r="D43" s="20"/>
      <c r="E43" s="21" t="s">
        <v>19</v>
      </c>
      <c r="F43" s="21" t="s">
        <v>42</v>
      </c>
      <c r="G43" s="30"/>
      <c r="H43" s="23" t="str">
        <f t="shared" si="0"/>
        <v/>
      </c>
      <c r="I43" s="30">
        <v>65000</v>
      </c>
      <c r="J43" s="24"/>
      <c r="K43" s="21"/>
      <c r="L43" s="25" t="str">
        <f t="shared" si="1"/>
        <v/>
      </c>
      <c r="M43" s="26" t="str">
        <f t="shared" si="2"/>
        <v/>
      </c>
    </row>
    <row r="44" spans="1:13" s="27" customFormat="1" ht="14.1" customHeight="1">
      <c r="A44" s="17"/>
      <c r="B44" s="18" t="s">
        <v>109</v>
      </c>
      <c r="C44" s="19" t="s">
        <v>110</v>
      </c>
      <c r="D44" s="20"/>
      <c r="E44" s="21" t="s">
        <v>111</v>
      </c>
      <c r="F44" s="20" t="s">
        <v>16</v>
      </c>
      <c r="G44" s="33"/>
      <c r="H44" s="23" t="str">
        <f t="shared" si="0"/>
        <v/>
      </c>
      <c r="I44" s="33">
        <v>24300</v>
      </c>
      <c r="J44" s="24"/>
      <c r="K44" s="21"/>
      <c r="L44" s="25" t="str">
        <f t="shared" si="1"/>
        <v/>
      </c>
      <c r="M44" s="26" t="str">
        <f t="shared" si="2"/>
        <v/>
      </c>
    </row>
    <row r="45" spans="1:13" s="27" customFormat="1" ht="14.1" customHeight="1">
      <c r="A45" s="17"/>
      <c r="B45" s="18" t="s">
        <v>112</v>
      </c>
      <c r="C45" s="19" t="s">
        <v>113</v>
      </c>
      <c r="D45" s="20"/>
      <c r="E45" s="21" t="s">
        <v>19</v>
      </c>
      <c r="F45" s="20" t="s">
        <v>114</v>
      </c>
      <c r="G45" s="30"/>
      <c r="H45" s="23" t="str">
        <f t="shared" si="0"/>
        <v/>
      </c>
      <c r="I45" s="30">
        <v>4070</v>
      </c>
      <c r="J45" s="24"/>
      <c r="K45" s="21"/>
      <c r="L45" s="25" t="str">
        <f t="shared" si="1"/>
        <v/>
      </c>
      <c r="M45" s="26" t="str">
        <f t="shared" si="2"/>
        <v/>
      </c>
    </row>
    <row r="46" spans="1:13" s="27" customFormat="1" ht="14.1" customHeight="1">
      <c r="A46" s="17"/>
      <c r="B46" s="18" t="s">
        <v>115</v>
      </c>
      <c r="C46" s="29" t="s">
        <v>116</v>
      </c>
      <c r="D46" s="21"/>
      <c r="E46" s="21" t="s">
        <v>19</v>
      </c>
      <c r="F46" s="21" t="s">
        <v>117</v>
      </c>
      <c r="G46" s="30"/>
      <c r="H46" s="23" t="str">
        <f t="shared" si="0"/>
        <v/>
      </c>
      <c r="I46" s="30">
        <v>2860</v>
      </c>
      <c r="J46" s="24"/>
      <c r="K46" s="21"/>
      <c r="L46" s="25" t="str">
        <f t="shared" si="1"/>
        <v/>
      </c>
      <c r="M46" s="26" t="str">
        <f t="shared" si="2"/>
        <v/>
      </c>
    </row>
    <row r="47" spans="1:13" s="27" customFormat="1" ht="14.1" customHeight="1">
      <c r="A47" s="17" t="s">
        <v>118</v>
      </c>
      <c r="B47" s="18" t="s">
        <v>119</v>
      </c>
      <c r="C47" s="19" t="s">
        <v>120</v>
      </c>
      <c r="D47" s="20"/>
      <c r="E47" s="21" t="s">
        <v>19</v>
      </c>
      <c r="F47" s="20" t="s">
        <v>121</v>
      </c>
      <c r="G47" s="30"/>
      <c r="H47" s="23" t="str">
        <f t="shared" si="0"/>
        <v/>
      </c>
      <c r="I47" s="30">
        <v>35000</v>
      </c>
      <c r="J47" s="24"/>
      <c r="K47" s="34"/>
      <c r="L47" s="25" t="str">
        <f t="shared" si="1"/>
        <v/>
      </c>
      <c r="M47" s="26" t="str">
        <f t="shared" si="2"/>
        <v/>
      </c>
    </row>
    <row r="48" spans="1:13" s="27" customFormat="1" ht="14.1" customHeight="1">
      <c r="A48" s="17"/>
      <c r="B48" s="18" t="s">
        <v>122</v>
      </c>
      <c r="C48" s="19" t="s">
        <v>123</v>
      </c>
      <c r="D48" s="20"/>
      <c r="E48" s="21" t="s">
        <v>19</v>
      </c>
      <c r="F48" s="20" t="s">
        <v>124</v>
      </c>
      <c r="G48" s="30"/>
      <c r="H48" s="23" t="str">
        <f t="shared" si="0"/>
        <v/>
      </c>
      <c r="I48" s="30">
        <v>30000</v>
      </c>
      <c r="J48" s="24"/>
      <c r="K48" s="35"/>
      <c r="L48" s="25" t="str">
        <f t="shared" si="1"/>
        <v/>
      </c>
      <c r="M48" s="26" t="str">
        <f t="shared" si="2"/>
        <v/>
      </c>
    </row>
    <row r="49" spans="1:13" s="27" customFormat="1" ht="14.1" customHeight="1">
      <c r="A49" s="17"/>
      <c r="B49" s="18" t="s">
        <v>125</v>
      </c>
      <c r="C49" s="19" t="s">
        <v>126</v>
      </c>
      <c r="D49" s="20"/>
      <c r="E49" s="21" t="s">
        <v>19</v>
      </c>
      <c r="F49" s="20" t="s">
        <v>124</v>
      </c>
      <c r="G49" s="30"/>
      <c r="H49" s="23" t="str">
        <f t="shared" si="0"/>
        <v/>
      </c>
      <c r="I49" s="30">
        <v>28000</v>
      </c>
      <c r="J49" s="24"/>
      <c r="K49" s="35"/>
      <c r="L49" s="25" t="str">
        <f t="shared" si="1"/>
        <v/>
      </c>
      <c r="M49" s="26" t="str">
        <f t="shared" si="2"/>
        <v/>
      </c>
    </row>
    <row r="50" spans="1:13" s="27" customFormat="1" ht="14.1" customHeight="1">
      <c r="A50" s="17"/>
      <c r="B50" s="18" t="s">
        <v>127</v>
      </c>
      <c r="C50" s="19" t="s">
        <v>128</v>
      </c>
      <c r="D50" s="20" t="s">
        <v>129</v>
      </c>
      <c r="E50" s="21" t="s">
        <v>19</v>
      </c>
      <c r="F50" s="21" t="s">
        <v>130</v>
      </c>
      <c r="G50" s="30"/>
      <c r="H50" s="23" t="str">
        <f t="shared" si="0"/>
        <v/>
      </c>
      <c r="I50" s="30">
        <v>4500</v>
      </c>
      <c r="J50" s="31"/>
      <c r="K50" s="35"/>
      <c r="L50" s="25" t="str">
        <f t="shared" si="1"/>
        <v/>
      </c>
      <c r="M50" s="26" t="str">
        <f t="shared" si="2"/>
        <v/>
      </c>
    </row>
    <row r="51" spans="1:13" s="27" customFormat="1" ht="14.1" customHeight="1">
      <c r="A51" s="17"/>
      <c r="B51" s="28" t="s">
        <v>131</v>
      </c>
      <c r="C51" s="29" t="s">
        <v>132</v>
      </c>
      <c r="D51" s="21" t="s">
        <v>129</v>
      </c>
      <c r="E51" s="21" t="s">
        <v>19</v>
      </c>
      <c r="F51" s="21" t="s">
        <v>130</v>
      </c>
      <c r="G51" s="30"/>
      <c r="H51" s="23" t="str">
        <f t="shared" si="0"/>
        <v/>
      </c>
      <c r="I51" s="30">
        <v>9900</v>
      </c>
      <c r="J51" s="31"/>
      <c r="K51" s="21"/>
      <c r="L51" s="25" t="str">
        <f t="shared" si="1"/>
        <v/>
      </c>
      <c r="M51" s="26" t="str">
        <f t="shared" si="2"/>
        <v/>
      </c>
    </row>
    <row r="52" spans="1:13" s="27" customFormat="1" ht="14.1" customHeight="1">
      <c r="A52" s="17"/>
      <c r="B52" s="28" t="s">
        <v>133</v>
      </c>
      <c r="C52" s="29" t="s">
        <v>134</v>
      </c>
      <c r="D52" s="21"/>
      <c r="E52" s="21" t="s">
        <v>19</v>
      </c>
      <c r="F52" s="21" t="s">
        <v>130</v>
      </c>
      <c r="G52" s="30"/>
      <c r="H52" s="23" t="str">
        <f t="shared" si="0"/>
        <v/>
      </c>
      <c r="I52" s="30">
        <v>5200</v>
      </c>
      <c r="J52" s="31"/>
      <c r="K52" s="21"/>
      <c r="L52" s="25" t="str">
        <f t="shared" si="1"/>
        <v/>
      </c>
      <c r="M52" s="26" t="str">
        <f t="shared" si="2"/>
        <v/>
      </c>
    </row>
    <row r="53" spans="1:13" s="27" customFormat="1" ht="14.1" customHeight="1">
      <c r="A53" s="17"/>
      <c r="B53" s="18" t="s">
        <v>135</v>
      </c>
      <c r="C53" s="19" t="s">
        <v>136</v>
      </c>
      <c r="D53" s="20"/>
      <c r="E53" s="21" t="s">
        <v>47</v>
      </c>
      <c r="F53" s="20" t="s">
        <v>124</v>
      </c>
      <c r="G53" s="30"/>
      <c r="H53" s="23" t="str">
        <f t="shared" si="0"/>
        <v/>
      </c>
      <c r="I53" s="30">
        <v>66100</v>
      </c>
      <c r="J53" s="31"/>
      <c r="K53" s="21"/>
      <c r="L53" s="25" t="str">
        <f t="shared" si="1"/>
        <v/>
      </c>
      <c r="M53" s="26" t="str">
        <f t="shared" si="2"/>
        <v/>
      </c>
    </row>
    <row r="54" spans="1:13" s="27" customFormat="1" ht="14.1" customHeight="1">
      <c r="A54" s="17"/>
      <c r="B54" s="18" t="s">
        <v>137</v>
      </c>
      <c r="C54" s="29" t="s">
        <v>138</v>
      </c>
      <c r="D54" s="20"/>
      <c r="E54" s="21" t="s">
        <v>15</v>
      </c>
      <c r="F54" s="21" t="s">
        <v>139</v>
      </c>
      <c r="G54" s="30"/>
      <c r="H54" s="23" t="str">
        <f t="shared" si="0"/>
        <v/>
      </c>
      <c r="I54" s="30">
        <v>1800</v>
      </c>
      <c r="J54" s="31"/>
      <c r="K54" s="35"/>
      <c r="L54" s="25" t="str">
        <f t="shared" si="1"/>
        <v/>
      </c>
      <c r="M54" s="26" t="str">
        <f t="shared" si="2"/>
        <v/>
      </c>
    </row>
    <row r="55" spans="1:13" s="27" customFormat="1" ht="14.1" customHeight="1">
      <c r="A55" s="17"/>
      <c r="B55" s="28" t="s">
        <v>140</v>
      </c>
      <c r="C55" s="29" t="s">
        <v>138</v>
      </c>
      <c r="D55" s="21"/>
      <c r="E55" s="21" t="s">
        <v>19</v>
      </c>
      <c r="F55" s="21" t="s">
        <v>139</v>
      </c>
      <c r="G55" s="30"/>
      <c r="H55" s="23" t="str">
        <f t="shared" si="0"/>
        <v/>
      </c>
      <c r="I55" s="30">
        <v>1450</v>
      </c>
      <c r="J55" s="31"/>
      <c r="K55" s="35"/>
      <c r="L55" s="25" t="str">
        <f t="shared" si="1"/>
        <v/>
      </c>
      <c r="M55" s="26" t="str">
        <f t="shared" si="2"/>
        <v/>
      </c>
    </row>
    <row r="56" spans="1:13" s="27" customFormat="1" ht="14.1" customHeight="1">
      <c r="A56" s="17"/>
      <c r="B56" s="18" t="s">
        <v>141</v>
      </c>
      <c r="C56" s="29" t="s">
        <v>142</v>
      </c>
      <c r="D56" s="20"/>
      <c r="E56" s="21" t="s">
        <v>19</v>
      </c>
      <c r="F56" s="21" t="s">
        <v>139</v>
      </c>
      <c r="G56" s="30"/>
      <c r="H56" s="23" t="str">
        <f t="shared" si="0"/>
        <v/>
      </c>
      <c r="I56" s="30">
        <v>5100</v>
      </c>
      <c r="J56" s="31"/>
      <c r="K56" s="35"/>
      <c r="L56" s="25" t="str">
        <f t="shared" si="1"/>
        <v/>
      </c>
      <c r="M56" s="26" t="str">
        <f t="shared" si="2"/>
        <v/>
      </c>
    </row>
    <row r="57" spans="1:13" s="27" customFormat="1" ht="14.1" customHeight="1">
      <c r="A57" s="17"/>
      <c r="B57" s="18" t="s">
        <v>143</v>
      </c>
      <c r="C57" s="29" t="s">
        <v>144</v>
      </c>
      <c r="D57" s="20"/>
      <c r="E57" s="21" t="s">
        <v>19</v>
      </c>
      <c r="F57" s="21" t="s">
        <v>139</v>
      </c>
      <c r="G57" s="30"/>
      <c r="H57" s="23" t="str">
        <f t="shared" si="0"/>
        <v/>
      </c>
      <c r="I57" s="30">
        <v>2000</v>
      </c>
      <c r="J57" s="31"/>
      <c r="K57" s="35"/>
      <c r="L57" s="25" t="str">
        <f t="shared" si="1"/>
        <v/>
      </c>
      <c r="M57" s="26" t="str">
        <f t="shared" si="2"/>
        <v/>
      </c>
    </row>
    <row r="58" spans="1:13" s="27" customFormat="1" ht="14.1" customHeight="1">
      <c r="A58" s="17"/>
      <c r="B58" s="28" t="s">
        <v>145</v>
      </c>
      <c r="C58" s="29" t="s">
        <v>144</v>
      </c>
      <c r="D58" s="21"/>
      <c r="E58" s="21" t="s">
        <v>19</v>
      </c>
      <c r="F58" s="21" t="s">
        <v>139</v>
      </c>
      <c r="G58" s="30"/>
      <c r="H58" s="23" t="str">
        <f t="shared" si="0"/>
        <v/>
      </c>
      <c r="I58" s="30">
        <v>1600</v>
      </c>
      <c r="J58" s="31"/>
      <c r="K58" s="35"/>
      <c r="L58" s="25" t="str">
        <f t="shared" si="1"/>
        <v/>
      </c>
      <c r="M58" s="26" t="str">
        <f t="shared" si="2"/>
        <v/>
      </c>
    </row>
    <row r="59" spans="1:13" s="27" customFormat="1" ht="14.1" customHeight="1">
      <c r="A59" s="17"/>
      <c r="B59" s="18" t="s">
        <v>146</v>
      </c>
      <c r="C59" s="29" t="s">
        <v>147</v>
      </c>
      <c r="D59" s="20"/>
      <c r="E59" s="21" t="s">
        <v>19</v>
      </c>
      <c r="F59" s="21" t="s">
        <v>139</v>
      </c>
      <c r="G59" s="30"/>
      <c r="H59" s="23" t="str">
        <f t="shared" si="0"/>
        <v/>
      </c>
      <c r="I59" s="30">
        <v>5500</v>
      </c>
      <c r="J59" s="31"/>
      <c r="K59" s="35"/>
      <c r="L59" s="25" t="str">
        <f t="shared" si="1"/>
        <v/>
      </c>
      <c r="M59" s="26" t="str">
        <f t="shared" si="2"/>
        <v/>
      </c>
    </row>
    <row r="60" spans="1:13" s="27" customFormat="1" ht="14.1" customHeight="1">
      <c r="A60" s="17" t="s">
        <v>148</v>
      </c>
      <c r="B60" s="28" t="s">
        <v>149</v>
      </c>
      <c r="C60" s="29" t="s">
        <v>150</v>
      </c>
      <c r="D60" s="21"/>
      <c r="E60" s="21" t="s">
        <v>19</v>
      </c>
      <c r="F60" s="21" t="s">
        <v>114</v>
      </c>
      <c r="G60" s="30"/>
      <c r="H60" s="23" t="str">
        <f t="shared" si="0"/>
        <v/>
      </c>
      <c r="I60" s="30">
        <v>490</v>
      </c>
      <c r="J60" s="35"/>
      <c r="K60" s="35"/>
      <c r="L60" s="25" t="str">
        <f t="shared" si="1"/>
        <v/>
      </c>
      <c r="M60" s="26" t="str">
        <f t="shared" si="2"/>
        <v/>
      </c>
    </row>
    <row r="61" spans="1:13" s="27" customFormat="1" ht="14.1" customHeight="1">
      <c r="A61" s="17"/>
      <c r="B61" s="28" t="s">
        <v>151</v>
      </c>
      <c r="C61" s="29" t="s">
        <v>152</v>
      </c>
      <c r="D61" s="21"/>
      <c r="E61" s="21" t="s">
        <v>47</v>
      </c>
      <c r="F61" s="21" t="s">
        <v>23</v>
      </c>
      <c r="G61" s="30"/>
      <c r="H61" s="23" t="str">
        <f t="shared" si="0"/>
        <v/>
      </c>
      <c r="I61" s="30">
        <v>63000</v>
      </c>
      <c r="J61" s="35"/>
      <c r="K61" s="35"/>
      <c r="L61" s="25" t="str">
        <f t="shared" si="1"/>
        <v/>
      </c>
      <c r="M61" s="26" t="str">
        <f t="shared" si="2"/>
        <v/>
      </c>
    </row>
    <row r="62" spans="1:13" s="27" customFormat="1" ht="14.1" customHeight="1">
      <c r="A62" s="17"/>
      <c r="B62" s="28" t="s">
        <v>153</v>
      </c>
      <c r="C62" s="29" t="s">
        <v>154</v>
      </c>
      <c r="D62" s="21"/>
      <c r="E62" s="21" t="s">
        <v>19</v>
      </c>
      <c r="F62" s="21" t="s">
        <v>68</v>
      </c>
      <c r="G62" s="30"/>
      <c r="H62" s="23" t="str">
        <f t="shared" si="0"/>
        <v/>
      </c>
      <c r="I62" s="30">
        <v>29520</v>
      </c>
      <c r="J62" s="35"/>
      <c r="K62" s="35"/>
      <c r="L62" s="25" t="str">
        <f t="shared" si="1"/>
        <v/>
      </c>
      <c r="M62" s="26" t="str">
        <f t="shared" si="2"/>
        <v/>
      </c>
    </row>
    <row r="63" spans="1:13" s="27" customFormat="1" ht="14.1" customHeight="1">
      <c r="A63" s="17"/>
      <c r="B63" s="28" t="s">
        <v>155</v>
      </c>
      <c r="C63" s="29" t="s">
        <v>156</v>
      </c>
      <c r="D63" s="21"/>
      <c r="E63" s="21" t="s">
        <v>19</v>
      </c>
      <c r="F63" s="20" t="s">
        <v>157</v>
      </c>
      <c r="G63" s="30"/>
      <c r="H63" s="23" t="str">
        <f t="shared" si="0"/>
        <v/>
      </c>
      <c r="I63" s="30">
        <v>11000</v>
      </c>
      <c r="J63" s="31"/>
      <c r="K63" s="35"/>
      <c r="L63" s="25" t="str">
        <f t="shared" si="1"/>
        <v/>
      </c>
      <c r="M63" s="26" t="str">
        <f t="shared" si="2"/>
        <v/>
      </c>
    </row>
    <row r="64" spans="1:13" s="27" customFormat="1" ht="14.1" customHeight="1">
      <c r="A64" s="17"/>
      <c r="B64" s="28" t="s">
        <v>158</v>
      </c>
      <c r="C64" s="29" t="s">
        <v>159</v>
      </c>
      <c r="D64" s="21"/>
      <c r="E64" s="21" t="s">
        <v>19</v>
      </c>
      <c r="F64" s="21" t="s">
        <v>68</v>
      </c>
      <c r="G64" s="30"/>
      <c r="H64" s="23" t="str">
        <f t="shared" si="0"/>
        <v/>
      </c>
      <c r="I64" s="30">
        <v>7600</v>
      </c>
      <c r="J64" s="35"/>
      <c r="K64" s="35"/>
      <c r="L64" s="25" t="str">
        <f t="shared" si="1"/>
        <v/>
      </c>
      <c r="M64" s="26" t="str">
        <f t="shared" si="2"/>
        <v/>
      </c>
    </row>
    <row r="65" spans="1:13" s="27" customFormat="1" ht="14.1" customHeight="1">
      <c r="A65" s="17"/>
      <c r="B65" s="28" t="s">
        <v>160</v>
      </c>
      <c r="C65" s="29" t="s">
        <v>161</v>
      </c>
      <c r="D65" s="21"/>
      <c r="E65" s="21" t="s">
        <v>19</v>
      </c>
      <c r="F65" s="20" t="s">
        <v>157</v>
      </c>
      <c r="G65" s="30"/>
      <c r="H65" s="23" t="str">
        <f t="shared" si="0"/>
        <v/>
      </c>
      <c r="I65" s="30">
        <v>8500</v>
      </c>
      <c r="J65" s="35"/>
      <c r="K65" s="35"/>
      <c r="L65" s="25" t="str">
        <f t="shared" si="1"/>
        <v/>
      </c>
      <c r="M65" s="26" t="str">
        <f t="shared" si="2"/>
        <v/>
      </c>
    </row>
    <row r="66" spans="1:13" s="27" customFormat="1" ht="14.1" customHeight="1">
      <c r="A66" s="17"/>
      <c r="B66" s="28" t="s">
        <v>162</v>
      </c>
      <c r="C66" s="29" t="s">
        <v>163</v>
      </c>
      <c r="D66" s="21"/>
      <c r="E66" s="21" t="s">
        <v>19</v>
      </c>
      <c r="F66" s="21" t="s">
        <v>164</v>
      </c>
      <c r="G66" s="30"/>
      <c r="H66" s="23" t="str">
        <f t="shared" si="0"/>
        <v/>
      </c>
      <c r="I66" s="30">
        <v>80000</v>
      </c>
      <c r="J66" s="35"/>
      <c r="K66" s="35"/>
      <c r="L66" s="25" t="str">
        <f t="shared" si="1"/>
        <v/>
      </c>
      <c r="M66" s="26" t="str">
        <f t="shared" si="2"/>
        <v/>
      </c>
    </row>
    <row r="67" spans="1:13" s="27" customFormat="1" ht="14.1" customHeight="1">
      <c r="A67" s="17"/>
      <c r="B67" s="18" t="s">
        <v>165</v>
      </c>
      <c r="C67" s="19" t="s">
        <v>166</v>
      </c>
      <c r="D67" s="20"/>
      <c r="E67" s="21" t="s">
        <v>19</v>
      </c>
      <c r="F67" s="21" t="s">
        <v>117</v>
      </c>
      <c r="G67" s="30"/>
      <c r="H67" s="23" t="str">
        <f t="shared" ref="H67:H130" si="3">IF(G67="","",IF(G67&gt;I67,"▽","▲"))</f>
        <v/>
      </c>
      <c r="I67" s="30">
        <v>79800</v>
      </c>
      <c r="J67" s="35"/>
      <c r="K67" s="35"/>
      <c r="L67" s="25" t="str">
        <f t="shared" ref="L67:L130" si="4">IF(G67="","",I67-G67)</f>
        <v/>
      </c>
      <c r="M67" s="26" t="str">
        <f t="shared" ref="M67:M130" si="5">IF(G67="","",((I67-G67)/G67)*100)</f>
        <v/>
      </c>
    </row>
    <row r="68" spans="1:13" s="27" customFormat="1" ht="14.1" customHeight="1">
      <c r="A68" s="17"/>
      <c r="B68" s="18" t="s">
        <v>167</v>
      </c>
      <c r="C68" s="29" t="s">
        <v>168</v>
      </c>
      <c r="D68" s="21"/>
      <c r="E68" s="21" t="s">
        <v>19</v>
      </c>
      <c r="F68" s="21" t="s">
        <v>117</v>
      </c>
      <c r="G68" s="30"/>
      <c r="H68" s="23" t="str">
        <f t="shared" si="3"/>
        <v/>
      </c>
      <c r="I68" s="30">
        <v>249900</v>
      </c>
      <c r="J68" s="35"/>
      <c r="K68" s="35"/>
      <c r="L68" s="25" t="str">
        <f t="shared" si="4"/>
        <v/>
      </c>
      <c r="M68" s="26" t="str">
        <f t="shared" si="5"/>
        <v/>
      </c>
    </row>
    <row r="69" spans="1:13" s="27" customFormat="1" ht="14.1" customHeight="1">
      <c r="A69" s="17"/>
      <c r="B69" s="28" t="s">
        <v>169</v>
      </c>
      <c r="C69" s="29" t="s">
        <v>170</v>
      </c>
      <c r="D69" s="21"/>
      <c r="E69" s="21" t="s">
        <v>19</v>
      </c>
      <c r="F69" s="21" t="s">
        <v>117</v>
      </c>
      <c r="G69" s="30"/>
      <c r="H69" s="23" t="str">
        <f t="shared" si="3"/>
        <v/>
      </c>
      <c r="I69" s="30">
        <v>79300</v>
      </c>
      <c r="J69" s="35"/>
      <c r="K69" s="35"/>
      <c r="L69" s="25" t="str">
        <f t="shared" si="4"/>
        <v/>
      </c>
      <c r="M69" s="26" t="str">
        <f t="shared" si="5"/>
        <v/>
      </c>
    </row>
    <row r="70" spans="1:13" s="27" customFormat="1" ht="14.1" customHeight="1">
      <c r="A70" s="17"/>
      <c r="B70" s="28" t="s">
        <v>171</v>
      </c>
      <c r="C70" s="29" t="s">
        <v>172</v>
      </c>
      <c r="D70" s="21"/>
      <c r="E70" s="21" t="s">
        <v>15</v>
      </c>
      <c r="F70" s="21" t="s">
        <v>23</v>
      </c>
      <c r="G70" s="30"/>
      <c r="H70" s="23" t="str">
        <f t="shared" si="3"/>
        <v/>
      </c>
      <c r="I70" s="30">
        <v>1140000</v>
      </c>
      <c r="J70" s="21"/>
      <c r="K70" s="21"/>
      <c r="L70" s="25" t="str">
        <f t="shared" si="4"/>
        <v/>
      </c>
      <c r="M70" s="26" t="str">
        <f t="shared" si="5"/>
        <v/>
      </c>
    </row>
    <row r="71" spans="1:13" s="27" customFormat="1" ht="14.1" customHeight="1">
      <c r="A71" s="17"/>
      <c r="B71" s="28" t="s">
        <v>173</v>
      </c>
      <c r="C71" s="29" t="s">
        <v>174</v>
      </c>
      <c r="D71" s="21"/>
      <c r="E71" s="21" t="s">
        <v>19</v>
      </c>
      <c r="F71" s="21" t="s">
        <v>65</v>
      </c>
      <c r="G71" s="30"/>
      <c r="H71" s="23" t="str">
        <f t="shared" si="3"/>
        <v/>
      </c>
      <c r="I71" s="30">
        <v>74200</v>
      </c>
      <c r="J71" s="21"/>
      <c r="K71" s="21"/>
      <c r="L71" s="25" t="str">
        <f t="shared" si="4"/>
        <v/>
      </c>
      <c r="M71" s="26" t="str">
        <f t="shared" si="5"/>
        <v/>
      </c>
    </row>
    <row r="72" spans="1:13" s="27" customFormat="1" ht="14.1" customHeight="1">
      <c r="A72" s="17"/>
      <c r="B72" s="28" t="s">
        <v>175</v>
      </c>
      <c r="C72" s="29" t="s">
        <v>176</v>
      </c>
      <c r="D72" s="21"/>
      <c r="E72" s="21" t="s">
        <v>47</v>
      </c>
      <c r="F72" s="21" t="s">
        <v>177</v>
      </c>
      <c r="G72" s="30"/>
      <c r="H72" s="23" t="str">
        <f t="shared" si="3"/>
        <v/>
      </c>
      <c r="I72" s="30">
        <v>9200000</v>
      </c>
      <c r="J72" s="35"/>
      <c r="K72" s="35"/>
      <c r="L72" s="25" t="str">
        <f t="shared" si="4"/>
        <v/>
      </c>
      <c r="M72" s="26" t="str">
        <f t="shared" si="5"/>
        <v/>
      </c>
    </row>
    <row r="73" spans="1:13" s="27" customFormat="1" ht="14.1" customHeight="1">
      <c r="A73" s="17"/>
      <c r="B73" s="28" t="s">
        <v>178</v>
      </c>
      <c r="C73" s="29" t="s">
        <v>179</v>
      </c>
      <c r="D73" s="21"/>
      <c r="E73" s="21" t="s">
        <v>15</v>
      </c>
      <c r="F73" s="21" t="s">
        <v>42</v>
      </c>
      <c r="G73" s="30"/>
      <c r="H73" s="23" t="str">
        <f t="shared" si="3"/>
        <v/>
      </c>
      <c r="I73" s="30">
        <v>185</v>
      </c>
      <c r="J73" s="35"/>
      <c r="K73" s="35"/>
      <c r="L73" s="25" t="str">
        <f t="shared" si="4"/>
        <v/>
      </c>
      <c r="M73" s="26" t="str">
        <f t="shared" si="5"/>
        <v/>
      </c>
    </row>
    <row r="74" spans="1:13" s="27" customFormat="1" ht="14.1" customHeight="1">
      <c r="A74" s="17"/>
      <c r="B74" s="28" t="s">
        <v>180</v>
      </c>
      <c r="C74" s="29" t="s">
        <v>181</v>
      </c>
      <c r="D74" s="21"/>
      <c r="E74" s="21" t="s">
        <v>19</v>
      </c>
      <c r="F74" s="20" t="s">
        <v>157</v>
      </c>
      <c r="G74" s="30"/>
      <c r="H74" s="23" t="str">
        <f t="shared" si="3"/>
        <v/>
      </c>
      <c r="I74" s="30">
        <v>19000</v>
      </c>
      <c r="J74" s="35"/>
      <c r="K74" s="35"/>
      <c r="L74" s="25" t="str">
        <f t="shared" si="4"/>
        <v/>
      </c>
      <c r="M74" s="26" t="str">
        <f t="shared" si="5"/>
        <v/>
      </c>
    </row>
    <row r="75" spans="1:13" s="27" customFormat="1" ht="14.1" customHeight="1">
      <c r="A75" s="17" t="s">
        <v>182</v>
      </c>
      <c r="B75" s="28" t="s">
        <v>183</v>
      </c>
      <c r="C75" s="19" t="s">
        <v>184</v>
      </c>
      <c r="D75" s="20"/>
      <c r="E75" s="21" t="s">
        <v>47</v>
      </c>
      <c r="F75" s="21" t="s">
        <v>42</v>
      </c>
      <c r="G75" s="30"/>
      <c r="H75" s="23" t="str">
        <f t="shared" si="3"/>
        <v/>
      </c>
      <c r="I75" s="30">
        <v>70</v>
      </c>
      <c r="J75" s="35"/>
      <c r="K75" s="35"/>
      <c r="L75" s="25" t="str">
        <f t="shared" si="4"/>
        <v/>
      </c>
      <c r="M75" s="26" t="str">
        <f t="shared" si="5"/>
        <v/>
      </c>
    </row>
    <row r="76" spans="1:13" s="27" customFormat="1" ht="14.1" customHeight="1">
      <c r="A76" s="17"/>
      <c r="B76" s="28" t="s">
        <v>185</v>
      </c>
      <c r="C76" s="29" t="s">
        <v>186</v>
      </c>
      <c r="D76" s="21"/>
      <c r="E76" s="21" t="s">
        <v>19</v>
      </c>
      <c r="F76" s="21" t="s">
        <v>42</v>
      </c>
      <c r="G76" s="30"/>
      <c r="H76" s="23" t="str">
        <f t="shared" si="3"/>
        <v/>
      </c>
      <c r="I76" s="30">
        <v>700</v>
      </c>
      <c r="J76" s="35"/>
      <c r="K76" s="35"/>
      <c r="L76" s="25" t="str">
        <f t="shared" si="4"/>
        <v/>
      </c>
      <c r="M76" s="26" t="str">
        <f t="shared" si="5"/>
        <v/>
      </c>
    </row>
    <row r="77" spans="1:13" s="27" customFormat="1" ht="14.1" customHeight="1">
      <c r="A77" s="17"/>
      <c r="B77" s="28" t="s">
        <v>187</v>
      </c>
      <c r="C77" s="29" t="s">
        <v>188</v>
      </c>
      <c r="D77" s="20"/>
      <c r="E77" s="21" t="s">
        <v>19</v>
      </c>
      <c r="F77" s="21" t="s">
        <v>68</v>
      </c>
      <c r="G77" s="30"/>
      <c r="H77" s="23" t="str">
        <f t="shared" si="3"/>
        <v/>
      </c>
      <c r="I77" s="30">
        <v>380</v>
      </c>
      <c r="J77" s="35"/>
      <c r="K77" s="35"/>
      <c r="L77" s="25" t="str">
        <f t="shared" si="4"/>
        <v/>
      </c>
      <c r="M77" s="26" t="str">
        <f t="shared" si="5"/>
        <v/>
      </c>
    </row>
    <row r="78" spans="1:13" s="27" customFormat="1" ht="14.1" customHeight="1">
      <c r="A78" s="17"/>
      <c r="B78" s="28" t="s">
        <v>189</v>
      </c>
      <c r="C78" s="29" t="s">
        <v>190</v>
      </c>
      <c r="D78" s="21"/>
      <c r="E78" s="21" t="s">
        <v>19</v>
      </c>
      <c r="F78" s="20" t="s">
        <v>157</v>
      </c>
      <c r="G78" s="30"/>
      <c r="H78" s="23" t="str">
        <f t="shared" si="3"/>
        <v/>
      </c>
      <c r="I78" s="30">
        <v>140000</v>
      </c>
      <c r="J78" s="35"/>
      <c r="K78" s="35"/>
      <c r="L78" s="25" t="str">
        <f t="shared" si="4"/>
        <v/>
      </c>
      <c r="M78" s="26" t="str">
        <f t="shared" si="5"/>
        <v/>
      </c>
    </row>
    <row r="79" spans="1:13" s="27" customFormat="1" ht="14.1" customHeight="1">
      <c r="A79" s="17"/>
      <c r="B79" s="18" t="s">
        <v>191</v>
      </c>
      <c r="C79" s="19" t="s">
        <v>192</v>
      </c>
      <c r="D79" s="20"/>
      <c r="E79" s="21" t="s">
        <v>19</v>
      </c>
      <c r="F79" s="21" t="s">
        <v>193</v>
      </c>
      <c r="G79" s="30"/>
      <c r="H79" s="23" t="str">
        <f t="shared" si="3"/>
        <v/>
      </c>
      <c r="I79" s="30">
        <v>8000</v>
      </c>
      <c r="J79" s="35"/>
      <c r="K79" s="35"/>
      <c r="L79" s="25" t="str">
        <f t="shared" si="4"/>
        <v/>
      </c>
      <c r="M79" s="26" t="str">
        <f t="shared" si="5"/>
        <v/>
      </c>
    </row>
    <row r="80" spans="1:13" s="27" customFormat="1" ht="14.1" customHeight="1">
      <c r="A80" s="17"/>
      <c r="B80" s="28" t="s">
        <v>194</v>
      </c>
      <c r="C80" s="29" t="s">
        <v>195</v>
      </c>
      <c r="D80" s="21"/>
      <c r="E80" s="21" t="s">
        <v>15</v>
      </c>
      <c r="F80" s="20" t="s">
        <v>157</v>
      </c>
      <c r="G80" s="30"/>
      <c r="H80" s="23" t="str">
        <f t="shared" si="3"/>
        <v/>
      </c>
      <c r="I80" s="30">
        <v>41000</v>
      </c>
      <c r="J80" s="35"/>
      <c r="K80" s="35"/>
      <c r="L80" s="25" t="str">
        <f t="shared" si="4"/>
        <v/>
      </c>
      <c r="M80" s="26" t="str">
        <f t="shared" si="5"/>
        <v/>
      </c>
    </row>
    <row r="81" spans="1:13" s="27" customFormat="1" ht="14.1" customHeight="1">
      <c r="A81" s="17"/>
      <c r="B81" s="28" t="s">
        <v>196</v>
      </c>
      <c r="C81" s="29" t="s">
        <v>197</v>
      </c>
      <c r="D81" s="21"/>
      <c r="E81" s="21" t="s">
        <v>19</v>
      </c>
      <c r="F81" s="21" t="s">
        <v>68</v>
      </c>
      <c r="G81" s="30"/>
      <c r="H81" s="23" t="str">
        <f t="shared" si="3"/>
        <v/>
      </c>
      <c r="I81" s="30">
        <v>16000</v>
      </c>
      <c r="J81" s="35"/>
      <c r="K81" s="35"/>
      <c r="L81" s="25" t="str">
        <f t="shared" si="4"/>
        <v/>
      </c>
      <c r="M81" s="26" t="str">
        <f t="shared" si="5"/>
        <v/>
      </c>
    </row>
    <row r="82" spans="1:13" s="27" customFormat="1" ht="14.1" customHeight="1">
      <c r="A82" s="17"/>
      <c r="B82" s="28" t="s">
        <v>198</v>
      </c>
      <c r="C82" s="29" t="s">
        <v>199</v>
      </c>
      <c r="D82" s="21"/>
      <c r="E82" s="21" t="s">
        <v>19</v>
      </c>
      <c r="F82" s="20" t="s">
        <v>157</v>
      </c>
      <c r="G82" s="30"/>
      <c r="H82" s="23" t="str">
        <f t="shared" si="3"/>
        <v/>
      </c>
      <c r="I82" s="30">
        <v>27000</v>
      </c>
      <c r="J82" s="35"/>
      <c r="K82" s="35"/>
      <c r="L82" s="25" t="str">
        <f t="shared" si="4"/>
        <v/>
      </c>
      <c r="M82" s="26" t="str">
        <f t="shared" si="5"/>
        <v/>
      </c>
    </row>
    <row r="83" spans="1:13" s="27" customFormat="1" ht="14.1" customHeight="1">
      <c r="A83" s="17"/>
      <c r="B83" s="28" t="s">
        <v>200</v>
      </c>
      <c r="C83" s="29" t="s">
        <v>201</v>
      </c>
      <c r="D83" s="21"/>
      <c r="E83" s="21" t="s">
        <v>19</v>
      </c>
      <c r="F83" s="20" t="s">
        <v>202</v>
      </c>
      <c r="G83" s="30"/>
      <c r="H83" s="23" t="str">
        <f t="shared" si="3"/>
        <v/>
      </c>
      <c r="I83" s="30">
        <v>33000</v>
      </c>
      <c r="J83" s="35"/>
      <c r="K83" s="35"/>
      <c r="L83" s="25" t="str">
        <f t="shared" si="4"/>
        <v/>
      </c>
      <c r="M83" s="26" t="str">
        <f t="shared" si="5"/>
        <v/>
      </c>
    </row>
    <row r="84" spans="1:13" s="27" customFormat="1" ht="14.1" customHeight="1">
      <c r="A84" s="17"/>
      <c r="B84" s="28" t="s">
        <v>203</v>
      </c>
      <c r="C84" s="29" t="s">
        <v>204</v>
      </c>
      <c r="D84" s="21"/>
      <c r="E84" s="21" t="s">
        <v>19</v>
      </c>
      <c r="F84" s="21" t="s">
        <v>205</v>
      </c>
      <c r="G84" s="30"/>
      <c r="H84" s="23" t="str">
        <f t="shared" si="3"/>
        <v/>
      </c>
      <c r="I84" s="30">
        <v>50000</v>
      </c>
      <c r="J84" s="35"/>
      <c r="K84" s="35"/>
      <c r="L84" s="25" t="str">
        <f t="shared" si="4"/>
        <v/>
      </c>
      <c r="M84" s="26" t="str">
        <f t="shared" si="5"/>
        <v/>
      </c>
    </row>
    <row r="85" spans="1:13" s="27" customFormat="1" ht="14.1" customHeight="1">
      <c r="A85" s="17"/>
      <c r="B85" s="28" t="s">
        <v>206</v>
      </c>
      <c r="C85" s="29" t="s">
        <v>207</v>
      </c>
      <c r="D85" s="21"/>
      <c r="E85" s="21" t="s">
        <v>19</v>
      </c>
      <c r="F85" s="21" t="s">
        <v>208</v>
      </c>
      <c r="G85" s="30"/>
      <c r="H85" s="23" t="str">
        <f t="shared" si="3"/>
        <v/>
      </c>
      <c r="I85" s="30">
        <v>2080</v>
      </c>
      <c r="J85" s="35"/>
      <c r="K85" s="35"/>
      <c r="L85" s="25" t="str">
        <f t="shared" si="4"/>
        <v/>
      </c>
      <c r="M85" s="26" t="str">
        <f t="shared" si="5"/>
        <v/>
      </c>
    </row>
    <row r="86" spans="1:13" s="27" customFormat="1" ht="14.1" customHeight="1">
      <c r="A86" s="17"/>
      <c r="B86" s="18" t="s">
        <v>209</v>
      </c>
      <c r="C86" s="19" t="s">
        <v>210</v>
      </c>
      <c r="D86" s="20"/>
      <c r="E86" s="21" t="s">
        <v>15</v>
      </c>
      <c r="F86" s="20" t="s">
        <v>20</v>
      </c>
      <c r="G86" s="33"/>
      <c r="H86" s="23" t="str">
        <f t="shared" si="3"/>
        <v/>
      </c>
      <c r="I86" s="33">
        <v>1700000</v>
      </c>
      <c r="J86" s="35"/>
      <c r="K86" s="35"/>
      <c r="L86" s="25" t="str">
        <f t="shared" si="4"/>
        <v/>
      </c>
      <c r="M86" s="26" t="str">
        <f t="shared" si="5"/>
        <v/>
      </c>
    </row>
    <row r="87" spans="1:13" s="27" customFormat="1" ht="14.1" customHeight="1">
      <c r="A87" s="17"/>
      <c r="B87" s="28" t="s">
        <v>211</v>
      </c>
      <c r="C87" s="29" t="s">
        <v>212</v>
      </c>
      <c r="D87" s="21"/>
      <c r="E87" s="21" t="s">
        <v>19</v>
      </c>
      <c r="F87" s="21" t="s">
        <v>213</v>
      </c>
      <c r="G87" s="33"/>
      <c r="H87" s="23" t="str">
        <f t="shared" si="3"/>
        <v/>
      </c>
      <c r="I87" s="33">
        <v>98000</v>
      </c>
      <c r="J87" s="35"/>
      <c r="K87" s="35"/>
      <c r="L87" s="25" t="str">
        <f t="shared" si="4"/>
        <v/>
      </c>
      <c r="M87" s="26" t="str">
        <f t="shared" si="5"/>
        <v/>
      </c>
    </row>
    <row r="88" spans="1:13" s="27" customFormat="1" ht="14.1" customHeight="1">
      <c r="A88" s="17"/>
      <c r="B88" s="18" t="s">
        <v>214</v>
      </c>
      <c r="C88" s="29" t="s">
        <v>215</v>
      </c>
      <c r="D88" s="21"/>
      <c r="E88" s="21" t="s">
        <v>19</v>
      </c>
      <c r="F88" s="20" t="s">
        <v>16</v>
      </c>
      <c r="G88" s="30"/>
      <c r="H88" s="23" t="str">
        <f t="shared" si="3"/>
        <v/>
      </c>
      <c r="I88" s="30">
        <v>8200</v>
      </c>
      <c r="J88" s="35"/>
      <c r="K88" s="35"/>
      <c r="L88" s="25" t="str">
        <f t="shared" si="4"/>
        <v/>
      </c>
      <c r="M88" s="26" t="str">
        <f t="shared" si="5"/>
        <v/>
      </c>
    </row>
    <row r="89" spans="1:13" s="27" customFormat="1" ht="14.1" customHeight="1">
      <c r="A89" s="17"/>
      <c r="B89" s="18" t="s">
        <v>216</v>
      </c>
      <c r="C89" s="29" t="s">
        <v>217</v>
      </c>
      <c r="D89" s="21"/>
      <c r="E89" s="21" t="s">
        <v>19</v>
      </c>
      <c r="F89" s="20" t="s">
        <v>157</v>
      </c>
      <c r="G89" s="30"/>
      <c r="H89" s="23" t="str">
        <f t="shared" si="3"/>
        <v/>
      </c>
      <c r="I89" s="30">
        <v>7620</v>
      </c>
      <c r="J89" s="21"/>
      <c r="K89" s="21"/>
      <c r="L89" s="25" t="str">
        <f t="shared" si="4"/>
        <v/>
      </c>
      <c r="M89" s="26" t="str">
        <f t="shared" si="5"/>
        <v/>
      </c>
    </row>
    <row r="90" spans="1:13" s="27" customFormat="1" ht="14.1" customHeight="1">
      <c r="A90" s="17"/>
      <c r="B90" s="28" t="s">
        <v>218</v>
      </c>
      <c r="C90" s="29" t="s">
        <v>219</v>
      </c>
      <c r="D90" s="21"/>
      <c r="E90" s="21" t="s">
        <v>19</v>
      </c>
      <c r="F90" s="21" t="s">
        <v>220</v>
      </c>
      <c r="G90" s="30"/>
      <c r="H90" s="23" t="str">
        <f t="shared" si="3"/>
        <v/>
      </c>
      <c r="I90" s="30">
        <v>46800</v>
      </c>
      <c r="J90" s="21"/>
      <c r="K90" s="21"/>
      <c r="L90" s="25" t="str">
        <f t="shared" si="4"/>
        <v/>
      </c>
      <c r="M90" s="26" t="str">
        <f t="shared" si="5"/>
        <v/>
      </c>
    </row>
    <row r="91" spans="1:13" s="27" customFormat="1" ht="14.1" customHeight="1">
      <c r="A91" s="17"/>
      <c r="B91" s="28" t="s">
        <v>221</v>
      </c>
      <c r="C91" s="29" t="s">
        <v>222</v>
      </c>
      <c r="D91" s="21"/>
      <c r="E91" s="21" t="s">
        <v>19</v>
      </c>
      <c r="F91" s="21" t="s">
        <v>220</v>
      </c>
      <c r="G91" s="30"/>
      <c r="H91" s="23" t="str">
        <f t="shared" si="3"/>
        <v/>
      </c>
      <c r="I91" s="30">
        <v>118400</v>
      </c>
      <c r="J91" s="21"/>
      <c r="K91" s="21"/>
      <c r="L91" s="25" t="str">
        <f t="shared" si="4"/>
        <v/>
      </c>
      <c r="M91" s="26" t="str">
        <f t="shared" si="5"/>
        <v/>
      </c>
    </row>
    <row r="92" spans="1:13" s="27" customFormat="1" ht="14.1" customHeight="1">
      <c r="A92" s="17" t="s">
        <v>182</v>
      </c>
      <c r="B92" s="28" t="s">
        <v>223</v>
      </c>
      <c r="C92" s="29" t="s">
        <v>224</v>
      </c>
      <c r="D92" s="21"/>
      <c r="E92" s="21" t="s">
        <v>19</v>
      </c>
      <c r="F92" s="21" t="s">
        <v>220</v>
      </c>
      <c r="G92" s="30"/>
      <c r="H92" s="23" t="str">
        <f t="shared" si="3"/>
        <v/>
      </c>
      <c r="I92" s="30">
        <v>97000</v>
      </c>
      <c r="J92" s="35"/>
      <c r="K92" s="35"/>
      <c r="L92" s="25" t="str">
        <f t="shared" si="4"/>
        <v/>
      </c>
      <c r="M92" s="26" t="str">
        <f t="shared" si="5"/>
        <v/>
      </c>
    </row>
    <row r="93" spans="1:13" s="27" customFormat="1" ht="14.1" customHeight="1">
      <c r="A93" s="17"/>
      <c r="B93" s="28" t="s">
        <v>225</v>
      </c>
      <c r="C93" s="29" t="s">
        <v>226</v>
      </c>
      <c r="D93" s="21"/>
      <c r="E93" s="21" t="s">
        <v>19</v>
      </c>
      <c r="F93" s="21" t="s">
        <v>220</v>
      </c>
      <c r="G93" s="30"/>
      <c r="H93" s="23" t="str">
        <f t="shared" si="3"/>
        <v/>
      </c>
      <c r="I93" s="30">
        <v>111900</v>
      </c>
      <c r="J93" s="35"/>
      <c r="K93" s="35"/>
      <c r="L93" s="25" t="str">
        <f t="shared" si="4"/>
        <v/>
      </c>
      <c r="M93" s="26" t="str">
        <f t="shared" si="5"/>
        <v/>
      </c>
    </row>
    <row r="94" spans="1:13" s="27" customFormat="1" ht="14.1" customHeight="1">
      <c r="A94" s="17"/>
      <c r="B94" s="28" t="s">
        <v>227</v>
      </c>
      <c r="C94" s="29" t="s">
        <v>228</v>
      </c>
      <c r="D94" s="20"/>
      <c r="E94" s="21" t="s">
        <v>19</v>
      </c>
      <c r="F94" s="20" t="s">
        <v>157</v>
      </c>
      <c r="G94" s="30"/>
      <c r="H94" s="23" t="str">
        <f t="shared" si="3"/>
        <v/>
      </c>
      <c r="I94" s="30">
        <v>16000</v>
      </c>
      <c r="J94" s="35"/>
      <c r="K94" s="35"/>
      <c r="L94" s="25" t="str">
        <f t="shared" si="4"/>
        <v/>
      </c>
      <c r="M94" s="26" t="str">
        <f t="shared" si="5"/>
        <v/>
      </c>
    </row>
    <row r="95" spans="1:13" s="27" customFormat="1" ht="14.1" customHeight="1">
      <c r="A95" s="17"/>
      <c r="B95" s="28" t="s">
        <v>229</v>
      </c>
      <c r="C95" s="19" t="s">
        <v>230</v>
      </c>
      <c r="D95" s="20"/>
      <c r="E95" s="21" t="s">
        <v>19</v>
      </c>
      <c r="F95" s="20" t="s">
        <v>157</v>
      </c>
      <c r="G95" s="30"/>
      <c r="H95" s="23" t="str">
        <f t="shared" si="3"/>
        <v/>
      </c>
      <c r="I95" s="30">
        <v>7600</v>
      </c>
      <c r="J95" s="35"/>
      <c r="K95" s="35"/>
      <c r="L95" s="25" t="str">
        <f t="shared" si="4"/>
        <v/>
      </c>
      <c r="M95" s="26" t="str">
        <f t="shared" si="5"/>
        <v/>
      </c>
    </row>
    <row r="96" spans="1:13" s="27" customFormat="1" ht="14.1" customHeight="1">
      <c r="A96" s="17"/>
      <c r="B96" s="18" t="s">
        <v>231</v>
      </c>
      <c r="C96" s="19" t="s">
        <v>232</v>
      </c>
      <c r="D96" s="20"/>
      <c r="E96" s="21" t="s">
        <v>19</v>
      </c>
      <c r="F96" s="21" t="s">
        <v>42</v>
      </c>
      <c r="G96" s="30"/>
      <c r="H96" s="23" t="str">
        <f t="shared" si="3"/>
        <v/>
      </c>
      <c r="I96" s="30">
        <v>1940</v>
      </c>
      <c r="J96" s="21"/>
      <c r="K96" s="21"/>
      <c r="L96" s="25" t="str">
        <f t="shared" si="4"/>
        <v/>
      </c>
      <c r="M96" s="26" t="str">
        <f t="shared" si="5"/>
        <v/>
      </c>
    </row>
    <row r="97" spans="1:13" s="27" customFormat="1" ht="14.1" customHeight="1">
      <c r="A97" s="17"/>
      <c r="B97" s="28" t="s">
        <v>233</v>
      </c>
      <c r="C97" s="29" t="s">
        <v>234</v>
      </c>
      <c r="D97" s="21"/>
      <c r="E97" s="21" t="s">
        <v>19</v>
      </c>
      <c r="F97" s="20" t="s">
        <v>157</v>
      </c>
      <c r="G97" s="30"/>
      <c r="H97" s="23" t="str">
        <f t="shared" si="3"/>
        <v/>
      </c>
      <c r="I97" s="30">
        <v>8320</v>
      </c>
      <c r="J97" s="35"/>
      <c r="K97" s="35"/>
      <c r="L97" s="25" t="str">
        <f t="shared" si="4"/>
        <v/>
      </c>
      <c r="M97" s="26" t="str">
        <f t="shared" si="5"/>
        <v/>
      </c>
    </row>
    <row r="98" spans="1:13" s="27" customFormat="1" ht="14.1" customHeight="1">
      <c r="A98" s="17"/>
      <c r="B98" s="18" t="s">
        <v>235</v>
      </c>
      <c r="C98" s="19" t="s">
        <v>236</v>
      </c>
      <c r="D98" s="20"/>
      <c r="E98" s="21" t="s">
        <v>19</v>
      </c>
      <c r="F98" s="21" t="s">
        <v>42</v>
      </c>
      <c r="G98" s="30"/>
      <c r="H98" s="23" t="str">
        <f t="shared" si="3"/>
        <v/>
      </c>
      <c r="I98" s="30">
        <v>25500</v>
      </c>
      <c r="J98" s="35"/>
      <c r="K98" s="35"/>
      <c r="L98" s="25" t="str">
        <f t="shared" si="4"/>
        <v/>
      </c>
      <c r="M98" s="26" t="str">
        <f t="shared" si="5"/>
        <v/>
      </c>
    </row>
    <row r="99" spans="1:13" s="27" customFormat="1" ht="14.1" customHeight="1">
      <c r="A99" s="17"/>
      <c r="B99" s="28" t="s">
        <v>237</v>
      </c>
      <c r="C99" s="29" t="s">
        <v>238</v>
      </c>
      <c r="D99" s="21"/>
      <c r="E99" s="21" t="s">
        <v>19</v>
      </c>
      <c r="F99" s="20" t="s">
        <v>157</v>
      </c>
      <c r="G99" s="30"/>
      <c r="H99" s="23" t="str">
        <f t="shared" si="3"/>
        <v/>
      </c>
      <c r="I99" s="30">
        <v>8200</v>
      </c>
      <c r="J99" s="35"/>
      <c r="K99" s="35"/>
      <c r="L99" s="25" t="str">
        <f t="shared" si="4"/>
        <v/>
      </c>
      <c r="M99" s="26" t="str">
        <f t="shared" si="5"/>
        <v/>
      </c>
    </row>
    <row r="100" spans="1:13" s="27" customFormat="1" ht="14.1" customHeight="1">
      <c r="A100" s="17"/>
      <c r="B100" s="18" t="s">
        <v>239</v>
      </c>
      <c r="C100" s="19" t="s">
        <v>240</v>
      </c>
      <c r="D100" s="20"/>
      <c r="E100" s="21" t="s">
        <v>19</v>
      </c>
      <c r="F100" s="21" t="s">
        <v>42</v>
      </c>
      <c r="G100" s="30"/>
      <c r="H100" s="23" t="str">
        <f t="shared" si="3"/>
        <v/>
      </c>
      <c r="I100" s="30">
        <v>3900</v>
      </c>
      <c r="J100" s="35"/>
      <c r="K100" s="21"/>
      <c r="L100" s="25" t="str">
        <f t="shared" si="4"/>
        <v/>
      </c>
      <c r="M100" s="26" t="str">
        <f t="shared" si="5"/>
        <v/>
      </c>
    </row>
    <row r="101" spans="1:13" s="27" customFormat="1" ht="14.1" customHeight="1">
      <c r="A101" s="17" t="s">
        <v>241</v>
      </c>
      <c r="B101" s="18" t="s">
        <v>242</v>
      </c>
      <c r="C101" s="19" t="s">
        <v>243</v>
      </c>
      <c r="D101" s="20"/>
      <c r="E101" s="21" t="s">
        <v>19</v>
      </c>
      <c r="F101" s="20" t="s">
        <v>244</v>
      </c>
      <c r="G101" s="30"/>
      <c r="H101" s="23" t="str">
        <f t="shared" si="3"/>
        <v/>
      </c>
      <c r="I101" s="30">
        <v>1670</v>
      </c>
      <c r="J101" s="21"/>
      <c r="K101" s="21"/>
      <c r="L101" s="25" t="str">
        <f t="shared" si="4"/>
        <v/>
      </c>
      <c r="M101" s="26" t="str">
        <f t="shared" si="5"/>
        <v/>
      </c>
    </row>
    <row r="102" spans="1:13" s="27" customFormat="1" ht="14.1" customHeight="1">
      <c r="A102" s="17"/>
      <c r="B102" s="18" t="s">
        <v>245</v>
      </c>
      <c r="C102" s="19" t="s">
        <v>246</v>
      </c>
      <c r="D102" s="20"/>
      <c r="E102" s="21" t="s">
        <v>19</v>
      </c>
      <c r="F102" s="20" t="s">
        <v>50</v>
      </c>
      <c r="G102" s="30"/>
      <c r="H102" s="23" t="str">
        <f t="shared" si="3"/>
        <v/>
      </c>
      <c r="I102" s="30">
        <v>2250</v>
      </c>
      <c r="J102" s="21"/>
      <c r="K102" s="21"/>
      <c r="L102" s="25" t="str">
        <f t="shared" si="4"/>
        <v/>
      </c>
      <c r="M102" s="26" t="str">
        <f t="shared" si="5"/>
        <v/>
      </c>
    </row>
    <row r="103" spans="1:13" s="27" customFormat="1" ht="14.1" customHeight="1">
      <c r="A103" s="17"/>
      <c r="B103" s="18" t="s">
        <v>247</v>
      </c>
      <c r="C103" s="19" t="s">
        <v>248</v>
      </c>
      <c r="D103" s="20"/>
      <c r="E103" s="21" t="s">
        <v>19</v>
      </c>
      <c r="F103" s="20" t="s">
        <v>50</v>
      </c>
      <c r="G103" s="30"/>
      <c r="H103" s="23" t="str">
        <f t="shared" si="3"/>
        <v/>
      </c>
      <c r="I103" s="30">
        <v>4180</v>
      </c>
      <c r="J103" s="21"/>
      <c r="K103" s="21"/>
      <c r="L103" s="25" t="str">
        <f t="shared" si="4"/>
        <v/>
      </c>
      <c r="M103" s="26" t="str">
        <f t="shared" si="5"/>
        <v/>
      </c>
    </row>
    <row r="104" spans="1:13" s="27" customFormat="1" ht="14.1" customHeight="1">
      <c r="A104" s="17"/>
      <c r="B104" s="28" t="s">
        <v>249</v>
      </c>
      <c r="C104" s="29" t="s">
        <v>250</v>
      </c>
      <c r="D104" s="21"/>
      <c r="E104" s="21" t="s">
        <v>19</v>
      </c>
      <c r="F104" s="21" t="s">
        <v>50</v>
      </c>
      <c r="G104" s="30"/>
      <c r="H104" s="23" t="str">
        <f t="shared" si="3"/>
        <v/>
      </c>
      <c r="I104" s="30">
        <v>740</v>
      </c>
      <c r="J104" s="21"/>
      <c r="K104" s="21"/>
      <c r="L104" s="25" t="str">
        <f t="shared" si="4"/>
        <v/>
      </c>
      <c r="M104" s="26" t="str">
        <f t="shared" si="5"/>
        <v/>
      </c>
    </row>
    <row r="105" spans="1:13" s="27" customFormat="1" ht="14.1" customHeight="1">
      <c r="A105" s="17"/>
      <c r="B105" s="18" t="s">
        <v>251</v>
      </c>
      <c r="C105" s="19" t="s">
        <v>252</v>
      </c>
      <c r="D105" s="20"/>
      <c r="E105" s="21" t="s">
        <v>19</v>
      </c>
      <c r="F105" s="21" t="s">
        <v>117</v>
      </c>
      <c r="G105" s="30"/>
      <c r="H105" s="23" t="str">
        <f t="shared" si="3"/>
        <v/>
      </c>
      <c r="I105" s="30">
        <v>3420</v>
      </c>
      <c r="J105" s="21"/>
      <c r="K105" s="35"/>
      <c r="L105" s="25" t="str">
        <f t="shared" si="4"/>
        <v/>
      </c>
      <c r="M105" s="26" t="str">
        <f t="shared" si="5"/>
        <v/>
      </c>
    </row>
    <row r="106" spans="1:13" s="27" customFormat="1" ht="14.1" customHeight="1">
      <c r="A106" s="17"/>
      <c r="B106" s="18" t="s">
        <v>253</v>
      </c>
      <c r="C106" s="19" t="s">
        <v>254</v>
      </c>
      <c r="D106" s="20"/>
      <c r="E106" s="21" t="s">
        <v>19</v>
      </c>
      <c r="F106" s="20" t="s">
        <v>244</v>
      </c>
      <c r="G106" s="22"/>
      <c r="H106" s="23" t="str">
        <f t="shared" si="3"/>
        <v/>
      </c>
      <c r="I106" s="22">
        <v>4350</v>
      </c>
      <c r="J106" s="21"/>
      <c r="K106" s="21"/>
      <c r="L106" s="25" t="str">
        <f t="shared" si="4"/>
        <v/>
      </c>
      <c r="M106" s="26" t="str">
        <f t="shared" si="5"/>
        <v/>
      </c>
    </row>
    <row r="107" spans="1:13" s="27" customFormat="1" ht="14.1" customHeight="1">
      <c r="A107" s="17"/>
      <c r="B107" s="28" t="s">
        <v>255</v>
      </c>
      <c r="C107" s="29" t="s">
        <v>256</v>
      </c>
      <c r="D107" s="21"/>
      <c r="E107" s="21" t="s">
        <v>19</v>
      </c>
      <c r="F107" s="20" t="s">
        <v>244</v>
      </c>
      <c r="G107" s="22"/>
      <c r="H107" s="23" t="str">
        <f t="shared" si="3"/>
        <v/>
      </c>
      <c r="I107" s="22">
        <v>560</v>
      </c>
      <c r="J107" s="21"/>
      <c r="K107" s="21"/>
      <c r="L107" s="25" t="str">
        <f t="shared" si="4"/>
        <v/>
      </c>
      <c r="M107" s="26" t="str">
        <f t="shared" si="5"/>
        <v/>
      </c>
    </row>
    <row r="108" spans="1:13" s="27" customFormat="1" ht="14.1" customHeight="1">
      <c r="A108" s="17"/>
      <c r="B108" s="28" t="s">
        <v>257</v>
      </c>
      <c r="C108" s="29" t="s">
        <v>258</v>
      </c>
      <c r="D108" s="21"/>
      <c r="E108" s="21" t="s">
        <v>19</v>
      </c>
      <c r="F108" s="20" t="s">
        <v>50</v>
      </c>
      <c r="G108" s="30"/>
      <c r="H108" s="23" t="str">
        <f t="shared" si="3"/>
        <v/>
      </c>
      <c r="I108" s="30">
        <v>43550</v>
      </c>
      <c r="J108" s="35"/>
      <c r="K108" s="35"/>
      <c r="L108" s="25" t="str">
        <f t="shared" si="4"/>
        <v/>
      </c>
      <c r="M108" s="26" t="str">
        <f t="shared" si="5"/>
        <v/>
      </c>
    </row>
    <row r="109" spans="1:13" s="27" customFormat="1" ht="14.1" customHeight="1">
      <c r="A109" s="17"/>
      <c r="B109" s="28" t="s">
        <v>259</v>
      </c>
      <c r="C109" s="29" t="s">
        <v>260</v>
      </c>
      <c r="D109" s="21"/>
      <c r="E109" s="21" t="s">
        <v>19</v>
      </c>
      <c r="F109" s="21" t="s">
        <v>68</v>
      </c>
      <c r="G109" s="30"/>
      <c r="H109" s="23" t="str">
        <f t="shared" si="3"/>
        <v/>
      </c>
      <c r="I109" s="30">
        <v>450</v>
      </c>
      <c r="J109" s="21"/>
      <c r="K109" s="21"/>
      <c r="L109" s="25" t="str">
        <f t="shared" si="4"/>
        <v/>
      </c>
      <c r="M109" s="26" t="str">
        <f t="shared" si="5"/>
        <v/>
      </c>
    </row>
    <row r="110" spans="1:13" s="27" customFormat="1" ht="14.1" customHeight="1">
      <c r="A110" s="17"/>
      <c r="B110" s="28" t="s">
        <v>261</v>
      </c>
      <c r="C110" s="29" t="s">
        <v>262</v>
      </c>
      <c r="D110" s="21"/>
      <c r="E110" s="21" t="s">
        <v>19</v>
      </c>
      <c r="F110" s="21" t="s">
        <v>68</v>
      </c>
      <c r="G110" s="30"/>
      <c r="H110" s="23" t="str">
        <f t="shared" si="3"/>
        <v/>
      </c>
      <c r="I110" s="30">
        <v>17220</v>
      </c>
      <c r="J110" s="21"/>
      <c r="K110" s="21"/>
      <c r="L110" s="25" t="str">
        <f t="shared" si="4"/>
        <v/>
      </c>
      <c r="M110" s="26" t="str">
        <f t="shared" si="5"/>
        <v/>
      </c>
    </row>
    <row r="111" spans="1:13" s="27" customFormat="1" ht="14.1" customHeight="1">
      <c r="A111" s="17" t="s">
        <v>263</v>
      </c>
      <c r="B111" s="18" t="s">
        <v>264</v>
      </c>
      <c r="C111" s="19" t="s">
        <v>265</v>
      </c>
      <c r="D111" s="20"/>
      <c r="E111" s="21" t="s">
        <v>19</v>
      </c>
      <c r="F111" s="21" t="s">
        <v>68</v>
      </c>
      <c r="G111" s="30"/>
      <c r="H111" s="23" t="str">
        <f t="shared" si="3"/>
        <v/>
      </c>
      <c r="I111" s="30">
        <v>7980</v>
      </c>
      <c r="J111" s="35"/>
      <c r="K111" s="35"/>
      <c r="L111" s="25" t="str">
        <f t="shared" si="4"/>
        <v/>
      </c>
      <c r="M111" s="26" t="str">
        <f t="shared" si="5"/>
        <v/>
      </c>
    </row>
    <row r="112" spans="1:13" s="27" customFormat="1" ht="14.1" customHeight="1">
      <c r="A112" s="17"/>
      <c r="B112" s="18" t="s">
        <v>266</v>
      </c>
      <c r="C112" s="19" t="s">
        <v>267</v>
      </c>
      <c r="D112" s="20"/>
      <c r="E112" s="21" t="s">
        <v>19</v>
      </c>
      <c r="F112" s="21" t="s">
        <v>68</v>
      </c>
      <c r="G112" s="22"/>
      <c r="H112" s="23" t="str">
        <f t="shared" si="3"/>
        <v/>
      </c>
      <c r="I112" s="22">
        <v>97500</v>
      </c>
      <c r="J112" s="36"/>
      <c r="K112" s="36"/>
      <c r="L112" s="25" t="str">
        <f t="shared" si="4"/>
        <v/>
      </c>
      <c r="M112" s="26" t="str">
        <f t="shared" si="5"/>
        <v/>
      </c>
    </row>
    <row r="113" spans="1:13" s="27" customFormat="1" ht="14.1" customHeight="1">
      <c r="A113" s="17"/>
      <c r="B113" s="28" t="s">
        <v>268</v>
      </c>
      <c r="C113" s="19" t="s">
        <v>267</v>
      </c>
      <c r="D113" s="20"/>
      <c r="E113" s="21" t="s">
        <v>19</v>
      </c>
      <c r="F113" s="21" t="s">
        <v>68</v>
      </c>
      <c r="G113" s="30"/>
      <c r="H113" s="23" t="str">
        <f t="shared" si="3"/>
        <v/>
      </c>
      <c r="I113" s="30">
        <v>347600</v>
      </c>
      <c r="J113" s="35"/>
      <c r="K113" s="35"/>
      <c r="L113" s="25" t="str">
        <f t="shared" si="4"/>
        <v/>
      </c>
      <c r="M113" s="26" t="str">
        <f t="shared" si="5"/>
        <v/>
      </c>
    </row>
    <row r="114" spans="1:13" s="27" customFormat="1" ht="14.1" customHeight="1">
      <c r="A114" s="17" t="s">
        <v>269</v>
      </c>
      <c r="B114" s="28" t="s">
        <v>270</v>
      </c>
      <c r="C114" s="19" t="s">
        <v>271</v>
      </c>
      <c r="D114" s="20"/>
      <c r="E114" s="21" t="s">
        <v>19</v>
      </c>
      <c r="F114" s="21" t="s">
        <v>272</v>
      </c>
      <c r="G114" s="30"/>
      <c r="H114" s="23" t="str">
        <f t="shared" si="3"/>
        <v/>
      </c>
      <c r="I114" s="30">
        <v>210000</v>
      </c>
      <c r="J114" s="35"/>
      <c r="K114" s="35"/>
      <c r="L114" s="25" t="str">
        <f t="shared" si="4"/>
        <v/>
      </c>
      <c r="M114" s="26" t="str">
        <f t="shared" si="5"/>
        <v/>
      </c>
    </row>
    <row r="115" spans="1:13" s="27" customFormat="1" ht="14.1" customHeight="1">
      <c r="A115" s="17"/>
      <c r="B115" s="18" t="s">
        <v>273</v>
      </c>
      <c r="C115" s="19" t="s">
        <v>274</v>
      </c>
      <c r="D115" s="20"/>
      <c r="E115" s="21" t="s">
        <v>19</v>
      </c>
      <c r="F115" s="21" t="s">
        <v>272</v>
      </c>
      <c r="G115" s="30"/>
      <c r="H115" s="23" t="str">
        <f t="shared" si="3"/>
        <v/>
      </c>
      <c r="I115" s="30">
        <v>161000</v>
      </c>
      <c r="J115" s="35"/>
      <c r="K115" s="35"/>
      <c r="L115" s="25" t="str">
        <f t="shared" si="4"/>
        <v/>
      </c>
      <c r="M115" s="26" t="str">
        <f t="shared" si="5"/>
        <v/>
      </c>
    </row>
    <row r="116" spans="1:13" s="27" customFormat="1" ht="14.1" customHeight="1">
      <c r="A116" s="17"/>
      <c r="B116" s="18" t="s">
        <v>275</v>
      </c>
      <c r="C116" s="29" t="s">
        <v>276</v>
      </c>
      <c r="D116" s="20"/>
      <c r="E116" s="21" t="s">
        <v>19</v>
      </c>
      <c r="F116" s="21" t="s">
        <v>272</v>
      </c>
      <c r="G116" s="30"/>
      <c r="H116" s="23" t="str">
        <f t="shared" si="3"/>
        <v/>
      </c>
      <c r="I116" s="30">
        <v>57000</v>
      </c>
      <c r="J116" s="35"/>
      <c r="K116" s="35"/>
      <c r="L116" s="25" t="str">
        <f t="shared" si="4"/>
        <v/>
      </c>
      <c r="M116" s="26" t="str">
        <f t="shared" si="5"/>
        <v/>
      </c>
    </row>
    <row r="117" spans="1:13" s="27" customFormat="1" ht="14.1" customHeight="1">
      <c r="A117" s="17" t="s">
        <v>277</v>
      </c>
      <c r="B117" s="28" t="s">
        <v>278</v>
      </c>
      <c r="C117" s="29" t="s">
        <v>279</v>
      </c>
      <c r="D117" s="21"/>
      <c r="E117" s="21" t="s">
        <v>19</v>
      </c>
      <c r="F117" s="21" t="s">
        <v>280</v>
      </c>
      <c r="G117" s="30"/>
      <c r="H117" s="23" t="str">
        <f t="shared" si="3"/>
        <v/>
      </c>
      <c r="I117" s="30">
        <v>570000</v>
      </c>
      <c r="J117" s="21"/>
      <c r="K117" s="35"/>
      <c r="L117" s="25" t="str">
        <f t="shared" si="4"/>
        <v/>
      </c>
      <c r="M117" s="26" t="str">
        <f t="shared" si="5"/>
        <v/>
      </c>
    </row>
    <row r="118" spans="1:13" s="27" customFormat="1" ht="14.1" customHeight="1">
      <c r="A118" s="17"/>
      <c r="B118" s="28" t="s">
        <v>281</v>
      </c>
      <c r="C118" s="29" t="s">
        <v>282</v>
      </c>
      <c r="D118" s="21"/>
      <c r="E118" s="21" t="s">
        <v>19</v>
      </c>
      <c r="F118" s="21" t="s">
        <v>280</v>
      </c>
      <c r="G118" s="30"/>
      <c r="H118" s="23" t="str">
        <f t="shared" si="3"/>
        <v/>
      </c>
      <c r="I118" s="30">
        <v>1270000</v>
      </c>
      <c r="J118" s="21"/>
      <c r="K118" s="21"/>
      <c r="L118" s="25" t="str">
        <f t="shared" si="4"/>
        <v/>
      </c>
      <c r="M118" s="26" t="str">
        <f t="shared" si="5"/>
        <v/>
      </c>
    </row>
    <row r="119" spans="1:13" s="27" customFormat="1" ht="14.1" customHeight="1">
      <c r="A119" s="17"/>
      <c r="B119" s="28" t="s">
        <v>283</v>
      </c>
      <c r="C119" s="29" t="s">
        <v>284</v>
      </c>
      <c r="D119" s="21" t="s">
        <v>129</v>
      </c>
      <c r="E119" s="21" t="s">
        <v>19</v>
      </c>
      <c r="F119" s="21" t="s">
        <v>280</v>
      </c>
      <c r="G119" s="30"/>
      <c r="H119" s="23" t="str">
        <f t="shared" si="3"/>
        <v/>
      </c>
      <c r="I119" s="30">
        <v>1105000</v>
      </c>
      <c r="J119" s="35"/>
      <c r="K119" s="35"/>
      <c r="L119" s="25" t="str">
        <f t="shared" si="4"/>
        <v/>
      </c>
      <c r="M119" s="26" t="str">
        <f t="shared" si="5"/>
        <v/>
      </c>
    </row>
    <row r="120" spans="1:13" s="27" customFormat="1" ht="14.1" customHeight="1">
      <c r="A120" s="17"/>
      <c r="B120" s="28" t="s">
        <v>285</v>
      </c>
      <c r="C120" s="29" t="s">
        <v>286</v>
      </c>
      <c r="D120" s="21" t="s">
        <v>129</v>
      </c>
      <c r="E120" s="21" t="s">
        <v>19</v>
      </c>
      <c r="F120" s="21" t="s">
        <v>280</v>
      </c>
      <c r="G120" s="30"/>
      <c r="H120" s="23" t="str">
        <f t="shared" si="3"/>
        <v/>
      </c>
      <c r="I120" s="30">
        <v>15028200</v>
      </c>
      <c r="J120" s="35"/>
      <c r="K120" s="35"/>
      <c r="L120" s="25" t="str">
        <f t="shared" si="4"/>
        <v/>
      </c>
      <c r="M120" s="26" t="str">
        <f t="shared" si="5"/>
        <v/>
      </c>
    </row>
    <row r="121" spans="1:13" s="27" customFormat="1" ht="14.1" customHeight="1">
      <c r="A121" s="21" t="s">
        <v>287</v>
      </c>
      <c r="B121" s="28" t="s">
        <v>288</v>
      </c>
      <c r="C121" s="29" t="s">
        <v>289</v>
      </c>
      <c r="D121" s="21"/>
      <c r="E121" s="21" t="s">
        <v>19</v>
      </c>
      <c r="F121" s="21" t="s">
        <v>50</v>
      </c>
      <c r="G121" s="30"/>
      <c r="H121" s="23" t="str">
        <f t="shared" si="3"/>
        <v/>
      </c>
      <c r="I121" s="30">
        <v>4603</v>
      </c>
      <c r="J121" s="21"/>
      <c r="K121" s="21"/>
      <c r="L121" s="25" t="str">
        <f t="shared" si="4"/>
        <v/>
      </c>
      <c r="M121" s="26" t="str">
        <f t="shared" si="5"/>
        <v/>
      </c>
    </row>
    <row r="122" spans="1:13" s="27" customFormat="1" ht="14.1" customHeight="1">
      <c r="A122" s="37" t="s">
        <v>290</v>
      </c>
      <c r="B122" s="28" t="s">
        <v>291</v>
      </c>
      <c r="C122" s="29" t="s">
        <v>292</v>
      </c>
      <c r="D122" s="21"/>
      <c r="E122" s="21" t="s">
        <v>19</v>
      </c>
      <c r="F122" s="20" t="s">
        <v>50</v>
      </c>
      <c r="G122" s="38"/>
      <c r="H122" s="23" t="str">
        <f t="shared" si="3"/>
        <v/>
      </c>
      <c r="I122" s="38">
        <v>210</v>
      </c>
      <c r="J122" s="39"/>
      <c r="K122" s="39"/>
      <c r="L122" s="25" t="str">
        <f t="shared" si="4"/>
        <v/>
      </c>
      <c r="M122" s="26" t="str">
        <f t="shared" si="5"/>
        <v/>
      </c>
    </row>
    <row r="123" spans="1:13" s="27" customFormat="1" ht="14.1" customHeight="1">
      <c r="A123" s="37"/>
      <c r="B123" s="28" t="s">
        <v>293</v>
      </c>
      <c r="C123" s="29" t="s">
        <v>294</v>
      </c>
      <c r="D123" s="21"/>
      <c r="E123" s="21" t="s">
        <v>19</v>
      </c>
      <c r="F123" s="21" t="s">
        <v>50</v>
      </c>
      <c r="G123" s="38"/>
      <c r="H123" s="23" t="str">
        <f t="shared" si="3"/>
        <v/>
      </c>
      <c r="I123" s="38">
        <v>1290</v>
      </c>
      <c r="J123" s="39"/>
      <c r="K123" s="39"/>
      <c r="L123" s="25" t="str">
        <f t="shared" si="4"/>
        <v/>
      </c>
      <c r="M123" s="26" t="str">
        <f t="shared" si="5"/>
        <v/>
      </c>
    </row>
    <row r="124" spans="1:13" s="27" customFormat="1" ht="14.1" customHeight="1">
      <c r="A124" s="37"/>
      <c r="B124" s="28" t="s">
        <v>295</v>
      </c>
      <c r="C124" s="29" t="s">
        <v>296</v>
      </c>
      <c r="D124" s="21"/>
      <c r="E124" s="21" t="s">
        <v>19</v>
      </c>
      <c r="F124" s="20" t="s">
        <v>50</v>
      </c>
      <c r="G124" s="38"/>
      <c r="H124" s="23" t="str">
        <f t="shared" si="3"/>
        <v/>
      </c>
      <c r="I124" s="38">
        <v>423</v>
      </c>
      <c r="J124" s="40"/>
      <c r="K124" s="40"/>
      <c r="L124" s="25" t="str">
        <f t="shared" si="4"/>
        <v/>
      </c>
      <c r="M124" s="26" t="str">
        <f t="shared" si="5"/>
        <v/>
      </c>
    </row>
    <row r="125" spans="1:13" s="27" customFormat="1" ht="14.1" customHeight="1">
      <c r="A125" s="37"/>
      <c r="B125" s="28" t="s">
        <v>297</v>
      </c>
      <c r="C125" s="29" t="s">
        <v>298</v>
      </c>
      <c r="D125" s="21"/>
      <c r="E125" s="21" t="s">
        <v>19</v>
      </c>
      <c r="F125" s="20" t="s">
        <v>50</v>
      </c>
      <c r="G125" s="38"/>
      <c r="H125" s="23" t="str">
        <f t="shared" si="3"/>
        <v/>
      </c>
      <c r="I125" s="38">
        <v>680</v>
      </c>
      <c r="J125" s="40"/>
      <c r="K125" s="40"/>
      <c r="L125" s="25" t="str">
        <f t="shared" si="4"/>
        <v/>
      </c>
      <c r="M125" s="26" t="str">
        <f t="shared" si="5"/>
        <v/>
      </c>
    </row>
    <row r="126" spans="1:13" s="27" customFormat="1" ht="14.1" customHeight="1">
      <c r="A126" s="37"/>
      <c r="B126" s="28" t="s">
        <v>299</v>
      </c>
      <c r="C126" s="29" t="s">
        <v>300</v>
      </c>
      <c r="D126" s="21"/>
      <c r="E126" s="21" t="s">
        <v>19</v>
      </c>
      <c r="F126" s="21" t="s">
        <v>50</v>
      </c>
      <c r="G126" s="38"/>
      <c r="H126" s="23" t="str">
        <f t="shared" si="3"/>
        <v/>
      </c>
      <c r="I126" s="38">
        <v>13730</v>
      </c>
      <c r="J126" s="39"/>
      <c r="K126" s="39"/>
      <c r="L126" s="25" t="str">
        <f t="shared" si="4"/>
        <v/>
      </c>
      <c r="M126" s="26" t="str">
        <f t="shared" si="5"/>
        <v/>
      </c>
    </row>
    <row r="127" spans="1:13" s="27" customFormat="1" ht="14.1" customHeight="1">
      <c r="A127" s="37"/>
      <c r="B127" s="28" t="s">
        <v>301</v>
      </c>
      <c r="C127" s="29" t="s">
        <v>302</v>
      </c>
      <c r="D127" s="21"/>
      <c r="E127" s="21" t="s">
        <v>19</v>
      </c>
      <c r="F127" s="21" t="s">
        <v>50</v>
      </c>
      <c r="G127" s="38"/>
      <c r="H127" s="23" t="str">
        <f t="shared" si="3"/>
        <v/>
      </c>
      <c r="I127" s="38">
        <v>670</v>
      </c>
      <c r="J127" s="40"/>
      <c r="K127" s="40"/>
      <c r="L127" s="25" t="str">
        <f t="shared" si="4"/>
        <v/>
      </c>
      <c r="M127" s="26" t="str">
        <f t="shared" si="5"/>
        <v/>
      </c>
    </row>
    <row r="128" spans="1:13" s="27" customFormat="1" ht="14.1" customHeight="1">
      <c r="A128" s="37"/>
      <c r="B128" s="18" t="s">
        <v>303</v>
      </c>
      <c r="C128" s="29" t="s">
        <v>304</v>
      </c>
      <c r="D128" s="21"/>
      <c r="E128" s="21" t="s">
        <v>15</v>
      </c>
      <c r="F128" s="20" t="s">
        <v>114</v>
      </c>
      <c r="G128" s="30"/>
      <c r="H128" s="23" t="str">
        <f t="shared" si="3"/>
        <v/>
      </c>
      <c r="I128" s="30">
        <v>12756</v>
      </c>
      <c r="J128" s="21"/>
      <c r="K128" s="35"/>
      <c r="L128" s="25" t="str">
        <f t="shared" si="4"/>
        <v/>
      </c>
      <c r="M128" s="26" t="str">
        <f t="shared" si="5"/>
        <v/>
      </c>
    </row>
    <row r="129" spans="1:13" s="27" customFormat="1" ht="14.1" customHeight="1">
      <c r="A129" s="37"/>
      <c r="B129" s="28" t="s">
        <v>305</v>
      </c>
      <c r="C129" s="29" t="s">
        <v>306</v>
      </c>
      <c r="D129" s="21"/>
      <c r="E129" s="21" t="s">
        <v>19</v>
      </c>
      <c r="F129" s="21" t="s">
        <v>50</v>
      </c>
      <c r="G129" s="30"/>
      <c r="H129" s="23" t="str">
        <f t="shared" si="3"/>
        <v/>
      </c>
      <c r="I129" s="30">
        <v>1930</v>
      </c>
      <c r="J129" s="35"/>
      <c r="K129" s="35"/>
      <c r="L129" s="25" t="str">
        <f t="shared" si="4"/>
        <v/>
      </c>
      <c r="M129" s="26" t="str">
        <f t="shared" si="5"/>
        <v/>
      </c>
    </row>
    <row r="130" spans="1:13" s="27" customFormat="1" ht="14.1" customHeight="1">
      <c r="A130" s="37"/>
      <c r="B130" s="28" t="s">
        <v>307</v>
      </c>
      <c r="C130" s="19" t="s">
        <v>308</v>
      </c>
      <c r="D130" s="20"/>
      <c r="E130" s="21" t="s">
        <v>19</v>
      </c>
      <c r="F130" s="21" t="s">
        <v>50</v>
      </c>
      <c r="G130" s="30"/>
      <c r="H130" s="23" t="str">
        <f t="shared" si="3"/>
        <v/>
      </c>
      <c r="I130" s="30">
        <v>780</v>
      </c>
      <c r="J130" s="35"/>
      <c r="K130" s="35"/>
      <c r="L130" s="25" t="str">
        <f t="shared" si="4"/>
        <v/>
      </c>
      <c r="M130" s="26" t="str">
        <f t="shared" si="5"/>
        <v/>
      </c>
    </row>
    <row r="131" spans="1:13" s="27" customFormat="1" ht="14.1" customHeight="1">
      <c r="A131" s="37"/>
      <c r="B131" s="28" t="s">
        <v>309</v>
      </c>
      <c r="C131" s="29" t="s">
        <v>310</v>
      </c>
      <c r="D131" s="21"/>
      <c r="E131" s="21" t="s">
        <v>19</v>
      </c>
      <c r="F131" s="21" t="s">
        <v>280</v>
      </c>
      <c r="G131" s="22"/>
      <c r="H131" s="23" t="str">
        <f t="shared" ref="H131:H194" si="6">IF(G131="","",IF(G131&gt;I131,"▽","▲"))</f>
        <v/>
      </c>
      <c r="I131" s="22">
        <v>13300000</v>
      </c>
      <c r="J131" s="35"/>
      <c r="K131" s="35"/>
      <c r="L131" s="25" t="str">
        <f t="shared" ref="L131:L194" si="7">IF(G131="","",I131-G131)</f>
        <v/>
      </c>
      <c r="M131" s="26" t="str">
        <f t="shared" ref="M131:M194" si="8">IF(G131="","",((I131-G131)/G131)*100)</f>
        <v/>
      </c>
    </row>
    <row r="132" spans="1:13" s="27" customFormat="1" ht="14.1" customHeight="1">
      <c r="A132" s="37"/>
      <c r="B132" s="28" t="s">
        <v>311</v>
      </c>
      <c r="C132" s="41" t="s">
        <v>312</v>
      </c>
      <c r="D132" s="21"/>
      <c r="E132" s="21" t="s">
        <v>19</v>
      </c>
      <c r="F132" s="21" t="s">
        <v>280</v>
      </c>
      <c r="G132" s="22"/>
      <c r="H132" s="23" t="str">
        <f t="shared" si="6"/>
        <v/>
      </c>
      <c r="I132" s="22">
        <v>32500</v>
      </c>
      <c r="J132" s="35"/>
      <c r="K132" s="35"/>
      <c r="L132" s="25" t="str">
        <f t="shared" si="7"/>
        <v/>
      </c>
      <c r="M132" s="26" t="str">
        <f t="shared" si="8"/>
        <v/>
      </c>
    </row>
    <row r="133" spans="1:13" s="27" customFormat="1" ht="14.1" customHeight="1">
      <c r="A133" s="37"/>
      <c r="B133" s="28" t="s">
        <v>313</v>
      </c>
      <c r="C133" s="29" t="s">
        <v>314</v>
      </c>
      <c r="D133" s="21"/>
      <c r="E133" s="21" t="s">
        <v>19</v>
      </c>
      <c r="F133" s="21" t="s">
        <v>280</v>
      </c>
      <c r="G133" s="22"/>
      <c r="H133" s="23" t="str">
        <f t="shared" si="6"/>
        <v/>
      </c>
      <c r="I133" s="22">
        <v>82857</v>
      </c>
      <c r="J133" s="35"/>
      <c r="K133" s="35"/>
      <c r="L133" s="25" t="str">
        <f t="shared" si="7"/>
        <v/>
      </c>
      <c r="M133" s="26" t="str">
        <f t="shared" si="8"/>
        <v/>
      </c>
    </row>
    <row r="134" spans="1:13" s="27" customFormat="1" ht="14.1" customHeight="1">
      <c r="A134" s="37"/>
      <c r="B134" s="28" t="s">
        <v>315</v>
      </c>
      <c r="C134" s="29" t="s">
        <v>316</v>
      </c>
      <c r="D134" s="21"/>
      <c r="E134" s="21" t="s">
        <v>19</v>
      </c>
      <c r="F134" s="21" t="s">
        <v>68</v>
      </c>
      <c r="G134" s="30"/>
      <c r="H134" s="23" t="str">
        <f t="shared" si="6"/>
        <v/>
      </c>
      <c r="I134" s="30">
        <v>1900</v>
      </c>
      <c r="J134" s="35"/>
      <c r="K134" s="35"/>
      <c r="L134" s="25" t="str">
        <f t="shared" si="7"/>
        <v/>
      </c>
      <c r="M134" s="26" t="str">
        <f t="shared" si="8"/>
        <v/>
      </c>
    </row>
    <row r="135" spans="1:13" s="27" customFormat="1" ht="14.1" customHeight="1">
      <c r="A135" s="37"/>
      <c r="B135" s="28" t="s">
        <v>317</v>
      </c>
      <c r="C135" s="29" t="s">
        <v>318</v>
      </c>
      <c r="D135" s="21"/>
      <c r="E135" s="21" t="s">
        <v>19</v>
      </c>
      <c r="F135" s="21" t="s">
        <v>68</v>
      </c>
      <c r="G135" s="22"/>
      <c r="H135" s="23" t="str">
        <f t="shared" si="6"/>
        <v/>
      </c>
      <c r="I135" s="22">
        <v>115000</v>
      </c>
      <c r="J135" s="35"/>
      <c r="K135" s="35"/>
      <c r="L135" s="25" t="str">
        <f t="shared" si="7"/>
        <v/>
      </c>
      <c r="M135" s="26" t="str">
        <f t="shared" si="8"/>
        <v/>
      </c>
    </row>
    <row r="136" spans="1:13" s="27" customFormat="1" ht="13.5" customHeight="1">
      <c r="A136" s="37"/>
      <c r="B136" s="28" t="s">
        <v>319</v>
      </c>
      <c r="C136" s="29" t="s">
        <v>320</v>
      </c>
      <c r="D136" s="21"/>
      <c r="E136" s="21" t="s">
        <v>19</v>
      </c>
      <c r="F136" s="21" t="s">
        <v>280</v>
      </c>
      <c r="G136" s="30"/>
      <c r="H136" s="23" t="str">
        <f t="shared" si="6"/>
        <v/>
      </c>
      <c r="I136" s="30">
        <v>20000</v>
      </c>
      <c r="J136" s="21"/>
      <c r="K136" s="21"/>
      <c r="L136" s="25" t="str">
        <f t="shared" si="7"/>
        <v/>
      </c>
      <c r="M136" s="26" t="str">
        <f t="shared" si="8"/>
        <v/>
      </c>
    </row>
    <row r="137" spans="1:13" s="27" customFormat="1" ht="14.4">
      <c r="A137" s="17" t="s">
        <v>321</v>
      </c>
      <c r="B137" s="28" t="s">
        <v>322</v>
      </c>
      <c r="C137" s="29" t="s">
        <v>323</v>
      </c>
      <c r="D137" s="21"/>
      <c r="E137" s="21" t="s">
        <v>19</v>
      </c>
      <c r="F137" s="21" t="s">
        <v>68</v>
      </c>
      <c r="G137" s="30"/>
      <c r="H137" s="23" t="str">
        <f t="shared" si="6"/>
        <v/>
      </c>
      <c r="I137" s="30">
        <v>112000</v>
      </c>
      <c r="J137" s="35"/>
      <c r="K137" s="35"/>
      <c r="L137" s="25" t="str">
        <f t="shared" si="7"/>
        <v/>
      </c>
      <c r="M137" s="26" t="str">
        <f t="shared" si="8"/>
        <v/>
      </c>
    </row>
    <row r="138" spans="1:13" s="27" customFormat="1" ht="14.1" customHeight="1">
      <c r="A138" s="17"/>
      <c r="B138" s="28" t="s">
        <v>324</v>
      </c>
      <c r="C138" s="29" t="s">
        <v>325</v>
      </c>
      <c r="D138" s="21"/>
      <c r="E138" s="21" t="s">
        <v>19</v>
      </c>
      <c r="F138" s="21" t="s">
        <v>280</v>
      </c>
      <c r="G138" s="30"/>
      <c r="H138" s="23" t="str">
        <f t="shared" si="6"/>
        <v/>
      </c>
      <c r="I138" s="30">
        <v>1638000</v>
      </c>
      <c r="J138" s="21"/>
      <c r="K138" s="21"/>
      <c r="L138" s="25" t="str">
        <f t="shared" si="7"/>
        <v/>
      </c>
      <c r="M138" s="26" t="str">
        <f t="shared" si="8"/>
        <v/>
      </c>
    </row>
    <row r="139" spans="1:13" s="27" customFormat="1" ht="14.1" customHeight="1">
      <c r="A139" s="17"/>
      <c r="B139" s="28" t="s">
        <v>326</v>
      </c>
      <c r="C139" s="29" t="s">
        <v>327</v>
      </c>
      <c r="D139" s="21"/>
      <c r="E139" s="21" t="s">
        <v>19</v>
      </c>
      <c r="F139" s="21" t="s">
        <v>280</v>
      </c>
      <c r="G139" s="30"/>
      <c r="H139" s="23" t="str">
        <f t="shared" si="6"/>
        <v/>
      </c>
      <c r="I139" s="30">
        <v>196000</v>
      </c>
      <c r="J139" s="35"/>
      <c r="K139" s="35"/>
      <c r="L139" s="25" t="str">
        <f t="shared" si="7"/>
        <v/>
      </c>
      <c r="M139" s="26" t="str">
        <f t="shared" si="8"/>
        <v/>
      </c>
    </row>
    <row r="140" spans="1:13" s="27" customFormat="1" ht="14.1" customHeight="1">
      <c r="A140" s="17"/>
      <c r="B140" s="28" t="s">
        <v>328</v>
      </c>
      <c r="C140" s="29" t="s">
        <v>329</v>
      </c>
      <c r="D140" s="21"/>
      <c r="E140" s="21" t="s">
        <v>19</v>
      </c>
      <c r="F140" s="21" t="s">
        <v>16</v>
      </c>
      <c r="G140" s="30"/>
      <c r="H140" s="23" t="str">
        <f t="shared" si="6"/>
        <v/>
      </c>
      <c r="I140" s="30">
        <v>2980</v>
      </c>
      <c r="J140" s="21"/>
      <c r="K140" s="21"/>
      <c r="L140" s="25" t="str">
        <f t="shared" si="7"/>
        <v/>
      </c>
      <c r="M140" s="26" t="str">
        <f t="shared" si="8"/>
        <v/>
      </c>
    </row>
    <row r="141" spans="1:13" s="27" customFormat="1" ht="14.1" customHeight="1">
      <c r="A141" s="17"/>
      <c r="B141" s="28" t="s">
        <v>330</v>
      </c>
      <c r="C141" s="29" t="s">
        <v>331</v>
      </c>
      <c r="D141" s="21"/>
      <c r="E141" s="21" t="s">
        <v>19</v>
      </c>
      <c r="F141" s="21" t="s">
        <v>280</v>
      </c>
      <c r="G141" s="30"/>
      <c r="H141" s="23" t="str">
        <f t="shared" si="6"/>
        <v/>
      </c>
      <c r="I141" s="30">
        <v>90000</v>
      </c>
      <c r="J141" s="35"/>
      <c r="K141" s="35"/>
      <c r="L141" s="25" t="str">
        <f t="shared" si="7"/>
        <v/>
      </c>
      <c r="M141" s="26" t="str">
        <f t="shared" si="8"/>
        <v/>
      </c>
    </row>
    <row r="142" spans="1:13" s="27" customFormat="1" ht="14.1" customHeight="1">
      <c r="A142" s="17"/>
      <c r="B142" s="28" t="s">
        <v>332</v>
      </c>
      <c r="C142" s="29" t="s">
        <v>333</v>
      </c>
      <c r="D142" s="21"/>
      <c r="E142" s="21" t="s">
        <v>19</v>
      </c>
      <c r="F142" s="21" t="s">
        <v>280</v>
      </c>
      <c r="G142" s="30"/>
      <c r="H142" s="23" t="str">
        <f t="shared" si="6"/>
        <v/>
      </c>
      <c r="I142" s="30">
        <v>176000</v>
      </c>
      <c r="J142" s="35"/>
      <c r="K142" s="35"/>
      <c r="L142" s="25" t="str">
        <f t="shared" si="7"/>
        <v/>
      </c>
      <c r="M142" s="26" t="str">
        <f t="shared" si="8"/>
        <v/>
      </c>
    </row>
    <row r="143" spans="1:13" s="27" customFormat="1" ht="14.1" customHeight="1">
      <c r="A143" s="17"/>
      <c r="B143" s="28" t="s">
        <v>334</v>
      </c>
      <c r="C143" s="29" t="s">
        <v>335</v>
      </c>
      <c r="D143" s="21"/>
      <c r="E143" s="21" t="s">
        <v>19</v>
      </c>
      <c r="F143" s="21" t="s">
        <v>68</v>
      </c>
      <c r="G143" s="22"/>
      <c r="H143" s="23" t="str">
        <f t="shared" si="6"/>
        <v/>
      </c>
      <c r="I143" s="22">
        <v>8549</v>
      </c>
      <c r="J143" s="35"/>
      <c r="K143" s="35"/>
      <c r="L143" s="25" t="str">
        <f t="shared" si="7"/>
        <v/>
      </c>
      <c r="M143" s="26" t="str">
        <f t="shared" si="8"/>
        <v/>
      </c>
    </row>
    <row r="144" spans="1:13" s="27" customFormat="1" ht="14.1" customHeight="1">
      <c r="A144" s="17"/>
      <c r="B144" s="28" t="s">
        <v>336</v>
      </c>
      <c r="C144" s="29" t="s">
        <v>337</v>
      </c>
      <c r="D144" s="21"/>
      <c r="E144" s="21" t="s">
        <v>19</v>
      </c>
      <c r="F144" s="21" t="s">
        <v>280</v>
      </c>
      <c r="G144" s="30"/>
      <c r="H144" s="23" t="str">
        <f t="shared" si="6"/>
        <v/>
      </c>
      <c r="I144" s="30">
        <v>399000</v>
      </c>
      <c r="J144" s="21"/>
      <c r="K144" s="35"/>
      <c r="L144" s="25" t="str">
        <f t="shared" si="7"/>
        <v/>
      </c>
      <c r="M144" s="26" t="str">
        <f t="shared" si="8"/>
        <v/>
      </c>
    </row>
    <row r="145" spans="1:13" s="27" customFormat="1" ht="14.1" customHeight="1">
      <c r="A145" s="42" t="s">
        <v>338</v>
      </c>
      <c r="B145" s="28" t="s">
        <v>339</v>
      </c>
      <c r="C145" s="29" t="s">
        <v>340</v>
      </c>
      <c r="D145" s="21"/>
      <c r="E145" s="21" t="s">
        <v>47</v>
      </c>
      <c r="F145" s="21" t="s">
        <v>341</v>
      </c>
      <c r="G145" s="43"/>
      <c r="H145" s="23" t="str">
        <f t="shared" si="6"/>
        <v/>
      </c>
      <c r="I145" s="43">
        <v>301.60000000000002</v>
      </c>
      <c r="J145" s="35"/>
      <c r="K145" s="35"/>
      <c r="L145" s="25" t="str">
        <f t="shared" si="7"/>
        <v/>
      </c>
      <c r="M145" s="26" t="str">
        <f t="shared" si="8"/>
        <v/>
      </c>
    </row>
    <row r="146" spans="1:13" s="27" customFormat="1" ht="14.1" customHeight="1">
      <c r="A146" s="44"/>
      <c r="B146" s="18" t="s">
        <v>342</v>
      </c>
      <c r="C146" s="19" t="s">
        <v>343</v>
      </c>
      <c r="D146" s="20"/>
      <c r="E146" s="21" t="s">
        <v>19</v>
      </c>
      <c r="F146" s="20" t="s">
        <v>95</v>
      </c>
      <c r="G146" s="45"/>
      <c r="H146" s="23" t="str">
        <f t="shared" si="6"/>
        <v/>
      </c>
      <c r="I146" s="45">
        <v>990000</v>
      </c>
      <c r="J146" s="35"/>
      <c r="K146" s="35"/>
      <c r="L146" s="25" t="str">
        <f t="shared" si="7"/>
        <v/>
      </c>
      <c r="M146" s="26" t="str">
        <f t="shared" si="8"/>
        <v/>
      </c>
    </row>
    <row r="147" spans="1:13" s="27" customFormat="1" ht="14.1" customHeight="1">
      <c r="A147" s="44"/>
      <c r="B147" s="18" t="s">
        <v>344</v>
      </c>
      <c r="C147" s="19" t="s">
        <v>345</v>
      </c>
      <c r="D147" s="20"/>
      <c r="E147" s="21" t="s">
        <v>19</v>
      </c>
      <c r="F147" s="20" t="s">
        <v>95</v>
      </c>
      <c r="G147" s="45"/>
      <c r="H147" s="23" t="str">
        <f t="shared" si="6"/>
        <v/>
      </c>
      <c r="I147" s="45">
        <v>895000</v>
      </c>
      <c r="J147" s="35"/>
      <c r="K147" s="35"/>
      <c r="L147" s="25" t="str">
        <f t="shared" si="7"/>
        <v/>
      </c>
      <c r="M147" s="26" t="str">
        <f t="shared" si="8"/>
        <v/>
      </c>
    </row>
    <row r="148" spans="1:13" s="27" customFormat="1" ht="14.1" customHeight="1">
      <c r="A148" s="44"/>
      <c r="B148" s="18" t="s">
        <v>346</v>
      </c>
      <c r="C148" s="19" t="s">
        <v>347</v>
      </c>
      <c r="D148" s="20"/>
      <c r="E148" s="21" t="s">
        <v>19</v>
      </c>
      <c r="F148" s="20" t="s">
        <v>95</v>
      </c>
      <c r="G148" s="22"/>
      <c r="H148" s="23" t="str">
        <f t="shared" si="6"/>
        <v/>
      </c>
      <c r="I148" s="22">
        <v>1100000</v>
      </c>
      <c r="J148" s="35"/>
      <c r="K148" s="35"/>
      <c r="L148" s="25" t="str">
        <f t="shared" si="7"/>
        <v/>
      </c>
      <c r="M148" s="26" t="str">
        <f t="shared" si="8"/>
        <v/>
      </c>
    </row>
    <row r="149" spans="1:13" s="27" customFormat="1" ht="14.1" customHeight="1">
      <c r="A149" s="44"/>
      <c r="B149" s="18" t="s">
        <v>348</v>
      </c>
      <c r="C149" s="19" t="s">
        <v>349</v>
      </c>
      <c r="D149" s="20"/>
      <c r="E149" s="21" t="s">
        <v>19</v>
      </c>
      <c r="F149" s="20" t="s">
        <v>95</v>
      </c>
      <c r="G149" s="22"/>
      <c r="H149" s="23" t="str">
        <f t="shared" si="6"/>
        <v/>
      </c>
      <c r="I149" s="22">
        <v>1020000</v>
      </c>
      <c r="J149" s="35"/>
      <c r="K149" s="35"/>
      <c r="L149" s="25" t="str">
        <f t="shared" si="7"/>
        <v/>
      </c>
      <c r="M149" s="26" t="str">
        <f t="shared" si="8"/>
        <v/>
      </c>
    </row>
    <row r="150" spans="1:13" s="27" customFormat="1" ht="14.1" customHeight="1">
      <c r="A150" s="44"/>
      <c r="B150" s="18" t="s">
        <v>350</v>
      </c>
      <c r="C150" s="19" t="s">
        <v>351</v>
      </c>
      <c r="D150" s="20"/>
      <c r="E150" s="21" t="s">
        <v>19</v>
      </c>
      <c r="F150" s="20" t="s">
        <v>95</v>
      </c>
      <c r="G150" s="22"/>
      <c r="H150" s="23" t="str">
        <f t="shared" si="6"/>
        <v/>
      </c>
      <c r="I150" s="22">
        <v>635000</v>
      </c>
      <c r="J150" s="35"/>
      <c r="K150" s="35"/>
      <c r="L150" s="25" t="str">
        <f t="shared" si="7"/>
        <v/>
      </c>
      <c r="M150" s="26" t="str">
        <f t="shared" si="8"/>
        <v/>
      </c>
    </row>
    <row r="151" spans="1:13" s="27" customFormat="1" ht="14.1" customHeight="1">
      <c r="A151" s="44"/>
      <c r="B151" s="28" t="s">
        <v>352</v>
      </c>
      <c r="C151" s="19" t="s">
        <v>353</v>
      </c>
      <c r="D151" s="20"/>
      <c r="E151" s="21" t="s">
        <v>19</v>
      </c>
      <c r="F151" s="20" t="s">
        <v>95</v>
      </c>
      <c r="G151" s="22"/>
      <c r="H151" s="23" t="str">
        <f t="shared" si="6"/>
        <v/>
      </c>
      <c r="I151" s="22">
        <v>655000</v>
      </c>
      <c r="J151" s="35"/>
      <c r="K151" s="35"/>
      <c r="L151" s="25" t="str">
        <f t="shared" si="7"/>
        <v/>
      </c>
      <c r="M151" s="26" t="str">
        <f t="shared" si="8"/>
        <v/>
      </c>
    </row>
    <row r="152" spans="1:13" s="27" customFormat="1" ht="14.1" customHeight="1">
      <c r="A152" s="44"/>
      <c r="B152" s="18" t="s">
        <v>354</v>
      </c>
      <c r="C152" s="19" t="s">
        <v>355</v>
      </c>
      <c r="D152" s="20"/>
      <c r="E152" s="21" t="s">
        <v>19</v>
      </c>
      <c r="F152" s="20" t="s">
        <v>95</v>
      </c>
      <c r="G152" s="22"/>
      <c r="H152" s="23" t="str">
        <f t="shared" si="6"/>
        <v/>
      </c>
      <c r="I152" s="22">
        <v>2095000</v>
      </c>
      <c r="J152" s="35"/>
      <c r="K152" s="35"/>
      <c r="L152" s="25" t="str">
        <f t="shared" si="7"/>
        <v/>
      </c>
      <c r="M152" s="26" t="str">
        <f t="shared" si="8"/>
        <v/>
      </c>
    </row>
    <row r="153" spans="1:13" s="27" customFormat="1" ht="14.1" customHeight="1">
      <c r="A153" s="44"/>
      <c r="B153" s="18" t="s">
        <v>356</v>
      </c>
      <c r="C153" s="19" t="s">
        <v>357</v>
      </c>
      <c r="D153" s="20"/>
      <c r="E153" s="21" t="s">
        <v>19</v>
      </c>
      <c r="F153" s="20" t="s">
        <v>95</v>
      </c>
      <c r="G153" s="22"/>
      <c r="H153" s="23" t="str">
        <f t="shared" si="6"/>
        <v/>
      </c>
      <c r="I153" s="22">
        <v>902000</v>
      </c>
      <c r="J153" s="35"/>
      <c r="K153" s="35"/>
      <c r="L153" s="25" t="str">
        <f t="shared" si="7"/>
        <v/>
      </c>
      <c r="M153" s="26" t="str">
        <f t="shared" si="8"/>
        <v/>
      </c>
    </row>
    <row r="154" spans="1:13" s="27" customFormat="1" ht="14.1" customHeight="1">
      <c r="A154" s="44"/>
      <c r="B154" s="28" t="s">
        <v>358</v>
      </c>
      <c r="C154" s="19" t="s">
        <v>359</v>
      </c>
      <c r="D154" s="20"/>
      <c r="E154" s="21" t="s">
        <v>19</v>
      </c>
      <c r="F154" s="20" t="s">
        <v>95</v>
      </c>
      <c r="G154" s="33"/>
      <c r="H154" s="23" t="str">
        <f t="shared" si="6"/>
        <v/>
      </c>
      <c r="I154" s="33">
        <v>758000</v>
      </c>
      <c r="J154" s="35"/>
      <c r="K154" s="35"/>
      <c r="L154" s="25" t="str">
        <f t="shared" si="7"/>
        <v/>
      </c>
      <c r="M154" s="26" t="str">
        <f t="shared" si="8"/>
        <v/>
      </c>
    </row>
    <row r="155" spans="1:13" s="27" customFormat="1" ht="14.1" customHeight="1">
      <c r="A155" s="44"/>
      <c r="B155" s="18" t="s">
        <v>360</v>
      </c>
      <c r="C155" s="19" t="s">
        <v>361</v>
      </c>
      <c r="D155" s="20"/>
      <c r="E155" s="21" t="s">
        <v>19</v>
      </c>
      <c r="F155" s="20" t="s">
        <v>91</v>
      </c>
      <c r="G155" s="22"/>
      <c r="H155" s="23" t="str">
        <f t="shared" si="6"/>
        <v/>
      </c>
      <c r="I155" s="22">
        <v>1180000</v>
      </c>
      <c r="J155" s="35"/>
      <c r="K155" s="35"/>
      <c r="L155" s="25" t="str">
        <f t="shared" si="7"/>
        <v/>
      </c>
      <c r="M155" s="26" t="str">
        <f t="shared" si="8"/>
        <v/>
      </c>
    </row>
    <row r="156" spans="1:13" s="27" customFormat="1" ht="14.1" customHeight="1">
      <c r="A156" s="44"/>
      <c r="B156" s="28" t="s">
        <v>362</v>
      </c>
      <c r="C156" s="29" t="s">
        <v>361</v>
      </c>
      <c r="D156" s="21"/>
      <c r="E156" s="21" t="s">
        <v>19</v>
      </c>
      <c r="F156" s="20" t="s">
        <v>95</v>
      </c>
      <c r="G156" s="45"/>
      <c r="H156" s="23" t="str">
        <f t="shared" si="6"/>
        <v/>
      </c>
      <c r="I156" s="45">
        <v>1140000</v>
      </c>
      <c r="J156" s="35"/>
      <c r="K156" s="35"/>
      <c r="L156" s="25" t="str">
        <f t="shared" si="7"/>
        <v/>
      </c>
      <c r="M156" s="26" t="str">
        <f t="shared" si="8"/>
        <v/>
      </c>
    </row>
    <row r="157" spans="1:13" s="27" customFormat="1" ht="14.1" customHeight="1">
      <c r="A157" s="44"/>
      <c r="B157" s="18" t="s">
        <v>363</v>
      </c>
      <c r="C157" s="19" t="s">
        <v>364</v>
      </c>
      <c r="D157" s="20"/>
      <c r="E157" s="21" t="s">
        <v>19</v>
      </c>
      <c r="F157" s="20" t="s">
        <v>95</v>
      </c>
      <c r="G157" s="45"/>
      <c r="H157" s="23" t="str">
        <f t="shared" si="6"/>
        <v/>
      </c>
      <c r="I157" s="45">
        <v>1600000</v>
      </c>
      <c r="J157" s="35"/>
      <c r="K157" s="35"/>
      <c r="L157" s="25" t="str">
        <f t="shared" si="7"/>
        <v/>
      </c>
      <c r="M157" s="26" t="str">
        <f t="shared" si="8"/>
        <v/>
      </c>
    </row>
    <row r="158" spans="1:13" s="27" customFormat="1" ht="14.1" customHeight="1">
      <c r="A158" s="44"/>
      <c r="B158" s="18" t="s">
        <v>365</v>
      </c>
      <c r="C158" s="19" t="s">
        <v>366</v>
      </c>
      <c r="D158" s="20"/>
      <c r="E158" s="21" t="s">
        <v>19</v>
      </c>
      <c r="F158" s="20" t="s">
        <v>95</v>
      </c>
      <c r="G158" s="45"/>
      <c r="H158" s="23" t="str">
        <f t="shared" si="6"/>
        <v/>
      </c>
      <c r="I158" s="45">
        <v>2100000</v>
      </c>
      <c r="J158" s="35"/>
      <c r="K158" s="35"/>
      <c r="L158" s="25" t="str">
        <f t="shared" si="7"/>
        <v/>
      </c>
      <c r="M158" s="26" t="str">
        <f t="shared" si="8"/>
        <v/>
      </c>
    </row>
    <row r="159" spans="1:13" s="27" customFormat="1" ht="14.1" customHeight="1">
      <c r="A159" s="44"/>
      <c r="B159" s="18" t="s">
        <v>367</v>
      </c>
      <c r="C159" s="19" t="s">
        <v>366</v>
      </c>
      <c r="D159" s="20"/>
      <c r="E159" s="21" t="s">
        <v>19</v>
      </c>
      <c r="F159" s="20" t="s">
        <v>95</v>
      </c>
      <c r="G159" s="45"/>
      <c r="H159" s="23" t="str">
        <f t="shared" si="6"/>
        <v/>
      </c>
      <c r="I159" s="45">
        <v>1410000</v>
      </c>
      <c r="J159" s="35"/>
      <c r="K159" s="35"/>
      <c r="L159" s="25" t="str">
        <f t="shared" si="7"/>
        <v/>
      </c>
      <c r="M159" s="26" t="str">
        <f t="shared" si="8"/>
        <v/>
      </c>
    </row>
    <row r="160" spans="1:13" s="27" customFormat="1" ht="14.1" customHeight="1">
      <c r="A160" s="44"/>
      <c r="B160" s="28" t="s">
        <v>368</v>
      </c>
      <c r="C160" s="29" t="s">
        <v>369</v>
      </c>
      <c r="D160" s="21"/>
      <c r="E160" s="21" t="s">
        <v>19</v>
      </c>
      <c r="F160" s="20" t="s">
        <v>95</v>
      </c>
      <c r="G160" s="22"/>
      <c r="H160" s="23" t="str">
        <f t="shared" si="6"/>
        <v/>
      </c>
      <c r="I160" s="22">
        <v>2710000</v>
      </c>
      <c r="J160" s="35"/>
      <c r="K160" s="35"/>
      <c r="L160" s="25" t="str">
        <f t="shared" si="7"/>
        <v/>
      </c>
      <c r="M160" s="26" t="str">
        <f t="shared" si="8"/>
        <v/>
      </c>
    </row>
    <row r="161" spans="1:13" s="27" customFormat="1" ht="14.1" customHeight="1">
      <c r="A161" s="44"/>
      <c r="B161" s="28" t="s">
        <v>370</v>
      </c>
      <c r="C161" s="46" t="s">
        <v>371</v>
      </c>
      <c r="D161" s="21"/>
      <c r="E161" s="21" t="s">
        <v>19</v>
      </c>
      <c r="F161" s="21" t="s">
        <v>16</v>
      </c>
      <c r="G161" s="45"/>
      <c r="H161" s="23" t="str">
        <f t="shared" si="6"/>
        <v/>
      </c>
      <c r="I161" s="45">
        <v>2470</v>
      </c>
      <c r="J161" s="35"/>
      <c r="K161" s="35"/>
      <c r="L161" s="25" t="str">
        <f t="shared" si="7"/>
        <v/>
      </c>
      <c r="M161" s="26" t="str">
        <f t="shared" si="8"/>
        <v/>
      </c>
    </row>
    <row r="162" spans="1:13" s="27" customFormat="1" ht="14.1" customHeight="1">
      <c r="A162" s="44"/>
      <c r="B162" s="18" t="s">
        <v>372</v>
      </c>
      <c r="C162" s="29" t="s">
        <v>373</v>
      </c>
      <c r="D162" s="21"/>
      <c r="E162" s="21" t="s">
        <v>19</v>
      </c>
      <c r="F162" s="20" t="s">
        <v>95</v>
      </c>
      <c r="G162" s="45"/>
      <c r="H162" s="23" t="str">
        <f t="shared" si="6"/>
        <v/>
      </c>
      <c r="I162" s="45">
        <v>1550000</v>
      </c>
      <c r="J162" s="35"/>
      <c r="K162" s="35"/>
      <c r="L162" s="25" t="str">
        <f t="shared" si="7"/>
        <v/>
      </c>
      <c r="M162" s="26" t="str">
        <f t="shared" si="8"/>
        <v/>
      </c>
    </row>
    <row r="163" spans="1:13" s="27" customFormat="1" ht="14.1" customHeight="1">
      <c r="A163" s="44"/>
      <c r="B163" s="18" t="s">
        <v>374</v>
      </c>
      <c r="C163" s="19" t="s">
        <v>375</v>
      </c>
      <c r="D163" s="20"/>
      <c r="E163" s="21" t="s">
        <v>15</v>
      </c>
      <c r="F163" s="21" t="s">
        <v>205</v>
      </c>
      <c r="G163" s="30"/>
      <c r="H163" s="23" t="str">
        <f t="shared" si="6"/>
        <v/>
      </c>
      <c r="I163" s="30">
        <v>29160</v>
      </c>
      <c r="J163" s="35"/>
      <c r="K163" s="35"/>
      <c r="L163" s="25" t="str">
        <f t="shared" si="7"/>
        <v/>
      </c>
      <c r="M163" s="26" t="str">
        <f t="shared" si="8"/>
        <v/>
      </c>
    </row>
    <row r="164" spans="1:13" s="27" customFormat="1" ht="14.1" customHeight="1">
      <c r="A164" s="44"/>
      <c r="B164" s="18" t="s">
        <v>376</v>
      </c>
      <c r="C164" s="19" t="s">
        <v>377</v>
      </c>
      <c r="D164" s="20"/>
      <c r="E164" s="21" t="s">
        <v>19</v>
      </c>
      <c r="F164" s="21" t="s">
        <v>205</v>
      </c>
      <c r="G164" s="30"/>
      <c r="H164" s="23" t="str">
        <f t="shared" si="6"/>
        <v/>
      </c>
      <c r="I164" s="30">
        <v>8280</v>
      </c>
      <c r="J164" s="35"/>
      <c r="K164" s="35"/>
      <c r="L164" s="25" t="str">
        <f t="shared" si="7"/>
        <v/>
      </c>
      <c r="M164" s="26" t="str">
        <f t="shared" si="8"/>
        <v/>
      </c>
    </row>
    <row r="165" spans="1:13" s="27" customFormat="1" ht="14.1" customHeight="1">
      <c r="A165" s="44"/>
      <c r="B165" s="18" t="s">
        <v>378</v>
      </c>
      <c r="C165" s="19" t="s">
        <v>379</v>
      </c>
      <c r="D165" s="20"/>
      <c r="E165" s="21" t="s">
        <v>19</v>
      </c>
      <c r="F165" s="20" t="s">
        <v>16</v>
      </c>
      <c r="G165" s="30"/>
      <c r="H165" s="23" t="str">
        <f t="shared" si="6"/>
        <v/>
      </c>
      <c r="I165" s="30">
        <v>2200</v>
      </c>
      <c r="J165" s="35"/>
      <c r="K165" s="35"/>
      <c r="L165" s="25" t="str">
        <f t="shared" si="7"/>
        <v/>
      </c>
      <c r="M165" s="26" t="str">
        <f t="shared" si="8"/>
        <v/>
      </c>
    </row>
    <row r="166" spans="1:13" s="27" customFormat="1" ht="14.1" customHeight="1">
      <c r="A166" s="44"/>
      <c r="B166" s="18" t="s">
        <v>380</v>
      </c>
      <c r="C166" s="19" t="s">
        <v>381</v>
      </c>
      <c r="D166" s="20"/>
      <c r="E166" s="21" t="s">
        <v>19</v>
      </c>
      <c r="F166" s="20" t="s">
        <v>95</v>
      </c>
      <c r="G166" s="30"/>
      <c r="H166" s="23" t="str">
        <f t="shared" si="6"/>
        <v/>
      </c>
      <c r="I166" s="30">
        <v>1940000</v>
      </c>
      <c r="J166" s="35"/>
      <c r="K166" s="35"/>
      <c r="L166" s="25" t="str">
        <f t="shared" si="7"/>
        <v/>
      </c>
      <c r="M166" s="26" t="str">
        <f t="shared" si="8"/>
        <v/>
      </c>
    </row>
    <row r="167" spans="1:13" s="27" customFormat="1" ht="14.1" customHeight="1">
      <c r="A167" s="44"/>
      <c r="B167" s="18" t="s">
        <v>382</v>
      </c>
      <c r="C167" s="19" t="s">
        <v>383</v>
      </c>
      <c r="D167" s="20"/>
      <c r="E167" s="21" t="s">
        <v>19</v>
      </c>
      <c r="F167" s="20" t="s">
        <v>95</v>
      </c>
      <c r="G167" s="30"/>
      <c r="H167" s="23" t="str">
        <f t="shared" si="6"/>
        <v/>
      </c>
      <c r="I167" s="30">
        <v>1900000</v>
      </c>
      <c r="J167" s="35"/>
      <c r="K167" s="35"/>
      <c r="L167" s="25" t="str">
        <f t="shared" si="7"/>
        <v/>
      </c>
      <c r="M167" s="26" t="str">
        <f t="shared" si="8"/>
        <v/>
      </c>
    </row>
    <row r="168" spans="1:13" s="27" customFormat="1" ht="14.1" customHeight="1">
      <c r="A168" s="44"/>
      <c r="B168" s="18" t="s">
        <v>384</v>
      </c>
      <c r="C168" s="19" t="s">
        <v>385</v>
      </c>
      <c r="D168" s="20"/>
      <c r="E168" s="21" t="s">
        <v>19</v>
      </c>
      <c r="F168" s="21" t="s">
        <v>42</v>
      </c>
      <c r="G168" s="30"/>
      <c r="H168" s="23" t="str">
        <f t="shared" si="6"/>
        <v/>
      </c>
      <c r="I168" s="30">
        <v>92900</v>
      </c>
      <c r="J168" s="21"/>
      <c r="K168" s="21"/>
      <c r="L168" s="25" t="str">
        <f t="shared" si="7"/>
        <v/>
      </c>
      <c r="M168" s="26" t="str">
        <f t="shared" si="8"/>
        <v/>
      </c>
    </row>
    <row r="169" spans="1:13" s="27" customFormat="1" ht="14.1" customHeight="1">
      <c r="A169" s="44"/>
      <c r="B169" s="18" t="s">
        <v>386</v>
      </c>
      <c r="C169" s="29" t="s">
        <v>387</v>
      </c>
      <c r="D169" s="21"/>
      <c r="E169" s="21" t="s">
        <v>19</v>
      </c>
      <c r="F169" s="21" t="s">
        <v>68</v>
      </c>
      <c r="G169" s="30"/>
      <c r="H169" s="23" t="str">
        <f t="shared" si="6"/>
        <v/>
      </c>
      <c r="I169" s="30">
        <v>72800</v>
      </c>
      <c r="J169" s="35"/>
      <c r="K169" s="35"/>
      <c r="L169" s="25" t="str">
        <f t="shared" si="7"/>
        <v/>
      </c>
      <c r="M169" s="26" t="str">
        <f t="shared" si="8"/>
        <v/>
      </c>
    </row>
    <row r="170" spans="1:13" s="27" customFormat="1" ht="14.1" customHeight="1">
      <c r="A170" s="47"/>
      <c r="B170" s="18" t="s">
        <v>388</v>
      </c>
      <c r="C170" s="19" t="s">
        <v>389</v>
      </c>
      <c r="D170" s="20"/>
      <c r="E170" s="21" t="s">
        <v>15</v>
      </c>
      <c r="F170" s="21" t="s">
        <v>42</v>
      </c>
      <c r="G170" s="22"/>
      <c r="H170" s="23" t="str">
        <f t="shared" si="6"/>
        <v/>
      </c>
      <c r="I170" s="22">
        <v>120000</v>
      </c>
      <c r="J170" s="35"/>
      <c r="K170" s="35"/>
      <c r="L170" s="25" t="str">
        <f t="shared" si="7"/>
        <v/>
      </c>
      <c r="M170" s="26" t="str">
        <f t="shared" si="8"/>
        <v/>
      </c>
    </row>
    <row r="171" spans="1:13" s="27" customFormat="1" ht="14.1" customHeight="1">
      <c r="A171" s="48" t="s">
        <v>390</v>
      </c>
      <c r="B171" s="18" t="s">
        <v>391</v>
      </c>
      <c r="C171" s="19" t="s">
        <v>392</v>
      </c>
      <c r="D171" s="20"/>
      <c r="E171" s="21" t="s">
        <v>19</v>
      </c>
      <c r="F171" s="21" t="s">
        <v>220</v>
      </c>
      <c r="G171" s="22"/>
      <c r="H171" s="23" t="str">
        <f t="shared" si="6"/>
        <v/>
      </c>
      <c r="I171" s="22">
        <v>12000</v>
      </c>
      <c r="J171" s="40"/>
      <c r="K171" s="21"/>
      <c r="L171" s="25" t="str">
        <f t="shared" si="7"/>
        <v/>
      </c>
      <c r="M171" s="26" t="str">
        <f t="shared" si="8"/>
        <v/>
      </c>
    </row>
    <row r="172" spans="1:13" s="27" customFormat="1" ht="14.1" customHeight="1">
      <c r="A172" s="48"/>
      <c r="B172" s="18" t="s">
        <v>393</v>
      </c>
      <c r="C172" s="19" t="s">
        <v>394</v>
      </c>
      <c r="D172" s="20"/>
      <c r="E172" s="21" t="s">
        <v>19</v>
      </c>
      <c r="F172" s="21" t="s">
        <v>220</v>
      </c>
      <c r="G172" s="30"/>
      <c r="H172" s="23" t="str">
        <f t="shared" si="6"/>
        <v/>
      </c>
      <c r="I172" s="30">
        <v>20000</v>
      </c>
      <c r="J172" s="40"/>
      <c r="K172" s="35"/>
      <c r="L172" s="25" t="str">
        <f t="shared" si="7"/>
        <v/>
      </c>
      <c r="M172" s="26" t="str">
        <f t="shared" si="8"/>
        <v/>
      </c>
    </row>
    <row r="173" spans="1:13" s="27" customFormat="1" ht="14.1" customHeight="1">
      <c r="A173" s="48"/>
      <c r="B173" s="18" t="s">
        <v>395</v>
      </c>
      <c r="C173" s="19" t="s">
        <v>396</v>
      </c>
      <c r="D173" s="20"/>
      <c r="E173" s="21" t="s">
        <v>19</v>
      </c>
      <c r="F173" s="21" t="s">
        <v>220</v>
      </c>
      <c r="G173" s="30"/>
      <c r="H173" s="23" t="str">
        <f t="shared" si="6"/>
        <v/>
      </c>
      <c r="I173" s="30">
        <v>70000</v>
      </c>
      <c r="J173" s="40"/>
      <c r="K173" s="21"/>
      <c r="L173" s="25" t="str">
        <f t="shared" si="7"/>
        <v/>
      </c>
      <c r="M173" s="26" t="str">
        <f t="shared" si="8"/>
        <v/>
      </c>
    </row>
    <row r="174" spans="1:13" s="27" customFormat="1" ht="14.1" customHeight="1">
      <c r="A174" s="48"/>
      <c r="B174" s="18" t="s">
        <v>397</v>
      </c>
      <c r="C174" s="19" t="s">
        <v>398</v>
      </c>
      <c r="D174" s="20"/>
      <c r="E174" s="21" t="s">
        <v>19</v>
      </c>
      <c r="F174" s="21" t="s">
        <v>220</v>
      </c>
      <c r="G174" s="30"/>
      <c r="H174" s="23" t="str">
        <f t="shared" si="6"/>
        <v/>
      </c>
      <c r="I174" s="30">
        <v>12000</v>
      </c>
      <c r="J174" s="40"/>
      <c r="K174" s="21"/>
      <c r="L174" s="25" t="str">
        <f t="shared" si="7"/>
        <v/>
      </c>
      <c r="M174" s="26" t="str">
        <f t="shared" si="8"/>
        <v/>
      </c>
    </row>
    <row r="175" spans="1:13" s="27" customFormat="1" ht="14.1" customHeight="1">
      <c r="A175" s="48"/>
      <c r="B175" s="18" t="s">
        <v>399</v>
      </c>
      <c r="C175" s="19" t="s">
        <v>400</v>
      </c>
      <c r="D175" s="20"/>
      <c r="E175" s="21" t="s">
        <v>19</v>
      </c>
      <c r="F175" s="21" t="s">
        <v>401</v>
      </c>
      <c r="G175" s="30"/>
      <c r="H175" s="23" t="str">
        <f t="shared" si="6"/>
        <v/>
      </c>
      <c r="I175" s="30">
        <v>32000</v>
      </c>
      <c r="J175" s="40"/>
      <c r="K175" s="21"/>
      <c r="L175" s="25" t="str">
        <f t="shared" si="7"/>
        <v/>
      </c>
      <c r="M175" s="26" t="str">
        <f t="shared" si="8"/>
        <v/>
      </c>
    </row>
    <row r="176" spans="1:13" s="27" customFormat="1" ht="14.1" customHeight="1">
      <c r="A176" s="48"/>
      <c r="B176" s="28" t="s">
        <v>402</v>
      </c>
      <c r="C176" s="19" t="s">
        <v>403</v>
      </c>
      <c r="D176" s="20"/>
      <c r="E176" s="21" t="s">
        <v>19</v>
      </c>
      <c r="F176" s="21" t="s">
        <v>401</v>
      </c>
      <c r="G176" s="30"/>
      <c r="H176" s="23" t="str">
        <f t="shared" si="6"/>
        <v/>
      </c>
      <c r="I176" s="30">
        <v>25000</v>
      </c>
      <c r="J176" s="40"/>
      <c r="K176" s="21"/>
      <c r="L176" s="25" t="str">
        <f t="shared" si="7"/>
        <v/>
      </c>
      <c r="M176" s="26" t="str">
        <f t="shared" si="8"/>
        <v/>
      </c>
    </row>
    <row r="177" spans="1:13" s="27" customFormat="1" ht="14.1" customHeight="1">
      <c r="A177" s="48"/>
      <c r="B177" s="18" t="s">
        <v>404</v>
      </c>
      <c r="C177" s="19" t="s">
        <v>405</v>
      </c>
      <c r="D177" s="20"/>
      <c r="E177" s="21" t="s">
        <v>19</v>
      </c>
      <c r="F177" s="21" t="s">
        <v>401</v>
      </c>
      <c r="G177" s="30"/>
      <c r="H177" s="23" t="str">
        <f t="shared" si="6"/>
        <v/>
      </c>
      <c r="I177" s="30">
        <v>11000</v>
      </c>
      <c r="J177" s="40"/>
      <c r="K177" s="21"/>
      <c r="L177" s="25" t="str">
        <f t="shared" si="7"/>
        <v/>
      </c>
      <c r="M177" s="26" t="str">
        <f t="shared" si="8"/>
        <v/>
      </c>
    </row>
    <row r="178" spans="1:13" s="27" customFormat="1" ht="14.1" customHeight="1">
      <c r="A178" s="48"/>
      <c r="B178" s="18" t="s">
        <v>406</v>
      </c>
      <c r="C178" s="19" t="s">
        <v>407</v>
      </c>
      <c r="D178" s="20"/>
      <c r="E178" s="21" t="s">
        <v>19</v>
      </c>
      <c r="F178" s="21" t="s">
        <v>220</v>
      </c>
      <c r="G178" s="30"/>
      <c r="H178" s="23" t="str">
        <f t="shared" si="6"/>
        <v/>
      </c>
      <c r="I178" s="30">
        <v>18000</v>
      </c>
      <c r="J178" s="40"/>
      <c r="K178" s="35"/>
      <c r="L178" s="25" t="str">
        <f t="shared" si="7"/>
        <v/>
      </c>
      <c r="M178" s="26" t="str">
        <f t="shared" si="8"/>
        <v/>
      </c>
    </row>
    <row r="179" spans="1:13" s="27" customFormat="1" ht="14.1" customHeight="1">
      <c r="A179" s="48"/>
      <c r="B179" s="18" t="s">
        <v>408</v>
      </c>
      <c r="C179" s="29" t="s">
        <v>409</v>
      </c>
      <c r="D179" s="21"/>
      <c r="E179" s="21" t="s">
        <v>19</v>
      </c>
      <c r="F179" s="21" t="s">
        <v>220</v>
      </c>
      <c r="G179" s="30"/>
      <c r="H179" s="23" t="str">
        <f t="shared" si="6"/>
        <v/>
      </c>
      <c r="I179" s="30">
        <v>25000</v>
      </c>
      <c r="J179" s="40"/>
      <c r="K179" s="35"/>
      <c r="L179" s="25" t="str">
        <f t="shared" si="7"/>
        <v/>
      </c>
      <c r="M179" s="26" t="str">
        <f t="shared" si="8"/>
        <v/>
      </c>
    </row>
    <row r="180" spans="1:13" s="27" customFormat="1" ht="14.1" customHeight="1">
      <c r="A180" s="48"/>
      <c r="B180" s="28" t="s">
        <v>410</v>
      </c>
      <c r="C180" s="29" t="s">
        <v>411</v>
      </c>
      <c r="D180" s="21"/>
      <c r="E180" s="21" t="s">
        <v>19</v>
      </c>
      <c r="F180" s="21" t="s">
        <v>401</v>
      </c>
      <c r="G180" s="30"/>
      <c r="H180" s="23" t="str">
        <f>IF(G180="","",IF(G180&gt;I180,"▽","▲"))</f>
        <v/>
      </c>
      <c r="I180" s="30">
        <v>450000</v>
      </c>
      <c r="J180" s="40"/>
      <c r="K180" s="35"/>
      <c r="L180" s="25" t="str">
        <f>IF(G180="","",I180-G180)</f>
        <v/>
      </c>
      <c r="M180" s="26" t="str">
        <f>IF(G180="","",((I180-G180)/G180)*100)</f>
        <v/>
      </c>
    </row>
    <row r="181" spans="1:13" s="27" customFormat="1" ht="14.1" customHeight="1">
      <c r="A181" s="48"/>
      <c r="B181" s="18" t="s">
        <v>412</v>
      </c>
      <c r="C181" s="19" t="s">
        <v>413</v>
      </c>
      <c r="D181" s="20"/>
      <c r="E181" s="21" t="s">
        <v>19</v>
      </c>
      <c r="F181" s="21" t="s">
        <v>341</v>
      </c>
      <c r="G181" s="30"/>
      <c r="H181" s="23" t="str">
        <f t="shared" si="6"/>
        <v/>
      </c>
      <c r="I181" s="30">
        <v>470</v>
      </c>
      <c r="J181" s="35"/>
      <c r="K181" s="35"/>
      <c r="L181" s="25" t="str">
        <f t="shared" si="7"/>
        <v/>
      </c>
      <c r="M181" s="26" t="str">
        <f t="shared" si="8"/>
        <v/>
      </c>
    </row>
    <row r="182" spans="1:13" s="27" customFormat="1" ht="14.1" customHeight="1">
      <c r="A182" s="48"/>
      <c r="B182" s="18" t="s">
        <v>414</v>
      </c>
      <c r="C182" s="19" t="s">
        <v>415</v>
      </c>
      <c r="D182" s="20"/>
      <c r="E182" s="21" t="s">
        <v>19</v>
      </c>
      <c r="F182" s="21" t="s">
        <v>341</v>
      </c>
      <c r="G182" s="30"/>
      <c r="H182" s="23" t="str">
        <f t="shared" si="6"/>
        <v/>
      </c>
      <c r="I182" s="30">
        <v>470</v>
      </c>
      <c r="J182" s="35"/>
      <c r="K182" s="35"/>
      <c r="L182" s="25" t="str">
        <f t="shared" si="7"/>
        <v/>
      </c>
      <c r="M182" s="26" t="str">
        <f t="shared" si="8"/>
        <v/>
      </c>
    </row>
    <row r="183" spans="1:13" s="27" customFormat="1" ht="14.1" customHeight="1">
      <c r="A183" s="48"/>
      <c r="B183" s="18" t="s">
        <v>416</v>
      </c>
      <c r="C183" s="19" t="s">
        <v>417</v>
      </c>
      <c r="D183" s="20"/>
      <c r="E183" s="21" t="s">
        <v>19</v>
      </c>
      <c r="F183" s="21" t="s">
        <v>418</v>
      </c>
      <c r="G183" s="30"/>
      <c r="H183" s="23" t="str">
        <f t="shared" si="6"/>
        <v/>
      </c>
      <c r="I183" s="30">
        <v>11500</v>
      </c>
      <c r="J183" s="35"/>
      <c r="K183" s="35"/>
      <c r="L183" s="25" t="str">
        <f t="shared" si="7"/>
        <v/>
      </c>
      <c r="M183" s="26" t="str">
        <f t="shared" si="8"/>
        <v/>
      </c>
    </row>
    <row r="184" spans="1:13" s="27" customFormat="1" ht="14.1" customHeight="1">
      <c r="A184" s="48"/>
      <c r="B184" s="18" t="s">
        <v>419</v>
      </c>
      <c r="C184" s="19" t="s">
        <v>420</v>
      </c>
      <c r="D184" s="20"/>
      <c r="E184" s="21" t="s">
        <v>19</v>
      </c>
      <c r="F184" s="20" t="s">
        <v>16</v>
      </c>
      <c r="G184" s="30"/>
      <c r="H184" s="23" t="str">
        <f t="shared" si="6"/>
        <v/>
      </c>
      <c r="I184" s="30">
        <v>11500</v>
      </c>
      <c r="J184" s="35"/>
      <c r="K184" s="35"/>
      <c r="L184" s="25" t="str">
        <f t="shared" si="7"/>
        <v/>
      </c>
      <c r="M184" s="26" t="str">
        <f t="shared" si="8"/>
        <v/>
      </c>
    </row>
    <row r="185" spans="1:13" s="27" customFormat="1" ht="14.1" customHeight="1">
      <c r="A185" s="17" t="s">
        <v>421</v>
      </c>
      <c r="B185" s="18" t="s">
        <v>422</v>
      </c>
      <c r="C185" s="19" t="s">
        <v>423</v>
      </c>
      <c r="D185" s="20"/>
      <c r="E185" s="21" t="s">
        <v>19</v>
      </c>
      <c r="F185" s="20" t="s">
        <v>16</v>
      </c>
      <c r="G185" s="30"/>
      <c r="H185" s="23" t="str">
        <f t="shared" si="6"/>
        <v/>
      </c>
      <c r="I185" s="30">
        <v>18100</v>
      </c>
      <c r="J185" s="21"/>
      <c r="K185" s="35"/>
      <c r="L185" s="25" t="str">
        <f t="shared" si="7"/>
        <v/>
      </c>
      <c r="M185" s="26" t="str">
        <f t="shared" si="8"/>
        <v/>
      </c>
    </row>
    <row r="186" spans="1:13" s="27" customFormat="1" ht="14.1" customHeight="1">
      <c r="A186" s="17"/>
      <c r="B186" s="18" t="s">
        <v>424</v>
      </c>
      <c r="C186" s="19" t="s">
        <v>425</v>
      </c>
      <c r="D186" s="20"/>
      <c r="E186" s="21" t="s">
        <v>19</v>
      </c>
      <c r="F186" s="20" t="s">
        <v>16</v>
      </c>
      <c r="G186" s="30"/>
      <c r="H186" s="23" t="str">
        <f t="shared" si="6"/>
        <v/>
      </c>
      <c r="I186" s="30">
        <v>9750</v>
      </c>
      <c r="J186" s="21"/>
      <c r="K186" s="35"/>
      <c r="L186" s="25" t="str">
        <f t="shared" si="7"/>
        <v/>
      </c>
      <c r="M186" s="26" t="str">
        <f t="shared" si="8"/>
        <v/>
      </c>
    </row>
    <row r="187" spans="1:13" s="27" customFormat="1" ht="14.1" customHeight="1">
      <c r="A187" s="17"/>
      <c r="B187" s="18" t="s">
        <v>426</v>
      </c>
      <c r="C187" s="19" t="s">
        <v>427</v>
      </c>
      <c r="D187" s="20" t="s">
        <v>129</v>
      </c>
      <c r="E187" s="21" t="s">
        <v>19</v>
      </c>
      <c r="F187" s="20" t="s">
        <v>114</v>
      </c>
      <c r="G187" s="30"/>
      <c r="H187" s="23" t="str">
        <f>IF(G187="","",IF(G187&gt;I187,"▽","▲"))</f>
        <v/>
      </c>
      <c r="I187" s="30">
        <v>4354</v>
      </c>
      <c r="J187" s="21"/>
      <c r="K187" s="21"/>
      <c r="L187" s="25" t="str">
        <f>IF(G187="","",I187-G187)</f>
        <v/>
      </c>
      <c r="M187" s="26" t="str">
        <f>IF(G187="","",((I187-G187)/G187)*100)</f>
        <v/>
      </c>
    </row>
    <row r="188" spans="1:13" s="27" customFormat="1" ht="14.1" customHeight="1">
      <c r="A188" s="17"/>
      <c r="B188" s="18" t="s">
        <v>428</v>
      </c>
      <c r="C188" s="29" t="s">
        <v>429</v>
      </c>
      <c r="D188" s="21" t="s">
        <v>129</v>
      </c>
      <c r="E188" s="21" t="s">
        <v>19</v>
      </c>
      <c r="F188" s="20" t="s">
        <v>114</v>
      </c>
      <c r="G188" s="30"/>
      <c r="H188" s="23" t="str">
        <f t="shared" si="6"/>
        <v/>
      </c>
      <c r="I188" s="30">
        <v>3638</v>
      </c>
      <c r="J188" s="21"/>
      <c r="K188" s="21"/>
      <c r="L188" s="25" t="str">
        <f t="shared" si="7"/>
        <v/>
      </c>
      <c r="M188" s="26" t="str">
        <f t="shared" si="8"/>
        <v/>
      </c>
    </row>
    <row r="189" spans="1:13" s="27" customFormat="1" ht="14.1" customHeight="1">
      <c r="A189" s="17"/>
      <c r="B189" s="18" t="s">
        <v>430</v>
      </c>
      <c r="C189" s="19" t="s">
        <v>431</v>
      </c>
      <c r="D189" s="20" t="s">
        <v>129</v>
      </c>
      <c r="E189" s="21" t="s">
        <v>19</v>
      </c>
      <c r="F189" s="20" t="s">
        <v>16</v>
      </c>
      <c r="G189" s="30"/>
      <c r="H189" s="23" t="str">
        <f t="shared" si="6"/>
        <v/>
      </c>
      <c r="I189" s="30">
        <v>2170</v>
      </c>
      <c r="J189" s="21"/>
      <c r="K189" s="21"/>
      <c r="L189" s="25" t="str">
        <f t="shared" si="7"/>
        <v/>
      </c>
      <c r="M189" s="26" t="str">
        <f t="shared" si="8"/>
        <v/>
      </c>
    </row>
    <row r="190" spans="1:13" s="27" customFormat="1" ht="14.1" customHeight="1">
      <c r="A190" s="17"/>
      <c r="B190" s="18" t="s">
        <v>432</v>
      </c>
      <c r="C190" s="29" t="s">
        <v>433</v>
      </c>
      <c r="D190" s="21" t="s">
        <v>129</v>
      </c>
      <c r="E190" s="21" t="s">
        <v>19</v>
      </c>
      <c r="F190" s="21" t="s">
        <v>16</v>
      </c>
      <c r="G190" s="30"/>
      <c r="H190" s="23" t="str">
        <f t="shared" si="6"/>
        <v/>
      </c>
      <c r="I190" s="30">
        <v>6520</v>
      </c>
      <c r="J190" s="21"/>
      <c r="K190" s="21"/>
      <c r="L190" s="25" t="str">
        <f t="shared" si="7"/>
        <v/>
      </c>
      <c r="M190" s="26" t="str">
        <f t="shared" si="8"/>
        <v/>
      </c>
    </row>
    <row r="191" spans="1:13" s="27" customFormat="1" ht="14.1" customHeight="1">
      <c r="A191" s="17"/>
      <c r="B191" s="18" t="s">
        <v>434</v>
      </c>
      <c r="C191" s="19" t="s">
        <v>435</v>
      </c>
      <c r="D191" s="20" t="s">
        <v>129</v>
      </c>
      <c r="E191" s="21" t="s">
        <v>19</v>
      </c>
      <c r="F191" s="20" t="s">
        <v>114</v>
      </c>
      <c r="G191" s="30"/>
      <c r="H191" s="23" t="str">
        <f t="shared" si="6"/>
        <v/>
      </c>
      <c r="I191" s="30">
        <v>2170</v>
      </c>
      <c r="J191" s="21"/>
      <c r="K191" s="21"/>
      <c r="L191" s="25" t="str">
        <f t="shared" si="7"/>
        <v/>
      </c>
      <c r="M191" s="26" t="str">
        <f t="shared" si="8"/>
        <v/>
      </c>
    </row>
    <row r="192" spans="1:13" s="27" customFormat="1" ht="14.1" customHeight="1">
      <c r="A192" s="17"/>
      <c r="B192" s="28" t="s">
        <v>436</v>
      </c>
      <c r="C192" s="29" t="s">
        <v>437</v>
      </c>
      <c r="D192" s="21" t="s">
        <v>129</v>
      </c>
      <c r="E192" s="21" t="s">
        <v>19</v>
      </c>
      <c r="F192" s="20" t="s">
        <v>16</v>
      </c>
      <c r="G192" s="30"/>
      <c r="H192" s="23" t="str">
        <f t="shared" si="6"/>
        <v/>
      </c>
      <c r="I192" s="30">
        <v>2510</v>
      </c>
      <c r="J192" s="21"/>
      <c r="K192" s="21"/>
      <c r="L192" s="25" t="str">
        <f t="shared" si="7"/>
        <v/>
      </c>
      <c r="M192" s="26" t="str">
        <f t="shared" si="8"/>
        <v/>
      </c>
    </row>
    <row r="193" spans="1:13" s="27" customFormat="1" ht="14.1" customHeight="1">
      <c r="A193" s="48" t="s">
        <v>438</v>
      </c>
      <c r="B193" s="18" t="s">
        <v>439</v>
      </c>
      <c r="C193" s="29" t="s">
        <v>440</v>
      </c>
      <c r="D193" s="21"/>
      <c r="E193" s="21" t="s">
        <v>19</v>
      </c>
      <c r="F193" s="21" t="s">
        <v>441</v>
      </c>
      <c r="G193" s="30"/>
      <c r="H193" s="23" t="str">
        <f t="shared" si="6"/>
        <v/>
      </c>
      <c r="I193" s="30">
        <v>22140</v>
      </c>
      <c r="J193" s="35"/>
      <c r="K193" s="35"/>
      <c r="L193" s="25" t="str">
        <f t="shared" si="7"/>
        <v/>
      </c>
      <c r="M193" s="26" t="str">
        <f t="shared" si="8"/>
        <v/>
      </c>
    </row>
    <row r="194" spans="1:13" s="27" customFormat="1" ht="14.1" customHeight="1">
      <c r="A194" s="48"/>
      <c r="B194" s="18" t="s">
        <v>442</v>
      </c>
      <c r="C194" s="29" t="s">
        <v>443</v>
      </c>
      <c r="D194" s="21"/>
      <c r="E194" s="21" t="s">
        <v>19</v>
      </c>
      <c r="F194" s="21" t="s">
        <v>441</v>
      </c>
      <c r="G194" s="30"/>
      <c r="H194" s="23" t="str">
        <f t="shared" si="6"/>
        <v/>
      </c>
      <c r="I194" s="30">
        <v>37230</v>
      </c>
      <c r="J194" s="35"/>
      <c r="K194" s="35"/>
      <c r="L194" s="25" t="str">
        <f t="shared" si="7"/>
        <v/>
      </c>
      <c r="M194" s="26" t="str">
        <f t="shared" si="8"/>
        <v/>
      </c>
    </row>
    <row r="195" spans="1:13" s="27" customFormat="1" ht="14.1" customHeight="1">
      <c r="A195" s="48"/>
      <c r="B195" s="18" t="s">
        <v>444</v>
      </c>
      <c r="C195" s="19" t="s">
        <v>445</v>
      </c>
      <c r="D195" s="20"/>
      <c r="E195" s="21" t="s">
        <v>19</v>
      </c>
      <c r="F195" s="21" t="s">
        <v>441</v>
      </c>
      <c r="G195" s="30"/>
      <c r="H195" s="23" t="str">
        <f t="shared" ref="H195:H258" si="9">IF(G195="","",IF(G195&gt;I195,"▽","▲"))</f>
        <v/>
      </c>
      <c r="I195" s="30">
        <v>47560</v>
      </c>
      <c r="J195" s="35"/>
      <c r="K195" s="35"/>
      <c r="L195" s="25" t="str">
        <f t="shared" ref="L195:L258" si="10">IF(G195="","",I195-G195)</f>
        <v/>
      </c>
      <c r="M195" s="26" t="str">
        <f t="shared" ref="M195:M258" si="11">IF(G195="","",((I195-G195)/G195)*100)</f>
        <v/>
      </c>
    </row>
    <row r="196" spans="1:13" s="27" customFormat="1" ht="14.1" customHeight="1">
      <c r="A196" s="48"/>
      <c r="B196" s="18" t="s">
        <v>446</v>
      </c>
      <c r="C196" s="19" t="s">
        <v>447</v>
      </c>
      <c r="D196" s="20"/>
      <c r="E196" s="21" t="s">
        <v>19</v>
      </c>
      <c r="F196" s="21" t="s">
        <v>441</v>
      </c>
      <c r="G196" s="33"/>
      <c r="H196" s="23" t="str">
        <f t="shared" si="9"/>
        <v/>
      </c>
      <c r="I196" s="33">
        <v>64360</v>
      </c>
      <c r="J196" s="35"/>
      <c r="K196" s="35"/>
      <c r="L196" s="25" t="str">
        <f t="shared" si="10"/>
        <v/>
      </c>
      <c r="M196" s="26" t="str">
        <f t="shared" si="11"/>
        <v/>
      </c>
    </row>
    <row r="197" spans="1:13" s="27" customFormat="1" ht="14.1" customHeight="1">
      <c r="A197" s="48"/>
      <c r="B197" s="28" t="s">
        <v>448</v>
      </c>
      <c r="C197" s="29" t="s">
        <v>449</v>
      </c>
      <c r="D197" s="21"/>
      <c r="E197" s="21" t="s">
        <v>19</v>
      </c>
      <c r="F197" s="20" t="s">
        <v>95</v>
      </c>
      <c r="G197" s="30"/>
      <c r="H197" s="23" t="str">
        <f t="shared" si="9"/>
        <v/>
      </c>
      <c r="I197" s="30">
        <v>2400000</v>
      </c>
      <c r="J197" s="35"/>
      <c r="K197" s="35"/>
      <c r="L197" s="25" t="str">
        <f t="shared" si="10"/>
        <v/>
      </c>
      <c r="M197" s="26" t="str">
        <f t="shared" si="11"/>
        <v/>
      </c>
    </row>
    <row r="198" spans="1:13" s="27" customFormat="1" ht="14.1" customHeight="1">
      <c r="A198" s="48"/>
      <c r="B198" s="28" t="s">
        <v>450</v>
      </c>
      <c r="C198" s="29" t="s">
        <v>451</v>
      </c>
      <c r="D198" s="21"/>
      <c r="E198" s="21" t="s">
        <v>19</v>
      </c>
      <c r="F198" s="20" t="s">
        <v>95</v>
      </c>
      <c r="G198" s="30"/>
      <c r="H198" s="23" t="str">
        <f t="shared" si="9"/>
        <v/>
      </c>
      <c r="I198" s="30">
        <v>1300000</v>
      </c>
      <c r="J198" s="35"/>
      <c r="K198" s="35"/>
      <c r="L198" s="25" t="str">
        <f t="shared" si="10"/>
        <v/>
      </c>
      <c r="M198" s="26" t="str">
        <f t="shared" si="11"/>
        <v/>
      </c>
    </row>
    <row r="199" spans="1:13" s="27" customFormat="1" ht="14.1" customHeight="1">
      <c r="A199" s="48"/>
      <c r="B199" s="18" t="s">
        <v>452</v>
      </c>
      <c r="C199" s="19" t="s">
        <v>453</v>
      </c>
      <c r="D199" s="20"/>
      <c r="E199" s="21" t="s">
        <v>19</v>
      </c>
      <c r="F199" s="21" t="s">
        <v>441</v>
      </c>
      <c r="G199" s="30"/>
      <c r="H199" s="23" t="str">
        <f t="shared" si="9"/>
        <v/>
      </c>
      <c r="I199" s="30">
        <v>103100</v>
      </c>
      <c r="J199" s="35"/>
      <c r="K199" s="35"/>
      <c r="L199" s="25" t="str">
        <f t="shared" si="10"/>
        <v/>
      </c>
      <c r="M199" s="26" t="str">
        <f t="shared" si="11"/>
        <v/>
      </c>
    </row>
    <row r="200" spans="1:13" s="27" customFormat="1" ht="14.1" customHeight="1">
      <c r="A200" s="48"/>
      <c r="B200" s="18" t="s">
        <v>454</v>
      </c>
      <c r="C200" s="19" t="s">
        <v>455</v>
      </c>
      <c r="D200" s="20"/>
      <c r="E200" s="21" t="s">
        <v>19</v>
      </c>
      <c r="F200" s="20" t="s">
        <v>95</v>
      </c>
      <c r="G200" s="30"/>
      <c r="H200" s="23" t="str">
        <f t="shared" si="9"/>
        <v/>
      </c>
      <c r="I200" s="30">
        <v>1700000</v>
      </c>
      <c r="J200" s="35"/>
      <c r="K200" s="35"/>
      <c r="L200" s="25" t="str">
        <f t="shared" si="10"/>
        <v/>
      </c>
      <c r="M200" s="26" t="str">
        <f t="shared" si="11"/>
        <v/>
      </c>
    </row>
    <row r="201" spans="1:13" s="27" customFormat="1" ht="14.1" customHeight="1">
      <c r="A201" s="48"/>
      <c r="B201" s="18" t="s">
        <v>456</v>
      </c>
      <c r="C201" s="19" t="s">
        <v>457</v>
      </c>
      <c r="D201" s="20"/>
      <c r="E201" s="21" t="s">
        <v>47</v>
      </c>
      <c r="F201" s="20" t="s">
        <v>95</v>
      </c>
      <c r="G201" s="30"/>
      <c r="H201" s="23" t="str">
        <f t="shared" si="9"/>
        <v/>
      </c>
      <c r="I201" s="30">
        <v>520000</v>
      </c>
      <c r="J201" s="35"/>
      <c r="K201" s="35"/>
      <c r="L201" s="25" t="str">
        <f t="shared" si="10"/>
        <v/>
      </c>
      <c r="M201" s="26" t="str">
        <f t="shared" si="11"/>
        <v/>
      </c>
    </row>
    <row r="202" spans="1:13" s="27" customFormat="1" ht="14.1" customHeight="1">
      <c r="A202" s="48"/>
      <c r="B202" s="18" t="s">
        <v>458</v>
      </c>
      <c r="C202" s="19" t="s">
        <v>459</v>
      </c>
      <c r="D202" s="20"/>
      <c r="E202" s="21" t="s">
        <v>19</v>
      </c>
      <c r="F202" s="20" t="s">
        <v>16</v>
      </c>
      <c r="G202" s="30"/>
      <c r="H202" s="23" t="str">
        <f t="shared" si="9"/>
        <v/>
      </c>
      <c r="I202" s="30">
        <v>6500</v>
      </c>
      <c r="J202" s="35"/>
      <c r="K202" s="35"/>
      <c r="L202" s="25" t="str">
        <f t="shared" si="10"/>
        <v/>
      </c>
      <c r="M202" s="26" t="str">
        <f t="shared" si="11"/>
        <v/>
      </c>
    </row>
    <row r="203" spans="1:13" s="27" customFormat="1" ht="14.1" customHeight="1">
      <c r="A203" s="48"/>
      <c r="B203" s="18" t="s">
        <v>460</v>
      </c>
      <c r="C203" s="19" t="s">
        <v>461</v>
      </c>
      <c r="D203" s="20"/>
      <c r="E203" s="21" t="s">
        <v>15</v>
      </c>
      <c r="F203" s="20" t="s">
        <v>95</v>
      </c>
      <c r="G203" s="30"/>
      <c r="H203" s="23" t="str">
        <f t="shared" si="9"/>
        <v/>
      </c>
      <c r="I203" s="30">
        <v>1604400</v>
      </c>
      <c r="J203" s="35"/>
      <c r="K203" s="35"/>
      <c r="L203" s="25" t="str">
        <f t="shared" si="10"/>
        <v/>
      </c>
      <c r="M203" s="26" t="str">
        <f t="shared" si="11"/>
        <v/>
      </c>
    </row>
    <row r="204" spans="1:13" s="27" customFormat="1" ht="14.1" customHeight="1">
      <c r="A204" s="17" t="s">
        <v>462</v>
      </c>
      <c r="B204" s="28" t="s">
        <v>463</v>
      </c>
      <c r="C204" s="29" t="s">
        <v>464</v>
      </c>
      <c r="D204" s="21"/>
      <c r="E204" s="21" t="s">
        <v>19</v>
      </c>
      <c r="F204" s="21" t="s">
        <v>65</v>
      </c>
      <c r="G204" s="22"/>
      <c r="H204" s="23" t="str">
        <f t="shared" si="9"/>
        <v/>
      </c>
      <c r="I204" s="22">
        <v>23500</v>
      </c>
      <c r="J204" s="35"/>
      <c r="K204" s="35"/>
      <c r="L204" s="25" t="str">
        <f t="shared" si="10"/>
        <v/>
      </c>
      <c r="M204" s="26" t="str">
        <f t="shared" si="11"/>
        <v/>
      </c>
    </row>
    <row r="205" spans="1:13" s="27" customFormat="1" ht="14.1" customHeight="1">
      <c r="A205" s="17"/>
      <c r="B205" s="18" t="s">
        <v>465</v>
      </c>
      <c r="C205" s="19" t="s">
        <v>466</v>
      </c>
      <c r="D205" s="21" t="s">
        <v>129</v>
      </c>
      <c r="E205" s="21" t="s">
        <v>19</v>
      </c>
      <c r="F205" s="21" t="s">
        <v>280</v>
      </c>
      <c r="G205" s="30"/>
      <c r="H205" s="23" t="str">
        <f t="shared" si="9"/>
        <v/>
      </c>
      <c r="I205" s="30">
        <v>560000</v>
      </c>
      <c r="J205" s="35"/>
      <c r="K205" s="35"/>
      <c r="L205" s="25" t="str">
        <f t="shared" si="10"/>
        <v/>
      </c>
      <c r="M205" s="26" t="str">
        <f t="shared" si="11"/>
        <v/>
      </c>
    </row>
    <row r="206" spans="1:13" s="27" customFormat="1" ht="14.1" customHeight="1">
      <c r="A206" s="17"/>
      <c r="B206" s="28" t="s">
        <v>467</v>
      </c>
      <c r="C206" s="29" t="s">
        <v>468</v>
      </c>
      <c r="D206" s="21" t="s">
        <v>129</v>
      </c>
      <c r="E206" s="21" t="s">
        <v>19</v>
      </c>
      <c r="F206" s="21" t="s">
        <v>280</v>
      </c>
      <c r="G206" s="30"/>
      <c r="H206" s="23" t="str">
        <f t="shared" si="9"/>
        <v/>
      </c>
      <c r="I206" s="30">
        <v>215000</v>
      </c>
      <c r="J206" s="35"/>
      <c r="K206" s="35"/>
      <c r="L206" s="25" t="str">
        <f t="shared" si="10"/>
        <v/>
      </c>
      <c r="M206" s="26" t="str">
        <f t="shared" si="11"/>
        <v/>
      </c>
    </row>
    <row r="207" spans="1:13" s="27" customFormat="1" ht="14.1" customHeight="1">
      <c r="A207" s="17"/>
      <c r="B207" s="28" t="s">
        <v>469</v>
      </c>
      <c r="C207" s="29" t="s">
        <v>470</v>
      </c>
      <c r="D207" s="21"/>
      <c r="E207" s="21" t="s">
        <v>19</v>
      </c>
      <c r="F207" s="21" t="s">
        <v>68</v>
      </c>
      <c r="G207" s="30"/>
      <c r="H207" s="23" t="str">
        <f t="shared" si="9"/>
        <v/>
      </c>
      <c r="I207" s="30">
        <v>11000</v>
      </c>
      <c r="J207" s="35"/>
      <c r="K207" s="35"/>
      <c r="L207" s="25" t="str">
        <f t="shared" si="10"/>
        <v/>
      </c>
      <c r="M207" s="26" t="str">
        <f t="shared" si="11"/>
        <v/>
      </c>
    </row>
    <row r="208" spans="1:13" s="27" customFormat="1" ht="14.1" customHeight="1">
      <c r="A208" s="17"/>
      <c r="B208" s="18" t="s">
        <v>471</v>
      </c>
      <c r="C208" s="29" t="s">
        <v>472</v>
      </c>
      <c r="D208" s="21"/>
      <c r="E208" s="21" t="s">
        <v>19</v>
      </c>
      <c r="F208" s="21" t="s">
        <v>280</v>
      </c>
      <c r="G208" s="30"/>
      <c r="H208" s="23" t="str">
        <f t="shared" si="9"/>
        <v/>
      </c>
      <c r="I208" s="30">
        <v>277000</v>
      </c>
      <c r="J208" s="35"/>
      <c r="K208" s="35"/>
      <c r="L208" s="25" t="str">
        <f t="shared" si="10"/>
        <v/>
      </c>
      <c r="M208" s="26" t="str">
        <f t="shared" si="11"/>
        <v/>
      </c>
    </row>
    <row r="209" spans="1:13" s="27" customFormat="1" ht="14.1" customHeight="1">
      <c r="A209" s="17"/>
      <c r="B209" s="28" t="s">
        <v>473</v>
      </c>
      <c r="C209" s="29" t="s">
        <v>474</v>
      </c>
      <c r="D209" s="21" t="s">
        <v>129</v>
      </c>
      <c r="E209" s="21" t="s">
        <v>19</v>
      </c>
      <c r="F209" s="21" t="s">
        <v>280</v>
      </c>
      <c r="G209" s="30"/>
      <c r="H209" s="23" t="str">
        <f t="shared" si="9"/>
        <v/>
      </c>
      <c r="I209" s="30">
        <v>990000</v>
      </c>
      <c r="J209" s="35"/>
      <c r="K209" s="35"/>
      <c r="L209" s="25" t="str">
        <f t="shared" si="10"/>
        <v/>
      </c>
      <c r="M209" s="26" t="str">
        <f t="shared" si="11"/>
        <v/>
      </c>
    </row>
    <row r="210" spans="1:13" s="27" customFormat="1" ht="14.1" customHeight="1">
      <c r="A210" s="17"/>
      <c r="B210" s="28" t="s">
        <v>475</v>
      </c>
      <c r="C210" s="29" t="s">
        <v>476</v>
      </c>
      <c r="D210" s="21"/>
      <c r="E210" s="21" t="s">
        <v>19</v>
      </c>
      <c r="F210" s="21" t="s">
        <v>68</v>
      </c>
      <c r="G210" s="30"/>
      <c r="H210" s="23" t="str">
        <f t="shared" si="9"/>
        <v/>
      </c>
      <c r="I210" s="30">
        <v>425000</v>
      </c>
      <c r="J210" s="35"/>
      <c r="K210" s="35"/>
      <c r="L210" s="25" t="str">
        <f t="shared" si="10"/>
        <v/>
      </c>
      <c r="M210" s="26" t="str">
        <f t="shared" si="11"/>
        <v/>
      </c>
    </row>
    <row r="211" spans="1:13" s="27" customFormat="1" ht="14.1" customHeight="1">
      <c r="A211" s="17"/>
      <c r="B211" s="28" t="s">
        <v>477</v>
      </c>
      <c r="C211" s="29" t="s">
        <v>478</v>
      </c>
      <c r="D211" s="21"/>
      <c r="E211" s="21" t="s">
        <v>19</v>
      </c>
      <c r="F211" s="21" t="s">
        <v>68</v>
      </c>
      <c r="G211" s="30"/>
      <c r="H211" s="23" t="str">
        <f t="shared" si="9"/>
        <v/>
      </c>
      <c r="I211" s="30">
        <v>1306000</v>
      </c>
      <c r="J211" s="35"/>
      <c r="K211" s="35"/>
      <c r="L211" s="25" t="str">
        <f t="shared" si="10"/>
        <v/>
      </c>
      <c r="M211" s="26" t="str">
        <f t="shared" si="11"/>
        <v/>
      </c>
    </row>
    <row r="212" spans="1:13" s="27" customFormat="1" ht="14.1" customHeight="1">
      <c r="A212" s="17"/>
      <c r="B212" s="28" t="s">
        <v>479</v>
      </c>
      <c r="C212" s="29" t="s">
        <v>480</v>
      </c>
      <c r="D212" s="21"/>
      <c r="E212" s="21" t="s">
        <v>15</v>
      </c>
      <c r="F212" s="21" t="s">
        <v>68</v>
      </c>
      <c r="G212" s="32"/>
      <c r="H212" s="23" t="str">
        <f t="shared" si="9"/>
        <v/>
      </c>
      <c r="I212" s="32">
        <v>115000</v>
      </c>
      <c r="J212" s="35"/>
      <c r="K212" s="35"/>
      <c r="L212" s="25" t="str">
        <f t="shared" si="10"/>
        <v/>
      </c>
      <c r="M212" s="26" t="str">
        <f t="shared" si="11"/>
        <v/>
      </c>
    </row>
    <row r="213" spans="1:13" s="27" customFormat="1" ht="14.1" customHeight="1">
      <c r="A213" s="17"/>
      <c r="B213" s="18" t="s">
        <v>481</v>
      </c>
      <c r="C213" s="29" t="s">
        <v>482</v>
      </c>
      <c r="D213" s="21" t="s">
        <v>129</v>
      </c>
      <c r="E213" s="21" t="s">
        <v>19</v>
      </c>
      <c r="F213" s="21" t="s">
        <v>483</v>
      </c>
      <c r="G213" s="30"/>
      <c r="H213" s="23" t="str">
        <f t="shared" si="9"/>
        <v/>
      </c>
      <c r="I213" s="30">
        <v>2400</v>
      </c>
      <c r="J213" s="35"/>
      <c r="K213" s="35"/>
      <c r="L213" s="25" t="str">
        <f t="shared" si="10"/>
        <v/>
      </c>
      <c r="M213" s="26" t="str">
        <f t="shared" si="11"/>
        <v/>
      </c>
    </row>
    <row r="214" spans="1:13" s="27" customFormat="1" ht="14.1" customHeight="1">
      <c r="A214" s="17"/>
      <c r="B214" s="28" t="s">
        <v>484</v>
      </c>
      <c r="C214" s="29" t="s">
        <v>485</v>
      </c>
      <c r="D214" s="21" t="s">
        <v>129</v>
      </c>
      <c r="E214" s="21" t="s">
        <v>19</v>
      </c>
      <c r="F214" s="21" t="s">
        <v>483</v>
      </c>
      <c r="G214" s="30"/>
      <c r="H214" s="23" t="str">
        <f t="shared" si="9"/>
        <v/>
      </c>
      <c r="I214" s="30">
        <v>2400</v>
      </c>
      <c r="J214" s="35"/>
      <c r="K214" s="35"/>
      <c r="L214" s="25" t="str">
        <f t="shared" si="10"/>
        <v/>
      </c>
      <c r="M214" s="26" t="str">
        <f t="shared" si="11"/>
        <v/>
      </c>
    </row>
    <row r="215" spans="1:13" s="27" customFormat="1" ht="14.1" customHeight="1">
      <c r="A215" s="17"/>
      <c r="B215" s="18" t="s">
        <v>486</v>
      </c>
      <c r="C215" s="29" t="s">
        <v>487</v>
      </c>
      <c r="D215" s="21" t="s">
        <v>129</v>
      </c>
      <c r="E215" s="21" t="s">
        <v>19</v>
      </c>
      <c r="F215" s="21" t="s">
        <v>483</v>
      </c>
      <c r="G215" s="30"/>
      <c r="H215" s="23" t="str">
        <f t="shared" si="9"/>
        <v/>
      </c>
      <c r="I215" s="30">
        <v>2400</v>
      </c>
      <c r="J215" s="35"/>
      <c r="K215" s="35"/>
      <c r="L215" s="25" t="str">
        <f t="shared" si="10"/>
        <v/>
      </c>
      <c r="M215" s="26" t="str">
        <f t="shared" si="11"/>
        <v/>
      </c>
    </row>
    <row r="216" spans="1:13" s="27" customFormat="1" ht="14.1" customHeight="1">
      <c r="A216" s="42" t="s">
        <v>488</v>
      </c>
      <c r="B216" s="28" t="s">
        <v>489</v>
      </c>
      <c r="C216" s="29" t="s">
        <v>490</v>
      </c>
      <c r="D216" s="21" t="s">
        <v>129</v>
      </c>
      <c r="E216" s="21" t="s">
        <v>19</v>
      </c>
      <c r="F216" s="21" t="s">
        <v>418</v>
      </c>
      <c r="G216" s="30"/>
      <c r="H216" s="23" t="str">
        <f t="shared" si="9"/>
        <v/>
      </c>
      <c r="I216" s="30">
        <v>6000</v>
      </c>
      <c r="J216" s="35"/>
      <c r="K216" s="35"/>
      <c r="L216" s="25" t="str">
        <f t="shared" si="10"/>
        <v/>
      </c>
      <c r="M216" s="26" t="str">
        <f t="shared" si="11"/>
        <v/>
      </c>
    </row>
    <row r="217" spans="1:13" s="27" customFormat="1" ht="14.1" customHeight="1">
      <c r="A217" s="44"/>
      <c r="B217" s="28" t="s">
        <v>491</v>
      </c>
      <c r="C217" s="29" t="s">
        <v>492</v>
      </c>
      <c r="D217" s="21" t="s">
        <v>129</v>
      </c>
      <c r="E217" s="21" t="s">
        <v>19</v>
      </c>
      <c r="F217" s="20" t="s">
        <v>493</v>
      </c>
      <c r="G217" s="30"/>
      <c r="H217" s="23" t="str">
        <f t="shared" si="9"/>
        <v/>
      </c>
      <c r="I217" s="30">
        <v>8500</v>
      </c>
      <c r="J217" s="35"/>
      <c r="K217" s="35"/>
      <c r="L217" s="25" t="str">
        <f t="shared" si="10"/>
        <v/>
      </c>
      <c r="M217" s="26" t="str">
        <f t="shared" si="11"/>
        <v/>
      </c>
    </row>
    <row r="218" spans="1:13" s="27" customFormat="1" ht="14.1" customHeight="1">
      <c r="A218" s="44"/>
      <c r="B218" s="28" t="s">
        <v>491</v>
      </c>
      <c r="C218" s="29" t="s">
        <v>494</v>
      </c>
      <c r="D218" s="21" t="s">
        <v>129</v>
      </c>
      <c r="E218" s="21" t="s">
        <v>19</v>
      </c>
      <c r="F218" s="21" t="s">
        <v>495</v>
      </c>
      <c r="G218" s="33"/>
      <c r="H218" s="23" t="str">
        <f t="shared" si="9"/>
        <v/>
      </c>
      <c r="I218" s="33">
        <v>19000</v>
      </c>
      <c r="J218" s="35"/>
      <c r="K218" s="35"/>
      <c r="L218" s="25" t="str">
        <f t="shared" si="10"/>
        <v/>
      </c>
      <c r="M218" s="26" t="str">
        <f t="shared" si="11"/>
        <v/>
      </c>
    </row>
    <row r="219" spans="1:13" s="27" customFormat="1" ht="14.1" customHeight="1">
      <c r="A219" s="44"/>
      <c r="B219" s="28" t="s">
        <v>496</v>
      </c>
      <c r="C219" s="29" t="s">
        <v>497</v>
      </c>
      <c r="D219" s="21" t="s">
        <v>129</v>
      </c>
      <c r="E219" s="21" t="s">
        <v>19</v>
      </c>
      <c r="F219" s="21" t="s">
        <v>495</v>
      </c>
      <c r="G219" s="33"/>
      <c r="H219" s="23" t="str">
        <f t="shared" si="9"/>
        <v/>
      </c>
      <c r="I219" s="33">
        <v>37000</v>
      </c>
      <c r="J219" s="35"/>
      <c r="K219" s="35"/>
      <c r="L219" s="25" t="str">
        <f t="shared" si="10"/>
        <v/>
      </c>
      <c r="M219" s="26" t="str">
        <f t="shared" si="11"/>
        <v/>
      </c>
    </row>
    <row r="220" spans="1:13" s="27" customFormat="1" ht="14.1" customHeight="1">
      <c r="A220" s="44"/>
      <c r="B220" s="28" t="s">
        <v>498</v>
      </c>
      <c r="C220" s="29" t="s">
        <v>499</v>
      </c>
      <c r="D220" s="21" t="s">
        <v>129</v>
      </c>
      <c r="E220" s="21" t="s">
        <v>19</v>
      </c>
      <c r="F220" s="21" t="s">
        <v>495</v>
      </c>
      <c r="G220" s="30"/>
      <c r="H220" s="23" t="str">
        <f t="shared" si="9"/>
        <v/>
      </c>
      <c r="I220" s="30">
        <v>2200</v>
      </c>
      <c r="J220" s="35"/>
      <c r="K220" s="35"/>
      <c r="L220" s="25" t="str">
        <f t="shared" si="10"/>
        <v/>
      </c>
      <c r="M220" s="26" t="str">
        <f t="shared" si="11"/>
        <v/>
      </c>
    </row>
    <row r="221" spans="1:13" s="27" customFormat="1" ht="14.1" customHeight="1">
      <c r="A221" s="44"/>
      <c r="B221" s="28" t="s">
        <v>500</v>
      </c>
      <c r="C221" s="29" t="s">
        <v>501</v>
      </c>
      <c r="D221" s="21" t="s">
        <v>129</v>
      </c>
      <c r="E221" s="21" t="s">
        <v>19</v>
      </c>
      <c r="F221" s="21" t="s">
        <v>418</v>
      </c>
      <c r="G221" s="30"/>
      <c r="H221" s="23" t="str">
        <f t="shared" si="9"/>
        <v/>
      </c>
      <c r="I221" s="30">
        <v>1800</v>
      </c>
      <c r="J221" s="35"/>
      <c r="K221" s="35"/>
      <c r="L221" s="25" t="str">
        <f t="shared" si="10"/>
        <v/>
      </c>
      <c r="M221" s="26" t="str">
        <f t="shared" si="11"/>
        <v/>
      </c>
    </row>
    <row r="222" spans="1:13" s="27" customFormat="1" ht="14.1" customHeight="1">
      <c r="A222" s="44"/>
      <c r="B222" s="18" t="s">
        <v>502</v>
      </c>
      <c r="C222" s="19" t="s">
        <v>503</v>
      </c>
      <c r="D222" s="21" t="s">
        <v>129</v>
      </c>
      <c r="E222" s="21" t="s">
        <v>19</v>
      </c>
      <c r="F222" s="21" t="s">
        <v>418</v>
      </c>
      <c r="G222" s="30"/>
      <c r="H222" s="23" t="str">
        <f t="shared" si="9"/>
        <v/>
      </c>
      <c r="I222" s="30">
        <v>18000</v>
      </c>
      <c r="J222" s="35"/>
      <c r="K222" s="35"/>
      <c r="L222" s="25" t="str">
        <f t="shared" si="10"/>
        <v/>
      </c>
      <c r="M222" s="26" t="str">
        <f t="shared" si="11"/>
        <v/>
      </c>
    </row>
    <row r="223" spans="1:13" s="27" customFormat="1" ht="14.1" customHeight="1">
      <c r="A223" s="44"/>
      <c r="B223" s="18" t="s">
        <v>502</v>
      </c>
      <c r="C223" s="29" t="s">
        <v>504</v>
      </c>
      <c r="D223" s="21" t="s">
        <v>129</v>
      </c>
      <c r="E223" s="21" t="s">
        <v>19</v>
      </c>
      <c r="F223" s="21" t="s">
        <v>495</v>
      </c>
      <c r="G223" s="30"/>
      <c r="H223" s="23" t="str">
        <f t="shared" si="9"/>
        <v/>
      </c>
      <c r="I223" s="30">
        <v>24000</v>
      </c>
      <c r="J223" s="35"/>
      <c r="K223" s="35"/>
      <c r="L223" s="25" t="str">
        <f t="shared" si="10"/>
        <v/>
      </c>
      <c r="M223" s="26" t="str">
        <f t="shared" si="11"/>
        <v/>
      </c>
    </row>
    <row r="224" spans="1:13" s="27" customFormat="1" ht="14.1" customHeight="1">
      <c r="A224" s="44"/>
      <c r="B224" s="18" t="s">
        <v>505</v>
      </c>
      <c r="C224" s="19" t="s">
        <v>506</v>
      </c>
      <c r="D224" s="20" t="s">
        <v>129</v>
      </c>
      <c r="E224" s="21" t="s">
        <v>19</v>
      </c>
      <c r="F224" s="21" t="s">
        <v>495</v>
      </c>
      <c r="G224" s="30"/>
      <c r="H224" s="23" t="str">
        <f t="shared" si="9"/>
        <v/>
      </c>
      <c r="I224" s="30">
        <v>40000</v>
      </c>
      <c r="J224" s="35"/>
      <c r="K224" s="35"/>
      <c r="L224" s="25" t="str">
        <f t="shared" si="10"/>
        <v/>
      </c>
      <c r="M224" s="26" t="str">
        <f t="shared" si="11"/>
        <v/>
      </c>
    </row>
    <row r="225" spans="1:13" s="27" customFormat="1" ht="14.1" customHeight="1">
      <c r="A225" s="44"/>
      <c r="B225" s="18" t="s">
        <v>507</v>
      </c>
      <c r="C225" s="19" t="s">
        <v>508</v>
      </c>
      <c r="D225" s="20" t="s">
        <v>129</v>
      </c>
      <c r="E225" s="21" t="s">
        <v>19</v>
      </c>
      <c r="F225" s="21" t="s">
        <v>509</v>
      </c>
      <c r="G225" s="30"/>
      <c r="H225" s="23" t="str">
        <f t="shared" si="9"/>
        <v/>
      </c>
      <c r="I225" s="30">
        <v>2900</v>
      </c>
      <c r="J225" s="35"/>
      <c r="K225" s="35"/>
      <c r="L225" s="25" t="str">
        <f t="shared" si="10"/>
        <v/>
      </c>
      <c r="M225" s="26" t="str">
        <f t="shared" si="11"/>
        <v/>
      </c>
    </row>
    <row r="226" spans="1:13" s="27" customFormat="1" ht="14.1" customHeight="1">
      <c r="A226" s="44"/>
      <c r="B226" s="18" t="s">
        <v>510</v>
      </c>
      <c r="C226" s="19" t="s">
        <v>511</v>
      </c>
      <c r="D226" s="20" t="s">
        <v>129</v>
      </c>
      <c r="E226" s="21" t="s">
        <v>19</v>
      </c>
      <c r="F226" s="21" t="s">
        <v>509</v>
      </c>
      <c r="G226" s="30"/>
      <c r="H226" s="23" t="str">
        <f t="shared" si="9"/>
        <v/>
      </c>
      <c r="I226" s="30">
        <v>23000</v>
      </c>
      <c r="J226" s="35"/>
      <c r="K226" s="35"/>
      <c r="L226" s="25" t="str">
        <f t="shared" si="10"/>
        <v/>
      </c>
      <c r="M226" s="26" t="str">
        <f t="shared" si="11"/>
        <v/>
      </c>
    </row>
    <row r="227" spans="1:13" s="27" customFormat="1" ht="14.1" customHeight="1">
      <c r="A227" s="44"/>
      <c r="B227" s="18" t="s">
        <v>512</v>
      </c>
      <c r="C227" s="19" t="s">
        <v>513</v>
      </c>
      <c r="D227" s="20" t="s">
        <v>129</v>
      </c>
      <c r="E227" s="21" t="s">
        <v>19</v>
      </c>
      <c r="F227" s="20" t="s">
        <v>65</v>
      </c>
      <c r="G227" s="30"/>
      <c r="H227" s="23" t="str">
        <f t="shared" si="9"/>
        <v/>
      </c>
      <c r="I227" s="30">
        <v>50000</v>
      </c>
      <c r="J227" s="35"/>
      <c r="K227" s="35"/>
      <c r="L227" s="25" t="str">
        <f t="shared" si="10"/>
        <v/>
      </c>
      <c r="M227" s="26" t="str">
        <f t="shared" si="11"/>
        <v/>
      </c>
    </row>
    <row r="228" spans="1:13" s="27" customFormat="1" ht="14.1" customHeight="1">
      <c r="A228" s="44"/>
      <c r="B228" s="28" t="s">
        <v>514</v>
      </c>
      <c r="C228" s="29" t="s">
        <v>515</v>
      </c>
      <c r="D228" s="20" t="s">
        <v>129</v>
      </c>
      <c r="E228" s="21" t="s">
        <v>19</v>
      </c>
      <c r="F228" s="21" t="s">
        <v>495</v>
      </c>
      <c r="G228" s="30"/>
      <c r="H228" s="23" t="str">
        <f t="shared" si="9"/>
        <v/>
      </c>
      <c r="I228" s="30">
        <v>19000</v>
      </c>
      <c r="J228" s="35"/>
      <c r="K228" s="35"/>
      <c r="L228" s="25" t="str">
        <f t="shared" si="10"/>
        <v/>
      </c>
      <c r="M228" s="26" t="str">
        <f t="shared" si="11"/>
        <v/>
      </c>
    </row>
    <row r="229" spans="1:13" s="27" customFormat="1" ht="14.1" customHeight="1">
      <c r="A229" s="47"/>
      <c r="B229" s="28" t="s">
        <v>516</v>
      </c>
      <c r="C229" s="29" t="s">
        <v>517</v>
      </c>
      <c r="D229" s="20" t="s">
        <v>129</v>
      </c>
      <c r="E229" s="21" t="s">
        <v>19</v>
      </c>
      <c r="F229" s="21" t="s">
        <v>495</v>
      </c>
      <c r="G229" s="30"/>
      <c r="H229" s="23" t="str">
        <f t="shared" si="9"/>
        <v/>
      </c>
      <c r="I229" s="30">
        <v>30000</v>
      </c>
      <c r="J229" s="35"/>
      <c r="K229" s="35"/>
      <c r="L229" s="25" t="str">
        <f t="shared" si="10"/>
        <v/>
      </c>
      <c r="M229" s="26" t="str">
        <f t="shared" si="11"/>
        <v/>
      </c>
    </row>
    <row r="230" spans="1:13" s="27" customFormat="1" ht="14.1" customHeight="1">
      <c r="A230" s="145" t="s">
        <v>518</v>
      </c>
      <c r="B230" s="28" t="s">
        <v>519</v>
      </c>
      <c r="C230" s="29" t="s">
        <v>520</v>
      </c>
      <c r="D230" s="20" t="s">
        <v>129</v>
      </c>
      <c r="E230" s="21" t="s">
        <v>19</v>
      </c>
      <c r="F230" s="21" t="s">
        <v>65</v>
      </c>
      <c r="G230" s="30"/>
      <c r="H230" s="23" t="str">
        <f t="shared" si="9"/>
        <v/>
      </c>
      <c r="I230" s="30">
        <v>38400</v>
      </c>
      <c r="J230" s="35"/>
      <c r="K230" s="35"/>
      <c r="L230" s="25" t="str">
        <f t="shared" si="10"/>
        <v/>
      </c>
      <c r="M230" s="26" t="str">
        <f t="shared" si="11"/>
        <v/>
      </c>
    </row>
    <row r="231" spans="1:13" s="27" customFormat="1" ht="14.1" customHeight="1">
      <c r="A231" s="146"/>
      <c r="B231" s="18" t="s">
        <v>521</v>
      </c>
      <c r="C231" s="29" t="s">
        <v>522</v>
      </c>
      <c r="D231" s="20" t="s">
        <v>129</v>
      </c>
      <c r="E231" s="21" t="s">
        <v>19</v>
      </c>
      <c r="F231" s="21" t="s">
        <v>65</v>
      </c>
      <c r="G231" s="30"/>
      <c r="H231" s="23" t="str">
        <f t="shared" si="9"/>
        <v/>
      </c>
      <c r="I231" s="30">
        <v>19000</v>
      </c>
      <c r="J231" s="21"/>
      <c r="K231" s="21"/>
      <c r="L231" s="25" t="str">
        <f t="shared" si="10"/>
        <v/>
      </c>
      <c r="M231" s="26" t="str">
        <f t="shared" si="11"/>
        <v/>
      </c>
    </row>
    <row r="232" spans="1:13" s="27" customFormat="1" ht="14.1" customHeight="1">
      <c r="A232" s="146"/>
      <c r="B232" s="18" t="s">
        <v>523</v>
      </c>
      <c r="C232" s="29" t="s">
        <v>524</v>
      </c>
      <c r="D232" s="20" t="s">
        <v>129</v>
      </c>
      <c r="E232" s="21" t="s">
        <v>19</v>
      </c>
      <c r="F232" s="21" t="s">
        <v>65</v>
      </c>
      <c r="G232" s="30"/>
      <c r="H232" s="23" t="str">
        <f t="shared" si="9"/>
        <v/>
      </c>
      <c r="I232" s="30">
        <v>30200</v>
      </c>
      <c r="J232" s="35"/>
      <c r="K232" s="35"/>
      <c r="L232" s="25" t="str">
        <f t="shared" si="10"/>
        <v/>
      </c>
      <c r="M232" s="26" t="str">
        <f t="shared" si="11"/>
        <v/>
      </c>
    </row>
    <row r="233" spans="1:13" s="27" customFormat="1" ht="14.1" customHeight="1">
      <c r="A233" s="146"/>
      <c r="B233" s="18" t="s">
        <v>525</v>
      </c>
      <c r="C233" s="19" t="s">
        <v>526</v>
      </c>
      <c r="D233" s="20" t="s">
        <v>129</v>
      </c>
      <c r="E233" s="21" t="s">
        <v>19</v>
      </c>
      <c r="F233" s="21" t="s">
        <v>65</v>
      </c>
      <c r="G233" s="30"/>
      <c r="H233" s="23" t="str">
        <f t="shared" si="9"/>
        <v/>
      </c>
      <c r="I233" s="30">
        <v>19800</v>
      </c>
      <c r="J233" s="35"/>
      <c r="K233" s="35"/>
      <c r="L233" s="25" t="str">
        <f t="shared" si="10"/>
        <v/>
      </c>
      <c r="M233" s="26" t="str">
        <f t="shared" si="11"/>
        <v/>
      </c>
    </row>
    <row r="234" spans="1:13" s="27" customFormat="1" ht="14.1" customHeight="1">
      <c r="A234" s="147"/>
      <c r="B234" s="18" t="s">
        <v>527</v>
      </c>
      <c r="C234" s="29" t="s">
        <v>528</v>
      </c>
      <c r="D234" s="20" t="s">
        <v>129</v>
      </c>
      <c r="E234" s="21" t="s">
        <v>19</v>
      </c>
      <c r="F234" s="21" t="s">
        <v>65</v>
      </c>
      <c r="G234" s="30"/>
      <c r="H234" s="23" t="str">
        <f t="shared" si="9"/>
        <v/>
      </c>
      <c r="I234" s="30">
        <v>23800</v>
      </c>
      <c r="J234" s="35"/>
      <c r="K234" s="35"/>
      <c r="L234" s="25" t="str">
        <f t="shared" si="10"/>
        <v/>
      </c>
      <c r="M234" s="26" t="str">
        <f t="shared" si="11"/>
        <v/>
      </c>
    </row>
    <row r="235" spans="1:13" s="27" customFormat="1" ht="14.1" customHeight="1">
      <c r="A235" s="42" t="s">
        <v>529</v>
      </c>
      <c r="B235" s="18" t="s">
        <v>530</v>
      </c>
      <c r="C235" s="49" t="s">
        <v>531</v>
      </c>
      <c r="D235" s="20" t="s">
        <v>129</v>
      </c>
      <c r="E235" s="21" t="s">
        <v>19</v>
      </c>
      <c r="F235" s="21" t="s">
        <v>65</v>
      </c>
      <c r="G235" s="30"/>
      <c r="H235" s="23" t="str">
        <f t="shared" si="9"/>
        <v/>
      </c>
      <c r="I235" s="30">
        <v>5820</v>
      </c>
      <c r="J235" s="35"/>
      <c r="K235" s="35"/>
      <c r="L235" s="25" t="str">
        <f t="shared" si="10"/>
        <v/>
      </c>
      <c r="M235" s="26" t="str">
        <f t="shared" si="11"/>
        <v/>
      </c>
    </row>
    <row r="236" spans="1:13" s="27" customFormat="1" ht="14.1" customHeight="1">
      <c r="A236" s="44"/>
      <c r="B236" s="18" t="s">
        <v>532</v>
      </c>
      <c r="C236" s="49" t="s">
        <v>533</v>
      </c>
      <c r="D236" s="20" t="s">
        <v>129</v>
      </c>
      <c r="E236" s="21" t="s">
        <v>19</v>
      </c>
      <c r="F236" s="21" t="s">
        <v>65</v>
      </c>
      <c r="G236" s="30"/>
      <c r="H236" s="23" t="str">
        <f t="shared" si="9"/>
        <v/>
      </c>
      <c r="I236" s="30">
        <v>3500</v>
      </c>
      <c r="J236" s="35"/>
      <c r="K236" s="21"/>
      <c r="L236" s="25" t="str">
        <f t="shared" si="10"/>
        <v/>
      </c>
      <c r="M236" s="26" t="str">
        <f t="shared" si="11"/>
        <v/>
      </c>
    </row>
    <row r="237" spans="1:13" s="27" customFormat="1" ht="14.1" customHeight="1">
      <c r="A237" s="44"/>
      <c r="B237" s="18" t="s">
        <v>534</v>
      </c>
      <c r="C237" s="51" t="s">
        <v>535</v>
      </c>
      <c r="D237" s="20" t="s">
        <v>129</v>
      </c>
      <c r="E237" s="21" t="s">
        <v>19</v>
      </c>
      <c r="F237" s="21" t="s">
        <v>536</v>
      </c>
      <c r="G237" s="30"/>
      <c r="H237" s="23" t="str">
        <f t="shared" si="9"/>
        <v/>
      </c>
      <c r="I237" s="30">
        <v>7490</v>
      </c>
      <c r="J237" s="35"/>
      <c r="K237" s="35"/>
      <c r="L237" s="25" t="str">
        <f t="shared" si="10"/>
        <v/>
      </c>
      <c r="M237" s="26" t="str">
        <f t="shared" si="11"/>
        <v/>
      </c>
    </row>
    <row r="238" spans="1:13" s="27" customFormat="1" ht="14.1" customHeight="1">
      <c r="A238" s="44"/>
      <c r="B238" s="18" t="s">
        <v>537</v>
      </c>
      <c r="C238" s="51" t="s">
        <v>538</v>
      </c>
      <c r="D238" s="20" t="s">
        <v>129</v>
      </c>
      <c r="E238" s="21" t="s">
        <v>19</v>
      </c>
      <c r="F238" s="21" t="s">
        <v>536</v>
      </c>
      <c r="G238" s="30"/>
      <c r="H238" s="23" t="str">
        <f t="shared" si="9"/>
        <v/>
      </c>
      <c r="I238" s="30">
        <v>3800</v>
      </c>
      <c r="J238" s="35"/>
      <c r="K238" s="35"/>
      <c r="L238" s="25" t="str">
        <f t="shared" si="10"/>
        <v/>
      </c>
      <c r="M238" s="26" t="str">
        <f t="shared" si="11"/>
        <v/>
      </c>
    </row>
    <row r="239" spans="1:13" s="27" customFormat="1" ht="14.1" customHeight="1">
      <c r="A239" s="44"/>
      <c r="B239" s="18" t="s">
        <v>539</v>
      </c>
      <c r="C239" s="49" t="s">
        <v>540</v>
      </c>
      <c r="D239" s="20" t="s">
        <v>129</v>
      </c>
      <c r="E239" s="21" t="s">
        <v>19</v>
      </c>
      <c r="F239" s="21" t="s">
        <v>541</v>
      </c>
      <c r="G239" s="30"/>
      <c r="H239" s="23" t="str">
        <f t="shared" si="9"/>
        <v/>
      </c>
      <c r="I239" s="30">
        <v>5600</v>
      </c>
      <c r="J239" s="35"/>
      <c r="K239" s="21"/>
      <c r="L239" s="25" t="str">
        <f t="shared" si="10"/>
        <v/>
      </c>
      <c r="M239" s="26" t="str">
        <f t="shared" si="11"/>
        <v/>
      </c>
    </row>
    <row r="240" spans="1:13" s="27" customFormat="1" ht="14.1" customHeight="1">
      <c r="A240" s="47"/>
      <c r="B240" s="18" t="s">
        <v>542</v>
      </c>
      <c r="C240" s="49" t="s">
        <v>543</v>
      </c>
      <c r="D240" s="20" t="s">
        <v>129</v>
      </c>
      <c r="E240" s="21" t="s">
        <v>19</v>
      </c>
      <c r="F240" s="21" t="s">
        <v>68</v>
      </c>
      <c r="G240" s="30"/>
      <c r="H240" s="23" t="str">
        <f t="shared" si="9"/>
        <v/>
      </c>
      <c r="I240" s="30">
        <v>2500</v>
      </c>
      <c r="J240" s="21"/>
      <c r="K240" s="21"/>
      <c r="L240" s="25" t="str">
        <f t="shared" si="10"/>
        <v/>
      </c>
      <c r="M240" s="26" t="str">
        <f t="shared" si="11"/>
        <v/>
      </c>
    </row>
    <row r="241" spans="1:13" s="27" customFormat="1" ht="14.1" customHeight="1">
      <c r="A241" s="42" t="s">
        <v>544</v>
      </c>
      <c r="B241" s="18" t="s">
        <v>545</v>
      </c>
      <c r="C241" s="19" t="s">
        <v>546</v>
      </c>
      <c r="D241" s="20"/>
      <c r="E241" s="21" t="s">
        <v>19</v>
      </c>
      <c r="F241" s="20" t="s">
        <v>547</v>
      </c>
      <c r="G241" s="22">
        <v>254900</v>
      </c>
      <c r="H241" s="23" t="str">
        <f t="shared" si="9"/>
        <v>▽</v>
      </c>
      <c r="I241" s="22">
        <v>253700</v>
      </c>
      <c r="J241" s="24" t="s">
        <v>548</v>
      </c>
      <c r="K241" s="21"/>
      <c r="L241" s="25">
        <f t="shared" si="10"/>
        <v>-1200</v>
      </c>
      <c r="M241" s="26">
        <f>IF(G241="","",((I241-G241)/G241)*100)</f>
        <v>-0.47077285209886233</v>
      </c>
    </row>
    <row r="242" spans="1:13" s="27" customFormat="1" ht="14.1" customHeight="1">
      <c r="A242" s="47"/>
      <c r="B242" s="18" t="s">
        <v>549</v>
      </c>
      <c r="C242" s="52">
        <v>0.999</v>
      </c>
      <c r="D242" s="20"/>
      <c r="E242" s="21" t="s">
        <v>19</v>
      </c>
      <c r="F242" s="20" t="s">
        <v>547</v>
      </c>
      <c r="G242" s="22"/>
      <c r="H242" s="23" t="str">
        <f t="shared" si="9"/>
        <v/>
      </c>
      <c r="I242" s="22">
        <v>3650</v>
      </c>
      <c r="J242" s="24"/>
      <c r="K242" s="21"/>
      <c r="L242" s="25" t="str">
        <f t="shared" si="10"/>
        <v/>
      </c>
      <c r="M242" s="26" t="str">
        <f t="shared" si="11"/>
        <v/>
      </c>
    </row>
    <row r="243" spans="1:13" s="27" customFormat="1" ht="14.1" customHeight="1">
      <c r="A243" s="42" t="s">
        <v>550</v>
      </c>
      <c r="B243" s="18" t="s">
        <v>551</v>
      </c>
      <c r="C243" s="19" t="s">
        <v>552</v>
      </c>
      <c r="D243" s="20" t="s">
        <v>129</v>
      </c>
      <c r="E243" s="21" t="s">
        <v>19</v>
      </c>
      <c r="F243" s="21" t="s">
        <v>553</v>
      </c>
      <c r="G243" s="30"/>
      <c r="H243" s="23" t="str">
        <f t="shared" si="9"/>
        <v/>
      </c>
      <c r="I243" s="30">
        <v>4500</v>
      </c>
      <c r="J243" s="21"/>
      <c r="K243" s="21"/>
      <c r="L243" s="25" t="str">
        <f t="shared" si="10"/>
        <v/>
      </c>
      <c r="M243" s="26" t="str">
        <f t="shared" si="11"/>
        <v/>
      </c>
    </row>
    <row r="244" spans="1:13" s="53" customFormat="1" ht="14.1" customHeight="1">
      <c r="A244" s="44"/>
      <c r="B244" s="18" t="s">
        <v>554</v>
      </c>
      <c r="C244" s="19" t="s">
        <v>555</v>
      </c>
      <c r="D244" s="20" t="s">
        <v>129</v>
      </c>
      <c r="E244" s="21" t="s">
        <v>19</v>
      </c>
      <c r="F244" s="21" t="s">
        <v>556</v>
      </c>
      <c r="G244" s="30"/>
      <c r="H244" s="23" t="str">
        <f t="shared" si="9"/>
        <v/>
      </c>
      <c r="I244" s="30">
        <v>3000</v>
      </c>
      <c r="J244" s="35"/>
      <c r="K244" s="35"/>
      <c r="L244" s="25" t="str">
        <f t="shared" si="10"/>
        <v/>
      </c>
      <c r="M244" s="26" t="str">
        <f t="shared" si="11"/>
        <v/>
      </c>
    </row>
    <row r="245" spans="1:13" s="53" customFormat="1" ht="14.1" customHeight="1">
      <c r="A245" s="44"/>
      <c r="B245" s="18" t="s">
        <v>557</v>
      </c>
      <c r="C245" s="19" t="s">
        <v>558</v>
      </c>
      <c r="D245" s="20" t="s">
        <v>129</v>
      </c>
      <c r="E245" s="21" t="s">
        <v>19</v>
      </c>
      <c r="F245" s="21" t="s">
        <v>65</v>
      </c>
      <c r="G245" s="30"/>
      <c r="H245" s="23" t="str">
        <f t="shared" si="9"/>
        <v/>
      </c>
      <c r="I245" s="30">
        <v>36000</v>
      </c>
      <c r="J245" s="21"/>
      <c r="K245" s="21"/>
      <c r="L245" s="25" t="str">
        <f t="shared" si="10"/>
        <v/>
      </c>
      <c r="M245" s="26" t="str">
        <f t="shared" si="11"/>
        <v/>
      </c>
    </row>
    <row r="246" spans="1:13" s="53" customFormat="1" ht="14.1" customHeight="1">
      <c r="A246" s="44"/>
      <c r="B246" s="18" t="s">
        <v>559</v>
      </c>
      <c r="C246" s="29" t="s">
        <v>560</v>
      </c>
      <c r="D246" s="20" t="s">
        <v>129</v>
      </c>
      <c r="E246" s="21" t="s">
        <v>19</v>
      </c>
      <c r="F246" s="21" t="s">
        <v>65</v>
      </c>
      <c r="G246" s="30"/>
      <c r="H246" s="23" t="str">
        <f t="shared" si="9"/>
        <v/>
      </c>
      <c r="I246" s="30">
        <v>96000</v>
      </c>
      <c r="J246" s="21"/>
      <c r="K246" s="35"/>
      <c r="L246" s="25" t="str">
        <f t="shared" si="10"/>
        <v/>
      </c>
      <c r="M246" s="26" t="str">
        <f t="shared" si="11"/>
        <v/>
      </c>
    </row>
    <row r="247" spans="1:13" s="53" customFormat="1" ht="14.1" customHeight="1">
      <c r="A247" s="44"/>
      <c r="B247" s="18" t="s">
        <v>561</v>
      </c>
      <c r="C247" s="19" t="s">
        <v>562</v>
      </c>
      <c r="D247" s="20" t="s">
        <v>129</v>
      </c>
      <c r="E247" s="21" t="s">
        <v>19</v>
      </c>
      <c r="F247" s="21" t="s">
        <v>114</v>
      </c>
      <c r="G247" s="30"/>
      <c r="H247" s="23" t="str">
        <f t="shared" si="9"/>
        <v/>
      </c>
      <c r="I247" s="30">
        <v>6000</v>
      </c>
      <c r="J247" s="21"/>
      <c r="K247" s="21"/>
      <c r="L247" s="25" t="str">
        <f t="shared" si="10"/>
        <v/>
      </c>
      <c r="M247" s="26" t="str">
        <f t="shared" si="11"/>
        <v/>
      </c>
    </row>
    <row r="248" spans="1:13" s="53" customFormat="1" ht="14.1" customHeight="1">
      <c r="A248" s="44"/>
      <c r="B248" s="28" t="s">
        <v>563</v>
      </c>
      <c r="C248" s="29" t="s">
        <v>564</v>
      </c>
      <c r="D248" s="20" t="s">
        <v>129</v>
      </c>
      <c r="E248" s="21" t="s">
        <v>19</v>
      </c>
      <c r="F248" s="21" t="s">
        <v>65</v>
      </c>
      <c r="G248" s="30"/>
      <c r="H248" s="23" t="str">
        <f t="shared" si="9"/>
        <v/>
      </c>
      <c r="I248" s="30">
        <v>21000</v>
      </c>
      <c r="J248" s="21"/>
      <c r="K248" s="35"/>
      <c r="L248" s="25" t="str">
        <f t="shared" si="10"/>
        <v/>
      </c>
      <c r="M248" s="26" t="str">
        <f t="shared" si="11"/>
        <v/>
      </c>
    </row>
    <row r="249" spans="1:13" s="53" customFormat="1" ht="14.1" customHeight="1">
      <c r="A249" s="44"/>
      <c r="B249" s="18" t="s">
        <v>565</v>
      </c>
      <c r="C249" s="29" t="s">
        <v>566</v>
      </c>
      <c r="D249" s="20" t="s">
        <v>129</v>
      </c>
      <c r="E249" s="21" t="s">
        <v>19</v>
      </c>
      <c r="F249" s="21" t="s">
        <v>220</v>
      </c>
      <c r="G249" s="30"/>
      <c r="H249" s="23" t="str">
        <f t="shared" si="9"/>
        <v/>
      </c>
      <c r="I249" s="30">
        <v>43000</v>
      </c>
      <c r="J249" s="21"/>
      <c r="K249" s="21"/>
      <c r="L249" s="25" t="str">
        <f t="shared" si="10"/>
        <v/>
      </c>
      <c r="M249" s="26" t="str">
        <f t="shared" si="11"/>
        <v/>
      </c>
    </row>
    <row r="250" spans="1:13" s="53" customFormat="1" ht="14.1" customHeight="1">
      <c r="A250" s="44"/>
      <c r="B250" s="18" t="s">
        <v>567</v>
      </c>
      <c r="C250" s="19" t="s">
        <v>568</v>
      </c>
      <c r="D250" s="20" t="s">
        <v>129</v>
      </c>
      <c r="E250" s="21" t="s">
        <v>19</v>
      </c>
      <c r="F250" s="21" t="s">
        <v>401</v>
      </c>
      <c r="G250" s="30"/>
      <c r="H250" s="23" t="str">
        <f t="shared" si="9"/>
        <v/>
      </c>
      <c r="I250" s="30">
        <v>20000</v>
      </c>
      <c r="J250" s="21"/>
      <c r="K250" s="21"/>
      <c r="L250" s="25" t="str">
        <f t="shared" si="10"/>
        <v/>
      </c>
      <c r="M250" s="26" t="str">
        <f t="shared" si="11"/>
        <v/>
      </c>
    </row>
    <row r="251" spans="1:13" s="53" customFormat="1" ht="14.1" customHeight="1">
      <c r="A251" s="44"/>
      <c r="B251" s="18" t="s">
        <v>569</v>
      </c>
      <c r="C251" s="29" t="s">
        <v>570</v>
      </c>
      <c r="D251" s="20" t="s">
        <v>129</v>
      </c>
      <c r="E251" s="21" t="s">
        <v>19</v>
      </c>
      <c r="F251" s="21" t="s">
        <v>401</v>
      </c>
      <c r="G251" s="30"/>
      <c r="H251" s="23" t="str">
        <f t="shared" si="9"/>
        <v/>
      </c>
      <c r="I251" s="30">
        <v>18000</v>
      </c>
      <c r="J251" s="21"/>
      <c r="K251" s="21"/>
      <c r="L251" s="25" t="str">
        <f t="shared" si="10"/>
        <v/>
      </c>
      <c r="M251" s="26" t="str">
        <f t="shared" si="11"/>
        <v/>
      </c>
    </row>
    <row r="252" spans="1:13" s="53" customFormat="1" ht="14.1" customHeight="1">
      <c r="A252" s="44"/>
      <c r="B252" s="18" t="s">
        <v>571</v>
      </c>
      <c r="C252" s="29" t="s">
        <v>572</v>
      </c>
      <c r="D252" s="20" t="s">
        <v>129</v>
      </c>
      <c r="E252" s="21" t="s">
        <v>19</v>
      </c>
      <c r="F252" s="21" t="s">
        <v>220</v>
      </c>
      <c r="G252" s="30"/>
      <c r="H252" s="23" t="str">
        <f t="shared" si="9"/>
        <v/>
      </c>
      <c r="I252" s="30">
        <v>20000</v>
      </c>
      <c r="J252" s="21"/>
      <c r="K252" s="21"/>
      <c r="L252" s="25" t="str">
        <f t="shared" si="10"/>
        <v/>
      </c>
      <c r="M252" s="26" t="str">
        <f t="shared" si="11"/>
        <v/>
      </c>
    </row>
    <row r="253" spans="1:13" s="53" customFormat="1" ht="14.1" customHeight="1">
      <c r="A253" s="44"/>
      <c r="B253" s="18" t="s">
        <v>573</v>
      </c>
      <c r="C253" s="19" t="s">
        <v>574</v>
      </c>
      <c r="D253" s="20" t="s">
        <v>129</v>
      </c>
      <c r="E253" s="21" t="s">
        <v>19</v>
      </c>
      <c r="F253" s="21" t="s">
        <v>220</v>
      </c>
      <c r="G253" s="30"/>
      <c r="H253" s="23" t="str">
        <f t="shared" si="9"/>
        <v/>
      </c>
      <c r="I253" s="30">
        <v>45000</v>
      </c>
      <c r="J253" s="21"/>
      <c r="K253" s="21"/>
      <c r="L253" s="25" t="str">
        <f t="shared" si="10"/>
        <v/>
      </c>
      <c r="M253" s="26" t="str">
        <f t="shared" si="11"/>
        <v/>
      </c>
    </row>
    <row r="254" spans="1:13" s="53" customFormat="1" ht="14.1" customHeight="1">
      <c r="A254" s="44"/>
      <c r="B254" s="18" t="s">
        <v>575</v>
      </c>
      <c r="C254" s="19" t="s">
        <v>576</v>
      </c>
      <c r="D254" s="20" t="s">
        <v>129</v>
      </c>
      <c r="E254" s="21" t="s">
        <v>15</v>
      </c>
      <c r="F254" s="21" t="s">
        <v>220</v>
      </c>
      <c r="G254" s="30"/>
      <c r="H254" s="23" t="str">
        <f t="shared" si="9"/>
        <v/>
      </c>
      <c r="I254" s="30">
        <v>27000</v>
      </c>
      <c r="J254" s="21"/>
      <c r="K254" s="21"/>
      <c r="L254" s="25" t="str">
        <f t="shared" si="10"/>
        <v/>
      </c>
      <c r="M254" s="26" t="str">
        <f t="shared" si="11"/>
        <v/>
      </c>
    </row>
    <row r="255" spans="1:13" s="53" customFormat="1" ht="14.1" customHeight="1">
      <c r="A255" s="44"/>
      <c r="B255" s="18" t="s">
        <v>577</v>
      </c>
      <c r="C255" s="19" t="s">
        <v>578</v>
      </c>
      <c r="D255" s="20" t="s">
        <v>129</v>
      </c>
      <c r="E255" s="21" t="s">
        <v>19</v>
      </c>
      <c r="F255" s="21" t="s">
        <v>220</v>
      </c>
      <c r="G255" s="30"/>
      <c r="H255" s="23" t="str">
        <f t="shared" si="9"/>
        <v/>
      </c>
      <c r="I255" s="30">
        <v>58000</v>
      </c>
      <c r="J255" s="21"/>
      <c r="K255" s="21"/>
      <c r="L255" s="25" t="str">
        <f t="shared" si="10"/>
        <v/>
      </c>
      <c r="M255" s="26" t="str">
        <f t="shared" si="11"/>
        <v/>
      </c>
    </row>
    <row r="256" spans="1:13" s="53" customFormat="1" ht="14.1" customHeight="1">
      <c r="A256" s="44"/>
      <c r="B256" s="18" t="s">
        <v>579</v>
      </c>
      <c r="C256" s="19" t="s">
        <v>580</v>
      </c>
      <c r="D256" s="20" t="s">
        <v>129</v>
      </c>
      <c r="E256" s="21" t="s">
        <v>19</v>
      </c>
      <c r="F256" s="21" t="s">
        <v>401</v>
      </c>
      <c r="G256" s="30"/>
      <c r="H256" s="23" t="str">
        <f t="shared" si="9"/>
        <v/>
      </c>
      <c r="I256" s="30">
        <v>20000</v>
      </c>
      <c r="J256" s="21"/>
      <c r="K256" s="21"/>
      <c r="L256" s="25" t="str">
        <f t="shared" si="10"/>
        <v/>
      </c>
      <c r="M256" s="26" t="str">
        <f t="shared" si="11"/>
        <v/>
      </c>
    </row>
    <row r="257" spans="1:13" s="53" customFormat="1" ht="14.1" customHeight="1">
      <c r="A257" s="44"/>
      <c r="B257" s="28" t="s">
        <v>581</v>
      </c>
      <c r="C257" s="29" t="s">
        <v>582</v>
      </c>
      <c r="D257" s="21"/>
      <c r="E257" s="21" t="s">
        <v>19</v>
      </c>
      <c r="F257" s="21" t="s">
        <v>401</v>
      </c>
      <c r="G257" s="30"/>
      <c r="H257" s="23" t="str">
        <f t="shared" si="9"/>
        <v/>
      </c>
      <c r="I257" s="30">
        <v>16000</v>
      </c>
      <c r="J257" s="21"/>
      <c r="K257" s="21"/>
      <c r="L257" s="25" t="str">
        <f t="shared" si="10"/>
        <v/>
      </c>
      <c r="M257" s="26" t="str">
        <f t="shared" si="11"/>
        <v/>
      </c>
    </row>
    <row r="258" spans="1:13" s="53" customFormat="1" ht="14.1" customHeight="1">
      <c r="A258" s="44"/>
      <c r="B258" s="18" t="s">
        <v>583</v>
      </c>
      <c r="C258" s="19" t="s">
        <v>584</v>
      </c>
      <c r="D258" s="20" t="s">
        <v>129</v>
      </c>
      <c r="E258" s="21" t="s">
        <v>19</v>
      </c>
      <c r="F258" s="21" t="s">
        <v>401</v>
      </c>
      <c r="G258" s="22"/>
      <c r="H258" s="23" t="str">
        <f t="shared" si="9"/>
        <v/>
      </c>
      <c r="I258" s="22">
        <v>25000</v>
      </c>
      <c r="J258" s="21"/>
      <c r="K258" s="21"/>
      <c r="L258" s="25" t="str">
        <f t="shared" si="10"/>
        <v/>
      </c>
      <c r="M258" s="26" t="str">
        <f t="shared" si="11"/>
        <v/>
      </c>
    </row>
    <row r="259" spans="1:13" s="53" customFormat="1" ht="14.1" customHeight="1">
      <c r="A259" s="47"/>
      <c r="B259" s="18" t="s">
        <v>585</v>
      </c>
      <c r="C259" s="19" t="s">
        <v>586</v>
      </c>
      <c r="D259" s="20" t="s">
        <v>129</v>
      </c>
      <c r="E259" s="21" t="s">
        <v>19</v>
      </c>
      <c r="F259" s="21" t="s">
        <v>587</v>
      </c>
      <c r="G259" s="30"/>
      <c r="H259" s="23" t="str">
        <f t="shared" ref="H259:H295" si="12">IF(G259="","",IF(G259&gt;I259,"▽","▲"))</f>
        <v/>
      </c>
      <c r="I259" s="30">
        <v>17000</v>
      </c>
      <c r="J259" s="21"/>
      <c r="K259" s="21"/>
      <c r="L259" s="25" t="str">
        <f t="shared" ref="L259:L295" si="13">IF(G259="","",I259-G259)</f>
        <v/>
      </c>
      <c r="M259" s="26" t="str">
        <f t="shared" ref="M259:M295" si="14">IF(G259="","",((I259-G259)/G259)*100)</f>
        <v/>
      </c>
    </row>
    <row r="260" spans="1:13" s="53" customFormat="1" ht="14.1" customHeight="1">
      <c r="A260" s="42" t="s">
        <v>588</v>
      </c>
      <c r="B260" s="28" t="s">
        <v>589</v>
      </c>
      <c r="C260" s="29" t="s">
        <v>590</v>
      </c>
      <c r="D260" s="21"/>
      <c r="E260" s="21" t="s">
        <v>19</v>
      </c>
      <c r="F260" s="20" t="s">
        <v>591</v>
      </c>
      <c r="G260" s="32"/>
      <c r="H260" s="23" t="str">
        <f t="shared" si="12"/>
        <v/>
      </c>
      <c r="I260" s="32">
        <v>308000</v>
      </c>
      <c r="J260" s="21"/>
      <c r="K260" s="21"/>
      <c r="L260" s="25" t="str">
        <f t="shared" si="13"/>
        <v/>
      </c>
      <c r="M260" s="26" t="str">
        <f t="shared" si="14"/>
        <v/>
      </c>
    </row>
    <row r="261" spans="1:13" s="53" customFormat="1" ht="14.1" customHeight="1">
      <c r="A261" s="44"/>
      <c r="B261" s="18" t="s">
        <v>592</v>
      </c>
      <c r="C261" s="19" t="s">
        <v>593</v>
      </c>
      <c r="D261" s="20"/>
      <c r="E261" s="21" t="s">
        <v>19</v>
      </c>
      <c r="F261" s="20" t="s">
        <v>594</v>
      </c>
      <c r="G261" s="32"/>
      <c r="H261" s="23" t="str">
        <f t="shared" si="12"/>
        <v/>
      </c>
      <c r="I261" s="32">
        <v>104000</v>
      </c>
      <c r="J261" s="21"/>
      <c r="K261" s="21"/>
      <c r="L261" s="25" t="str">
        <f t="shared" si="13"/>
        <v/>
      </c>
      <c r="M261" s="26" t="str">
        <f t="shared" si="14"/>
        <v/>
      </c>
    </row>
    <row r="262" spans="1:13" s="53" customFormat="1" ht="14.1" customHeight="1">
      <c r="A262" s="44"/>
      <c r="B262" s="18" t="s">
        <v>595</v>
      </c>
      <c r="C262" s="19" t="s">
        <v>596</v>
      </c>
      <c r="D262" s="20"/>
      <c r="E262" s="21" t="s">
        <v>19</v>
      </c>
      <c r="F262" s="20" t="s">
        <v>594</v>
      </c>
      <c r="G262" s="54"/>
      <c r="H262" s="23" t="str">
        <f t="shared" si="12"/>
        <v/>
      </c>
      <c r="I262" s="54">
        <v>427000</v>
      </c>
      <c r="J262" s="21"/>
      <c r="K262" s="21"/>
      <c r="L262" s="25" t="str">
        <f t="shared" si="13"/>
        <v/>
      </c>
      <c r="M262" s="26" t="str">
        <f t="shared" si="14"/>
        <v/>
      </c>
    </row>
    <row r="263" spans="1:13" s="53" customFormat="1" ht="14.1" customHeight="1">
      <c r="A263" s="44"/>
      <c r="B263" s="28" t="s">
        <v>597</v>
      </c>
      <c r="C263" s="19" t="s">
        <v>598</v>
      </c>
      <c r="D263" s="20"/>
      <c r="E263" s="21" t="s">
        <v>19</v>
      </c>
      <c r="F263" s="20" t="s">
        <v>591</v>
      </c>
      <c r="G263" s="32"/>
      <c r="H263" s="23" t="str">
        <f t="shared" si="12"/>
        <v/>
      </c>
      <c r="I263" s="32">
        <v>1040000</v>
      </c>
      <c r="J263" s="21"/>
      <c r="K263" s="21"/>
      <c r="L263" s="25" t="str">
        <f t="shared" si="13"/>
        <v/>
      </c>
      <c r="M263" s="26" t="str">
        <f t="shared" si="14"/>
        <v/>
      </c>
    </row>
    <row r="264" spans="1:13" s="53" customFormat="1" ht="14.1" customHeight="1">
      <c r="A264" s="44"/>
      <c r="B264" s="18" t="s">
        <v>599</v>
      </c>
      <c r="C264" s="29" t="s">
        <v>600</v>
      </c>
      <c r="D264" s="21"/>
      <c r="E264" s="21" t="s">
        <v>19</v>
      </c>
      <c r="F264" s="21" t="s">
        <v>601</v>
      </c>
      <c r="G264" s="55">
        <v>3500</v>
      </c>
      <c r="H264" s="23" t="str">
        <f t="shared" si="12"/>
        <v>▲</v>
      </c>
      <c r="I264" s="55">
        <v>4300</v>
      </c>
      <c r="J264" s="56" t="s">
        <v>602</v>
      </c>
      <c r="K264" s="57"/>
      <c r="L264" s="25">
        <f t="shared" si="13"/>
        <v>800</v>
      </c>
      <c r="M264" s="26">
        <f t="shared" si="14"/>
        <v>22.857142857142858</v>
      </c>
    </row>
    <row r="265" spans="1:13" s="53" customFormat="1" ht="14.1" customHeight="1">
      <c r="A265" s="44"/>
      <c r="B265" s="18" t="s">
        <v>603</v>
      </c>
      <c r="C265" s="29" t="s">
        <v>600</v>
      </c>
      <c r="D265" s="21"/>
      <c r="E265" s="21" t="s">
        <v>19</v>
      </c>
      <c r="F265" s="21" t="s">
        <v>604</v>
      </c>
      <c r="G265" s="55">
        <v>15400</v>
      </c>
      <c r="H265" s="23" t="str">
        <f t="shared" si="12"/>
        <v>▲</v>
      </c>
      <c r="I265" s="55">
        <v>16000</v>
      </c>
      <c r="J265" s="56" t="s">
        <v>602</v>
      </c>
      <c r="K265" s="57"/>
      <c r="L265" s="25">
        <f t="shared" si="13"/>
        <v>600</v>
      </c>
      <c r="M265" s="26">
        <f t="shared" si="14"/>
        <v>3.8961038961038961</v>
      </c>
    </row>
    <row r="266" spans="1:13" s="53" customFormat="1" ht="14.1" customHeight="1">
      <c r="A266" s="44"/>
      <c r="B266" s="18" t="s">
        <v>605</v>
      </c>
      <c r="C266" s="19" t="s">
        <v>600</v>
      </c>
      <c r="D266" s="20"/>
      <c r="E266" s="21" t="s">
        <v>19</v>
      </c>
      <c r="F266" s="21" t="s">
        <v>606</v>
      </c>
      <c r="G266" s="55">
        <v>6600</v>
      </c>
      <c r="H266" s="23" t="str">
        <f t="shared" si="12"/>
        <v>▲</v>
      </c>
      <c r="I266" s="55">
        <v>9200</v>
      </c>
      <c r="J266" s="56" t="s">
        <v>602</v>
      </c>
      <c r="K266" s="57"/>
      <c r="L266" s="25">
        <f t="shared" si="13"/>
        <v>2600</v>
      </c>
      <c r="M266" s="26">
        <f t="shared" si="14"/>
        <v>39.393939393939391</v>
      </c>
    </row>
    <row r="267" spans="1:13" s="53" customFormat="1" ht="14.1" customHeight="1">
      <c r="A267" s="44"/>
      <c r="B267" s="18" t="s">
        <v>607</v>
      </c>
      <c r="C267" s="19" t="s">
        <v>600</v>
      </c>
      <c r="D267" s="20"/>
      <c r="E267" s="21" t="s">
        <v>19</v>
      </c>
      <c r="F267" s="20" t="s">
        <v>608</v>
      </c>
      <c r="G267" s="55">
        <v>9100</v>
      </c>
      <c r="H267" s="23" t="str">
        <f t="shared" si="12"/>
        <v>▽</v>
      </c>
      <c r="I267" s="55">
        <v>8600</v>
      </c>
      <c r="J267" s="21" t="s">
        <v>609</v>
      </c>
      <c r="K267" s="57"/>
      <c r="L267" s="25">
        <f t="shared" si="13"/>
        <v>-500</v>
      </c>
      <c r="M267" s="26">
        <f t="shared" si="14"/>
        <v>-5.4945054945054945</v>
      </c>
    </row>
    <row r="268" spans="1:13" s="53" customFormat="1" ht="14.1" customHeight="1">
      <c r="A268" s="44"/>
      <c r="B268" s="18" t="s">
        <v>610</v>
      </c>
      <c r="C268" s="29" t="s">
        <v>611</v>
      </c>
      <c r="D268" s="20"/>
      <c r="E268" s="21" t="s">
        <v>19</v>
      </c>
      <c r="F268" s="21" t="s">
        <v>608</v>
      </c>
      <c r="G268" s="55">
        <v>18100</v>
      </c>
      <c r="H268" s="23" t="str">
        <f t="shared" si="12"/>
        <v>▲</v>
      </c>
      <c r="I268" s="55">
        <v>24000</v>
      </c>
      <c r="J268" s="56" t="s">
        <v>602</v>
      </c>
      <c r="K268" s="57"/>
      <c r="L268" s="25">
        <f t="shared" si="13"/>
        <v>5900</v>
      </c>
      <c r="M268" s="26">
        <f t="shared" si="14"/>
        <v>32.596685082872931</v>
      </c>
    </row>
    <row r="269" spans="1:13" s="53" customFormat="1" ht="14.1" customHeight="1">
      <c r="A269" s="44"/>
      <c r="B269" s="18" t="s">
        <v>612</v>
      </c>
      <c r="C269" s="19" t="s">
        <v>600</v>
      </c>
      <c r="D269" s="20"/>
      <c r="E269" s="21" t="s">
        <v>19</v>
      </c>
      <c r="F269" s="20" t="s">
        <v>613</v>
      </c>
      <c r="G269" s="55"/>
      <c r="H269" s="23" t="str">
        <f t="shared" si="12"/>
        <v/>
      </c>
      <c r="I269" s="55">
        <v>26000</v>
      </c>
      <c r="J269" s="56"/>
      <c r="K269" s="57"/>
      <c r="L269" s="25" t="str">
        <f t="shared" si="13"/>
        <v/>
      </c>
      <c r="M269" s="26" t="str">
        <f t="shared" si="14"/>
        <v/>
      </c>
    </row>
    <row r="270" spans="1:13" s="53" customFormat="1" ht="14.1" customHeight="1">
      <c r="A270" s="44"/>
      <c r="B270" s="28" t="s">
        <v>614</v>
      </c>
      <c r="C270" s="19" t="s">
        <v>615</v>
      </c>
      <c r="D270" s="20"/>
      <c r="E270" s="21" t="s">
        <v>19</v>
      </c>
      <c r="F270" s="20" t="s">
        <v>613</v>
      </c>
      <c r="G270" s="54">
        <v>46000</v>
      </c>
      <c r="H270" s="23" t="str">
        <f t="shared" si="12"/>
        <v>▽</v>
      </c>
      <c r="I270" s="54">
        <v>45000</v>
      </c>
      <c r="J270" s="56" t="s">
        <v>616</v>
      </c>
      <c r="K270" s="57"/>
      <c r="L270" s="25">
        <f t="shared" si="13"/>
        <v>-1000</v>
      </c>
      <c r="M270" s="26">
        <f t="shared" si="14"/>
        <v>-2.1739130434782608</v>
      </c>
    </row>
    <row r="271" spans="1:13" s="53" customFormat="1" ht="14.1" customHeight="1">
      <c r="A271" s="44"/>
      <c r="B271" s="18" t="s">
        <v>617</v>
      </c>
      <c r="C271" s="19" t="s">
        <v>618</v>
      </c>
      <c r="D271" s="20"/>
      <c r="E271" s="21" t="s">
        <v>19</v>
      </c>
      <c r="F271" s="21" t="s">
        <v>619</v>
      </c>
      <c r="G271" s="54">
        <v>21500</v>
      </c>
      <c r="H271" s="23" t="str">
        <f t="shared" si="12"/>
        <v>▲</v>
      </c>
      <c r="I271" s="54">
        <v>25000</v>
      </c>
      <c r="J271" s="56" t="s">
        <v>602</v>
      </c>
      <c r="K271" s="57"/>
      <c r="L271" s="25">
        <f t="shared" si="13"/>
        <v>3500</v>
      </c>
      <c r="M271" s="26">
        <f t="shared" si="14"/>
        <v>16.279069767441861</v>
      </c>
    </row>
    <row r="272" spans="1:13" s="53" customFormat="1" ht="14.1" customHeight="1">
      <c r="A272" s="44"/>
      <c r="B272" s="18" t="s">
        <v>620</v>
      </c>
      <c r="C272" s="19" t="s">
        <v>600</v>
      </c>
      <c r="D272" s="20"/>
      <c r="E272" s="21" t="s">
        <v>19</v>
      </c>
      <c r="F272" s="20" t="s">
        <v>613</v>
      </c>
      <c r="G272" s="54">
        <v>22800</v>
      </c>
      <c r="H272" s="23" t="str">
        <f t="shared" si="12"/>
        <v>▲</v>
      </c>
      <c r="I272" s="54">
        <v>25000</v>
      </c>
      <c r="J272" s="56" t="s">
        <v>602</v>
      </c>
      <c r="K272" s="57"/>
      <c r="L272" s="25">
        <f t="shared" si="13"/>
        <v>2200</v>
      </c>
      <c r="M272" s="26">
        <f t="shared" si="14"/>
        <v>9.6491228070175428</v>
      </c>
    </row>
    <row r="273" spans="1:13" s="53" customFormat="1" ht="14.1" customHeight="1">
      <c r="A273" s="44"/>
      <c r="B273" s="28" t="s">
        <v>621</v>
      </c>
      <c r="C273" s="29" t="s">
        <v>622</v>
      </c>
      <c r="D273" s="20"/>
      <c r="E273" s="21" t="s">
        <v>19</v>
      </c>
      <c r="F273" s="21" t="s">
        <v>556</v>
      </c>
      <c r="G273" s="58">
        <v>2050</v>
      </c>
      <c r="H273" s="23" t="str">
        <f t="shared" si="12"/>
        <v>▲</v>
      </c>
      <c r="I273" s="58">
        <v>2120</v>
      </c>
      <c r="J273" s="56" t="s">
        <v>602</v>
      </c>
      <c r="K273" s="57"/>
      <c r="L273" s="25">
        <f t="shared" si="13"/>
        <v>70</v>
      </c>
      <c r="M273" s="26">
        <f t="shared" si="14"/>
        <v>3.4146341463414638</v>
      </c>
    </row>
    <row r="274" spans="1:13" s="53" customFormat="1" ht="14.1" customHeight="1">
      <c r="A274" s="44"/>
      <c r="B274" s="18" t="s">
        <v>623</v>
      </c>
      <c r="C274" s="19" t="s">
        <v>624</v>
      </c>
      <c r="D274" s="20"/>
      <c r="E274" s="21" t="s">
        <v>19</v>
      </c>
      <c r="F274" s="21" t="s">
        <v>625</v>
      </c>
      <c r="G274" s="32"/>
      <c r="H274" s="23" t="str">
        <f t="shared" si="12"/>
        <v/>
      </c>
      <c r="I274" s="32">
        <v>19860</v>
      </c>
      <c r="J274" s="56"/>
      <c r="K274" s="57"/>
      <c r="L274" s="25" t="str">
        <f t="shared" si="13"/>
        <v/>
      </c>
      <c r="M274" s="26" t="str">
        <f t="shared" si="14"/>
        <v/>
      </c>
    </row>
    <row r="275" spans="1:13" s="53" customFormat="1" ht="14.1" customHeight="1">
      <c r="A275" s="44"/>
      <c r="B275" s="18" t="s">
        <v>626</v>
      </c>
      <c r="C275" s="59" t="s">
        <v>627</v>
      </c>
      <c r="D275" s="21"/>
      <c r="E275" s="21" t="s">
        <v>19</v>
      </c>
      <c r="F275" s="21" t="s">
        <v>628</v>
      </c>
      <c r="G275" s="32"/>
      <c r="H275" s="23" t="str">
        <f t="shared" si="12"/>
        <v/>
      </c>
      <c r="I275" s="32">
        <v>6143</v>
      </c>
      <c r="J275" s="56"/>
      <c r="K275" s="23"/>
      <c r="L275" s="25" t="str">
        <f t="shared" si="13"/>
        <v/>
      </c>
      <c r="M275" s="26" t="str">
        <f t="shared" si="14"/>
        <v/>
      </c>
    </row>
    <row r="276" spans="1:13" s="53" customFormat="1" ht="14.1" customHeight="1">
      <c r="A276" s="44"/>
      <c r="B276" s="18" t="s">
        <v>629</v>
      </c>
      <c r="C276" s="19" t="s">
        <v>630</v>
      </c>
      <c r="D276" s="20"/>
      <c r="E276" s="21" t="s">
        <v>19</v>
      </c>
      <c r="F276" s="20" t="s">
        <v>631</v>
      </c>
      <c r="G276" s="58"/>
      <c r="H276" s="23" t="str">
        <f t="shared" si="12"/>
        <v/>
      </c>
      <c r="I276" s="58">
        <v>39000</v>
      </c>
      <c r="J276" s="21"/>
      <c r="K276" s="23"/>
      <c r="L276" s="25" t="str">
        <f t="shared" si="13"/>
        <v/>
      </c>
      <c r="M276" s="26" t="str">
        <f t="shared" si="14"/>
        <v/>
      </c>
    </row>
    <row r="277" spans="1:13" s="53" customFormat="1" ht="14.1" customHeight="1">
      <c r="A277" s="44"/>
      <c r="B277" s="18" t="s">
        <v>632</v>
      </c>
      <c r="C277" s="19" t="s">
        <v>600</v>
      </c>
      <c r="D277" s="20"/>
      <c r="E277" s="21" t="s">
        <v>19</v>
      </c>
      <c r="F277" s="20" t="s">
        <v>633</v>
      </c>
      <c r="G277" s="58"/>
      <c r="H277" s="23" t="str">
        <f t="shared" si="12"/>
        <v/>
      </c>
      <c r="I277" s="58">
        <v>65000</v>
      </c>
      <c r="J277" s="21"/>
      <c r="K277" s="57"/>
      <c r="L277" s="25" t="str">
        <f t="shared" si="13"/>
        <v/>
      </c>
      <c r="M277" s="26" t="str">
        <f t="shared" si="14"/>
        <v/>
      </c>
    </row>
    <row r="278" spans="1:13" s="53" customFormat="1" ht="14.1" customHeight="1">
      <c r="A278" s="44"/>
      <c r="B278" s="28" t="s">
        <v>634</v>
      </c>
      <c r="C278" s="29" t="s">
        <v>622</v>
      </c>
      <c r="D278" s="20"/>
      <c r="E278" s="21" t="s">
        <v>19</v>
      </c>
      <c r="F278" s="21" t="s">
        <v>635</v>
      </c>
      <c r="G278" s="58">
        <v>28000</v>
      </c>
      <c r="H278" s="23" t="str">
        <f t="shared" si="12"/>
        <v>▲</v>
      </c>
      <c r="I278" s="58">
        <v>36000</v>
      </c>
      <c r="J278" s="56" t="s">
        <v>602</v>
      </c>
      <c r="K278" s="57"/>
      <c r="L278" s="25">
        <f t="shared" si="13"/>
        <v>8000</v>
      </c>
      <c r="M278" s="26">
        <f t="shared" si="14"/>
        <v>28.571428571428569</v>
      </c>
    </row>
    <row r="279" spans="1:13" s="53" customFormat="1" ht="14.1" customHeight="1">
      <c r="A279" s="44"/>
      <c r="B279" s="18" t="s">
        <v>636</v>
      </c>
      <c r="C279" s="29" t="s">
        <v>637</v>
      </c>
      <c r="D279" s="21"/>
      <c r="E279" s="21" t="s">
        <v>19</v>
      </c>
      <c r="F279" s="20" t="s">
        <v>638</v>
      </c>
      <c r="G279" s="58">
        <v>54000</v>
      </c>
      <c r="H279" s="23" t="str">
        <f t="shared" si="12"/>
        <v>▲</v>
      </c>
      <c r="I279" s="58">
        <v>67000</v>
      </c>
      <c r="J279" s="56" t="s">
        <v>602</v>
      </c>
      <c r="K279" s="57"/>
      <c r="L279" s="25">
        <f t="shared" si="13"/>
        <v>13000</v>
      </c>
      <c r="M279" s="26">
        <f t="shared" si="14"/>
        <v>24.074074074074073</v>
      </c>
    </row>
    <row r="280" spans="1:13" s="53" customFormat="1" ht="14.1" customHeight="1">
      <c r="A280" s="44"/>
      <c r="B280" s="18" t="s">
        <v>639</v>
      </c>
      <c r="C280" s="19" t="s">
        <v>640</v>
      </c>
      <c r="D280" s="20"/>
      <c r="E280" s="21" t="s">
        <v>19</v>
      </c>
      <c r="F280" s="21" t="s">
        <v>641</v>
      </c>
      <c r="G280" s="54">
        <v>64275</v>
      </c>
      <c r="H280" s="23" t="str">
        <f t="shared" si="12"/>
        <v>▽</v>
      </c>
      <c r="I280" s="54">
        <v>62851</v>
      </c>
      <c r="J280" s="56" t="s">
        <v>616</v>
      </c>
      <c r="K280" s="57"/>
      <c r="L280" s="25">
        <f t="shared" si="13"/>
        <v>-1424</v>
      </c>
      <c r="M280" s="26">
        <f t="shared" si="14"/>
        <v>-2.2154803578374174</v>
      </c>
    </row>
    <row r="281" spans="1:13" s="53" customFormat="1" ht="14.1" customHeight="1">
      <c r="A281" s="44"/>
      <c r="B281" s="18" t="s">
        <v>642</v>
      </c>
      <c r="C281" s="29" t="s">
        <v>643</v>
      </c>
      <c r="D281" s="21"/>
      <c r="E281" s="21" t="s">
        <v>19</v>
      </c>
      <c r="F281" s="21" t="s">
        <v>641</v>
      </c>
      <c r="G281" s="54">
        <v>4192</v>
      </c>
      <c r="H281" s="23" t="str">
        <f t="shared" si="12"/>
        <v>▽</v>
      </c>
      <c r="I281" s="54">
        <v>3924</v>
      </c>
      <c r="J281" s="56" t="s">
        <v>616</v>
      </c>
      <c r="K281" s="57"/>
      <c r="L281" s="25">
        <f t="shared" si="13"/>
        <v>-268</v>
      </c>
      <c r="M281" s="26">
        <f t="shared" si="14"/>
        <v>-6.393129770992366</v>
      </c>
    </row>
    <row r="282" spans="1:13" s="53" customFormat="1" ht="14.1" customHeight="1">
      <c r="A282" s="44"/>
      <c r="B282" s="28" t="s">
        <v>644</v>
      </c>
      <c r="C282" s="29" t="s">
        <v>645</v>
      </c>
      <c r="D282" s="21"/>
      <c r="E282" s="21" t="s">
        <v>19</v>
      </c>
      <c r="F282" s="21" t="s">
        <v>641</v>
      </c>
      <c r="G282" s="54">
        <v>2973</v>
      </c>
      <c r="H282" s="23" t="str">
        <f t="shared" si="12"/>
        <v>▲</v>
      </c>
      <c r="I282" s="54">
        <v>3057</v>
      </c>
      <c r="J282" s="56" t="s">
        <v>602</v>
      </c>
      <c r="K282" s="57"/>
      <c r="L282" s="25">
        <f t="shared" si="13"/>
        <v>84</v>
      </c>
      <c r="M282" s="26">
        <f t="shared" si="14"/>
        <v>2.8254288597376389</v>
      </c>
    </row>
    <row r="283" spans="1:13" s="53" customFormat="1" ht="14.1" customHeight="1">
      <c r="A283" s="47"/>
      <c r="B283" s="18" t="s">
        <v>646</v>
      </c>
      <c r="C283" s="29" t="s">
        <v>647</v>
      </c>
      <c r="D283" s="21"/>
      <c r="E283" s="21" t="s">
        <v>19</v>
      </c>
      <c r="F283" s="20" t="s">
        <v>648</v>
      </c>
      <c r="G283" s="58">
        <v>1335</v>
      </c>
      <c r="H283" s="23" t="str">
        <f t="shared" si="12"/>
        <v>▲</v>
      </c>
      <c r="I283" s="58">
        <v>1371</v>
      </c>
      <c r="J283" s="56" t="s">
        <v>602</v>
      </c>
      <c r="K283" s="57"/>
      <c r="L283" s="25">
        <f t="shared" si="13"/>
        <v>36</v>
      </c>
      <c r="M283" s="26">
        <f t="shared" si="14"/>
        <v>2.696629213483146</v>
      </c>
    </row>
    <row r="284" spans="1:13" s="53" customFormat="1" ht="14.1" customHeight="1">
      <c r="A284" s="42" t="s">
        <v>649</v>
      </c>
      <c r="B284" s="28" t="s">
        <v>650</v>
      </c>
      <c r="C284" s="19" t="s">
        <v>651</v>
      </c>
      <c r="D284" s="20"/>
      <c r="E284" s="21" t="s">
        <v>19</v>
      </c>
      <c r="F284" s="20" t="s">
        <v>65</v>
      </c>
      <c r="G284" s="58">
        <v>100000</v>
      </c>
      <c r="H284" s="23" t="str">
        <f t="shared" si="12"/>
        <v>▽</v>
      </c>
      <c r="I284" s="58">
        <v>84615</v>
      </c>
      <c r="J284" s="56" t="s">
        <v>609</v>
      </c>
      <c r="K284" s="57"/>
      <c r="L284" s="25">
        <f t="shared" si="13"/>
        <v>-15385</v>
      </c>
      <c r="M284" s="26">
        <f t="shared" si="14"/>
        <v>-15.384999999999998</v>
      </c>
    </row>
    <row r="285" spans="1:13" s="53" customFormat="1" ht="14.1" customHeight="1">
      <c r="A285" s="44"/>
      <c r="B285" s="18" t="s">
        <v>652</v>
      </c>
      <c r="C285" s="19" t="s">
        <v>653</v>
      </c>
      <c r="D285" s="20"/>
      <c r="E285" s="21" t="s">
        <v>19</v>
      </c>
      <c r="F285" s="20" t="s">
        <v>65</v>
      </c>
      <c r="G285" s="54">
        <v>50000</v>
      </c>
      <c r="H285" s="23" t="str">
        <f t="shared" si="12"/>
        <v>▲</v>
      </c>
      <c r="I285" s="54">
        <v>60000</v>
      </c>
      <c r="J285" s="56" t="s">
        <v>602</v>
      </c>
      <c r="K285" s="57"/>
      <c r="L285" s="25">
        <f t="shared" si="13"/>
        <v>10000</v>
      </c>
      <c r="M285" s="26">
        <f t="shared" si="14"/>
        <v>20</v>
      </c>
    </row>
    <row r="286" spans="1:13" s="53" customFormat="1" ht="14.1" customHeight="1">
      <c r="A286" s="44"/>
      <c r="B286" s="18" t="s">
        <v>654</v>
      </c>
      <c r="C286" s="29" t="s">
        <v>655</v>
      </c>
      <c r="D286" s="21"/>
      <c r="E286" s="21" t="s">
        <v>19</v>
      </c>
      <c r="F286" s="20" t="s">
        <v>65</v>
      </c>
      <c r="G286" s="54"/>
      <c r="H286" s="23" t="str">
        <f t="shared" si="12"/>
        <v/>
      </c>
      <c r="I286" s="54">
        <v>38824</v>
      </c>
      <c r="J286" s="56"/>
      <c r="K286" s="57"/>
      <c r="L286" s="25" t="str">
        <f t="shared" si="13"/>
        <v/>
      </c>
      <c r="M286" s="26" t="str">
        <f t="shared" si="14"/>
        <v/>
      </c>
    </row>
    <row r="287" spans="1:13" s="53" customFormat="1" ht="14.1" customHeight="1">
      <c r="A287" s="44"/>
      <c r="B287" s="18" t="s">
        <v>656</v>
      </c>
      <c r="C287" s="29" t="s">
        <v>657</v>
      </c>
      <c r="D287" s="21"/>
      <c r="E287" s="21" t="s">
        <v>19</v>
      </c>
      <c r="F287" s="20" t="s">
        <v>65</v>
      </c>
      <c r="G287" s="58">
        <v>37000</v>
      </c>
      <c r="H287" s="23" t="str">
        <f t="shared" si="12"/>
        <v>▽</v>
      </c>
      <c r="I287" s="58">
        <v>22000</v>
      </c>
      <c r="J287" s="56" t="s">
        <v>616</v>
      </c>
      <c r="K287" s="57"/>
      <c r="L287" s="25">
        <f t="shared" si="13"/>
        <v>-15000</v>
      </c>
      <c r="M287" s="26">
        <f t="shared" si="14"/>
        <v>-40.54054054054054</v>
      </c>
    </row>
    <row r="288" spans="1:13" s="53" customFormat="1" ht="14.1" customHeight="1">
      <c r="A288" s="44"/>
      <c r="B288" s="18" t="s">
        <v>658</v>
      </c>
      <c r="C288" s="29" t="s">
        <v>659</v>
      </c>
      <c r="D288" s="20"/>
      <c r="E288" s="21" t="s">
        <v>19</v>
      </c>
      <c r="F288" s="20" t="s">
        <v>65</v>
      </c>
      <c r="G288" s="58">
        <v>175000</v>
      </c>
      <c r="H288" s="23" t="str">
        <f t="shared" si="12"/>
        <v>▽</v>
      </c>
      <c r="I288" s="58">
        <v>150000</v>
      </c>
      <c r="J288" s="56" t="s">
        <v>609</v>
      </c>
      <c r="K288" s="57"/>
      <c r="L288" s="25">
        <f t="shared" si="13"/>
        <v>-25000</v>
      </c>
      <c r="M288" s="26">
        <f t="shared" si="14"/>
        <v>-14.285714285714285</v>
      </c>
    </row>
    <row r="289" spans="1:13" s="53" customFormat="1" ht="14.1" customHeight="1">
      <c r="A289" s="44"/>
      <c r="B289" s="28" t="s">
        <v>660</v>
      </c>
      <c r="C289" s="29" t="s">
        <v>661</v>
      </c>
      <c r="D289" s="21"/>
      <c r="E289" s="21" t="s">
        <v>19</v>
      </c>
      <c r="F289" s="20" t="s">
        <v>65</v>
      </c>
      <c r="G289" s="55">
        <v>108000</v>
      </c>
      <c r="H289" s="23" t="str">
        <f t="shared" si="12"/>
        <v>▽</v>
      </c>
      <c r="I289" s="55">
        <v>96000</v>
      </c>
      <c r="J289" s="56" t="s">
        <v>616</v>
      </c>
      <c r="K289" s="57"/>
      <c r="L289" s="25">
        <f>IF(G289="","",I289-G289)</f>
        <v>-12000</v>
      </c>
      <c r="M289" s="26">
        <f>IF(G289="","",((I289-G289)/G289)*100)</f>
        <v>-11.111111111111111</v>
      </c>
    </row>
    <row r="290" spans="1:13" s="53" customFormat="1" ht="14.1" customHeight="1">
      <c r="A290" s="44"/>
      <c r="B290" s="18" t="s">
        <v>662</v>
      </c>
      <c r="C290" s="19" t="s">
        <v>663</v>
      </c>
      <c r="D290" s="20"/>
      <c r="E290" s="21" t="s">
        <v>19</v>
      </c>
      <c r="F290" s="21" t="s">
        <v>641</v>
      </c>
      <c r="G290" s="54">
        <v>12500</v>
      </c>
      <c r="H290" s="23" t="str">
        <f t="shared" si="12"/>
        <v>▽</v>
      </c>
      <c r="I290" s="54">
        <v>9444</v>
      </c>
      <c r="J290" s="56" t="s">
        <v>616</v>
      </c>
      <c r="K290" s="57"/>
      <c r="L290" s="25">
        <f t="shared" si="13"/>
        <v>-3056</v>
      </c>
      <c r="M290" s="26">
        <f t="shared" si="14"/>
        <v>-24.448</v>
      </c>
    </row>
    <row r="291" spans="1:13" s="53" customFormat="1" ht="14.1" customHeight="1">
      <c r="A291" s="47"/>
      <c r="B291" s="18" t="s">
        <v>664</v>
      </c>
      <c r="C291" s="29" t="s">
        <v>665</v>
      </c>
      <c r="D291" s="21"/>
      <c r="E291" s="21" t="s">
        <v>19</v>
      </c>
      <c r="F291" s="21" t="s">
        <v>556</v>
      </c>
      <c r="G291" s="58"/>
      <c r="H291" s="23" t="str">
        <f t="shared" si="12"/>
        <v/>
      </c>
      <c r="I291" s="58">
        <v>13500</v>
      </c>
      <c r="J291" s="56"/>
      <c r="K291" s="57"/>
      <c r="L291" s="25" t="str">
        <f t="shared" si="13"/>
        <v/>
      </c>
      <c r="M291" s="26" t="str">
        <f t="shared" si="14"/>
        <v/>
      </c>
    </row>
    <row r="292" spans="1:13" s="53" customFormat="1" ht="14.1" customHeight="1">
      <c r="A292" s="42" t="s">
        <v>666</v>
      </c>
      <c r="B292" s="28" t="s">
        <v>667</v>
      </c>
      <c r="C292" s="29" t="s">
        <v>668</v>
      </c>
      <c r="D292" s="21"/>
      <c r="E292" s="21" t="s">
        <v>19</v>
      </c>
      <c r="F292" s="21" t="s">
        <v>65</v>
      </c>
      <c r="G292" s="54">
        <v>8200</v>
      </c>
      <c r="H292" s="23" t="str">
        <f t="shared" si="12"/>
        <v>▽</v>
      </c>
      <c r="I292" s="54">
        <v>5800</v>
      </c>
      <c r="J292" s="56" t="s">
        <v>616</v>
      </c>
      <c r="K292" s="57"/>
      <c r="L292" s="25">
        <f t="shared" si="13"/>
        <v>-2400</v>
      </c>
      <c r="M292" s="26">
        <f t="shared" si="14"/>
        <v>-29.268292682926827</v>
      </c>
    </row>
    <row r="293" spans="1:13" s="53" customFormat="1" ht="14.1" customHeight="1">
      <c r="A293" s="44"/>
      <c r="B293" s="18" t="s">
        <v>669</v>
      </c>
      <c r="C293" s="29" t="s">
        <v>670</v>
      </c>
      <c r="D293" s="20"/>
      <c r="E293" s="21" t="s">
        <v>19</v>
      </c>
      <c r="F293" s="21" t="s">
        <v>628</v>
      </c>
      <c r="G293" s="54">
        <v>46750</v>
      </c>
      <c r="H293" s="23" t="str">
        <f t="shared" si="12"/>
        <v>▲</v>
      </c>
      <c r="I293" s="54">
        <v>47000</v>
      </c>
      <c r="J293" s="56" t="s">
        <v>602</v>
      </c>
      <c r="K293" s="57"/>
      <c r="L293" s="25">
        <f t="shared" si="13"/>
        <v>250</v>
      </c>
      <c r="M293" s="26">
        <f t="shared" si="14"/>
        <v>0.53475935828876997</v>
      </c>
    </row>
    <row r="294" spans="1:13" s="53" customFormat="1" ht="14.1" customHeight="1">
      <c r="A294" s="44"/>
      <c r="B294" s="18" t="s">
        <v>671</v>
      </c>
      <c r="C294" s="19" t="s">
        <v>672</v>
      </c>
      <c r="D294" s="20"/>
      <c r="E294" s="21" t="s">
        <v>19</v>
      </c>
      <c r="F294" s="21" t="s">
        <v>673</v>
      </c>
      <c r="G294" s="58"/>
      <c r="H294" s="23" t="str">
        <f t="shared" si="12"/>
        <v/>
      </c>
      <c r="I294" s="32" t="s">
        <v>674</v>
      </c>
      <c r="J294" s="56"/>
      <c r="K294" s="57"/>
      <c r="L294" s="25" t="str">
        <f t="shared" si="13"/>
        <v/>
      </c>
      <c r="M294" s="26" t="str">
        <f t="shared" si="14"/>
        <v/>
      </c>
    </row>
    <row r="295" spans="1:13" s="53" customFormat="1" ht="14.1" customHeight="1">
      <c r="A295" s="47"/>
      <c r="B295" s="18" t="s">
        <v>675</v>
      </c>
      <c r="C295" s="29" t="s">
        <v>676</v>
      </c>
      <c r="D295" s="21"/>
      <c r="E295" s="21" t="s">
        <v>19</v>
      </c>
      <c r="F295" s="21" t="s">
        <v>628</v>
      </c>
      <c r="G295" s="22"/>
      <c r="H295" s="23" t="str">
        <f t="shared" si="12"/>
        <v/>
      </c>
      <c r="I295" s="22">
        <v>14500</v>
      </c>
      <c r="J295" s="56"/>
      <c r="K295" s="57"/>
      <c r="L295" s="25" t="str">
        <f t="shared" si="13"/>
        <v/>
      </c>
      <c r="M295" s="26" t="str">
        <f t="shared" si="14"/>
        <v/>
      </c>
    </row>
    <row r="296" spans="1:13" s="67" customFormat="1" ht="18.45" customHeight="1">
      <c r="A296" s="60"/>
      <c r="B296" s="61"/>
      <c r="C296" s="62"/>
      <c r="D296" s="63"/>
      <c r="E296" s="60"/>
      <c r="F296" s="60"/>
      <c r="G296" s="64"/>
      <c r="H296" s="65"/>
      <c r="I296" s="66"/>
      <c r="J296" s="66"/>
      <c r="K296" s="63"/>
    </row>
    <row r="297" spans="1:13" s="67" customFormat="1" ht="18.45" customHeight="1">
      <c r="A297" s="60"/>
      <c r="B297" s="61"/>
      <c r="C297" s="62"/>
      <c r="D297" s="63"/>
      <c r="E297" s="60"/>
      <c r="F297" s="60"/>
      <c r="G297" s="64"/>
      <c r="H297" s="65"/>
      <c r="I297" s="66"/>
      <c r="J297" s="66"/>
      <c r="K297" s="63"/>
    </row>
    <row r="298" spans="1:13" s="67" customFormat="1" ht="18.45" customHeight="1">
      <c r="A298" s="60"/>
      <c r="B298" s="61"/>
      <c r="C298" s="62"/>
      <c r="D298" s="63"/>
      <c r="E298" s="60"/>
      <c r="F298" s="60"/>
      <c r="G298" s="64"/>
      <c r="H298" s="65"/>
      <c r="I298" s="66"/>
      <c r="J298" s="66"/>
      <c r="K298" s="63"/>
    </row>
    <row r="299" spans="1:13" s="67" customFormat="1" ht="18.45" customHeight="1">
      <c r="A299" s="60"/>
      <c r="B299" s="61"/>
      <c r="C299" s="62"/>
      <c r="D299" s="63"/>
      <c r="E299" s="60"/>
      <c r="F299" s="60"/>
      <c r="G299" s="64"/>
      <c r="H299" s="65"/>
      <c r="I299" s="66"/>
      <c r="J299" s="66"/>
      <c r="K299" s="63"/>
    </row>
    <row r="300" spans="1:13" s="67" customFormat="1" ht="18.45" customHeight="1">
      <c r="A300" s="60"/>
      <c r="B300" s="61"/>
      <c r="C300" s="62"/>
      <c r="D300" s="63"/>
      <c r="E300" s="60"/>
      <c r="F300" s="60"/>
      <c r="G300" s="64"/>
      <c r="H300" s="65"/>
      <c r="I300" s="66"/>
      <c r="J300" s="66"/>
      <c r="K300" s="63"/>
    </row>
    <row r="301" spans="1:13" s="67" customFormat="1" ht="18.45" customHeight="1">
      <c r="A301" s="60"/>
      <c r="B301" s="61"/>
      <c r="C301" s="62"/>
      <c r="D301" s="63"/>
      <c r="E301" s="60"/>
      <c r="F301" s="60"/>
      <c r="G301" s="64"/>
      <c r="H301" s="65"/>
      <c r="I301" s="66"/>
      <c r="J301" s="66"/>
      <c r="K301" s="63"/>
    </row>
    <row r="302" spans="1:13" s="67" customFormat="1" ht="18.45" customHeight="1">
      <c r="A302" s="60"/>
      <c r="B302" s="61"/>
      <c r="C302" s="62"/>
      <c r="D302" s="63"/>
      <c r="E302" s="60"/>
      <c r="F302" s="60"/>
      <c r="G302" s="64"/>
      <c r="H302" s="65"/>
      <c r="I302" s="66"/>
      <c r="J302" s="66"/>
      <c r="K302" s="63"/>
    </row>
    <row r="303" spans="1:13" s="67" customFormat="1" ht="18.45" customHeight="1">
      <c r="A303" s="60"/>
      <c r="B303" s="61"/>
      <c r="C303" s="62"/>
      <c r="D303" s="63"/>
      <c r="E303" s="60"/>
      <c r="F303" s="60"/>
      <c r="G303" s="64"/>
      <c r="H303" s="65"/>
      <c r="I303" s="66"/>
      <c r="J303" s="66"/>
      <c r="K303" s="63"/>
    </row>
    <row r="304" spans="1:13" s="67" customFormat="1" ht="18.45" customHeight="1">
      <c r="A304" s="60"/>
      <c r="B304" s="61"/>
      <c r="C304" s="62"/>
      <c r="D304" s="63"/>
      <c r="E304" s="60"/>
      <c r="F304" s="60"/>
      <c r="G304" s="64"/>
      <c r="H304" s="65"/>
      <c r="I304" s="66"/>
      <c r="J304" s="66"/>
      <c r="K304" s="63"/>
    </row>
    <row r="305" spans="1:11" s="67" customFormat="1" ht="18.45" customHeight="1">
      <c r="A305" s="60"/>
      <c r="B305" s="61"/>
      <c r="C305" s="62"/>
      <c r="D305" s="63"/>
      <c r="E305" s="60"/>
      <c r="F305" s="60"/>
      <c r="G305" s="64"/>
      <c r="H305" s="65"/>
      <c r="I305" s="66"/>
      <c r="J305" s="66"/>
      <c r="K305" s="63"/>
    </row>
    <row r="306" spans="1:11" s="67" customFormat="1" ht="18.45" customHeight="1">
      <c r="A306" s="60"/>
      <c r="B306" s="61"/>
      <c r="C306" s="62"/>
      <c r="D306" s="63"/>
      <c r="E306" s="60"/>
      <c r="F306" s="60"/>
      <c r="G306" s="64"/>
      <c r="H306" s="65"/>
      <c r="I306" s="66"/>
      <c r="J306" s="66"/>
      <c r="K306" s="63"/>
    </row>
    <row r="307" spans="1:11" s="67" customFormat="1" ht="18.45" customHeight="1">
      <c r="A307" s="60"/>
      <c r="B307" s="61"/>
      <c r="C307" s="62"/>
      <c r="D307" s="63"/>
      <c r="E307" s="60"/>
      <c r="F307" s="60"/>
      <c r="G307" s="64"/>
      <c r="H307" s="65"/>
      <c r="I307" s="66"/>
      <c r="J307" s="66"/>
      <c r="K307" s="63"/>
    </row>
    <row r="308" spans="1:11" s="67" customFormat="1" ht="18.45" customHeight="1">
      <c r="A308" s="60"/>
      <c r="B308" s="61"/>
      <c r="C308" s="62"/>
      <c r="D308" s="63"/>
      <c r="E308" s="60"/>
      <c r="F308" s="60"/>
      <c r="G308" s="64"/>
      <c r="H308" s="65"/>
      <c r="I308" s="66"/>
      <c r="J308" s="66"/>
      <c r="K308" s="63"/>
    </row>
    <row r="309" spans="1:11" s="67" customFormat="1" ht="18.45" customHeight="1">
      <c r="A309" s="60"/>
      <c r="B309" s="61"/>
      <c r="C309" s="62"/>
      <c r="D309" s="63"/>
      <c r="E309" s="60"/>
      <c r="F309" s="60"/>
      <c r="G309" s="64"/>
      <c r="H309" s="65"/>
      <c r="I309" s="66"/>
      <c r="J309" s="66"/>
      <c r="K309" s="63"/>
    </row>
    <row r="310" spans="1:11" s="67" customFormat="1" ht="18.45" customHeight="1">
      <c r="A310" s="60"/>
      <c r="B310" s="61"/>
      <c r="C310" s="62"/>
      <c r="D310" s="63"/>
      <c r="E310" s="60"/>
      <c r="F310" s="60"/>
      <c r="G310" s="64"/>
      <c r="H310" s="65"/>
      <c r="I310" s="66"/>
      <c r="J310" s="66"/>
      <c r="K310" s="63"/>
    </row>
    <row r="311" spans="1:11" s="67" customFormat="1" ht="18.45" customHeight="1">
      <c r="A311" s="60"/>
      <c r="B311" s="61"/>
      <c r="C311" s="62"/>
      <c r="D311" s="63"/>
      <c r="E311" s="60"/>
      <c r="F311" s="60"/>
      <c r="G311" s="64"/>
      <c r="H311" s="65"/>
      <c r="I311" s="66"/>
      <c r="J311" s="66"/>
      <c r="K311" s="63"/>
    </row>
    <row r="312" spans="1:11" s="67" customFormat="1" ht="18.45" customHeight="1">
      <c r="A312" s="60"/>
      <c r="B312" s="61"/>
      <c r="C312" s="62"/>
      <c r="D312" s="63"/>
      <c r="E312" s="60"/>
      <c r="F312" s="60"/>
      <c r="G312" s="64"/>
      <c r="H312" s="65"/>
      <c r="I312" s="66"/>
      <c r="J312" s="66"/>
      <c r="K312" s="63"/>
    </row>
    <row r="313" spans="1:11" s="67" customFormat="1" ht="18.45" customHeight="1">
      <c r="A313" s="60"/>
      <c r="B313" s="61"/>
      <c r="C313" s="62"/>
      <c r="D313" s="63"/>
      <c r="E313" s="60"/>
      <c r="F313" s="60"/>
      <c r="G313" s="64"/>
      <c r="H313" s="65"/>
      <c r="I313" s="66"/>
      <c r="J313" s="66"/>
      <c r="K313" s="63"/>
    </row>
    <row r="314" spans="1:11" s="67" customFormat="1" ht="18.45" customHeight="1">
      <c r="A314" s="60"/>
      <c r="B314" s="61"/>
      <c r="C314" s="62"/>
      <c r="D314" s="63"/>
      <c r="E314" s="60"/>
      <c r="F314" s="60"/>
      <c r="G314" s="64"/>
      <c r="H314" s="65"/>
      <c r="I314" s="66"/>
      <c r="J314" s="66"/>
      <c r="K314" s="63"/>
    </row>
    <row r="315" spans="1:11" s="67" customFormat="1" ht="18.45" customHeight="1">
      <c r="A315" s="60"/>
      <c r="B315" s="61"/>
      <c r="C315" s="62"/>
      <c r="D315" s="63"/>
      <c r="E315" s="60"/>
      <c r="F315" s="60"/>
      <c r="G315" s="64"/>
      <c r="H315" s="65"/>
      <c r="I315" s="66"/>
      <c r="J315" s="66"/>
      <c r="K315" s="63"/>
    </row>
    <row r="316" spans="1:11" s="67" customFormat="1" ht="18.45" customHeight="1">
      <c r="A316" s="60"/>
      <c r="B316" s="61"/>
      <c r="C316" s="62"/>
      <c r="D316" s="63"/>
      <c r="E316" s="60"/>
      <c r="F316" s="60"/>
      <c r="G316" s="64"/>
      <c r="H316" s="65"/>
      <c r="I316" s="66"/>
      <c r="J316" s="66"/>
      <c r="K316" s="63"/>
    </row>
    <row r="317" spans="1:11" s="67" customFormat="1" ht="18.45" customHeight="1">
      <c r="A317" s="60"/>
      <c r="B317" s="61"/>
      <c r="C317" s="62"/>
      <c r="D317" s="63"/>
      <c r="E317" s="60"/>
      <c r="F317" s="60"/>
      <c r="G317" s="64"/>
      <c r="H317" s="65"/>
      <c r="I317" s="66"/>
      <c r="J317" s="66"/>
      <c r="K317" s="63"/>
    </row>
    <row r="318" spans="1:11" s="67" customFormat="1" ht="18.45" customHeight="1">
      <c r="A318" s="60"/>
      <c r="B318" s="61"/>
      <c r="C318" s="62"/>
      <c r="D318" s="63"/>
      <c r="E318" s="60"/>
      <c r="F318" s="60"/>
      <c r="G318" s="64"/>
      <c r="H318" s="65"/>
      <c r="I318" s="66"/>
      <c r="J318" s="66"/>
      <c r="K318" s="63"/>
    </row>
    <row r="319" spans="1:11" s="67" customFormat="1" ht="18.45" customHeight="1">
      <c r="A319" s="60"/>
      <c r="B319" s="61"/>
      <c r="C319" s="62"/>
      <c r="D319" s="63"/>
      <c r="E319" s="60"/>
      <c r="F319" s="60"/>
      <c r="G319" s="64"/>
      <c r="H319" s="65"/>
      <c r="I319" s="66"/>
      <c r="J319" s="66"/>
      <c r="K319" s="63"/>
    </row>
    <row r="320" spans="1:11" s="67" customFormat="1" ht="18.45" customHeight="1">
      <c r="A320" s="60"/>
      <c r="B320" s="61"/>
      <c r="C320" s="62"/>
      <c r="D320" s="63"/>
      <c r="E320" s="60"/>
      <c r="F320" s="60"/>
      <c r="G320" s="64"/>
      <c r="H320" s="65"/>
      <c r="I320" s="66"/>
      <c r="J320" s="66"/>
      <c r="K320" s="63"/>
    </row>
    <row r="321" spans="1:11" s="67" customFormat="1" ht="18.45" customHeight="1">
      <c r="A321" s="60"/>
      <c r="B321" s="61"/>
      <c r="C321" s="62"/>
      <c r="D321" s="63"/>
      <c r="E321" s="60"/>
      <c r="F321" s="60"/>
      <c r="G321" s="64"/>
      <c r="H321" s="65"/>
      <c r="I321" s="66"/>
      <c r="J321" s="66"/>
      <c r="K321" s="63"/>
    </row>
    <row r="322" spans="1:11" s="67" customFormat="1" ht="18.45" customHeight="1">
      <c r="A322" s="60"/>
      <c r="B322" s="61"/>
      <c r="C322" s="62"/>
      <c r="D322" s="63"/>
      <c r="E322" s="60"/>
      <c r="F322" s="60"/>
      <c r="G322" s="64"/>
      <c r="H322" s="65"/>
      <c r="I322" s="66"/>
      <c r="J322" s="66"/>
      <c r="K322" s="63"/>
    </row>
    <row r="323" spans="1:11" s="67" customFormat="1" ht="18.45" customHeight="1">
      <c r="A323" s="60"/>
      <c r="B323" s="61"/>
      <c r="C323" s="62"/>
      <c r="D323" s="63"/>
      <c r="E323" s="60"/>
      <c r="F323" s="60"/>
      <c r="G323" s="64"/>
      <c r="H323" s="65"/>
      <c r="I323" s="66"/>
      <c r="J323" s="66"/>
      <c r="K323" s="63"/>
    </row>
    <row r="324" spans="1:11" s="67" customFormat="1" ht="18.45" customHeight="1">
      <c r="A324" s="60"/>
      <c r="B324" s="61"/>
      <c r="C324" s="62"/>
      <c r="D324" s="63"/>
      <c r="E324" s="60"/>
      <c r="F324" s="60"/>
      <c r="G324" s="64"/>
      <c r="H324" s="65"/>
      <c r="I324" s="66"/>
      <c r="J324" s="66"/>
      <c r="K324" s="63"/>
    </row>
    <row r="325" spans="1:11" s="67" customFormat="1" ht="18.45" customHeight="1">
      <c r="A325" s="60"/>
      <c r="B325" s="61"/>
      <c r="C325" s="62"/>
      <c r="D325" s="63"/>
      <c r="E325" s="60"/>
      <c r="F325" s="60"/>
      <c r="G325" s="64"/>
      <c r="H325" s="65"/>
      <c r="I325" s="66"/>
      <c r="J325" s="66"/>
      <c r="K325" s="63"/>
    </row>
    <row r="326" spans="1:11" s="67" customFormat="1" ht="18.45" customHeight="1">
      <c r="A326" s="60"/>
      <c r="B326" s="61"/>
      <c r="C326" s="62"/>
      <c r="D326" s="63"/>
      <c r="E326" s="60"/>
      <c r="F326" s="60"/>
      <c r="G326" s="64"/>
      <c r="H326" s="65"/>
      <c r="I326" s="66"/>
      <c r="J326" s="66"/>
      <c r="K326" s="63"/>
    </row>
    <row r="327" spans="1:11" s="67" customFormat="1" ht="18.45" customHeight="1">
      <c r="A327" s="60"/>
      <c r="B327" s="61"/>
      <c r="C327" s="62"/>
      <c r="D327" s="63"/>
      <c r="E327" s="60"/>
      <c r="F327" s="60"/>
      <c r="G327" s="64"/>
      <c r="H327" s="65"/>
      <c r="I327" s="66"/>
      <c r="J327" s="66"/>
      <c r="K327" s="63"/>
    </row>
    <row r="328" spans="1:11" s="67" customFormat="1" ht="18.45" customHeight="1">
      <c r="A328" s="60"/>
      <c r="B328" s="61"/>
      <c r="C328" s="62"/>
      <c r="D328" s="63"/>
      <c r="E328" s="60"/>
      <c r="F328" s="60"/>
      <c r="G328" s="64"/>
      <c r="H328" s="65"/>
      <c r="I328" s="66"/>
      <c r="J328" s="66"/>
      <c r="K328" s="63"/>
    </row>
    <row r="329" spans="1:11" s="67" customFormat="1" ht="18.45" customHeight="1">
      <c r="A329" s="60"/>
      <c r="B329" s="61"/>
      <c r="C329" s="62"/>
      <c r="D329" s="63"/>
      <c r="E329" s="60"/>
      <c r="F329" s="60"/>
      <c r="G329" s="64"/>
      <c r="H329" s="65"/>
      <c r="I329" s="66"/>
      <c r="J329" s="66"/>
      <c r="K329" s="63"/>
    </row>
    <row r="330" spans="1:11" s="67" customFormat="1" ht="18.45" customHeight="1">
      <c r="A330" s="60"/>
      <c r="B330" s="61"/>
      <c r="C330" s="62"/>
      <c r="D330" s="63"/>
      <c r="E330" s="60"/>
      <c r="F330" s="60"/>
      <c r="G330" s="64"/>
      <c r="H330" s="65"/>
      <c r="I330" s="66"/>
      <c r="J330" s="66"/>
      <c r="K330" s="63"/>
    </row>
    <row r="331" spans="1:11" s="67" customFormat="1" ht="18.45" customHeight="1">
      <c r="A331" s="60"/>
      <c r="B331" s="61"/>
      <c r="C331" s="62"/>
      <c r="D331" s="63"/>
      <c r="E331" s="60"/>
      <c r="F331" s="60"/>
      <c r="G331" s="64"/>
      <c r="H331" s="65"/>
      <c r="I331" s="66"/>
      <c r="J331" s="66"/>
      <c r="K331" s="63"/>
    </row>
    <row r="332" spans="1:11" s="67" customFormat="1" ht="18.45" customHeight="1">
      <c r="A332" s="60"/>
      <c r="B332" s="61"/>
      <c r="C332" s="62"/>
      <c r="D332" s="63"/>
      <c r="E332" s="60"/>
      <c r="F332" s="60"/>
      <c r="G332" s="64"/>
      <c r="H332" s="65"/>
      <c r="I332" s="66"/>
      <c r="J332" s="66"/>
      <c r="K332" s="63"/>
    </row>
    <row r="333" spans="1:11" s="67" customFormat="1" ht="18.45" customHeight="1">
      <c r="A333" s="60"/>
      <c r="B333" s="61"/>
      <c r="C333" s="62"/>
      <c r="D333" s="63"/>
      <c r="E333" s="60"/>
      <c r="F333" s="60"/>
      <c r="G333" s="64"/>
      <c r="H333" s="65"/>
      <c r="I333" s="66"/>
      <c r="J333" s="66"/>
      <c r="K333" s="63"/>
    </row>
    <row r="334" spans="1:11" s="67" customFormat="1" ht="18.45" customHeight="1">
      <c r="A334" s="60"/>
      <c r="B334" s="61"/>
      <c r="C334" s="62"/>
      <c r="D334" s="63"/>
      <c r="E334" s="60"/>
      <c r="F334" s="60"/>
      <c r="G334" s="64"/>
      <c r="H334" s="65"/>
      <c r="I334" s="66"/>
      <c r="J334" s="66"/>
      <c r="K334" s="63"/>
    </row>
    <row r="335" spans="1:11" s="67" customFormat="1" ht="18.45" customHeight="1">
      <c r="A335" s="60"/>
      <c r="B335" s="61"/>
      <c r="C335" s="62"/>
      <c r="D335" s="63"/>
      <c r="E335" s="60"/>
      <c r="F335" s="60"/>
      <c r="G335" s="64"/>
      <c r="H335" s="65"/>
      <c r="I335" s="66"/>
      <c r="J335" s="66"/>
      <c r="K335" s="63"/>
    </row>
    <row r="336" spans="1:11" s="67" customFormat="1" ht="18.45" customHeight="1">
      <c r="A336" s="60"/>
      <c r="B336" s="61"/>
      <c r="C336" s="62"/>
      <c r="D336" s="63"/>
      <c r="E336" s="60"/>
      <c r="F336" s="60"/>
      <c r="G336" s="64"/>
      <c r="H336" s="65"/>
      <c r="I336" s="66"/>
      <c r="J336" s="66"/>
      <c r="K336" s="63"/>
    </row>
    <row r="337" spans="1:11" s="67" customFormat="1" ht="18.45" customHeight="1">
      <c r="A337" s="60"/>
      <c r="B337" s="61"/>
      <c r="C337" s="62"/>
      <c r="D337" s="63"/>
      <c r="E337" s="60"/>
      <c r="F337" s="60"/>
      <c r="G337" s="64"/>
      <c r="H337" s="65"/>
      <c r="I337" s="66"/>
      <c r="J337" s="66"/>
      <c r="K337" s="63"/>
    </row>
    <row r="338" spans="1:11" s="67" customFormat="1" ht="18.45" customHeight="1">
      <c r="A338" s="60"/>
      <c r="B338" s="61"/>
      <c r="C338" s="62"/>
      <c r="D338" s="63"/>
      <c r="E338" s="60"/>
      <c r="F338" s="60"/>
      <c r="G338" s="64"/>
      <c r="H338" s="65"/>
      <c r="I338" s="66"/>
      <c r="J338" s="66"/>
      <c r="K338" s="63"/>
    </row>
    <row r="339" spans="1:11" s="67" customFormat="1" ht="18.45" customHeight="1">
      <c r="A339" s="60"/>
      <c r="B339" s="61"/>
      <c r="C339" s="62"/>
      <c r="D339" s="63"/>
      <c r="E339" s="60"/>
      <c r="F339" s="60"/>
      <c r="G339" s="64"/>
      <c r="H339" s="65"/>
      <c r="I339" s="66"/>
      <c r="J339" s="66"/>
      <c r="K339" s="63"/>
    </row>
    <row r="340" spans="1:11" s="67" customFormat="1" ht="18.45" customHeight="1">
      <c r="A340" s="60"/>
      <c r="B340" s="61"/>
      <c r="C340" s="62"/>
      <c r="D340" s="63"/>
      <c r="E340" s="60"/>
      <c r="F340" s="60"/>
      <c r="G340" s="64"/>
      <c r="H340" s="65"/>
      <c r="I340" s="66"/>
      <c r="J340" s="66"/>
      <c r="K340" s="63"/>
    </row>
    <row r="341" spans="1:11" s="67" customFormat="1" ht="18.45" customHeight="1">
      <c r="A341" s="60"/>
      <c r="B341" s="61"/>
      <c r="C341" s="62"/>
      <c r="D341" s="63"/>
      <c r="E341" s="60"/>
      <c r="F341" s="60"/>
      <c r="G341" s="64"/>
      <c r="H341" s="65"/>
      <c r="I341" s="66"/>
      <c r="J341" s="66"/>
      <c r="K341" s="63"/>
    </row>
    <row r="342" spans="1:11" s="67" customFormat="1" ht="18.45" customHeight="1">
      <c r="A342" s="60"/>
      <c r="B342" s="61"/>
      <c r="C342" s="62"/>
      <c r="D342" s="63"/>
      <c r="E342" s="60"/>
      <c r="F342" s="60"/>
      <c r="G342" s="64"/>
      <c r="H342" s="65"/>
      <c r="I342" s="66"/>
      <c r="J342" s="66"/>
      <c r="K342" s="63"/>
    </row>
    <row r="343" spans="1:11" s="67" customFormat="1" ht="18.45" customHeight="1">
      <c r="A343" s="60"/>
      <c r="B343" s="61"/>
      <c r="C343" s="62"/>
      <c r="D343" s="63"/>
      <c r="E343" s="60"/>
      <c r="F343" s="60"/>
      <c r="G343" s="64"/>
      <c r="H343" s="65"/>
      <c r="I343" s="66"/>
      <c r="J343" s="66"/>
      <c r="K343" s="63"/>
    </row>
    <row r="344" spans="1:11" s="67" customFormat="1" ht="18.45" customHeight="1">
      <c r="A344" s="60"/>
      <c r="B344" s="61"/>
      <c r="C344" s="62"/>
      <c r="D344" s="63"/>
      <c r="E344" s="60"/>
      <c r="F344" s="60"/>
      <c r="G344" s="64"/>
      <c r="H344" s="65"/>
      <c r="I344" s="66"/>
      <c r="J344" s="66"/>
      <c r="K344" s="63"/>
    </row>
    <row r="345" spans="1:11" s="67" customFormat="1" ht="18.45" customHeight="1">
      <c r="A345" s="60"/>
      <c r="B345" s="61"/>
      <c r="C345" s="62"/>
      <c r="D345" s="63"/>
      <c r="E345" s="60"/>
      <c r="F345" s="60"/>
      <c r="G345" s="64"/>
      <c r="H345" s="65"/>
      <c r="I345" s="66"/>
      <c r="J345" s="66"/>
      <c r="K345" s="63"/>
    </row>
    <row r="346" spans="1:11" s="67" customFormat="1" ht="18.45" customHeight="1">
      <c r="A346" s="60"/>
      <c r="B346" s="61"/>
      <c r="C346" s="62"/>
      <c r="D346" s="63"/>
      <c r="E346" s="60"/>
      <c r="F346" s="60"/>
      <c r="G346" s="64"/>
      <c r="H346" s="65"/>
      <c r="I346" s="66"/>
      <c r="J346" s="66"/>
      <c r="K346" s="63"/>
    </row>
    <row r="347" spans="1:11" s="67" customFormat="1" ht="18.45" customHeight="1">
      <c r="A347" s="60"/>
      <c r="B347" s="61"/>
      <c r="C347" s="62"/>
      <c r="D347" s="63"/>
      <c r="E347" s="60"/>
      <c r="F347" s="60"/>
      <c r="G347" s="64"/>
      <c r="H347" s="65"/>
      <c r="I347" s="66"/>
      <c r="J347" s="66"/>
      <c r="K347" s="63"/>
    </row>
    <row r="348" spans="1:11" s="67" customFormat="1" ht="18.45" customHeight="1">
      <c r="A348" s="60"/>
      <c r="B348" s="61"/>
      <c r="C348" s="62"/>
      <c r="D348" s="63"/>
      <c r="E348" s="60"/>
      <c r="F348" s="60"/>
      <c r="G348" s="64"/>
      <c r="H348" s="65"/>
      <c r="I348" s="66"/>
      <c r="J348" s="66"/>
      <c r="K348" s="63"/>
    </row>
    <row r="349" spans="1:11" s="67" customFormat="1" ht="18.45" customHeight="1">
      <c r="A349" s="60"/>
      <c r="B349" s="61"/>
      <c r="C349" s="62"/>
      <c r="D349" s="63"/>
      <c r="E349" s="60"/>
      <c r="F349" s="60"/>
      <c r="G349" s="64"/>
      <c r="H349" s="65"/>
      <c r="I349" s="66"/>
      <c r="J349" s="66"/>
      <c r="K349" s="63"/>
    </row>
    <row r="350" spans="1:11" s="67" customFormat="1" ht="18.45" customHeight="1">
      <c r="A350" s="60"/>
      <c r="B350" s="61"/>
      <c r="C350" s="62"/>
      <c r="D350" s="63"/>
      <c r="E350" s="60"/>
      <c r="F350" s="60"/>
      <c r="G350" s="64"/>
      <c r="H350" s="65"/>
      <c r="I350" s="66"/>
      <c r="J350" s="66"/>
      <c r="K350" s="63"/>
    </row>
    <row r="351" spans="1:11" s="67" customFormat="1" ht="18.45" customHeight="1">
      <c r="A351" s="60"/>
      <c r="B351" s="61"/>
      <c r="C351" s="62"/>
      <c r="D351" s="63"/>
      <c r="E351" s="60"/>
      <c r="F351" s="60"/>
      <c r="G351" s="64"/>
      <c r="H351" s="65"/>
      <c r="I351" s="66"/>
      <c r="J351" s="66"/>
      <c r="K351" s="63"/>
    </row>
    <row r="352" spans="1:11" s="67" customFormat="1" ht="18.45" customHeight="1">
      <c r="A352" s="60"/>
      <c r="B352" s="61"/>
      <c r="C352" s="62"/>
      <c r="D352" s="63"/>
      <c r="E352" s="60"/>
      <c r="F352" s="60"/>
      <c r="G352" s="64"/>
      <c r="H352" s="65"/>
      <c r="I352" s="66"/>
      <c r="J352" s="66"/>
      <c r="K352" s="63"/>
    </row>
    <row r="353" spans="1:11" s="67" customFormat="1" ht="18.45" customHeight="1">
      <c r="A353" s="60"/>
      <c r="B353" s="61"/>
      <c r="C353" s="62"/>
      <c r="D353" s="63"/>
      <c r="E353" s="60"/>
      <c r="F353" s="60"/>
      <c r="G353" s="64"/>
      <c r="H353" s="65"/>
      <c r="I353" s="66"/>
      <c r="J353" s="66"/>
      <c r="K353" s="63"/>
    </row>
    <row r="354" spans="1:11" s="67" customFormat="1" ht="18.45" customHeight="1">
      <c r="A354" s="60"/>
      <c r="B354" s="61"/>
      <c r="C354" s="62"/>
      <c r="D354" s="63"/>
      <c r="E354" s="60"/>
      <c r="F354" s="60"/>
      <c r="G354" s="64"/>
      <c r="H354" s="65"/>
      <c r="I354" s="66"/>
      <c r="J354" s="66"/>
      <c r="K354" s="63"/>
    </row>
    <row r="355" spans="1:11" s="67" customFormat="1" ht="18.45" customHeight="1">
      <c r="A355" s="60"/>
      <c r="B355" s="61"/>
      <c r="C355" s="62"/>
      <c r="D355" s="63"/>
      <c r="E355" s="60"/>
      <c r="F355" s="60"/>
      <c r="G355" s="64"/>
      <c r="H355" s="65"/>
      <c r="I355" s="66"/>
      <c r="J355" s="66"/>
      <c r="K355" s="63"/>
    </row>
    <row r="356" spans="1:11" s="67" customFormat="1" ht="18.45" customHeight="1">
      <c r="A356" s="60"/>
      <c r="B356" s="61"/>
      <c r="C356" s="62"/>
      <c r="D356" s="63"/>
      <c r="E356" s="60"/>
      <c r="F356" s="60"/>
      <c r="G356" s="64"/>
      <c r="H356" s="65"/>
      <c r="I356" s="66"/>
      <c r="J356" s="66"/>
      <c r="K356" s="63"/>
    </row>
    <row r="357" spans="1:11" s="67" customFormat="1" ht="18.45" customHeight="1">
      <c r="A357" s="60"/>
      <c r="B357" s="61"/>
      <c r="C357" s="62"/>
      <c r="D357" s="63"/>
      <c r="E357" s="60"/>
      <c r="F357" s="60"/>
      <c r="G357" s="64"/>
      <c r="H357" s="65"/>
      <c r="I357" s="66"/>
      <c r="J357" s="66"/>
      <c r="K357" s="63"/>
    </row>
    <row r="358" spans="1:11" s="67" customFormat="1" ht="18.45" customHeight="1">
      <c r="A358" s="60"/>
      <c r="B358" s="61"/>
      <c r="C358" s="62"/>
      <c r="D358" s="63"/>
      <c r="E358" s="60"/>
      <c r="F358" s="60"/>
      <c r="G358" s="64"/>
      <c r="H358" s="65"/>
      <c r="I358" s="66"/>
      <c r="J358" s="66"/>
      <c r="K358" s="63"/>
    </row>
    <row r="359" spans="1:11" s="67" customFormat="1" ht="18.45" customHeight="1">
      <c r="A359" s="60"/>
      <c r="B359" s="61"/>
      <c r="C359" s="62"/>
      <c r="D359" s="63"/>
      <c r="E359" s="60"/>
      <c r="F359" s="60"/>
      <c r="G359" s="64"/>
      <c r="H359" s="65"/>
      <c r="I359" s="66"/>
      <c r="J359" s="66"/>
      <c r="K359" s="63"/>
    </row>
    <row r="360" spans="1:11" s="67" customFormat="1" ht="18.45" customHeight="1">
      <c r="A360" s="60"/>
      <c r="B360" s="61"/>
      <c r="C360" s="62"/>
      <c r="D360" s="63"/>
      <c r="E360" s="60"/>
      <c r="F360" s="60"/>
      <c r="G360" s="64"/>
      <c r="H360" s="65"/>
      <c r="I360" s="66"/>
      <c r="J360" s="66"/>
      <c r="K360" s="63"/>
    </row>
    <row r="361" spans="1:11" s="67" customFormat="1" ht="18.45" customHeight="1">
      <c r="A361" s="60"/>
      <c r="B361" s="61"/>
      <c r="C361" s="62"/>
      <c r="D361" s="63"/>
      <c r="E361" s="60"/>
      <c r="F361" s="60"/>
      <c r="G361" s="64"/>
      <c r="H361" s="65"/>
      <c r="I361" s="66"/>
      <c r="J361" s="66"/>
      <c r="K361" s="63"/>
    </row>
    <row r="362" spans="1:11" s="67" customFormat="1" ht="18.45" customHeight="1">
      <c r="A362" s="60"/>
      <c r="B362" s="61"/>
      <c r="C362" s="62"/>
      <c r="D362" s="63"/>
      <c r="E362" s="60"/>
      <c r="F362" s="60"/>
      <c r="G362" s="64"/>
      <c r="H362" s="65"/>
      <c r="I362" s="66"/>
      <c r="J362" s="66"/>
      <c r="K362" s="63"/>
    </row>
    <row r="363" spans="1:11" s="67" customFormat="1" ht="18.45" customHeight="1">
      <c r="A363" s="60"/>
      <c r="B363" s="61"/>
      <c r="C363" s="62"/>
      <c r="D363" s="63"/>
      <c r="E363" s="60"/>
      <c r="F363" s="60"/>
      <c r="G363" s="64"/>
      <c r="H363" s="65"/>
      <c r="I363" s="66"/>
      <c r="J363" s="66"/>
      <c r="K363" s="63"/>
    </row>
    <row r="364" spans="1:11" s="67" customFormat="1" ht="18.45" customHeight="1">
      <c r="A364" s="60"/>
      <c r="B364" s="61"/>
      <c r="C364" s="62"/>
      <c r="D364" s="63"/>
      <c r="E364" s="60"/>
      <c r="F364" s="60"/>
      <c r="G364" s="64"/>
      <c r="H364" s="65"/>
      <c r="I364" s="66"/>
      <c r="J364" s="66"/>
      <c r="K364" s="63"/>
    </row>
    <row r="365" spans="1:11" s="67" customFormat="1" ht="18.45" customHeight="1">
      <c r="A365" s="60"/>
      <c r="B365" s="61"/>
      <c r="C365" s="62"/>
      <c r="D365" s="63"/>
      <c r="E365" s="60"/>
      <c r="F365" s="60"/>
      <c r="G365" s="64"/>
      <c r="H365" s="65"/>
      <c r="I365" s="66"/>
      <c r="J365" s="66"/>
      <c r="K365" s="63"/>
    </row>
    <row r="366" spans="1:11" s="67" customFormat="1" ht="18.45" customHeight="1">
      <c r="A366" s="60"/>
      <c r="B366" s="61"/>
      <c r="C366" s="62"/>
      <c r="D366" s="63"/>
      <c r="E366" s="60"/>
      <c r="F366" s="60"/>
      <c r="G366" s="64"/>
      <c r="H366" s="65"/>
      <c r="I366" s="66"/>
      <c r="J366" s="66"/>
      <c r="K366" s="63"/>
    </row>
    <row r="367" spans="1:11" s="67" customFormat="1" ht="18.45" customHeight="1">
      <c r="A367" s="60"/>
      <c r="B367" s="61"/>
      <c r="C367" s="62"/>
      <c r="D367" s="63"/>
      <c r="E367" s="60"/>
      <c r="F367" s="60"/>
      <c r="G367" s="64"/>
      <c r="H367" s="65"/>
      <c r="I367" s="66"/>
      <c r="J367" s="66"/>
      <c r="K367" s="63"/>
    </row>
    <row r="368" spans="1:11" s="67" customFormat="1" ht="18.45" customHeight="1">
      <c r="A368" s="60"/>
      <c r="B368" s="61"/>
      <c r="C368" s="62"/>
      <c r="D368" s="63"/>
      <c r="E368" s="60"/>
      <c r="F368" s="60"/>
      <c r="G368" s="64"/>
      <c r="H368" s="65"/>
      <c r="I368" s="66"/>
      <c r="J368" s="66"/>
      <c r="K368" s="63"/>
    </row>
    <row r="369" spans="1:11" s="67" customFormat="1" ht="18.45" customHeight="1">
      <c r="A369" s="60"/>
      <c r="B369" s="61"/>
      <c r="C369" s="62"/>
      <c r="D369" s="63"/>
      <c r="E369" s="60"/>
      <c r="F369" s="60"/>
      <c r="G369" s="64"/>
      <c r="H369" s="65"/>
      <c r="I369" s="66"/>
      <c r="J369" s="66"/>
      <c r="K369" s="63"/>
    </row>
    <row r="370" spans="1:11" s="67" customFormat="1" ht="18.45" customHeight="1">
      <c r="A370" s="60"/>
      <c r="B370" s="61"/>
      <c r="C370" s="62"/>
      <c r="D370" s="63"/>
      <c r="E370" s="60"/>
      <c r="F370" s="60"/>
      <c r="G370" s="64"/>
      <c r="H370" s="65"/>
      <c r="I370" s="66"/>
      <c r="J370" s="66"/>
      <c r="K370" s="63"/>
    </row>
    <row r="371" spans="1:11" s="67" customFormat="1" ht="18.45" customHeight="1">
      <c r="A371" s="60"/>
      <c r="B371" s="61"/>
      <c r="C371" s="62"/>
      <c r="D371" s="63"/>
      <c r="E371" s="60"/>
      <c r="F371" s="60"/>
      <c r="G371" s="64"/>
      <c r="H371" s="65"/>
      <c r="I371" s="66"/>
      <c r="J371" s="66"/>
      <c r="K371" s="63"/>
    </row>
    <row r="372" spans="1:11" s="67" customFormat="1" ht="18.45" customHeight="1">
      <c r="A372" s="60"/>
      <c r="B372" s="61"/>
      <c r="C372" s="62"/>
      <c r="D372" s="63"/>
      <c r="E372" s="60"/>
      <c r="F372" s="60"/>
      <c r="G372" s="64"/>
      <c r="H372" s="65"/>
      <c r="I372" s="66"/>
      <c r="J372" s="66"/>
      <c r="K372" s="63"/>
    </row>
    <row r="373" spans="1:11" s="67" customFormat="1" ht="18.45" customHeight="1">
      <c r="A373" s="60"/>
      <c r="B373" s="61"/>
      <c r="C373" s="62"/>
      <c r="D373" s="63"/>
      <c r="E373" s="60"/>
      <c r="F373" s="60"/>
      <c r="G373" s="64"/>
      <c r="H373" s="65"/>
      <c r="I373" s="66"/>
      <c r="J373" s="66"/>
      <c r="K373" s="63"/>
    </row>
    <row r="374" spans="1:11" s="67" customFormat="1" ht="18.45" customHeight="1">
      <c r="A374" s="60"/>
      <c r="B374" s="61"/>
      <c r="C374" s="62"/>
      <c r="D374" s="63"/>
      <c r="E374" s="60"/>
      <c r="F374" s="60"/>
      <c r="G374" s="64"/>
      <c r="H374" s="65"/>
      <c r="I374" s="66"/>
      <c r="J374" s="66"/>
      <c r="K374" s="63"/>
    </row>
    <row r="375" spans="1:11" s="67" customFormat="1" ht="18.45" customHeight="1">
      <c r="A375" s="60"/>
      <c r="B375" s="61"/>
      <c r="C375" s="62"/>
      <c r="D375" s="63"/>
      <c r="E375" s="60"/>
      <c r="F375" s="60"/>
      <c r="G375" s="64"/>
      <c r="H375" s="65"/>
      <c r="I375" s="66"/>
      <c r="J375" s="66"/>
      <c r="K375" s="63"/>
    </row>
    <row r="376" spans="1:11" s="67" customFormat="1" ht="18.45" customHeight="1">
      <c r="A376" s="60"/>
      <c r="B376" s="61"/>
      <c r="C376" s="62"/>
      <c r="D376" s="63"/>
      <c r="E376" s="60"/>
      <c r="F376" s="60"/>
      <c r="G376" s="64"/>
      <c r="H376" s="65"/>
      <c r="I376" s="66"/>
      <c r="J376" s="66"/>
      <c r="K376" s="63"/>
    </row>
    <row r="377" spans="1:11" s="67" customFormat="1" ht="18.45" customHeight="1">
      <c r="A377" s="60"/>
      <c r="B377" s="61"/>
      <c r="C377" s="62"/>
      <c r="D377" s="63"/>
      <c r="E377" s="60"/>
      <c r="F377" s="60"/>
      <c r="G377" s="64"/>
      <c r="H377" s="65"/>
      <c r="I377" s="66"/>
      <c r="J377" s="66"/>
      <c r="K377" s="63"/>
    </row>
    <row r="378" spans="1:11" s="67" customFormat="1" ht="18.45" customHeight="1">
      <c r="A378" s="60"/>
      <c r="B378" s="61"/>
      <c r="C378" s="62"/>
      <c r="D378" s="63"/>
      <c r="E378" s="60"/>
      <c r="F378" s="60"/>
      <c r="G378" s="64"/>
      <c r="H378" s="65"/>
      <c r="I378" s="66"/>
      <c r="J378" s="66"/>
      <c r="K378" s="63"/>
    </row>
    <row r="379" spans="1:11" s="67" customFormat="1" ht="18.45" customHeight="1">
      <c r="A379" s="60"/>
      <c r="B379" s="61"/>
      <c r="C379" s="62"/>
      <c r="D379" s="63"/>
      <c r="E379" s="60"/>
      <c r="F379" s="60"/>
      <c r="G379" s="64"/>
      <c r="H379" s="65"/>
      <c r="I379" s="66"/>
      <c r="J379" s="66"/>
      <c r="K379" s="63"/>
    </row>
    <row r="380" spans="1:11" s="67" customFormat="1" ht="18.45" customHeight="1">
      <c r="A380" s="60"/>
      <c r="B380" s="61"/>
      <c r="C380" s="62"/>
      <c r="D380" s="63"/>
      <c r="E380" s="60"/>
      <c r="F380" s="60"/>
      <c r="G380" s="64"/>
      <c r="H380" s="65"/>
      <c r="I380" s="66"/>
      <c r="J380" s="66"/>
      <c r="K380" s="63"/>
    </row>
    <row r="381" spans="1:11" s="67" customFormat="1" ht="18.45" customHeight="1">
      <c r="A381" s="60"/>
      <c r="B381" s="61"/>
      <c r="C381" s="62"/>
      <c r="D381" s="63"/>
      <c r="E381" s="60"/>
      <c r="F381" s="60"/>
      <c r="G381" s="64"/>
      <c r="H381" s="65"/>
      <c r="I381" s="66"/>
      <c r="J381" s="66"/>
      <c r="K381" s="63"/>
    </row>
    <row r="382" spans="1:11" s="67" customFormat="1" ht="18.45" customHeight="1">
      <c r="A382" s="60"/>
      <c r="B382" s="61"/>
      <c r="C382" s="62"/>
      <c r="D382" s="63"/>
      <c r="E382" s="60"/>
      <c r="F382" s="60"/>
      <c r="G382" s="64"/>
      <c r="H382" s="65"/>
      <c r="I382" s="66"/>
      <c r="J382" s="66"/>
      <c r="K382" s="63"/>
    </row>
    <row r="383" spans="1:11" s="67" customFormat="1" ht="18.45" customHeight="1">
      <c r="A383" s="60"/>
      <c r="B383" s="61"/>
      <c r="C383" s="62"/>
      <c r="D383" s="63"/>
      <c r="E383" s="60"/>
      <c r="F383" s="60"/>
      <c r="G383" s="64"/>
      <c r="H383" s="65"/>
      <c r="I383" s="66"/>
      <c r="J383" s="66"/>
      <c r="K383" s="63"/>
    </row>
    <row r="384" spans="1:11" s="67" customFormat="1" ht="18.45" customHeight="1">
      <c r="A384" s="60"/>
      <c r="B384" s="61"/>
      <c r="C384" s="62"/>
      <c r="D384" s="63"/>
      <c r="E384" s="60"/>
      <c r="F384" s="60"/>
      <c r="G384" s="64"/>
      <c r="H384" s="65"/>
      <c r="I384" s="66"/>
      <c r="J384" s="66"/>
      <c r="K384" s="63"/>
    </row>
    <row r="385" spans="1:11" s="67" customFormat="1" ht="18.45" customHeight="1">
      <c r="A385" s="60"/>
      <c r="B385" s="61"/>
      <c r="C385" s="62"/>
      <c r="D385" s="63"/>
      <c r="E385" s="60"/>
      <c r="F385" s="60"/>
      <c r="G385" s="64"/>
      <c r="H385" s="65"/>
      <c r="I385" s="66"/>
      <c r="J385" s="66"/>
      <c r="K385" s="63"/>
    </row>
    <row r="386" spans="1:11" s="67" customFormat="1" ht="18.45" customHeight="1">
      <c r="A386" s="60"/>
      <c r="B386" s="61"/>
      <c r="C386" s="62"/>
      <c r="D386" s="63"/>
      <c r="E386" s="60"/>
      <c r="F386" s="60"/>
      <c r="G386" s="64"/>
      <c r="H386" s="65"/>
      <c r="I386" s="66"/>
      <c r="J386" s="66"/>
      <c r="K386" s="63"/>
    </row>
    <row r="387" spans="1:11" s="67" customFormat="1" ht="18.45" customHeight="1">
      <c r="A387" s="60"/>
      <c r="B387" s="61"/>
      <c r="C387" s="62"/>
      <c r="D387" s="63"/>
      <c r="E387" s="60"/>
      <c r="F387" s="60"/>
      <c r="G387" s="64"/>
      <c r="H387" s="65"/>
      <c r="I387" s="66"/>
      <c r="J387" s="66"/>
      <c r="K387" s="63"/>
    </row>
    <row r="388" spans="1:11" s="67" customFormat="1" ht="18.45" customHeight="1">
      <c r="A388" s="60"/>
      <c r="B388" s="61"/>
      <c r="C388" s="62"/>
      <c r="D388" s="63"/>
      <c r="E388" s="60"/>
      <c r="F388" s="60"/>
      <c r="G388" s="64"/>
      <c r="H388" s="65"/>
      <c r="I388" s="66"/>
      <c r="J388" s="66"/>
      <c r="K388" s="63"/>
    </row>
    <row r="389" spans="1:11" s="67" customFormat="1" ht="18.45" customHeight="1">
      <c r="A389" s="60"/>
      <c r="B389" s="61"/>
      <c r="C389" s="62"/>
      <c r="D389" s="63"/>
      <c r="E389" s="60"/>
      <c r="F389" s="60"/>
      <c r="G389" s="64"/>
      <c r="H389" s="65"/>
      <c r="I389" s="66"/>
      <c r="J389" s="66"/>
      <c r="K389" s="63"/>
    </row>
    <row r="390" spans="1:11" s="67" customFormat="1" ht="18.45" customHeight="1">
      <c r="A390" s="60"/>
      <c r="B390" s="61"/>
      <c r="C390" s="62"/>
      <c r="D390" s="63"/>
      <c r="E390" s="60"/>
      <c r="F390" s="60"/>
      <c r="G390" s="64"/>
      <c r="H390" s="65"/>
      <c r="I390" s="66"/>
      <c r="J390" s="66"/>
      <c r="K390" s="63"/>
    </row>
    <row r="391" spans="1:11" s="67" customFormat="1" ht="18.45" customHeight="1">
      <c r="A391" s="60"/>
      <c r="B391" s="61"/>
      <c r="C391" s="62"/>
      <c r="D391" s="63"/>
      <c r="E391" s="60"/>
      <c r="F391" s="60"/>
      <c r="G391" s="64"/>
      <c r="H391" s="65"/>
      <c r="I391" s="66"/>
      <c r="J391" s="66"/>
      <c r="K391" s="63"/>
    </row>
    <row r="392" spans="1:11" s="67" customFormat="1" ht="18.45" customHeight="1">
      <c r="A392" s="60"/>
      <c r="B392" s="61"/>
      <c r="C392" s="62"/>
      <c r="D392" s="63"/>
      <c r="E392" s="60"/>
      <c r="F392" s="60"/>
      <c r="G392" s="64"/>
      <c r="H392" s="65"/>
      <c r="I392" s="66"/>
      <c r="J392" s="66"/>
      <c r="K392" s="63"/>
    </row>
    <row r="393" spans="1:11" s="67" customFormat="1" ht="18.45" customHeight="1">
      <c r="A393" s="60"/>
      <c r="B393" s="61"/>
      <c r="C393" s="62"/>
      <c r="D393" s="63"/>
      <c r="E393" s="60"/>
      <c r="F393" s="60"/>
      <c r="G393" s="64"/>
      <c r="H393" s="65"/>
      <c r="I393" s="66"/>
      <c r="J393" s="66"/>
      <c r="K393" s="63"/>
    </row>
    <row r="394" spans="1:11" s="67" customFormat="1" ht="18.45" customHeight="1">
      <c r="A394" s="60"/>
      <c r="B394" s="61"/>
      <c r="C394" s="62"/>
      <c r="D394" s="63"/>
      <c r="E394" s="60"/>
      <c r="F394" s="60"/>
      <c r="G394" s="64"/>
      <c r="H394" s="65"/>
      <c r="I394" s="66"/>
      <c r="J394" s="66"/>
      <c r="K394" s="63"/>
    </row>
    <row r="395" spans="1:11" s="67" customFormat="1" ht="18.45" customHeight="1">
      <c r="A395" s="60"/>
      <c r="B395" s="61"/>
      <c r="C395" s="62"/>
      <c r="D395" s="63"/>
      <c r="E395" s="60"/>
      <c r="F395" s="60"/>
      <c r="G395" s="64"/>
      <c r="H395" s="65"/>
      <c r="I395" s="66"/>
      <c r="J395" s="66"/>
      <c r="K395" s="63"/>
    </row>
    <row r="396" spans="1:11" s="67" customFormat="1" ht="18.45" customHeight="1">
      <c r="A396" s="60"/>
      <c r="B396" s="61"/>
      <c r="C396" s="62"/>
      <c r="D396" s="63"/>
      <c r="E396" s="60"/>
      <c r="F396" s="60"/>
      <c r="G396" s="64"/>
      <c r="H396" s="65"/>
      <c r="I396" s="66"/>
      <c r="J396" s="66"/>
      <c r="K396" s="63"/>
    </row>
    <row r="397" spans="1:11" s="67" customFormat="1" ht="18.45" customHeight="1">
      <c r="A397" s="60"/>
      <c r="B397" s="61"/>
      <c r="C397" s="62"/>
      <c r="D397" s="63"/>
      <c r="E397" s="60"/>
      <c r="F397" s="60"/>
      <c r="G397" s="64"/>
      <c r="H397" s="65"/>
      <c r="I397" s="66"/>
      <c r="J397" s="66"/>
      <c r="K397" s="63"/>
    </row>
    <row r="398" spans="1:11" s="67" customFormat="1" ht="18.45" customHeight="1">
      <c r="A398" s="60"/>
      <c r="B398" s="61"/>
      <c r="C398" s="62"/>
      <c r="D398" s="63"/>
      <c r="E398" s="60"/>
      <c r="F398" s="60"/>
      <c r="G398" s="64"/>
      <c r="H398" s="65"/>
      <c r="I398" s="66"/>
      <c r="J398" s="66"/>
      <c r="K398" s="63"/>
    </row>
    <row r="399" spans="1:11" s="67" customFormat="1" ht="18.45" customHeight="1">
      <c r="A399" s="60"/>
      <c r="B399" s="61"/>
      <c r="C399" s="62"/>
      <c r="D399" s="63"/>
      <c r="E399" s="60"/>
      <c r="F399" s="60"/>
      <c r="G399" s="64"/>
      <c r="H399" s="65"/>
      <c r="I399" s="66"/>
      <c r="J399" s="66"/>
      <c r="K399" s="63"/>
    </row>
    <row r="400" spans="1:11" s="67" customFormat="1" ht="18.45" customHeight="1">
      <c r="A400" s="60"/>
      <c r="B400" s="61"/>
      <c r="C400" s="62"/>
      <c r="D400" s="63"/>
      <c r="E400" s="60"/>
      <c r="F400" s="60"/>
      <c r="G400" s="64"/>
      <c r="H400" s="65"/>
      <c r="I400" s="66"/>
      <c r="J400" s="66"/>
      <c r="K400" s="63"/>
    </row>
    <row r="401" spans="1:11" s="67" customFormat="1" ht="18.45" customHeight="1">
      <c r="A401" s="60"/>
      <c r="B401" s="61"/>
      <c r="C401" s="62"/>
      <c r="D401" s="63"/>
      <c r="E401" s="60"/>
      <c r="F401" s="60"/>
      <c r="G401" s="64"/>
      <c r="H401" s="65"/>
      <c r="I401" s="66"/>
      <c r="J401" s="66"/>
      <c r="K401" s="63"/>
    </row>
    <row r="402" spans="1:11" s="67" customFormat="1" ht="18.45" customHeight="1">
      <c r="A402" s="60"/>
      <c r="B402" s="61"/>
      <c r="C402" s="62"/>
      <c r="D402" s="63"/>
      <c r="E402" s="60"/>
      <c r="F402" s="60"/>
      <c r="G402" s="64"/>
      <c r="H402" s="65"/>
      <c r="I402" s="66"/>
      <c r="J402" s="66"/>
      <c r="K402" s="63"/>
    </row>
    <row r="403" spans="1:11" s="67" customFormat="1" ht="18.45" customHeight="1">
      <c r="A403" s="60"/>
      <c r="B403" s="61"/>
      <c r="C403" s="62"/>
      <c r="D403" s="63"/>
      <c r="E403" s="60"/>
      <c r="F403" s="60"/>
      <c r="G403" s="64"/>
      <c r="H403" s="65"/>
      <c r="I403" s="66"/>
      <c r="J403" s="66"/>
      <c r="K403" s="63"/>
    </row>
    <row r="404" spans="1:11" s="67" customFormat="1" ht="18.45" customHeight="1">
      <c r="A404" s="60"/>
      <c r="B404" s="61"/>
      <c r="C404" s="62"/>
      <c r="D404" s="63"/>
      <c r="E404" s="60"/>
      <c r="F404" s="60"/>
      <c r="G404" s="64"/>
      <c r="H404" s="65"/>
      <c r="I404" s="66"/>
      <c r="J404" s="66"/>
      <c r="K404" s="63"/>
    </row>
    <row r="405" spans="1:11" s="67" customFormat="1" ht="18.45" customHeight="1">
      <c r="A405" s="60"/>
      <c r="B405" s="61"/>
      <c r="C405" s="62"/>
      <c r="D405" s="63"/>
      <c r="E405" s="60"/>
      <c r="F405" s="60"/>
      <c r="G405" s="64"/>
      <c r="H405" s="65"/>
      <c r="I405" s="66"/>
      <c r="J405" s="66"/>
      <c r="K405" s="63"/>
    </row>
    <row r="406" spans="1:11" s="67" customFormat="1" ht="18.45" customHeight="1">
      <c r="A406" s="60"/>
      <c r="B406" s="61"/>
      <c r="C406" s="62"/>
      <c r="D406" s="63"/>
      <c r="E406" s="60"/>
      <c r="F406" s="60"/>
      <c r="G406" s="64"/>
      <c r="H406" s="65"/>
      <c r="I406" s="66"/>
      <c r="J406" s="66"/>
      <c r="K406" s="63"/>
    </row>
    <row r="407" spans="1:11" s="67" customFormat="1" ht="18.45" customHeight="1">
      <c r="A407" s="60"/>
      <c r="B407" s="61"/>
      <c r="C407" s="62"/>
      <c r="D407" s="63"/>
      <c r="E407" s="60"/>
      <c r="F407" s="60"/>
      <c r="G407" s="64"/>
      <c r="H407" s="65"/>
      <c r="I407" s="66"/>
      <c r="J407" s="66"/>
      <c r="K407" s="63"/>
    </row>
    <row r="408" spans="1:11" s="67" customFormat="1" ht="18.45" customHeight="1">
      <c r="A408" s="60"/>
      <c r="B408" s="61"/>
      <c r="C408" s="62"/>
      <c r="D408" s="63"/>
      <c r="E408" s="60"/>
      <c r="F408" s="60"/>
      <c r="G408" s="64"/>
      <c r="H408" s="65"/>
      <c r="I408" s="66"/>
      <c r="J408" s="66"/>
      <c r="K408" s="63"/>
    </row>
    <row r="409" spans="1:11" s="67" customFormat="1" ht="18.45" customHeight="1">
      <c r="A409" s="60"/>
      <c r="B409" s="61"/>
      <c r="C409" s="62"/>
      <c r="D409" s="63"/>
      <c r="E409" s="60"/>
      <c r="F409" s="60"/>
      <c r="G409" s="64"/>
      <c r="H409" s="65"/>
      <c r="I409" s="66"/>
      <c r="J409" s="66"/>
      <c r="K409" s="63"/>
    </row>
    <row r="410" spans="1:11" s="67" customFormat="1" ht="18.45" customHeight="1">
      <c r="A410" s="60"/>
      <c r="B410" s="61"/>
      <c r="C410" s="62"/>
      <c r="D410" s="63"/>
      <c r="E410" s="60"/>
      <c r="F410" s="60"/>
      <c r="G410" s="64"/>
      <c r="H410" s="65"/>
      <c r="I410" s="66"/>
      <c r="J410" s="66"/>
      <c r="K410" s="63"/>
    </row>
    <row r="411" spans="1:11" s="67" customFormat="1" ht="18.45" customHeight="1">
      <c r="A411" s="60"/>
      <c r="B411" s="61"/>
      <c r="C411" s="62"/>
      <c r="D411" s="63"/>
      <c r="E411" s="60"/>
      <c r="F411" s="60"/>
      <c r="G411" s="64"/>
      <c r="H411" s="65"/>
      <c r="I411" s="66"/>
      <c r="J411" s="66"/>
      <c r="K411" s="63"/>
    </row>
    <row r="412" spans="1:11" s="67" customFormat="1" ht="18.45" customHeight="1">
      <c r="A412" s="60"/>
      <c r="B412" s="61"/>
      <c r="C412" s="62"/>
      <c r="D412" s="63"/>
      <c r="E412" s="60"/>
      <c r="F412" s="60"/>
      <c r="G412" s="64"/>
      <c r="H412" s="65"/>
      <c r="I412" s="66"/>
      <c r="J412" s="66"/>
      <c r="K412" s="63"/>
    </row>
    <row r="413" spans="1:11" s="67" customFormat="1" ht="18.45" customHeight="1">
      <c r="A413" s="60"/>
      <c r="B413" s="61"/>
      <c r="C413" s="62"/>
      <c r="D413" s="63"/>
      <c r="E413" s="60"/>
      <c r="F413" s="60"/>
      <c r="G413" s="64"/>
      <c r="H413" s="65"/>
      <c r="I413" s="66"/>
      <c r="J413" s="66"/>
      <c r="K413" s="63"/>
    </row>
    <row r="414" spans="1:11" s="67" customFormat="1" ht="18.45" customHeight="1">
      <c r="A414" s="60"/>
      <c r="B414" s="61"/>
      <c r="C414" s="62"/>
      <c r="D414" s="63"/>
      <c r="E414" s="60"/>
      <c r="F414" s="60"/>
      <c r="G414" s="64"/>
      <c r="H414" s="65"/>
      <c r="I414" s="66"/>
      <c r="J414" s="66"/>
      <c r="K414" s="63"/>
    </row>
    <row r="415" spans="1:11" s="67" customFormat="1" ht="18.45" customHeight="1">
      <c r="A415" s="60"/>
      <c r="B415" s="61"/>
      <c r="C415" s="62"/>
      <c r="D415" s="63"/>
      <c r="E415" s="60"/>
      <c r="F415" s="60"/>
      <c r="G415" s="64"/>
      <c r="H415" s="65"/>
      <c r="I415" s="66"/>
      <c r="J415" s="66"/>
      <c r="K415" s="63"/>
    </row>
    <row r="416" spans="1:11" s="67" customFormat="1" ht="18.45" customHeight="1">
      <c r="A416" s="60"/>
      <c r="B416" s="61"/>
      <c r="C416" s="62"/>
      <c r="D416" s="63"/>
      <c r="E416" s="60"/>
      <c r="F416" s="60"/>
      <c r="G416" s="64"/>
      <c r="H416" s="65"/>
      <c r="I416" s="66"/>
      <c r="J416" s="66"/>
      <c r="K416" s="63"/>
    </row>
    <row r="417" spans="1:11" s="67" customFormat="1" ht="18.45" customHeight="1">
      <c r="A417" s="60"/>
      <c r="B417" s="61"/>
      <c r="C417" s="62"/>
      <c r="D417" s="63"/>
      <c r="E417" s="60"/>
      <c r="F417" s="60"/>
      <c r="G417" s="64"/>
      <c r="H417" s="65"/>
      <c r="I417" s="66"/>
      <c r="J417" s="66"/>
      <c r="K417" s="63"/>
    </row>
    <row r="418" spans="1:11" s="67" customFormat="1" ht="18.45" customHeight="1">
      <c r="A418" s="60"/>
      <c r="B418" s="61"/>
      <c r="C418" s="62"/>
      <c r="D418" s="63"/>
      <c r="E418" s="60"/>
      <c r="F418" s="60"/>
      <c r="G418" s="64"/>
      <c r="H418" s="65"/>
      <c r="I418" s="66"/>
      <c r="J418" s="66"/>
      <c r="K418" s="63"/>
    </row>
    <row r="419" spans="1:11" s="67" customFormat="1" ht="18.45" customHeight="1">
      <c r="A419" s="60"/>
      <c r="B419" s="61"/>
      <c r="C419" s="62"/>
      <c r="D419" s="63"/>
      <c r="E419" s="60"/>
      <c r="F419" s="60"/>
      <c r="G419" s="64"/>
      <c r="H419" s="65"/>
      <c r="I419" s="66"/>
      <c r="J419" s="66"/>
      <c r="K419" s="63"/>
    </row>
    <row r="420" spans="1:11" s="67" customFormat="1" ht="18.45" customHeight="1">
      <c r="A420" s="60"/>
      <c r="B420" s="61"/>
      <c r="C420" s="62"/>
      <c r="D420" s="63"/>
      <c r="E420" s="60"/>
      <c r="F420" s="60"/>
      <c r="G420" s="64"/>
      <c r="H420" s="65"/>
      <c r="I420" s="66"/>
      <c r="J420" s="66"/>
      <c r="K420" s="63"/>
    </row>
    <row r="421" spans="1:11" s="67" customFormat="1" ht="18.45" customHeight="1">
      <c r="A421" s="60"/>
      <c r="B421" s="61"/>
      <c r="C421" s="62"/>
      <c r="D421" s="63"/>
      <c r="E421" s="60"/>
      <c r="F421" s="60"/>
      <c r="G421" s="64"/>
      <c r="H421" s="65"/>
      <c r="I421" s="66"/>
      <c r="J421" s="66"/>
      <c r="K421" s="63"/>
    </row>
    <row r="422" spans="1:11" s="67" customFormat="1" ht="18.45" customHeight="1">
      <c r="A422" s="60"/>
      <c r="B422" s="61"/>
      <c r="C422" s="62"/>
      <c r="D422" s="63"/>
      <c r="E422" s="60"/>
      <c r="F422" s="60"/>
      <c r="G422" s="64"/>
      <c r="H422" s="65"/>
      <c r="I422" s="66"/>
      <c r="J422" s="66"/>
      <c r="K422" s="63"/>
    </row>
    <row r="423" spans="1:11" s="67" customFormat="1" ht="18.45" customHeight="1">
      <c r="A423" s="60"/>
      <c r="B423" s="61"/>
      <c r="C423" s="62"/>
      <c r="D423" s="63"/>
      <c r="E423" s="60"/>
      <c r="F423" s="60"/>
      <c r="G423" s="64"/>
      <c r="H423" s="65"/>
      <c r="I423" s="66"/>
      <c r="J423" s="66"/>
      <c r="K423" s="63"/>
    </row>
    <row r="424" spans="1:11" s="67" customFormat="1" ht="18.45" customHeight="1">
      <c r="A424" s="60"/>
      <c r="B424" s="61"/>
      <c r="C424" s="62"/>
      <c r="D424" s="63"/>
      <c r="E424" s="60"/>
      <c r="F424" s="60"/>
      <c r="G424" s="64"/>
      <c r="H424" s="65"/>
      <c r="I424" s="66"/>
      <c r="J424" s="66"/>
      <c r="K424" s="63"/>
    </row>
    <row r="425" spans="1:11" s="67" customFormat="1" ht="18.45" customHeight="1">
      <c r="A425" s="60"/>
      <c r="B425" s="61"/>
      <c r="C425" s="62"/>
      <c r="D425" s="63"/>
      <c r="E425" s="60"/>
      <c r="F425" s="60"/>
      <c r="G425" s="64"/>
      <c r="H425" s="65"/>
      <c r="I425" s="66"/>
      <c r="J425" s="66"/>
      <c r="K425" s="63"/>
    </row>
    <row r="426" spans="1:11" s="67" customFormat="1" ht="18.45" customHeight="1">
      <c r="A426" s="60"/>
      <c r="B426" s="61"/>
      <c r="C426" s="62"/>
      <c r="D426" s="63"/>
      <c r="E426" s="60"/>
      <c r="F426" s="60"/>
      <c r="G426" s="64"/>
      <c r="H426" s="65"/>
      <c r="I426" s="66"/>
      <c r="J426" s="66"/>
      <c r="K426" s="63"/>
    </row>
    <row r="427" spans="1:11" s="67" customFormat="1" ht="18.45" customHeight="1">
      <c r="A427" s="60"/>
      <c r="B427" s="61"/>
      <c r="C427" s="62"/>
      <c r="D427" s="63"/>
      <c r="E427" s="60"/>
      <c r="F427" s="60"/>
      <c r="G427" s="64"/>
      <c r="H427" s="65"/>
      <c r="I427" s="66"/>
      <c r="J427" s="66"/>
      <c r="K427" s="63"/>
    </row>
    <row r="428" spans="1:11" s="67" customFormat="1" ht="18.45" customHeight="1">
      <c r="A428" s="60"/>
      <c r="B428" s="61"/>
      <c r="C428" s="62"/>
      <c r="D428" s="63"/>
      <c r="E428" s="60"/>
      <c r="F428" s="60"/>
      <c r="G428" s="64"/>
      <c r="H428" s="65"/>
      <c r="I428" s="66"/>
      <c r="J428" s="66"/>
      <c r="K428" s="63"/>
    </row>
    <row r="429" spans="1:11" s="67" customFormat="1" ht="18.45" customHeight="1">
      <c r="A429" s="60"/>
      <c r="B429" s="61"/>
      <c r="C429" s="62"/>
      <c r="D429" s="63"/>
      <c r="E429" s="60"/>
      <c r="F429" s="60"/>
      <c r="G429" s="64"/>
      <c r="H429" s="65"/>
      <c r="I429" s="66"/>
      <c r="J429" s="66"/>
      <c r="K429" s="63"/>
    </row>
    <row r="430" spans="1:11" s="67" customFormat="1" ht="18.45" customHeight="1">
      <c r="A430" s="60"/>
      <c r="B430" s="61"/>
      <c r="C430" s="62"/>
      <c r="D430" s="63"/>
      <c r="E430" s="60"/>
      <c r="F430" s="60"/>
      <c r="G430" s="64"/>
      <c r="H430" s="65"/>
      <c r="I430" s="66"/>
      <c r="J430" s="66"/>
      <c r="K430" s="63"/>
    </row>
    <row r="431" spans="1:11" s="67" customFormat="1" ht="18.45" customHeight="1">
      <c r="A431" s="60"/>
      <c r="B431" s="61"/>
      <c r="C431" s="62"/>
      <c r="D431" s="63"/>
      <c r="E431" s="60"/>
      <c r="F431" s="60"/>
      <c r="G431" s="64"/>
      <c r="H431" s="65"/>
      <c r="I431" s="66"/>
      <c r="J431" s="66"/>
      <c r="K431" s="63"/>
    </row>
    <row r="432" spans="1:11" s="67" customFormat="1" ht="18.45" customHeight="1">
      <c r="A432" s="60"/>
      <c r="B432" s="61"/>
      <c r="C432" s="62"/>
      <c r="D432" s="63"/>
      <c r="E432" s="60"/>
      <c r="F432" s="60"/>
      <c r="G432" s="64"/>
      <c r="H432" s="65"/>
      <c r="I432" s="66"/>
      <c r="J432" s="66"/>
      <c r="K432" s="63"/>
    </row>
    <row r="433" spans="1:11" s="67" customFormat="1" ht="18.45" customHeight="1">
      <c r="A433" s="60"/>
      <c r="B433" s="61"/>
      <c r="C433" s="62"/>
      <c r="D433" s="63"/>
      <c r="E433" s="60"/>
      <c r="F433" s="60"/>
      <c r="G433" s="64"/>
      <c r="H433" s="65"/>
      <c r="I433" s="66"/>
      <c r="J433" s="66"/>
      <c r="K433" s="63"/>
    </row>
    <row r="434" spans="1:11" s="67" customFormat="1" ht="18.45" customHeight="1">
      <c r="A434" s="60"/>
      <c r="B434" s="61"/>
      <c r="C434" s="62"/>
      <c r="D434" s="63"/>
      <c r="E434" s="60"/>
      <c r="F434" s="60"/>
      <c r="G434" s="64"/>
      <c r="H434" s="65"/>
      <c r="I434" s="66"/>
      <c r="J434" s="66"/>
      <c r="K434" s="63"/>
    </row>
    <row r="435" spans="1:11" s="67" customFormat="1" ht="18.45" customHeight="1">
      <c r="A435" s="60"/>
      <c r="B435" s="61"/>
      <c r="C435" s="62"/>
      <c r="D435" s="63"/>
      <c r="E435" s="60"/>
      <c r="F435" s="60"/>
      <c r="G435" s="64"/>
      <c r="H435" s="65"/>
      <c r="I435" s="66"/>
      <c r="J435" s="66"/>
      <c r="K435" s="63"/>
    </row>
    <row r="436" spans="1:11" s="67" customFormat="1" ht="18.45" customHeight="1">
      <c r="A436" s="60"/>
      <c r="B436" s="61"/>
      <c r="C436" s="62"/>
      <c r="D436" s="63"/>
      <c r="E436" s="60"/>
      <c r="F436" s="60"/>
      <c r="G436" s="64"/>
      <c r="H436" s="65"/>
      <c r="I436" s="66"/>
      <c r="J436" s="66"/>
      <c r="K436" s="63"/>
    </row>
    <row r="437" spans="1:11" s="67" customFormat="1" ht="18.45" customHeight="1">
      <c r="A437" s="60"/>
      <c r="B437" s="61"/>
      <c r="C437" s="62"/>
      <c r="D437" s="63"/>
      <c r="E437" s="60"/>
      <c r="F437" s="60"/>
      <c r="G437" s="64"/>
      <c r="H437" s="65"/>
      <c r="I437" s="66"/>
      <c r="J437" s="66"/>
      <c r="K437" s="63"/>
    </row>
    <row r="438" spans="1:11" s="67" customFormat="1" ht="18.45" customHeight="1">
      <c r="A438" s="60"/>
      <c r="B438" s="61"/>
      <c r="C438" s="62"/>
      <c r="D438" s="63"/>
      <c r="E438" s="60"/>
      <c r="F438" s="60"/>
      <c r="G438" s="64"/>
      <c r="H438" s="65"/>
      <c r="I438" s="66"/>
      <c r="J438" s="66"/>
      <c r="K438" s="63"/>
    </row>
    <row r="439" spans="1:11" s="67" customFormat="1" ht="18.45" customHeight="1">
      <c r="A439" s="60"/>
      <c r="B439" s="61"/>
      <c r="C439" s="62"/>
      <c r="D439" s="63"/>
      <c r="E439" s="60"/>
      <c r="F439" s="60"/>
      <c r="G439" s="64"/>
      <c r="H439" s="65"/>
      <c r="I439" s="66"/>
      <c r="J439" s="66"/>
      <c r="K439" s="63"/>
    </row>
    <row r="440" spans="1:11" s="67" customFormat="1" ht="18.45" customHeight="1">
      <c r="A440" s="60"/>
      <c r="B440" s="61"/>
      <c r="C440" s="62"/>
      <c r="D440" s="63"/>
      <c r="E440" s="60"/>
      <c r="F440" s="60"/>
      <c r="G440" s="64"/>
      <c r="H440" s="65"/>
      <c r="I440" s="66"/>
      <c r="J440" s="66"/>
      <c r="K440" s="63"/>
    </row>
    <row r="441" spans="1:11" s="67" customFormat="1" ht="18.45" customHeight="1">
      <c r="A441" s="60"/>
      <c r="B441" s="61"/>
      <c r="C441" s="62"/>
      <c r="D441" s="63"/>
      <c r="E441" s="60"/>
      <c r="F441" s="60"/>
      <c r="G441" s="64"/>
      <c r="H441" s="65"/>
      <c r="I441" s="66"/>
      <c r="J441" s="66"/>
      <c r="K441" s="63"/>
    </row>
    <row r="442" spans="1:11" s="67" customFormat="1" ht="18.45" customHeight="1">
      <c r="A442" s="60"/>
      <c r="B442" s="61"/>
      <c r="C442" s="62"/>
      <c r="D442" s="63"/>
      <c r="E442" s="60"/>
      <c r="F442" s="60"/>
      <c r="G442" s="64"/>
      <c r="H442" s="65"/>
      <c r="I442" s="66"/>
      <c r="J442" s="66"/>
      <c r="K442" s="63"/>
    </row>
    <row r="443" spans="1:11" s="67" customFormat="1" ht="18.45" customHeight="1">
      <c r="A443" s="60"/>
      <c r="B443" s="61"/>
      <c r="C443" s="62"/>
      <c r="D443" s="63"/>
      <c r="E443" s="60"/>
      <c r="F443" s="60"/>
      <c r="G443" s="64"/>
      <c r="H443" s="65"/>
      <c r="I443" s="66"/>
      <c r="J443" s="66"/>
      <c r="K443" s="63"/>
    </row>
    <row r="444" spans="1:11" s="67" customFormat="1" ht="18.45" customHeight="1">
      <c r="A444" s="60"/>
      <c r="B444" s="61"/>
      <c r="C444" s="62"/>
      <c r="D444" s="63"/>
      <c r="E444" s="60"/>
      <c r="F444" s="60"/>
      <c r="G444" s="64"/>
      <c r="H444" s="65"/>
      <c r="I444" s="66"/>
      <c r="J444" s="66"/>
      <c r="K444" s="63"/>
    </row>
    <row r="445" spans="1:11" s="67" customFormat="1" ht="18.45" customHeight="1">
      <c r="A445" s="68"/>
      <c r="B445" s="69"/>
      <c r="C445" s="62"/>
      <c r="D445" s="70"/>
      <c r="E445" s="68"/>
      <c r="F445" s="68"/>
      <c r="G445" s="71"/>
      <c r="H445" s="72"/>
      <c r="I445" s="66"/>
      <c r="J445" s="66"/>
      <c r="K445" s="63"/>
    </row>
    <row r="446" spans="1:11" ht="18.45" customHeight="1">
      <c r="A446" s="68"/>
    </row>
    <row r="447" spans="1:11" ht="18.45" customHeight="1">
      <c r="A447" s="68"/>
    </row>
    <row r="448" spans="1:11" ht="18.45" customHeight="1">
      <c r="A448" s="68"/>
    </row>
    <row r="449" spans="1:1" ht="18.45" customHeight="1">
      <c r="A449" s="68"/>
    </row>
    <row r="450" spans="1:1" ht="18.45" customHeight="1">
      <c r="A450" s="68"/>
    </row>
    <row r="451" spans="1:1" ht="18.45" customHeight="1">
      <c r="A451" s="68"/>
    </row>
    <row r="452" spans="1:1" ht="18.45" customHeight="1">
      <c r="A452" s="68"/>
    </row>
    <row r="453" spans="1:1" ht="18.45" customHeight="1">
      <c r="A453" s="68"/>
    </row>
    <row r="454" spans="1:1" ht="18.45" customHeight="1">
      <c r="A454" s="68"/>
    </row>
    <row r="455" spans="1:1" ht="18.45" customHeight="1">
      <c r="A455" s="68"/>
    </row>
    <row r="456" spans="1:1" ht="18.45" customHeight="1">
      <c r="A456" s="68"/>
    </row>
    <row r="457" spans="1:1" ht="18.45" customHeight="1">
      <c r="A457" s="68"/>
    </row>
    <row r="458" spans="1:1" ht="18.45" customHeight="1">
      <c r="A458" s="68"/>
    </row>
    <row r="459" spans="1:1" ht="18.45" customHeight="1">
      <c r="A459" s="68"/>
    </row>
    <row r="460" spans="1:1" ht="18.45" customHeight="1">
      <c r="A460" s="68"/>
    </row>
  </sheetData>
  <autoFilter ref="A2:K295" xr:uid="{A57BE3A6-EF00-4D7A-9E9B-94A1B82D7755}">
    <filterColumn colId="7" showButton="0"/>
  </autoFilter>
  <mergeCells count="32">
    <mergeCell ref="A284:A291"/>
    <mergeCell ref="A292:A295"/>
    <mergeCell ref="A216:A229"/>
    <mergeCell ref="A230:A234"/>
    <mergeCell ref="A235:A240"/>
    <mergeCell ref="A241:A242"/>
    <mergeCell ref="A243:A253"/>
    <mergeCell ref="A254:A259"/>
    <mergeCell ref="A260:A283"/>
    <mergeCell ref="A145:A170"/>
    <mergeCell ref="A171:A184"/>
    <mergeCell ref="A185:A192"/>
    <mergeCell ref="A193:A203"/>
    <mergeCell ref="A204:A215"/>
    <mergeCell ref="A101:A110"/>
    <mergeCell ref="A111:A113"/>
    <mergeCell ref="A114:A116"/>
    <mergeCell ref="A117:A120"/>
    <mergeCell ref="A122:A136"/>
    <mergeCell ref="A137:A144"/>
    <mergeCell ref="A26:A30"/>
    <mergeCell ref="A31:A46"/>
    <mergeCell ref="A47:A59"/>
    <mergeCell ref="A60:A74"/>
    <mergeCell ref="A75:A91"/>
    <mergeCell ref="A92:A100"/>
    <mergeCell ref="A1:C1"/>
    <mergeCell ref="G1:K1"/>
    <mergeCell ref="L1:L2"/>
    <mergeCell ref="M1:M2"/>
    <mergeCell ref="H2:I2"/>
    <mergeCell ref="A3:A25"/>
  </mergeCells>
  <phoneticPr fontId="6" type="noConversion"/>
  <pageMargins left="0.35433070866141736" right="0" top="0.6692913385826772" bottom="0.39370078740157483" header="0.47244094488188981" footer="0.31496062992125984"/>
  <pageSetup paperSize="9" scale="79" orientation="landscape" r:id="rId1"/>
  <headerFooter alignWithMargins="0">
    <oddHeader>&amp;C주 간 산 업 물 가 시 세 표</oddHeader>
    <oddFooter>&amp;CPage &amp;P</oddFooter>
  </headerFooter>
  <rowBreaks count="6" manualBreakCount="6">
    <brk id="43" max="16383" man="1"/>
    <brk id="85" max="16383" man="1"/>
    <brk id="127" max="16383" man="1"/>
    <brk id="169" max="16383" man="1"/>
    <brk id="211" max="16383" man="1"/>
    <brk id="253" max="16383" man="1"/>
  </row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F817C-558C-44A2-8763-C7CEAC188BA9}">
  <dimension ref="A1:M459"/>
  <sheetViews>
    <sheetView view="pageBreakPreview" zoomScaleNormal="100" zoomScaleSheetLayoutView="100" workbookViewId="0">
      <pane ySplit="2" topLeftCell="A201" activePane="bottomLeft" state="frozen"/>
      <selection activeCell="B216" sqref="A216:XFD295"/>
      <selection pane="bottomLeft" activeCell="B216" sqref="A216:XFD295"/>
    </sheetView>
  </sheetViews>
  <sheetFormatPr defaultColWidth="8.19921875" defaultRowHeight="18.45" customHeight="1"/>
  <cols>
    <col min="1" max="1" width="15.69921875" style="70" customWidth="1"/>
    <col min="2" max="2" width="29.3984375" style="69" customWidth="1"/>
    <col min="3" max="3" width="59" style="62" customWidth="1"/>
    <col min="4" max="4" width="1.796875" style="70" hidden="1" customWidth="1"/>
    <col min="5" max="5" width="8.19921875" style="68" customWidth="1"/>
    <col min="6" max="6" width="5.796875" style="68" customWidth="1"/>
    <col min="7" max="7" width="15.296875" style="71" customWidth="1"/>
    <col min="8" max="8" width="4.09765625" style="72" customWidth="1"/>
    <col min="9" max="9" width="15.796875" style="66" customWidth="1"/>
    <col min="10" max="10" width="17.59765625" style="66" customWidth="1"/>
    <col min="11" max="11" width="9" style="63" customWidth="1"/>
    <col min="12" max="12" width="10" style="73" hidden="1" customWidth="1"/>
    <col min="13" max="13" width="8.19921875" style="73" hidden="1" customWidth="1"/>
    <col min="14" max="256" width="8.19921875" style="73"/>
    <col min="257" max="257" width="15.69921875" style="73" customWidth="1"/>
    <col min="258" max="258" width="29.3984375" style="73" customWidth="1"/>
    <col min="259" max="259" width="59" style="73" customWidth="1"/>
    <col min="260" max="260" width="0" style="73" hidden="1" customWidth="1"/>
    <col min="261" max="261" width="8.19921875" style="73"/>
    <col min="262" max="262" width="5.796875" style="73" customWidth="1"/>
    <col min="263" max="263" width="15.296875" style="73" customWidth="1"/>
    <col min="264" max="264" width="4.09765625" style="73" customWidth="1"/>
    <col min="265" max="265" width="15.796875" style="73" customWidth="1"/>
    <col min="266" max="266" width="17.59765625" style="73" customWidth="1"/>
    <col min="267" max="267" width="9" style="73" customWidth="1"/>
    <col min="268" max="269" width="0" style="73" hidden="1" customWidth="1"/>
    <col min="270" max="512" width="8.19921875" style="73"/>
    <col min="513" max="513" width="15.69921875" style="73" customWidth="1"/>
    <col min="514" max="514" width="29.3984375" style="73" customWidth="1"/>
    <col min="515" max="515" width="59" style="73" customWidth="1"/>
    <col min="516" max="516" width="0" style="73" hidden="1" customWidth="1"/>
    <col min="517" max="517" width="8.19921875" style="73"/>
    <col min="518" max="518" width="5.796875" style="73" customWidth="1"/>
    <col min="519" max="519" width="15.296875" style="73" customWidth="1"/>
    <col min="520" max="520" width="4.09765625" style="73" customWidth="1"/>
    <col min="521" max="521" width="15.796875" style="73" customWidth="1"/>
    <col min="522" max="522" width="17.59765625" style="73" customWidth="1"/>
    <col min="523" max="523" width="9" style="73" customWidth="1"/>
    <col min="524" max="525" width="0" style="73" hidden="1" customWidth="1"/>
    <col min="526" max="768" width="8.19921875" style="73"/>
    <col min="769" max="769" width="15.69921875" style="73" customWidth="1"/>
    <col min="770" max="770" width="29.3984375" style="73" customWidth="1"/>
    <col min="771" max="771" width="59" style="73" customWidth="1"/>
    <col min="772" max="772" width="0" style="73" hidden="1" customWidth="1"/>
    <col min="773" max="773" width="8.19921875" style="73"/>
    <col min="774" max="774" width="5.796875" style="73" customWidth="1"/>
    <col min="775" max="775" width="15.296875" style="73" customWidth="1"/>
    <col min="776" max="776" width="4.09765625" style="73" customWidth="1"/>
    <col min="777" max="777" width="15.796875" style="73" customWidth="1"/>
    <col min="778" max="778" width="17.59765625" style="73" customWidth="1"/>
    <col min="779" max="779" width="9" style="73" customWidth="1"/>
    <col min="780" max="781" width="0" style="73" hidden="1" customWidth="1"/>
    <col min="782" max="1024" width="8.19921875" style="73"/>
    <col min="1025" max="1025" width="15.69921875" style="73" customWidth="1"/>
    <col min="1026" max="1026" width="29.3984375" style="73" customWidth="1"/>
    <col min="1027" max="1027" width="59" style="73" customWidth="1"/>
    <col min="1028" max="1028" width="0" style="73" hidden="1" customWidth="1"/>
    <col min="1029" max="1029" width="8.19921875" style="73"/>
    <col min="1030" max="1030" width="5.796875" style="73" customWidth="1"/>
    <col min="1031" max="1031" width="15.296875" style="73" customWidth="1"/>
    <col min="1032" max="1032" width="4.09765625" style="73" customWidth="1"/>
    <col min="1033" max="1033" width="15.796875" style="73" customWidth="1"/>
    <col min="1034" max="1034" width="17.59765625" style="73" customWidth="1"/>
    <col min="1035" max="1035" width="9" style="73" customWidth="1"/>
    <col min="1036" max="1037" width="0" style="73" hidden="1" customWidth="1"/>
    <col min="1038" max="1280" width="8.19921875" style="73"/>
    <col min="1281" max="1281" width="15.69921875" style="73" customWidth="1"/>
    <col min="1282" max="1282" width="29.3984375" style="73" customWidth="1"/>
    <col min="1283" max="1283" width="59" style="73" customWidth="1"/>
    <col min="1284" max="1284" width="0" style="73" hidden="1" customWidth="1"/>
    <col min="1285" max="1285" width="8.19921875" style="73"/>
    <col min="1286" max="1286" width="5.796875" style="73" customWidth="1"/>
    <col min="1287" max="1287" width="15.296875" style="73" customWidth="1"/>
    <col min="1288" max="1288" width="4.09765625" style="73" customWidth="1"/>
    <col min="1289" max="1289" width="15.796875" style="73" customWidth="1"/>
    <col min="1290" max="1290" width="17.59765625" style="73" customWidth="1"/>
    <col min="1291" max="1291" width="9" style="73" customWidth="1"/>
    <col min="1292" max="1293" width="0" style="73" hidden="1" customWidth="1"/>
    <col min="1294" max="1536" width="8.19921875" style="73"/>
    <col min="1537" max="1537" width="15.69921875" style="73" customWidth="1"/>
    <col min="1538" max="1538" width="29.3984375" style="73" customWidth="1"/>
    <col min="1539" max="1539" width="59" style="73" customWidth="1"/>
    <col min="1540" max="1540" width="0" style="73" hidden="1" customWidth="1"/>
    <col min="1541" max="1541" width="8.19921875" style="73"/>
    <col min="1542" max="1542" width="5.796875" style="73" customWidth="1"/>
    <col min="1543" max="1543" width="15.296875" style="73" customWidth="1"/>
    <col min="1544" max="1544" width="4.09765625" style="73" customWidth="1"/>
    <col min="1545" max="1545" width="15.796875" style="73" customWidth="1"/>
    <col min="1546" max="1546" width="17.59765625" style="73" customWidth="1"/>
    <col min="1547" max="1547" width="9" style="73" customWidth="1"/>
    <col min="1548" max="1549" width="0" style="73" hidden="1" customWidth="1"/>
    <col min="1550" max="1792" width="8.19921875" style="73"/>
    <col min="1793" max="1793" width="15.69921875" style="73" customWidth="1"/>
    <col min="1794" max="1794" width="29.3984375" style="73" customWidth="1"/>
    <col min="1795" max="1795" width="59" style="73" customWidth="1"/>
    <col min="1796" max="1796" width="0" style="73" hidden="1" customWidth="1"/>
    <col min="1797" max="1797" width="8.19921875" style="73"/>
    <col min="1798" max="1798" width="5.796875" style="73" customWidth="1"/>
    <col min="1799" max="1799" width="15.296875" style="73" customWidth="1"/>
    <col min="1800" max="1800" width="4.09765625" style="73" customWidth="1"/>
    <col min="1801" max="1801" width="15.796875" style="73" customWidth="1"/>
    <col min="1802" max="1802" width="17.59765625" style="73" customWidth="1"/>
    <col min="1803" max="1803" width="9" style="73" customWidth="1"/>
    <col min="1804" max="1805" width="0" style="73" hidden="1" customWidth="1"/>
    <col min="1806" max="2048" width="8.19921875" style="73"/>
    <col min="2049" max="2049" width="15.69921875" style="73" customWidth="1"/>
    <col min="2050" max="2050" width="29.3984375" style="73" customWidth="1"/>
    <col min="2051" max="2051" width="59" style="73" customWidth="1"/>
    <col min="2052" max="2052" width="0" style="73" hidden="1" customWidth="1"/>
    <col min="2053" max="2053" width="8.19921875" style="73"/>
    <col min="2054" max="2054" width="5.796875" style="73" customWidth="1"/>
    <col min="2055" max="2055" width="15.296875" style="73" customWidth="1"/>
    <col min="2056" max="2056" width="4.09765625" style="73" customWidth="1"/>
    <col min="2057" max="2057" width="15.796875" style="73" customWidth="1"/>
    <col min="2058" max="2058" width="17.59765625" style="73" customWidth="1"/>
    <col min="2059" max="2059" width="9" style="73" customWidth="1"/>
    <col min="2060" max="2061" width="0" style="73" hidden="1" customWidth="1"/>
    <col min="2062" max="2304" width="8.19921875" style="73"/>
    <col min="2305" max="2305" width="15.69921875" style="73" customWidth="1"/>
    <col min="2306" max="2306" width="29.3984375" style="73" customWidth="1"/>
    <col min="2307" max="2307" width="59" style="73" customWidth="1"/>
    <col min="2308" max="2308" width="0" style="73" hidden="1" customWidth="1"/>
    <col min="2309" max="2309" width="8.19921875" style="73"/>
    <col min="2310" max="2310" width="5.796875" style="73" customWidth="1"/>
    <col min="2311" max="2311" width="15.296875" style="73" customWidth="1"/>
    <col min="2312" max="2312" width="4.09765625" style="73" customWidth="1"/>
    <col min="2313" max="2313" width="15.796875" style="73" customWidth="1"/>
    <col min="2314" max="2314" width="17.59765625" style="73" customWidth="1"/>
    <col min="2315" max="2315" width="9" style="73" customWidth="1"/>
    <col min="2316" max="2317" width="0" style="73" hidden="1" customWidth="1"/>
    <col min="2318" max="2560" width="8.19921875" style="73"/>
    <col min="2561" max="2561" width="15.69921875" style="73" customWidth="1"/>
    <col min="2562" max="2562" width="29.3984375" style="73" customWidth="1"/>
    <col min="2563" max="2563" width="59" style="73" customWidth="1"/>
    <col min="2564" max="2564" width="0" style="73" hidden="1" customWidth="1"/>
    <col min="2565" max="2565" width="8.19921875" style="73"/>
    <col min="2566" max="2566" width="5.796875" style="73" customWidth="1"/>
    <col min="2567" max="2567" width="15.296875" style="73" customWidth="1"/>
    <col min="2568" max="2568" width="4.09765625" style="73" customWidth="1"/>
    <col min="2569" max="2569" width="15.796875" style="73" customWidth="1"/>
    <col min="2570" max="2570" width="17.59765625" style="73" customWidth="1"/>
    <col min="2571" max="2571" width="9" style="73" customWidth="1"/>
    <col min="2572" max="2573" width="0" style="73" hidden="1" customWidth="1"/>
    <col min="2574" max="2816" width="8.19921875" style="73"/>
    <col min="2817" max="2817" width="15.69921875" style="73" customWidth="1"/>
    <col min="2818" max="2818" width="29.3984375" style="73" customWidth="1"/>
    <col min="2819" max="2819" width="59" style="73" customWidth="1"/>
    <col min="2820" max="2820" width="0" style="73" hidden="1" customWidth="1"/>
    <col min="2821" max="2821" width="8.19921875" style="73"/>
    <col min="2822" max="2822" width="5.796875" style="73" customWidth="1"/>
    <col min="2823" max="2823" width="15.296875" style="73" customWidth="1"/>
    <col min="2824" max="2824" width="4.09765625" style="73" customWidth="1"/>
    <col min="2825" max="2825" width="15.796875" style="73" customWidth="1"/>
    <col min="2826" max="2826" width="17.59765625" style="73" customWidth="1"/>
    <col min="2827" max="2827" width="9" style="73" customWidth="1"/>
    <col min="2828" max="2829" width="0" style="73" hidden="1" customWidth="1"/>
    <col min="2830" max="3072" width="8.19921875" style="73"/>
    <col min="3073" max="3073" width="15.69921875" style="73" customWidth="1"/>
    <col min="3074" max="3074" width="29.3984375" style="73" customWidth="1"/>
    <col min="3075" max="3075" width="59" style="73" customWidth="1"/>
    <col min="3076" max="3076" width="0" style="73" hidden="1" customWidth="1"/>
    <col min="3077" max="3077" width="8.19921875" style="73"/>
    <col min="3078" max="3078" width="5.796875" style="73" customWidth="1"/>
    <col min="3079" max="3079" width="15.296875" style="73" customWidth="1"/>
    <col min="3080" max="3080" width="4.09765625" style="73" customWidth="1"/>
    <col min="3081" max="3081" width="15.796875" style="73" customWidth="1"/>
    <col min="3082" max="3082" width="17.59765625" style="73" customWidth="1"/>
    <col min="3083" max="3083" width="9" style="73" customWidth="1"/>
    <col min="3084" max="3085" width="0" style="73" hidden="1" customWidth="1"/>
    <col min="3086" max="3328" width="8.19921875" style="73"/>
    <col min="3329" max="3329" width="15.69921875" style="73" customWidth="1"/>
    <col min="3330" max="3330" width="29.3984375" style="73" customWidth="1"/>
    <col min="3331" max="3331" width="59" style="73" customWidth="1"/>
    <col min="3332" max="3332" width="0" style="73" hidden="1" customWidth="1"/>
    <col min="3333" max="3333" width="8.19921875" style="73"/>
    <col min="3334" max="3334" width="5.796875" style="73" customWidth="1"/>
    <col min="3335" max="3335" width="15.296875" style="73" customWidth="1"/>
    <col min="3336" max="3336" width="4.09765625" style="73" customWidth="1"/>
    <col min="3337" max="3337" width="15.796875" style="73" customWidth="1"/>
    <col min="3338" max="3338" width="17.59765625" style="73" customWidth="1"/>
    <col min="3339" max="3339" width="9" style="73" customWidth="1"/>
    <col min="3340" max="3341" width="0" style="73" hidden="1" customWidth="1"/>
    <col min="3342" max="3584" width="8.19921875" style="73"/>
    <col min="3585" max="3585" width="15.69921875" style="73" customWidth="1"/>
    <col min="3586" max="3586" width="29.3984375" style="73" customWidth="1"/>
    <col min="3587" max="3587" width="59" style="73" customWidth="1"/>
    <col min="3588" max="3588" width="0" style="73" hidden="1" customWidth="1"/>
    <col min="3589" max="3589" width="8.19921875" style="73"/>
    <col min="3590" max="3590" width="5.796875" style="73" customWidth="1"/>
    <col min="3591" max="3591" width="15.296875" style="73" customWidth="1"/>
    <col min="3592" max="3592" width="4.09765625" style="73" customWidth="1"/>
    <col min="3593" max="3593" width="15.796875" style="73" customWidth="1"/>
    <col min="3594" max="3594" width="17.59765625" style="73" customWidth="1"/>
    <col min="3595" max="3595" width="9" style="73" customWidth="1"/>
    <col min="3596" max="3597" width="0" style="73" hidden="1" customWidth="1"/>
    <col min="3598" max="3840" width="8.19921875" style="73"/>
    <col min="3841" max="3841" width="15.69921875" style="73" customWidth="1"/>
    <col min="3842" max="3842" width="29.3984375" style="73" customWidth="1"/>
    <col min="3843" max="3843" width="59" style="73" customWidth="1"/>
    <col min="3844" max="3844" width="0" style="73" hidden="1" customWidth="1"/>
    <col min="3845" max="3845" width="8.19921875" style="73"/>
    <col min="3846" max="3846" width="5.796875" style="73" customWidth="1"/>
    <col min="3847" max="3847" width="15.296875" style="73" customWidth="1"/>
    <col min="3848" max="3848" width="4.09765625" style="73" customWidth="1"/>
    <col min="3849" max="3849" width="15.796875" style="73" customWidth="1"/>
    <col min="3850" max="3850" width="17.59765625" style="73" customWidth="1"/>
    <col min="3851" max="3851" width="9" style="73" customWidth="1"/>
    <col min="3852" max="3853" width="0" style="73" hidden="1" customWidth="1"/>
    <col min="3854" max="4096" width="8.19921875" style="73"/>
    <col min="4097" max="4097" width="15.69921875" style="73" customWidth="1"/>
    <col min="4098" max="4098" width="29.3984375" style="73" customWidth="1"/>
    <col min="4099" max="4099" width="59" style="73" customWidth="1"/>
    <col min="4100" max="4100" width="0" style="73" hidden="1" customWidth="1"/>
    <col min="4101" max="4101" width="8.19921875" style="73"/>
    <col min="4102" max="4102" width="5.796875" style="73" customWidth="1"/>
    <col min="4103" max="4103" width="15.296875" style="73" customWidth="1"/>
    <col min="4104" max="4104" width="4.09765625" style="73" customWidth="1"/>
    <col min="4105" max="4105" width="15.796875" style="73" customWidth="1"/>
    <col min="4106" max="4106" width="17.59765625" style="73" customWidth="1"/>
    <col min="4107" max="4107" width="9" style="73" customWidth="1"/>
    <col min="4108" max="4109" width="0" style="73" hidden="1" customWidth="1"/>
    <col min="4110" max="4352" width="8.19921875" style="73"/>
    <col min="4353" max="4353" width="15.69921875" style="73" customWidth="1"/>
    <col min="4354" max="4354" width="29.3984375" style="73" customWidth="1"/>
    <col min="4355" max="4355" width="59" style="73" customWidth="1"/>
    <col min="4356" max="4356" width="0" style="73" hidden="1" customWidth="1"/>
    <col min="4357" max="4357" width="8.19921875" style="73"/>
    <col min="4358" max="4358" width="5.796875" style="73" customWidth="1"/>
    <col min="4359" max="4359" width="15.296875" style="73" customWidth="1"/>
    <col min="4360" max="4360" width="4.09765625" style="73" customWidth="1"/>
    <col min="4361" max="4361" width="15.796875" style="73" customWidth="1"/>
    <col min="4362" max="4362" width="17.59765625" style="73" customWidth="1"/>
    <col min="4363" max="4363" width="9" style="73" customWidth="1"/>
    <col min="4364" max="4365" width="0" style="73" hidden="1" customWidth="1"/>
    <col min="4366" max="4608" width="8.19921875" style="73"/>
    <col min="4609" max="4609" width="15.69921875" style="73" customWidth="1"/>
    <col min="4610" max="4610" width="29.3984375" style="73" customWidth="1"/>
    <col min="4611" max="4611" width="59" style="73" customWidth="1"/>
    <col min="4612" max="4612" width="0" style="73" hidden="1" customWidth="1"/>
    <col min="4613" max="4613" width="8.19921875" style="73"/>
    <col min="4614" max="4614" width="5.796875" style="73" customWidth="1"/>
    <col min="4615" max="4615" width="15.296875" style="73" customWidth="1"/>
    <col min="4616" max="4616" width="4.09765625" style="73" customWidth="1"/>
    <col min="4617" max="4617" width="15.796875" style="73" customWidth="1"/>
    <col min="4618" max="4618" width="17.59765625" style="73" customWidth="1"/>
    <col min="4619" max="4619" width="9" style="73" customWidth="1"/>
    <col min="4620" max="4621" width="0" style="73" hidden="1" customWidth="1"/>
    <col min="4622" max="4864" width="8.19921875" style="73"/>
    <col min="4865" max="4865" width="15.69921875" style="73" customWidth="1"/>
    <col min="4866" max="4866" width="29.3984375" style="73" customWidth="1"/>
    <col min="4867" max="4867" width="59" style="73" customWidth="1"/>
    <col min="4868" max="4868" width="0" style="73" hidden="1" customWidth="1"/>
    <col min="4869" max="4869" width="8.19921875" style="73"/>
    <col min="4870" max="4870" width="5.796875" style="73" customWidth="1"/>
    <col min="4871" max="4871" width="15.296875" style="73" customWidth="1"/>
    <col min="4872" max="4872" width="4.09765625" style="73" customWidth="1"/>
    <col min="4873" max="4873" width="15.796875" style="73" customWidth="1"/>
    <col min="4874" max="4874" width="17.59765625" style="73" customWidth="1"/>
    <col min="4875" max="4875" width="9" style="73" customWidth="1"/>
    <col min="4876" max="4877" width="0" style="73" hidden="1" customWidth="1"/>
    <col min="4878" max="5120" width="8.19921875" style="73"/>
    <col min="5121" max="5121" width="15.69921875" style="73" customWidth="1"/>
    <col min="5122" max="5122" width="29.3984375" style="73" customWidth="1"/>
    <col min="5123" max="5123" width="59" style="73" customWidth="1"/>
    <col min="5124" max="5124" width="0" style="73" hidden="1" customWidth="1"/>
    <col min="5125" max="5125" width="8.19921875" style="73"/>
    <col min="5126" max="5126" width="5.796875" style="73" customWidth="1"/>
    <col min="5127" max="5127" width="15.296875" style="73" customWidth="1"/>
    <col min="5128" max="5128" width="4.09765625" style="73" customWidth="1"/>
    <col min="5129" max="5129" width="15.796875" style="73" customWidth="1"/>
    <col min="5130" max="5130" width="17.59765625" style="73" customWidth="1"/>
    <col min="5131" max="5131" width="9" style="73" customWidth="1"/>
    <col min="5132" max="5133" width="0" style="73" hidden="1" customWidth="1"/>
    <col min="5134" max="5376" width="8.19921875" style="73"/>
    <col min="5377" max="5377" width="15.69921875" style="73" customWidth="1"/>
    <col min="5378" max="5378" width="29.3984375" style="73" customWidth="1"/>
    <col min="5379" max="5379" width="59" style="73" customWidth="1"/>
    <col min="5380" max="5380" width="0" style="73" hidden="1" customWidth="1"/>
    <col min="5381" max="5381" width="8.19921875" style="73"/>
    <col min="5382" max="5382" width="5.796875" style="73" customWidth="1"/>
    <col min="5383" max="5383" width="15.296875" style="73" customWidth="1"/>
    <col min="5384" max="5384" width="4.09765625" style="73" customWidth="1"/>
    <col min="5385" max="5385" width="15.796875" style="73" customWidth="1"/>
    <col min="5386" max="5386" width="17.59765625" style="73" customWidth="1"/>
    <col min="5387" max="5387" width="9" style="73" customWidth="1"/>
    <col min="5388" max="5389" width="0" style="73" hidden="1" customWidth="1"/>
    <col min="5390" max="5632" width="8.19921875" style="73"/>
    <col min="5633" max="5633" width="15.69921875" style="73" customWidth="1"/>
    <col min="5634" max="5634" width="29.3984375" style="73" customWidth="1"/>
    <col min="5635" max="5635" width="59" style="73" customWidth="1"/>
    <col min="5636" max="5636" width="0" style="73" hidden="1" customWidth="1"/>
    <col min="5637" max="5637" width="8.19921875" style="73"/>
    <col min="5638" max="5638" width="5.796875" style="73" customWidth="1"/>
    <col min="5639" max="5639" width="15.296875" style="73" customWidth="1"/>
    <col min="5640" max="5640" width="4.09765625" style="73" customWidth="1"/>
    <col min="5641" max="5641" width="15.796875" style="73" customWidth="1"/>
    <col min="5642" max="5642" width="17.59765625" style="73" customWidth="1"/>
    <col min="5643" max="5643" width="9" style="73" customWidth="1"/>
    <col min="5644" max="5645" width="0" style="73" hidden="1" customWidth="1"/>
    <col min="5646" max="5888" width="8.19921875" style="73"/>
    <col min="5889" max="5889" width="15.69921875" style="73" customWidth="1"/>
    <col min="5890" max="5890" width="29.3984375" style="73" customWidth="1"/>
    <col min="5891" max="5891" width="59" style="73" customWidth="1"/>
    <col min="5892" max="5892" width="0" style="73" hidden="1" customWidth="1"/>
    <col min="5893" max="5893" width="8.19921875" style="73"/>
    <col min="5894" max="5894" width="5.796875" style="73" customWidth="1"/>
    <col min="5895" max="5895" width="15.296875" style="73" customWidth="1"/>
    <col min="5896" max="5896" width="4.09765625" style="73" customWidth="1"/>
    <col min="5897" max="5897" width="15.796875" style="73" customWidth="1"/>
    <col min="5898" max="5898" width="17.59765625" style="73" customWidth="1"/>
    <col min="5899" max="5899" width="9" style="73" customWidth="1"/>
    <col min="5900" max="5901" width="0" style="73" hidden="1" customWidth="1"/>
    <col min="5902" max="6144" width="8.19921875" style="73"/>
    <col min="6145" max="6145" width="15.69921875" style="73" customWidth="1"/>
    <col min="6146" max="6146" width="29.3984375" style="73" customWidth="1"/>
    <col min="6147" max="6147" width="59" style="73" customWidth="1"/>
    <col min="6148" max="6148" width="0" style="73" hidden="1" customWidth="1"/>
    <col min="6149" max="6149" width="8.19921875" style="73"/>
    <col min="6150" max="6150" width="5.796875" style="73" customWidth="1"/>
    <col min="6151" max="6151" width="15.296875" style="73" customWidth="1"/>
    <col min="6152" max="6152" width="4.09765625" style="73" customWidth="1"/>
    <col min="6153" max="6153" width="15.796875" style="73" customWidth="1"/>
    <col min="6154" max="6154" width="17.59765625" style="73" customWidth="1"/>
    <col min="6155" max="6155" width="9" style="73" customWidth="1"/>
    <col min="6156" max="6157" width="0" style="73" hidden="1" customWidth="1"/>
    <col min="6158" max="6400" width="8.19921875" style="73"/>
    <col min="6401" max="6401" width="15.69921875" style="73" customWidth="1"/>
    <col min="6402" max="6402" width="29.3984375" style="73" customWidth="1"/>
    <col min="6403" max="6403" width="59" style="73" customWidth="1"/>
    <col min="6404" max="6404" width="0" style="73" hidden="1" customWidth="1"/>
    <col min="6405" max="6405" width="8.19921875" style="73"/>
    <col min="6406" max="6406" width="5.796875" style="73" customWidth="1"/>
    <col min="6407" max="6407" width="15.296875" style="73" customWidth="1"/>
    <col min="6408" max="6408" width="4.09765625" style="73" customWidth="1"/>
    <col min="6409" max="6409" width="15.796875" style="73" customWidth="1"/>
    <col min="6410" max="6410" width="17.59765625" style="73" customWidth="1"/>
    <col min="6411" max="6411" width="9" style="73" customWidth="1"/>
    <col min="6412" max="6413" width="0" style="73" hidden="1" customWidth="1"/>
    <col min="6414" max="6656" width="8.19921875" style="73"/>
    <col min="6657" max="6657" width="15.69921875" style="73" customWidth="1"/>
    <col min="6658" max="6658" width="29.3984375" style="73" customWidth="1"/>
    <col min="6659" max="6659" width="59" style="73" customWidth="1"/>
    <col min="6660" max="6660" width="0" style="73" hidden="1" customWidth="1"/>
    <col min="6661" max="6661" width="8.19921875" style="73"/>
    <col min="6662" max="6662" width="5.796875" style="73" customWidth="1"/>
    <col min="6663" max="6663" width="15.296875" style="73" customWidth="1"/>
    <col min="6664" max="6664" width="4.09765625" style="73" customWidth="1"/>
    <col min="6665" max="6665" width="15.796875" style="73" customWidth="1"/>
    <col min="6666" max="6666" width="17.59765625" style="73" customWidth="1"/>
    <col min="6667" max="6667" width="9" style="73" customWidth="1"/>
    <col min="6668" max="6669" width="0" style="73" hidden="1" customWidth="1"/>
    <col min="6670" max="6912" width="8.19921875" style="73"/>
    <col min="6913" max="6913" width="15.69921875" style="73" customWidth="1"/>
    <col min="6914" max="6914" width="29.3984375" style="73" customWidth="1"/>
    <col min="6915" max="6915" width="59" style="73" customWidth="1"/>
    <col min="6916" max="6916" width="0" style="73" hidden="1" customWidth="1"/>
    <col min="6917" max="6917" width="8.19921875" style="73"/>
    <col min="6918" max="6918" width="5.796875" style="73" customWidth="1"/>
    <col min="6919" max="6919" width="15.296875" style="73" customWidth="1"/>
    <col min="6920" max="6920" width="4.09765625" style="73" customWidth="1"/>
    <col min="6921" max="6921" width="15.796875" style="73" customWidth="1"/>
    <col min="6922" max="6922" width="17.59765625" style="73" customWidth="1"/>
    <col min="6923" max="6923" width="9" style="73" customWidth="1"/>
    <col min="6924" max="6925" width="0" style="73" hidden="1" customWidth="1"/>
    <col min="6926" max="7168" width="8.19921875" style="73"/>
    <col min="7169" max="7169" width="15.69921875" style="73" customWidth="1"/>
    <col min="7170" max="7170" width="29.3984375" style="73" customWidth="1"/>
    <col min="7171" max="7171" width="59" style="73" customWidth="1"/>
    <col min="7172" max="7172" width="0" style="73" hidden="1" customWidth="1"/>
    <col min="7173" max="7173" width="8.19921875" style="73"/>
    <col min="7174" max="7174" width="5.796875" style="73" customWidth="1"/>
    <col min="7175" max="7175" width="15.296875" style="73" customWidth="1"/>
    <col min="7176" max="7176" width="4.09765625" style="73" customWidth="1"/>
    <col min="7177" max="7177" width="15.796875" style="73" customWidth="1"/>
    <col min="7178" max="7178" width="17.59765625" style="73" customWidth="1"/>
    <col min="7179" max="7179" width="9" style="73" customWidth="1"/>
    <col min="7180" max="7181" width="0" style="73" hidden="1" customWidth="1"/>
    <col min="7182" max="7424" width="8.19921875" style="73"/>
    <col min="7425" max="7425" width="15.69921875" style="73" customWidth="1"/>
    <col min="7426" max="7426" width="29.3984375" style="73" customWidth="1"/>
    <col min="7427" max="7427" width="59" style="73" customWidth="1"/>
    <col min="7428" max="7428" width="0" style="73" hidden="1" customWidth="1"/>
    <col min="7429" max="7429" width="8.19921875" style="73"/>
    <col min="7430" max="7430" width="5.796875" style="73" customWidth="1"/>
    <col min="7431" max="7431" width="15.296875" style="73" customWidth="1"/>
    <col min="7432" max="7432" width="4.09765625" style="73" customWidth="1"/>
    <col min="7433" max="7433" width="15.796875" style="73" customWidth="1"/>
    <col min="7434" max="7434" width="17.59765625" style="73" customWidth="1"/>
    <col min="7435" max="7435" width="9" style="73" customWidth="1"/>
    <col min="7436" max="7437" width="0" style="73" hidden="1" customWidth="1"/>
    <col min="7438" max="7680" width="8.19921875" style="73"/>
    <col min="7681" max="7681" width="15.69921875" style="73" customWidth="1"/>
    <col min="7682" max="7682" width="29.3984375" style="73" customWidth="1"/>
    <col min="7683" max="7683" width="59" style="73" customWidth="1"/>
    <col min="7684" max="7684" width="0" style="73" hidden="1" customWidth="1"/>
    <col min="7685" max="7685" width="8.19921875" style="73"/>
    <col min="7686" max="7686" width="5.796875" style="73" customWidth="1"/>
    <col min="7687" max="7687" width="15.296875" style="73" customWidth="1"/>
    <col min="7688" max="7688" width="4.09765625" style="73" customWidth="1"/>
    <col min="7689" max="7689" width="15.796875" style="73" customWidth="1"/>
    <col min="7690" max="7690" width="17.59765625" style="73" customWidth="1"/>
    <col min="7691" max="7691" width="9" style="73" customWidth="1"/>
    <col min="7692" max="7693" width="0" style="73" hidden="1" customWidth="1"/>
    <col min="7694" max="7936" width="8.19921875" style="73"/>
    <col min="7937" max="7937" width="15.69921875" style="73" customWidth="1"/>
    <col min="7938" max="7938" width="29.3984375" style="73" customWidth="1"/>
    <col min="7939" max="7939" width="59" style="73" customWidth="1"/>
    <col min="7940" max="7940" width="0" style="73" hidden="1" customWidth="1"/>
    <col min="7941" max="7941" width="8.19921875" style="73"/>
    <col min="7942" max="7942" width="5.796875" style="73" customWidth="1"/>
    <col min="7943" max="7943" width="15.296875" style="73" customWidth="1"/>
    <col min="7944" max="7944" width="4.09765625" style="73" customWidth="1"/>
    <col min="7945" max="7945" width="15.796875" style="73" customWidth="1"/>
    <col min="7946" max="7946" width="17.59765625" style="73" customWidth="1"/>
    <col min="7947" max="7947" width="9" style="73" customWidth="1"/>
    <col min="7948" max="7949" width="0" style="73" hidden="1" customWidth="1"/>
    <col min="7950" max="8192" width="8.19921875" style="73"/>
    <col min="8193" max="8193" width="15.69921875" style="73" customWidth="1"/>
    <col min="8194" max="8194" width="29.3984375" style="73" customWidth="1"/>
    <col min="8195" max="8195" width="59" style="73" customWidth="1"/>
    <col min="8196" max="8196" width="0" style="73" hidden="1" customWidth="1"/>
    <col min="8197" max="8197" width="8.19921875" style="73"/>
    <col min="8198" max="8198" width="5.796875" style="73" customWidth="1"/>
    <col min="8199" max="8199" width="15.296875" style="73" customWidth="1"/>
    <col min="8200" max="8200" width="4.09765625" style="73" customWidth="1"/>
    <col min="8201" max="8201" width="15.796875" style="73" customWidth="1"/>
    <col min="8202" max="8202" width="17.59765625" style="73" customWidth="1"/>
    <col min="8203" max="8203" width="9" style="73" customWidth="1"/>
    <col min="8204" max="8205" width="0" style="73" hidden="1" customWidth="1"/>
    <col min="8206" max="8448" width="8.19921875" style="73"/>
    <col min="8449" max="8449" width="15.69921875" style="73" customWidth="1"/>
    <col min="8450" max="8450" width="29.3984375" style="73" customWidth="1"/>
    <col min="8451" max="8451" width="59" style="73" customWidth="1"/>
    <col min="8452" max="8452" width="0" style="73" hidden="1" customWidth="1"/>
    <col min="8453" max="8453" width="8.19921875" style="73"/>
    <col min="8454" max="8454" width="5.796875" style="73" customWidth="1"/>
    <col min="8455" max="8455" width="15.296875" style="73" customWidth="1"/>
    <col min="8456" max="8456" width="4.09765625" style="73" customWidth="1"/>
    <col min="8457" max="8457" width="15.796875" style="73" customWidth="1"/>
    <col min="8458" max="8458" width="17.59765625" style="73" customWidth="1"/>
    <col min="8459" max="8459" width="9" style="73" customWidth="1"/>
    <col min="8460" max="8461" width="0" style="73" hidden="1" customWidth="1"/>
    <col min="8462" max="8704" width="8.19921875" style="73"/>
    <col min="8705" max="8705" width="15.69921875" style="73" customWidth="1"/>
    <col min="8706" max="8706" width="29.3984375" style="73" customWidth="1"/>
    <col min="8707" max="8707" width="59" style="73" customWidth="1"/>
    <col min="8708" max="8708" width="0" style="73" hidden="1" customWidth="1"/>
    <col min="8709" max="8709" width="8.19921875" style="73"/>
    <col min="8710" max="8710" width="5.796875" style="73" customWidth="1"/>
    <col min="8711" max="8711" width="15.296875" style="73" customWidth="1"/>
    <col min="8712" max="8712" width="4.09765625" style="73" customWidth="1"/>
    <col min="8713" max="8713" width="15.796875" style="73" customWidth="1"/>
    <col min="8714" max="8714" width="17.59765625" style="73" customWidth="1"/>
    <col min="8715" max="8715" width="9" style="73" customWidth="1"/>
    <col min="8716" max="8717" width="0" style="73" hidden="1" customWidth="1"/>
    <col min="8718" max="8960" width="8.19921875" style="73"/>
    <col min="8961" max="8961" width="15.69921875" style="73" customWidth="1"/>
    <col min="8962" max="8962" width="29.3984375" style="73" customWidth="1"/>
    <col min="8963" max="8963" width="59" style="73" customWidth="1"/>
    <col min="8964" max="8964" width="0" style="73" hidden="1" customWidth="1"/>
    <col min="8965" max="8965" width="8.19921875" style="73"/>
    <col min="8966" max="8966" width="5.796875" style="73" customWidth="1"/>
    <col min="8967" max="8967" width="15.296875" style="73" customWidth="1"/>
    <col min="8968" max="8968" width="4.09765625" style="73" customWidth="1"/>
    <col min="8969" max="8969" width="15.796875" style="73" customWidth="1"/>
    <col min="8970" max="8970" width="17.59765625" style="73" customWidth="1"/>
    <col min="8971" max="8971" width="9" style="73" customWidth="1"/>
    <col min="8972" max="8973" width="0" style="73" hidden="1" customWidth="1"/>
    <col min="8974" max="9216" width="8.19921875" style="73"/>
    <col min="9217" max="9217" width="15.69921875" style="73" customWidth="1"/>
    <col min="9218" max="9218" width="29.3984375" style="73" customWidth="1"/>
    <col min="9219" max="9219" width="59" style="73" customWidth="1"/>
    <col min="9220" max="9220" width="0" style="73" hidden="1" customWidth="1"/>
    <col min="9221" max="9221" width="8.19921875" style="73"/>
    <col min="9222" max="9222" width="5.796875" style="73" customWidth="1"/>
    <col min="9223" max="9223" width="15.296875" style="73" customWidth="1"/>
    <col min="9224" max="9224" width="4.09765625" style="73" customWidth="1"/>
    <col min="9225" max="9225" width="15.796875" style="73" customWidth="1"/>
    <col min="9226" max="9226" width="17.59765625" style="73" customWidth="1"/>
    <col min="9227" max="9227" width="9" style="73" customWidth="1"/>
    <col min="9228" max="9229" width="0" style="73" hidden="1" customWidth="1"/>
    <col min="9230" max="9472" width="8.19921875" style="73"/>
    <col min="9473" max="9473" width="15.69921875" style="73" customWidth="1"/>
    <col min="9474" max="9474" width="29.3984375" style="73" customWidth="1"/>
    <col min="9475" max="9475" width="59" style="73" customWidth="1"/>
    <col min="9476" max="9476" width="0" style="73" hidden="1" customWidth="1"/>
    <col min="9477" max="9477" width="8.19921875" style="73"/>
    <col min="9478" max="9478" width="5.796875" style="73" customWidth="1"/>
    <col min="9479" max="9479" width="15.296875" style="73" customWidth="1"/>
    <col min="9480" max="9480" width="4.09765625" style="73" customWidth="1"/>
    <col min="9481" max="9481" width="15.796875" style="73" customWidth="1"/>
    <col min="9482" max="9482" width="17.59765625" style="73" customWidth="1"/>
    <col min="9483" max="9483" width="9" style="73" customWidth="1"/>
    <col min="9484" max="9485" width="0" style="73" hidden="1" customWidth="1"/>
    <col min="9486" max="9728" width="8.19921875" style="73"/>
    <col min="9729" max="9729" width="15.69921875" style="73" customWidth="1"/>
    <col min="9730" max="9730" width="29.3984375" style="73" customWidth="1"/>
    <col min="9731" max="9731" width="59" style="73" customWidth="1"/>
    <col min="9732" max="9732" width="0" style="73" hidden="1" customWidth="1"/>
    <col min="9733" max="9733" width="8.19921875" style="73"/>
    <col min="9734" max="9734" width="5.796875" style="73" customWidth="1"/>
    <col min="9735" max="9735" width="15.296875" style="73" customWidth="1"/>
    <col min="9736" max="9736" width="4.09765625" style="73" customWidth="1"/>
    <col min="9737" max="9737" width="15.796875" style="73" customWidth="1"/>
    <col min="9738" max="9738" width="17.59765625" style="73" customWidth="1"/>
    <col min="9739" max="9739" width="9" style="73" customWidth="1"/>
    <col min="9740" max="9741" width="0" style="73" hidden="1" customWidth="1"/>
    <col min="9742" max="9984" width="8.19921875" style="73"/>
    <col min="9985" max="9985" width="15.69921875" style="73" customWidth="1"/>
    <col min="9986" max="9986" width="29.3984375" style="73" customWidth="1"/>
    <col min="9987" max="9987" width="59" style="73" customWidth="1"/>
    <col min="9988" max="9988" width="0" style="73" hidden="1" customWidth="1"/>
    <col min="9989" max="9989" width="8.19921875" style="73"/>
    <col min="9990" max="9990" width="5.796875" style="73" customWidth="1"/>
    <col min="9991" max="9991" width="15.296875" style="73" customWidth="1"/>
    <col min="9992" max="9992" width="4.09765625" style="73" customWidth="1"/>
    <col min="9993" max="9993" width="15.796875" style="73" customWidth="1"/>
    <col min="9994" max="9994" width="17.59765625" style="73" customWidth="1"/>
    <col min="9995" max="9995" width="9" style="73" customWidth="1"/>
    <col min="9996" max="9997" width="0" style="73" hidden="1" customWidth="1"/>
    <col min="9998" max="10240" width="8.19921875" style="73"/>
    <col min="10241" max="10241" width="15.69921875" style="73" customWidth="1"/>
    <col min="10242" max="10242" width="29.3984375" style="73" customWidth="1"/>
    <col min="10243" max="10243" width="59" style="73" customWidth="1"/>
    <col min="10244" max="10244" width="0" style="73" hidden="1" customWidth="1"/>
    <col min="10245" max="10245" width="8.19921875" style="73"/>
    <col min="10246" max="10246" width="5.796875" style="73" customWidth="1"/>
    <col min="10247" max="10247" width="15.296875" style="73" customWidth="1"/>
    <col min="10248" max="10248" width="4.09765625" style="73" customWidth="1"/>
    <col min="10249" max="10249" width="15.796875" style="73" customWidth="1"/>
    <col min="10250" max="10250" width="17.59765625" style="73" customWidth="1"/>
    <col min="10251" max="10251" width="9" style="73" customWidth="1"/>
    <col min="10252" max="10253" width="0" style="73" hidden="1" customWidth="1"/>
    <col min="10254" max="10496" width="8.19921875" style="73"/>
    <col min="10497" max="10497" width="15.69921875" style="73" customWidth="1"/>
    <col min="10498" max="10498" width="29.3984375" style="73" customWidth="1"/>
    <col min="10499" max="10499" width="59" style="73" customWidth="1"/>
    <col min="10500" max="10500" width="0" style="73" hidden="1" customWidth="1"/>
    <col min="10501" max="10501" width="8.19921875" style="73"/>
    <col min="10502" max="10502" width="5.796875" style="73" customWidth="1"/>
    <col min="10503" max="10503" width="15.296875" style="73" customWidth="1"/>
    <col min="10504" max="10504" width="4.09765625" style="73" customWidth="1"/>
    <col min="10505" max="10505" width="15.796875" style="73" customWidth="1"/>
    <col min="10506" max="10506" width="17.59765625" style="73" customWidth="1"/>
    <col min="10507" max="10507" width="9" style="73" customWidth="1"/>
    <col min="10508" max="10509" width="0" style="73" hidden="1" customWidth="1"/>
    <col min="10510" max="10752" width="8.19921875" style="73"/>
    <col min="10753" max="10753" width="15.69921875" style="73" customWidth="1"/>
    <col min="10754" max="10754" width="29.3984375" style="73" customWidth="1"/>
    <col min="10755" max="10755" width="59" style="73" customWidth="1"/>
    <col min="10756" max="10756" width="0" style="73" hidden="1" customWidth="1"/>
    <col min="10757" max="10757" width="8.19921875" style="73"/>
    <col min="10758" max="10758" width="5.796875" style="73" customWidth="1"/>
    <col min="10759" max="10759" width="15.296875" style="73" customWidth="1"/>
    <col min="10760" max="10760" width="4.09765625" style="73" customWidth="1"/>
    <col min="10761" max="10761" width="15.796875" style="73" customWidth="1"/>
    <col min="10762" max="10762" width="17.59765625" style="73" customWidth="1"/>
    <col min="10763" max="10763" width="9" style="73" customWidth="1"/>
    <col min="10764" max="10765" width="0" style="73" hidden="1" customWidth="1"/>
    <col min="10766" max="11008" width="8.19921875" style="73"/>
    <col min="11009" max="11009" width="15.69921875" style="73" customWidth="1"/>
    <col min="11010" max="11010" width="29.3984375" style="73" customWidth="1"/>
    <col min="11011" max="11011" width="59" style="73" customWidth="1"/>
    <col min="11012" max="11012" width="0" style="73" hidden="1" customWidth="1"/>
    <col min="11013" max="11013" width="8.19921875" style="73"/>
    <col min="11014" max="11014" width="5.796875" style="73" customWidth="1"/>
    <col min="11015" max="11015" width="15.296875" style="73" customWidth="1"/>
    <col min="11016" max="11016" width="4.09765625" style="73" customWidth="1"/>
    <col min="11017" max="11017" width="15.796875" style="73" customWidth="1"/>
    <col min="11018" max="11018" width="17.59765625" style="73" customWidth="1"/>
    <col min="11019" max="11019" width="9" style="73" customWidth="1"/>
    <col min="11020" max="11021" width="0" style="73" hidden="1" customWidth="1"/>
    <col min="11022" max="11264" width="8.19921875" style="73"/>
    <col min="11265" max="11265" width="15.69921875" style="73" customWidth="1"/>
    <col min="11266" max="11266" width="29.3984375" style="73" customWidth="1"/>
    <col min="11267" max="11267" width="59" style="73" customWidth="1"/>
    <col min="11268" max="11268" width="0" style="73" hidden="1" customWidth="1"/>
    <col min="11269" max="11269" width="8.19921875" style="73"/>
    <col min="11270" max="11270" width="5.796875" style="73" customWidth="1"/>
    <col min="11271" max="11271" width="15.296875" style="73" customWidth="1"/>
    <col min="11272" max="11272" width="4.09765625" style="73" customWidth="1"/>
    <col min="11273" max="11273" width="15.796875" style="73" customWidth="1"/>
    <col min="11274" max="11274" width="17.59765625" style="73" customWidth="1"/>
    <col min="11275" max="11275" width="9" style="73" customWidth="1"/>
    <col min="11276" max="11277" width="0" style="73" hidden="1" customWidth="1"/>
    <col min="11278" max="11520" width="8.19921875" style="73"/>
    <col min="11521" max="11521" width="15.69921875" style="73" customWidth="1"/>
    <col min="11522" max="11522" width="29.3984375" style="73" customWidth="1"/>
    <col min="11523" max="11523" width="59" style="73" customWidth="1"/>
    <col min="11524" max="11524" width="0" style="73" hidden="1" customWidth="1"/>
    <col min="11525" max="11525" width="8.19921875" style="73"/>
    <col min="11526" max="11526" width="5.796875" style="73" customWidth="1"/>
    <col min="11527" max="11527" width="15.296875" style="73" customWidth="1"/>
    <col min="11528" max="11528" width="4.09765625" style="73" customWidth="1"/>
    <col min="11529" max="11529" width="15.796875" style="73" customWidth="1"/>
    <col min="11530" max="11530" width="17.59765625" style="73" customWidth="1"/>
    <col min="11531" max="11531" width="9" style="73" customWidth="1"/>
    <col min="11532" max="11533" width="0" style="73" hidden="1" customWidth="1"/>
    <col min="11534" max="11776" width="8.19921875" style="73"/>
    <col min="11777" max="11777" width="15.69921875" style="73" customWidth="1"/>
    <col min="11778" max="11778" width="29.3984375" style="73" customWidth="1"/>
    <col min="11779" max="11779" width="59" style="73" customWidth="1"/>
    <col min="11780" max="11780" width="0" style="73" hidden="1" customWidth="1"/>
    <col min="11781" max="11781" width="8.19921875" style="73"/>
    <col min="11782" max="11782" width="5.796875" style="73" customWidth="1"/>
    <col min="11783" max="11783" width="15.296875" style="73" customWidth="1"/>
    <col min="11784" max="11784" width="4.09765625" style="73" customWidth="1"/>
    <col min="11785" max="11785" width="15.796875" style="73" customWidth="1"/>
    <col min="11786" max="11786" width="17.59765625" style="73" customWidth="1"/>
    <col min="11787" max="11787" width="9" style="73" customWidth="1"/>
    <col min="11788" max="11789" width="0" style="73" hidden="1" customWidth="1"/>
    <col min="11790" max="12032" width="8.19921875" style="73"/>
    <col min="12033" max="12033" width="15.69921875" style="73" customWidth="1"/>
    <col min="12034" max="12034" width="29.3984375" style="73" customWidth="1"/>
    <col min="12035" max="12035" width="59" style="73" customWidth="1"/>
    <col min="12036" max="12036" width="0" style="73" hidden="1" customWidth="1"/>
    <col min="12037" max="12037" width="8.19921875" style="73"/>
    <col min="12038" max="12038" width="5.796875" style="73" customWidth="1"/>
    <col min="12039" max="12039" width="15.296875" style="73" customWidth="1"/>
    <col min="12040" max="12040" width="4.09765625" style="73" customWidth="1"/>
    <col min="12041" max="12041" width="15.796875" style="73" customWidth="1"/>
    <col min="12042" max="12042" width="17.59765625" style="73" customWidth="1"/>
    <col min="12043" max="12043" width="9" style="73" customWidth="1"/>
    <col min="12044" max="12045" width="0" style="73" hidden="1" customWidth="1"/>
    <col min="12046" max="12288" width="8.19921875" style="73"/>
    <col min="12289" max="12289" width="15.69921875" style="73" customWidth="1"/>
    <col min="12290" max="12290" width="29.3984375" style="73" customWidth="1"/>
    <col min="12291" max="12291" width="59" style="73" customWidth="1"/>
    <col min="12292" max="12292" width="0" style="73" hidden="1" customWidth="1"/>
    <col min="12293" max="12293" width="8.19921875" style="73"/>
    <col min="12294" max="12294" width="5.796875" style="73" customWidth="1"/>
    <col min="12295" max="12295" width="15.296875" style="73" customWidth="1"/>
    <col min="12296" max="12296" width="4.09765625" style="73" customWidth="1"/>
    <col min="12297" max="12297" width="15.796875" style="73" customWidth="1"/>
    <col min="12298" max="12298" width="17.59765625" style="73" customWidth="1"/>
    <col min="12299" max="12299" width="9" style="73" customWidth="1"/>
    <col min="12300" max="12301" width="0" style="73" hidden="1" customWidth="1"/>
    <col min="12302" max="12544" width="8.19921875" style="73"/>
    <col min="12545" max="12545" width="15.69921875" style="73" customWidth="1"/>
    <col min="12546" max="12546" width="29.3984375" style="73" customWidth="1"/>
    <col min="12547" max="12547" width="59" style="73" customWidth="1"/>
    <col min="12548" max="12548" width="0" style="73" hidden="1" customWidth="1"/>
    <col min="12549" max="12549" width="8.19921875" style="73"/>
    <col min="12550" max="12550" width="5.796875" style="73" customWidth="1"/>
    <col min="12551" max="12551" width="15.296875" style="73" customWidth="1"/>
    <col min="12552" max="12552" width="4.09765625" style="73" customWidth="1"/>
    <col min="12553" max="12553" width="15.796875" style="73" customWidth="1"/>
    <col min="12554" max="12554" width="17.59765625" style="73" customWidth="1"/>
    <col min="12555" max="12555" width="9" style="73" customWidth="1"/>
    <col min="12556" max="12557" width="0" style="73" hidden="1" customWidth="1"/>
    <col min="12558" max="12800" width="8.19921875" style="73"/>
    <col min="12801" max="12801" width="15.69921875" style="73" customWidth="1"/>
    <col min="12802" max="12802" width="29.3984375" style="73" customWidth="1"/>
    <col min="12803" max="12803" width="59" style="73" customWidth="1"/>
    <col min="12804" max="12804" width="0" style="73" hidden="1" customWidth="1"/>
    <col min="12805" max="12805" width="8.19921875" style="73"/>
    <col min="12806" max="12806" width="5.796875" style="73" customWidth="1"/>
    <col min="12807" max="12807" width="15.296875" style="73" customWidth="1"/>
    <col min="12808" max="12808" width="4.09765625" style="73" customWidth="1"/>
    <col min="12809" max="12809" width="15.796875" style="73" customWidth="1"/>
    <col min="12810" max="12810" width="17.59765625" style="73" customWidth="1"/>
    <col min="12811" max="12811" width="9" style="73" customWidth="1"/>
    <col min="12812" max="12813" width="0" style="73" hidden="1" customWidth="1"/>
    <col min="12814" max="13056" width="8.19921875" style="73"/>
    <col min="13057" max="13057" width="15.69921875" style="73" customWidth="1"/>
    <col min="13058" max="13058" width="29.3984375" style="73" customWidth="1"/>
    <col min="13059" max="13059" width="59" style="73" customWidth="1"/>
    <col min="13060" max="13060" width="0" style="73" hidden="1" customWidth="1"/>
    <col min="13061" max="13061" width="8.19921875" style="73"/>
    <col min="13062" max="13062" width="5.796875" style="73" customWidth="1"/>
    <col min="13063" max="13063" width="15.296875" style="73" customWidth="1"/>
    <col min="13064" max="13064" width="4.09765625" style="73" customWidth="1"/>
    <col min="13065" max="13065" width="15.796875" style="73" customWidth="1"/>
    <col min="13066" max="13066" width="17.59765625" style="73" customWidth="1"/>
    <col min="13067" max="13067" width="9" style="73" customWidth="1"/>
    <col min="13068" max="13069" width="0" style="73" hidden="1" customWidth="1"/>
    <col min="13070" max="13312" width="8.19921875" style="73"/>
    <col min="13313" max="13313" width="15.69921875" style="73" customWidth="1"/>
    <col min="13314" max="13314" width="29.3984375" style="73" customWidth="1"/>
    <col min="13315" max="13315" width="59" style="73" customWidth="1"/>
    <col min="13316" max="13316" width="0" style="73" hidden="1" customWidth="1"/>
    <col min="13317" max="13317" width="8.19921875" style="73"/>
    <col min="13318" max="13318" width="5.796875" style="73" customWidth="1"/>
    <col min="13319" max="13319" width="15.296875" style="73" customWidth="1"/>
    <col min="13320" max="13320" width="4.09765625" style="73" customWidth="1"/>
    <col min="13321" max="13321" width="15.796875" style="73" customWidth="1"/>
    <col min="13322" max="13322" width="17.59765625" style="73" customWidth="1"/>
    <col min="13323" max="13323" width="9" style="73" customWidth="1"/>
    <col min="13324" max="13325" width="0" style="73" hidden="1" customWidth="1"/>
    <col min="13326" max="13568" width="8.19921875" style="73"/>
    <col min="13569" max="13569" width="15.69921875" style="73" customWidth="1"/>
    <col min="13570" max="13570" width="29.3984375" style="73" customWidth="1"/>
    <col min="13571" max="13571" width="59" style="73" customWidth="1"/>
    <col min="13572" max="13572" width="0" style="73" hidden="1" customWidth="1"/>
    <col min="13573" max="13573" width="8.19921875" style="73"/>
    <col min="13574" max="13574" width="5.796875" style="73" customWidth="1"/>
    <col min="13575" max="13575" width="15.296875" style="73" customWidth="1"/>
    <col min="13576" max="13576" width="4.09765625" style="73" customWidth="1"/>
    <col min="13577" max="13577" width="15.796875" style="73" customWidth="1"/>
    <col min="13578" max="13578" width="17.59765625" style="73" customWidth="1"/>
    <col min="13579" max="13579" width="9" style="73" customWidth="1"/>
    <col min="13580" max="13581" width="0" style="73" hidden="1" customWidth="1"/>
    <col min="13582" max="13824" width="8.19921875" style="73"/>
    <col min="13825" max="13825" width="15.69921875" style="73" customWidth="1"/>
    <col min="13826" max="13826" width="29.3984375" style="73" customWidth="1"/>
    <col min="13827" max="13827" width="59" style="73" customWidth="1"/>
    <col min="13828" max="13828" width="0" style="73" hidden="1" customWidth="1"/>
    <col min="13829" max="13829" width="8.19921875" style="73"/>
    <col min="13830" max="13830" width="5.796875" style="73" customWidth="1"/>
    <col min="13831" max="13831" width="15.296875" style="73" customWidth="1"/>
    <col min="13832" max="13832" width="4.09765625" style="73" customWidth="1"/>
    <col min="13833" max="13833" width="15.796875" style="73" customWidth="1"/>
    <col min="13834" max="13834" width="17.59765625" style="73" customWidth="1"/>
    <col min="13835" max="13835" width="9" style="73" customWidth="1"/>
    <col min="13836" max="13837" width="0" style="73" hidden="1" customWidth="1"/>
    <col min="13838" max="14080" width="8.19921875" style="73"/>
    <col min="14081" max="14081" width="15.69921875" style="73" customWidth="1"/>
    <col min="14082" max="14082" width="29.3984375" style="73" customWidth="1"/>
    <col min="14083" max="14083" width="59" style="73" customWidth="1"/>
    <col min="14084" max="14084" width="0" style="73" hidden="1" customWidth="1"/>
    <col min="14085" max="14085" width="8.19921875" style="73"/>
    <col min="14086" max="14086" width="5.796875" style="73" customWidth="1"/>
    <col min="14087" max="14087" width="15.296875" style="73" customWidth="1"/>
    <col min="14088" max="14088" width="4.09765625" style="73" customWidth="1"/>
    <col min="14089" max="14089" width="15.796875" style="73" customWidth="1"/>
    <col min="14090" max="14090" width="17.59765625" style="73" customWidth="1"/>
    <col min="14091" max="14091" width="9" style="73" customWidth="1"/>
    <col min="14092" max="14093" width="0" style="73" hidden="1" customWidth="1"/>
    <col min="14094" max="14336" width="8.19921875" style="73"/>
    <col min="14337" max="14337" width="15.69921875" style="73" customWidth="1"/>
    <col min="14338" max="14338" width="29.3984375" style="73" customWidth="1"/>
    <col min="14339" max="14339" width="59" style="73" customWidth="1"/>
    <col min="14340" max="14340" width="0" style="73" hidden="1" customWidth="1"/>
    <col min="14341" max="14341" width="8.19921875" style="73"/>
    <col min="14342" max="14342" width="5.796875" style="73" customWidth="1"/>
    <col min="14343" max="14343" width="15.296875" style="73" customWidth="1"/>
    <col min="14344" max="14344" width="4.09765625" style="73" customWidth="1"/>
    <col min="14345" max="14345" width="15.796875" style="73" customWidth="1"/>
    <col min="14346" max="14346" width="17.59765625" style="73" customWidth="1"/>
    <col min="14347" max="14347" width="9" style="73" customWidth="1"/>
    <col min="14348" max="14349" width="0" style="73" hidden="1" customWidth="1"/>
    <col min="14350" max="14592" width="8.19921875" style="73"/>
    <col min="14593" max="14593" width="15.69921875" style="73" customWidth="1"/>
    <col min="14594" max="14594" width="29.3984375" style="73" customWidth="1"/>
    <col min="14595" max="14595" width="59" style="73" customWidth="1"/>
    <col min="14596" max="14596" width="0" style="73" hidden="1" customWidth="1"/>
    <col min="14597" max="14597" width="8.19921875" style="73"/>
    <col min="14598" max="14598" width="5.796875" style="73" customWidth="1"/>
    <col min="14599" max="14599" width="15.296875" style="73" customWidth="1"/>
    <col min="14600" max="14600" width="4.09765625" style="73" customWidth="1"/>
    <col min="14601" max="14601" width="15.796875" style="73" customWidth="1"/>
    <col min="14602" max="14602" width="17.59765625" style="73" customWidth="1"/>
    <col min="14603" max="14603" width="9" style="73" customWidth="1"/>
    <col min="14604" max="14605" width="0" style="73" hidden="1" customWidth="1"/>
    <col min="14606" max="14848" width="8.19921875" style="73"/>
    <col min="14849" max="14849" width="15.69921875" style="73" customWidth="1"/>
    <col min="14850" max="14850" width="29.3984375" style="73" customWidth="1"/>
    <col min="14851" max="14851" width="59" style="73" customWidth="1"/>
    <col min="14852" max="14852" width="0" style="73" hidden="1" customWidth="1"/>
    <col min="14853" max="14853" width="8.19921875" style="73"/>
    <col min="14854" max="14854" width="5.796875" style="73" customWidth="1"/>
    <col min="14855" max="14855" width="15.296875" style="73" customWidth="1"/>
    <col min="14856" max="14856" width="4.09765625" style="73" customWidth="1"/>
    <col min="14857" max="14857" width="15.796875" style="73" customWidth="1"/>
    <col min="14858" max="14858" width="17.59765625" style="73" customWidth="1"/>
    <col min="14859" max="14859" width="9" style="73" customWidth="1"/>
    <col min="14860" max="14861" width="0" style="73" hidden="1" customWidth="1"/>
    <col min="14862" max="15104" width="8.19921875" style="73"/>
    <col min="15105" max="15105" width="15.69921875" style="73" customWidth="1"/>
    <col min="15106" max="15106" width="29.3984375" style="73" customWidth="1"/>
    <col min="15107" max="15107" width="59" style="73" customWidth="1"/>
    <col min="15108" max="15108" width="0" style="73" hidden="1" customWidth="1"/>
    <col min="15109" max="15109" width="8.19921875" style="73"/>
    <col min="15110" max="15110" width="5.796875" style="73" customWidth="1"/>
    <col min="15111" max="15111" width="15.296875" style="73" customWidth="1"/>
    <col min="15112" max="15112" width="4.09765625" style="73" customWidth="1"/>
    <col min="15113" max="15113" width="15.796875" style="73" customWidth="1"/>
    <col min="15114" max="15114" width="17.59765625" style="73" customWidth="1"/>
    <col min="15115" max="15115" width="9" style="73" customWidth="1"/>
    <col min="15116" max="15117" width="0" style="73" hidden="1" customWidth="1"/>
    <col min="15118" max="15360" width="8.19921875" style="73"/>
    <col min="15361" max="15361" width="15.69921875" style="73" customWidth="1"/>
    <col min="15362" max="15362" width="29.3984375" style="73" customWidth="1"/>
    <col min="15363" max="15363" width="59" style="73" customWidth="1"/>
    <col min="15364" max="15364" width="0" style="73" hidden="1" customWidth="1"/>
    <col min="15365" max="15365" width="8.19921875" style="73"/>
    <col min="15366" max="15366" width="5.796875" style="73" customWidth="1"/>
    <col min="15367" max="15367" width="15.296875" style="73" customWidth="1"/>
    <col min="15368" max="15368" width="4.09765625" style="73" customWidth="1"/>
    <col min="15369" max="15369" width="15.796875" style="73" customWidth="1"/>
    <col min="15370" max="15370" width="17.59765625" style="73" customWidth="1"/>
    <col min="15371" max="15371" width="9" style="73" customWidth="1"/>
    <col min="15372" max="15373" width="0" style="73" hidden="1" customWidth="1"/>
    <col min="15374" max="15616" width="8.19921875" style="73"/>
    <col min="15617" max="15617" width="15.69921875" style="73" customWidth="1"/>
    <col min="15618" max="15618" width="29.3984375" style="73" customWidth="1"/>
    <col min="15619" max="15619" width="59" style="73" customWidth="1"/>
    <col min="15620" max="15620" width="0" style="73" hidden="1" customWidth="1"/>
    <col min="15621" max="15621" width="8.19921875" style="73"/>
    <col min="15622" max="15622" width="5.796875" style="73" customWidth="1"/>
    <col min="15623" max="15623" width="15.296875" style="73" customWidth="1"/>
    <col min="15624" max="15624" width="4.09765625" style="73" customWidth="1"/>
    <col min="15625" max="15625" width="15.796875" style="73" customWidth="1"/>
    <col min="15626" max="15626" width="17.59765625" style="73" customWidth="1"/>
    <col min="15627" max="15627" width="9" style="73" customWidth="1"/>
    <col min="15628" max="15629" width="0" style="73" hidden="1" customWidth="1"/>
    <col min="15630" max="15872" width="8.19921875" style="73"/>
    <col min="15873" max="15873" width="15.69921875" style="73" customWidth="1"/>
    <col min="15874" max="15874" width="29.3984375" style="73" customWidth="1"/>
    <col min="15875" max="15875" width="59" style="73" customWidth="1"/>
    <col min="15876" max="15876" width="0" style="73" hidden="1" customWidth="1"/>
    <col min="15877" max="15877" width="8.19921875" style="73"/>
    <col min="15878" max="15878" width="5.796875" style="73" customWidth="1"/>
    <col min="15879" max="15879" width="15.296875" style="73" customWidth="1"/>
    <col min="15880" max="15880" width="4.09765625" style="73" customWidth="1"/>
    <col min="15881" max="15881" width="15.796875" style="73" customWidth="1"/>
    <col min="15882" max="15882" width="17.59765625" style="73" customWidth="1"/>
    <col min="15883" max="15883" width="9" style="73" customWidth="1"/>
    <col min="15884" max="15885" width="0" style="73" hidden="1" customWidth="1"/>
    <col min="15886" max="16128" width="8.19921875" style="73"/>
    <col min="16129" max="16129" width="15.69921875" style="73" customWidth="1"/>
    <col min="16130" max="16130" width="29.3984375" style="73" customWidth="1"/>
    <col min="16131" max="16131" width="59" style="73" customWidth="1"/>
    <col min="16132" max="16132" width="0" style="73" hidden="1" customWidth="1"/>
    <col min="16133" max="16133" width="8.19921875" style="73"/>
    <col min="16134" max="16134" width="5.796875" style="73" customWidth="1"/>
    <col min="16135" max="16135" width="15.296875" style="73" customWidth="1"/>
    <col min="16136" max="16136" width="4.09765625" style="73" customWidth="1"/>
    <col min="16137" max="16137" width="15.796875" style="73" customWidth="1"/>
    <col min="16138" max="16138" width="17.59765625" style="73" customWidth="1"/>
    <col min="16139" max="16139" width="9" style="73" customWidth="1"/>
    <col min="16140" max="16141" width="0" style="73" hidden="1" customWidth="1"/>
    <col min="16142" max="16384" width="8.19921875" style="73"/>
  </cols>
  <sheetData>
    <row r="1" spans="1:13" s="8" customFormat="1" ht="15.75" customHeight="1">
      <c r="A1" s="1" t="s">
        <v>677</v>
      </c>
      <c r="B1" s="2"/>
      <c r="C1" s="2"/>
      <c r="D1" s="3"/>
      <c r="E1" s="4"/>
      <c r="F1" s="4"/>
      <c r="G1" s="5" t="s">
        <v>1</v>
      </c>
      <c r="H1" s="5"/>
      <c r="I1" s="5"/>
      <c r="J1" s="5"/>
      <c r="K1" s="5"/>
      <c r="L1" s="6" t="s">
        <v>2</v>
      </c>
      <c r="M1" s="7" t="s">
        <v>3</v>
      </c>
    </row>
    <row r="2" spans="1:13" s="8" customFormat="1" ht="14.1" customHeight="1">
      <c r="A2" s="9" t="s">
        <v>4</v>
      </c>
      <c r="B2" s="9" t="s">
        <v>5</v>
      </c>
      <c r="C2" s="10" t="s">
        <v>6</v>
      </c>
      <c r="D2" s="11"/>
      <c r="E2" s="9" t="s">
        <v>7</v>
      </c>
      <c r="F2" s="9" t="s">
        <v>8</v>
      </c>
      <c r="G2" s="12" t="s">
        <v>9</v>
      </c>
      <c r="H2" s="13" t="s">
        <v>10</v>
      </c>
      <c r="I2" s="13"/>
      <c r="J2" s="12" t="s">
        <v>678</v>
      </c>
      <c r="K2" s="14" t="s">
        <v>11</v>
      </c>
      <c r="L2" s="15"/>
      <c r="M2" s="16"/>
    </row>
    <row r="3" spans="1:13" s="27" customFormat="1" ht="14.1" customHeight="1">
      <c r="A3" s="17" t="s">
        <v>12</v>
      </c>
      <c r="B3" s="18" t="s">
        <v>13</v>
      </c>
      <c r="C3" s="19" t="s">
        <v>14</v>
      </c>
      <c r="D3" s="20"/>
      <c r="E3" s="21" t="s">
        <v>15</v>
      </c>
      <c r="F3" s="20" t="s">
        <v>16</v>
      </c>
      <c r="G3" s="22">
        <v>1210</v>
      </c>
      <c r="H3" s="23" t="str">
        <f t="shared" ref="H3:H66" si="0">IF(G3="","",IF(G3&gt;I3,"▽","▲"))</f>
        <v>▲</v>
      </c>
      <c r="I3" s="22">
        <v>1220</v>
      </c>
      <c r="J3" s="24" t="s">
        <v>679</v>
      </c>
      <c r="K3" s="21"/>
      <c r="L3" s="25">
        <f>IF(G3="","",I3-G3)</f>
        <v>10</v>
      </c>
      <c r="M3" s="26">
        <f>IF(G3="","",((I3-G3)/G3)*100)</f>
        <v>0.82644628099173556</v>
      </c>
    </row>
    <row r="4" spans="1:13" s="27" customFormat="1" ht="14.1" customHeight="1">
      <c r="A4" s="17"/>
      <c r="B4" s="18" t="s">
        <v>17</v>
      </c>
      <c r="C4" s="19" t="s">
        <v>18</v>
      </c>
      <c r="D4" s="20"/>
      <c r="E4" s="21" t="s">
        <v>19</v>
      </c>
      <c r="F4" s="20" t="s">
        <v>20</v>
      </c>
      <c r="G4" s="22">
        <v>1085000</v>
      </c>
      <c r="H4" s="23" t="str">
        <f t="shared" si="0"/>
        <v>▽</v>
      </c>
      <c r="I4" s="22">
        <v>1075000</v>
      </c>
      <c r="J4" s="24" t="s">
        <v>680</v>
      </c>
      <c r="K4" s="21"/>
      <c r="L4" s="25">
        <f t="shared" ref="L4:L67" si="1">IF(G4="","",I4-G4)</f>
        <v>-10000</v>
      </c>
      <c r="M4" s="26">
        <f t="shared" ref="M4:M67" si="2">IF(G4="","",((I4-G4)/G4)*100)</f>
        <v>-0.92165898617511521</v>
      </c>
    </row>
    <row r="5" spans="1:13" s="27" customFormat="1" ht="14.1" customHeight="1">
      <c r="A5" s="17"/>
      <c r="B5" s="18" t="s">
        <v>21</v>
      </c>
      <c r="C5" s="19" t="s">
        <v>22</v>
      </c>
      <c r="D5" s="20"/>
      <c r="E5" s="21" t="s">
        <v>19</v>
      </c>
      <c r="F5" s="20" t="s">
        <v>23</v>
      </c>
      <c r="G5" s="22">
        <v>1090000</v>
      </c>
      <c r="H5" s="23" t="str">
        <f t="shared" si="0"/>
        <v>▽</v>
      </c>
      <c r="I5" s="22">
        <v>1085000</v>
      </c>
      <c r="J5" s="24" t="s">
        <v>680</v>
      </c>
      <c r="K5" s="21"/>
      <c r="L5" s="25">
        <f t="shared" si="1"/>
        <v>-5000</v>
      </c>
      <c r="M5" s="26">
        <f t="shared" si="2"/>
        <v>-0.45871559633027525</v>
      </c>
    </row>
    <row r="6" spans="1:13" s="27" customFormat="1" ht="14.1" customHeight="1">
      <c r="A6" s="17"/>
      <c r="B6" s="28" t="s">
        <v>24</v>
      </c>
      <c r="C6" s="19" t="s">
        <v>25</v>
      </c>
      <c r="D6" s="20"/>
      <c r="E6" s="21" t="s">
        <v>19</v>
      </c>
      <c r="F6" s="20" t="s">
        <v>16</v>
      </c>
      <c r="G6" s="22">
        <v>1210</v>
      </c>
      <c r="H6" s="23" t="str">
        <f t="shared" si="0"/>
        <v>▲</v>
      </c>
      <c r="I6" s="22">
        <v>1220</v>
      </c>
      <c r="J6" s="24" t="s">
        <v>679</v>
      </c>
      <c r="K6" s="21"/>
      <c r="L6" s="25">
        <f t="shared" si="1"/>
        <v>10</v>
      </c>
      <c r="M6" s="26">
        <f t="shared" si="2"/>
        <v>0.82644628099173556</v>
      </c>
    </row>
    <row r="7" spans="1:13" s="27" customFormat="1" ht="14.1" customHeight="1">
      <c r="A7" s="17"/>
      <c r="B7" s="18" t="s">
        <v>26</v>
      </c>
      <c r="C7" s="19" t="s">
        <v>27</v>
      </c>
      <c r="D7" s="20"/>
      <c r="E7" s="21" t="s">
        <v>19</v>
      </c>
      <c r="F7" s="20" t="s">
        <v>16</v>
      </c>
      <c r="G7" s="22">
        <v>1210</v>
      </c>
      <c r="H7" s="23" t="str">
        <f t="shared" si="0"/>
        <v>▲</v>
      </c>
      <c r="I7" s="22">
        <v>1220</v>
      </c>
      <c r="J7" s="24" t="s">
        <v>679</v>
      </c>
      <c r="K7" s="21"/>
      <c r="L7" s="25">
        <f t="shared" si="1"/>
        <v>10</v>
      </c>
      <c r="M7" s="26">
        <f t="shared" si="2"/>
        <v>0.82644628099173556</v>
      </c>
    </row>
    <row r="8" spans="1:13" s="27" customFormat="1" ht="14.1" customHeight="1">
      <c r="A8" s="17"/>
      <c r="B8" s="18" t="s">
        <v>28</v>
      </c>
      <c r="C8" s="19" t="s">
        <v>29</v>
      </c>
      <c r="D8" s="20"/>
      <c r="E8" s="21" t="s">
        <v>19</v>
      </c>
      <c r="F8" s="20" t="s">
        <v>16</v>
      </c>
      <c r="G8" s="22"/>
      <c r="H8" s="23" t="str">
        <f t="shared" si="0"/>
        <v/>
      </c>
      <c r="I8" s="22">
        <v>1220</v>
      </c>
      <c r="J8" s="24"/>
      <c r="K8" s="21"/>
      <c r="L8" s="25" t="str">
        <f t="shared" si="1"/>
        <v/>
      </c>
      <c r="M8" s="26" t="str">
        <f t="shared" si="2"/>
        <v/>
      </c>
    </row>
    <row r="9" spans="1:13" s="27" customFormat="1" ht="14.1" customHeight="1">
      <c r="A9" s="17"/>
      <c r="B9" s="18" t="s">
        <v>30</v>
      </c>
      <c r="C9" s="19" t="s">
        <v>31</v>
      </c>
      <c r="D9" s="20"/>
      <c r="E9" s="21" t="s">
        <v>19</v>
      </c>
      <c r="F9" s="20" t="s">
        <v>16</v>
      </c>
      <c r="G9" s="22">
        <v>1100</v>
      </c>
      <c r="H9" s="23" t="str">
        <f t="shared" si="0"/>
        <v>▲</v>
      </c>
      <c r="I9" s="22">
        <v>1220</v>
      </c>
      <c r="J9" s="24" t="s">
        <v>679</v>
      </c>
      <c r="K9" s="21"/>
      <c r="L9" s="25">
        <f t="shared" si="1"/>
        <v>120</v>
      </c>
      <c r="M9" s="26">
        <f t="shared" si="2"/>
        <v>10.909090909090908</v>
      </c>
    </row>
    <row r="10" spans="1:13" s="27" customFormat="1" ht="14.1" customHeight="1">
      <c r="A10" s="17"/>
      <c r="B10" s="18" t="s">
        <v>32</v>
      </c>
      <c r="C10" s="19" t="s">
        <v>33</v>
      </c>
      <c r="D10" s="20"/>
      <c r="E10" s="21" t="s">
        <v>19</v>
      </c>
      <c r="F10" s="20" t="s">
        <v>23</v>
      </c>
      <c r="G10" s="22">
        <v>1310000</v>
      </c>
      <c r="H10" s="23" t="str">
        <f t="shared" si="0"/>
        <v>▽</v>
      </c>
      <c r="I10" s="22">
        <v>1300000</v>
      </c>
      <c r="J10" s="24" t="s">
        <v>680</v>
      </c>
      <c r="K10" s="21"/>
      <c r="L10" s="25">
        <f t="shared" si="1"/>
        <v>-10000</v>
      </c>
      <c r="M10" s="26">
        <f t="shared" si="2"/>
        <v>-0.76335877862595414</v>
      </c>
    </row>
    <row r="11" spans="1:13" s="27" customFormat="1" ht="14.1" customHeight="1">
      <c r="A11" s="17"/>
      <c r="B11" s="18" t="s">
        <v>34</v>
      </c>
      <c r="C11" s="19" t="s">
        <v>681</v>
      </c>
      <c r="D11" s="20"/>
      <c r="E11" s="21" t="s">
        <v>19</v>
      </c>
      <c r="F11" s="20" t="s">
        <v>16</v>
      </c>
      <c r="G11" s="22"/>
      <c r="H11" s="23" t="str">
        <f t="shared" si="0"/>
        <v/>
      </c>
      <c r="I11" s="22">
        <v>1370</v>
      </c>
      <c r="J11" s="24"/>
      <c r="K11" s="21"/>
      <c r="L11" s="25" t="str">
        <f t="shared" si="1"/>
        <v/>
      </c>
      <c r="M11" s="26" t="str">
        <f t="shared" si="2"/>
        <v/>
      </c>
    </row>
    <row r="12" spans="1:13" s="27" customFormat="1" ht="14.1" customHeight="1">
      <c r="A12" s="17"/>
      <c r="B12" s="18" t="s">
        <v>36</v>
      </c>
      <c r="C12" s="19" t="s">
        <v>682</v>
      </c>
      <c r="D12" s="20"/>
      <c r="E12" s="21" t="s">
        <v>19</v>
      </c>
      <c r="F12" s="20" t="s">
        <v>16</v>
      </c>
      <c r="G12" s="22">
        <v>1170</v>
      </c>
      <c r="H12" s="23" t="str">
        <f t="shared" si="0"/>
        <v>▲</v>
      </c>
      <c r="I12" s="22">
        <v>1190</v>
      </c>
      <c r="J12" s="24" t="s">
        <v>679</v>
      </c>
      <c r="K12" s="21"/>
      <c r="L12" s="25">
        <f t="shared" si="1"/>
        <v>20</v>
      </c>
      <c r="M12" s="26">
        <f t="shared" si="2"/>
        <v>1.7094017094017095</v>
      </c>
    </row>
    <row r="13" spans="1:13" s="27" customFormat="1" ht="14.1" customHeight="1">
      <c r="A13" s="17"/>
      <c r="B13" s="18" t="s">
        <v>38</v>
      </c>
      <c r="C13" s="19" t="s">
        <v>39</v>
      </c>
      <c r="D13" s="20"/>
      <c r="E13" s="21" t="s">
        <v>19</v>
      </c>
      <c r="F13" s="20" t="s">
        <v>16</v>
      </c>
      <c r="G13" s="22"/>
      <c r="H13" s="23" t="str">
        <f t="shared" si="0"/>
        <v/>
      </c>
      <c r="I13" s="22">
        <v>1380</v>
      </c>
      <c r="J13" s="24"/>
      <c r="K13" s="21"/>
      <c r="L13" s="25" t="str">
        <f t="shared" si="1"/>
        <v/>
      </c>
      <c r="M13" s="26" t="str">
        <f t="shared" si="2"/>
        <v/>
      </c>
    </row>
    <row r="14" spans="1:13" s="27" customFormat="1" ht="14.1" customHeight="1">
      <c r="A14" s="17"/>
      <c r="B14" s="18" t="s">
        <v>40</v>
      </c>
      <c r="C14" s="19" t="s">
        <v>683</v>
      </c>
      <c r="D14" s="20"/>
      <c r="E14" s="21" t="s">
        <v>19</v>
      </c>
      <c r="F14" s="21" t="s">
        <v>42</v>
      </c>
      <c r="G14" s="22"/>
      <c r="H14" s="23" t="str">
        <f t="shared" si="0"/>
        <v/>
      </c>
      <c r="I14" s="22">
        <v>7050</v>
      </c>
      <c r="J14" s="24"/>
      <c r="K14" s="21"/>
      <c r="L14" s="25" t="str">
        <f t="shared" si="1"/>
        <v/>
      </c>
      <c r="M14" s="26" t="str">
        <f t="shared" si="2"/>
        <v/>
      </c>
    </row>
    <row r="15" spans="1:13" s="27" customFormat="1" ht="14.1" customHeight="1">
      <c r="A15" s="17"/>
      <c r="B15" s="18" t="s">
        <v>43</v>
      </c>
      <c r="C15" s="19" t="s">
        <v>684</v>
      </c>
      <c r="D15" s="20"/>
      <c r="E15" s="21" t="s">
        <v>19</v>
      </c>
      <c r="F15" s="21" t="s">
        <v>42</v>
      </c>
      <c r="G15" s="22"/>
      <c r="H15" s="23" t="str">
        <f t="shared" si="0"/>
        <v/>
      </c>
      <c r="I15" s="22">
        <v>5070</v>
      </c>
      <c r="J15" s="24"/>
      <c r="K15" s="21"/>
      <c r="L15" s="25" t="str">
        <f t="shared" si="1"/>
        <v/>
      </c>
      <c r="M15" s="26" t="str">
        <f t="shared" si="2"/>
        <v/>
      </c>
    </row>
    <row r="16" spans="1:13" s="27" customFormat="1" ht="14.1" customHeight="1">
      <c r="A16" s="17"/>
      <c r="B16" s="18" t="s">
        <v>45</v>
      </c>
      <c r="C16" s="19" t="s">
        <v>685</v>
      </c>
      <c r="D16" s="20"/>
      <c r="E16" s="21" t="s">
        <v>47</v>
      </c>
      <c r="F16" s="20" t="s">
        <v>23</v>
      </c>
      <c r="G16" s="22"/>
      <c r="H16" s="23" t="str">
        <f t="shared" si="0"/>
        <v/>
      </c>
      <c r="I16" s="22">
        <v>2341000</v>
      </c>
      <c r="J16" s="35"/>
      <c r="K16" s="21"/>
      <c r="L16" s="25" t="str">
        <f t="shared" si="1"/>
        <v/>
      </c>
      <c r="M16" s="26" t="str">
        <f t="shared" si="2"/>
        <v/>
      </c>
    </row>
    <row r="17" spans="1:13" s="27" customFormat="1" ht="14.1" customHeight="1">
      <c r="A17" s="17"/>
      <c r="B17" s="28" t="s">
        <v>48</v>
      </c>
      <c r="C17" s="29" t="s">
        <v>686</v>
      </c>
      <c r="D17" s="21"/>
      <c r="E17" s="21" t="s">
        <v>15</v>
      </c>
      <c r="F17" s="20" t="s">
        <v>50</v>
      </c>
      <c r="G17" s="22">
        <v>9560</v>
      </c>
      <c r="H17" s="23" t="str">
        <f t="shared" si="0"/>
        <v>▲</v>
      </c>
      <c r="I17" s="22">
        <v>11090</v>
      </c>
      <c r="J17" s="24" t="s">
        <v>687</v>
      </c>
      <c r="K17" s="21"/>
      <c r="L17" s="25">
        <f t="shared" si="1"/>
        <v>1530</v>
      </c>
      <c r="M17" s="26">
        <f t="shared" si="2"/>
        <v>16.00418410041841</v>
      </c>
    </row>
    <row r="18" spans="1:13" s="27" customFormat="1" ht="14.1" customHeight="1">
      <c r="A18" s="17"/>
      <c r="B18" s="18" t="s">
        <v>51</v>
      </c>
      <c r="C18" s="19" t="s">
        <v>52</v>
      </c>
      <c r="D18" s="20"/>
      <c r="E18" s="21" t="s">
        <v>19</v>
      </c>
      <c r="F18" s="20" t="s">
        <v>16</v>
      </c>
      <c r="G18" s="22"/>
      <c r="H18" s="23" t="str">
        <f t="shared" si="0"/>
        <v/>
      </c>
      <c r="I18" s="22">
        <v>1390</v>
      </c>
      <c r="J18" s="24"/>
      <c r="K18" s="21"/>
      <c r="L18" s="25" t="str">
        <f t="shared" si="1"/>
        <v/>
      </c>
      <c r="M18" s="26" t="str">
        <f t="shared" si="2"/>
        <v/>
      </c>
    </row>
    <row r="19" spans="1:13" s="27" customFormat="1" ht="14.1" customHeight="1">
      <c r="A19" s="17"/>
      <c r="B19" s="18" t="s">
        <v>53</v>
      </c>
      <c r="C19" s="19" t="s">
        <v>54</v>
      </c>
      <c r="D19" s="20"/>
      <c r="E19" s="21" t="s">
        <v>19</v>
      </c>
      <c r="F19" s="20" t="s">
        <v>16</v>
      </c>
      <c r="G19" s="22"/>
      <c r="H19" s="23" t="str">
        <f t="shared" si="0"/>
        <v/>
      </c>
      <c r="I19" s="22">
        <v>1460</v>
      </c>
      <c r="J19" s="24"/>
      <c r="K19" s="21"/>
      <c r="L19" s="25" t="str">
        <f t="shared" si="1"/>
        <v/>
      </c>
      <c r="M19" s="26" t="str">
        <f t="shared" si="2"/>
        <v/>
      </c>
    </row>
    <row r="20" spans="1:13" s="27" customFormat="1" ht="14.1" customHeight="1">
      <c r="A20" s="17"/>
      <c r="B20" s="18" t="s">
        <v>55</v>
      </c>
      <c r="C20" s="19" t="s">
        <v>56</v>
      </c>
      <c r="D20" s="20"/>
      <c r="E20" s="21" t="s">
        <v>19</v>
      </c>
      <c r="F20" s="20" t="s">
        <v>16</v>
      </c>
      <c r="G20" s="22"/>
      <c r="H20" s="23" t="str">
        <f t="shared" si="0"/>
        <v/>
      </c>
      <c r="I20" s="22">
        <v>1710</v>
      </c>
      <c r="J20" s="24"/>
      <c r="K20" s="21"/>
      <c r="L20" s="25" t="str">
        <f t="shared" si="1"/>
        <v/>
      </c>
      <c r="M20" s="26" t="str">
        <f t="shared" si="2"/>
        <v/>
      </c>
    </row>
    <row r="21" spans="1:13" s="27" customFormat="1" ht="14.1" customHeight="1">
      <c r="A21" s="17"/>
      <c r="B21" s="18" t="s">
        <v>57</v>
      </c>
      <c r="C21" s="19" t="s">
        <v>58</v>
      </c>
      <c r="D21" s="20"/>
      <c r="E21" s="21" t="s">
        <v>47</v>
      </c>
      <c r="F21" s="20" t="s">
        <v>16</v>
      </c>
      <c r="G21" s="22"/>
      <c r="H21" s="23" t="str">
        <f t="shared" si="0"/>
        <v/>
      </c>
      <c r="I21" s="22">
        <v>2760</v>
      </c>
      <c r="J21" s="24"/>
      <c r="K21" s="21"/>
      <c r="L21" s="25" t="str">
        <f t="shared" si="1"/>
        <v/>
      </c>
      <c r="M21" s="26" t="str">
        <f t="shared" si="2"/>
        <v/>
      </c>
    </row>
    <row r="22" spans="1:13" s="27" customFormat="1" ht="14.1" customHeight="1">
      <c r="A22" s="17"/>
      <c r="B22" s="18" t="s">
        <v>59</v>
      </c>
      <c r="C22" s="19" t="s">
        <v>60</v>
      </c>
      <c r="D22" s="20"/>
      <c r="E22" s="21" t="s">
        <v>19</v>
      </c>
      <c r="F22" s="20" t="s">
        <v>16</v>
      </c>
      <c r="G22" s="22"/>
      <c r="H22" s="23" t="str">
        <f t="shared" si="0"/>
        <v/>
      </c>
      <c r="I22" s="22">
        <v>2010</v>
      </c>
      <c r="J22" s="24"/>
      <c r="K22" s="21"/>
      <c r="L22" s="25" t="str">
        <f t="shared" si="1"/>
        <v/>
      </c>
      <c r="M22" s="26" t="str">
        <f t="shared" si="2"/>
        <v/>
      </c>
    </row>
    <row r="23" spans="1:13" s="27" customFormat="1" ht="14.1" customHeight="1">
      <c r="A23" s="17"/>
      <c r="B23" s="18" t="s">
        <v>61</v>
      </c>
      <c r="C23" s="19" t="s">
        <v>62</v>
      </c>
      <c r="D23" s="20"/>
      <c r="E23" s="21" t="s">
        <v>15</v>
      </c>
      <c r="F23" s="20" t="s">
        <v>50</v>
      </c>
      <c r="G23" s="22"/>
      <c r="H23" s="23" t="str">
        <f t="shared" si="0"/>
        <v/>
      </c>
      <c r="I23" s="22">
        <v>1220</v>
      </c>
      <c r="J23" s="24"/>
      <c r="K23" s="21"/>
      <c r="L23" s="25" t="str">
        <f t="shared" si="1"/>
        <v/>
      </c>
      <c r="M23" s="26" t="str">
        <f t="shared" si="2"/>
        <v/>
      </c>
    </row>
    <row r="24" spans="1:13" s="27" customFormat="1" ht="14.1" customHeight="1">
      <c r="A24" s="17"/>
      <c r="B24" s="18" t="s">
        <v>63</v>
      </c>
      <c r="C24" s="19" t="s">
        <v>64</v>
      </c>
      <c r="D24" s="20"/>
      <c r="E24" s="21" t="s">
        <v>19</v>
      </c>
      <c r="F24" s="20" t="s">
        <v>65</v>
      </c>
      <c r="G24" s="22"/>
      <c r="H24" s="23" t="str">
        <f t="shared" si="0"/>
        <v/>
      </c>
      <c r="I24" s="22">
        <v>40460</v>
      </c>
      <c r="J24" s="24"/>
      <c r="K24" s="21"/>
      <c r="L24" s="25" t="str">
        <f t="shared" si="1"/>
        <v/>
      </c>
      <c r="M24" s="26" t="str">
        <f t="shared" si="2"/>
        <v/>
      </c>
    </row>
    <row r="25" spans="1:13" s="27" customFormat="1" ht="14.1" customHeight="1">
      <c r="A25" s="17"/>
      <c r="B25" s="18" t="s">
        <v>66</v>
      </c>
      <c r="C25" s="19" t="s">
        <v>67</v>
      </c>
      <c r="D25" s="20"/>
      <c r="E25" s="21" t="s">
        <v>47</v>
      </c>
      <c r="F25" s="21" t="s">
        <v>68</v>
      </c>
      <c r="G25" s="30"/>
      <c r="H25" s="23" t="str">
        <f t="shared" si="0"/>
        <v/>
      </c>
      <c r="I25" s="30">
        <v>16</v>
      </c>
      <c r="J25" s="31"/>
      <c r="K25" s="21"/>
      <c r="L25" s="25" t="str">
        <f t="shared" si="1"/>
        <v/>
      </c>
      <c r="M25" s="26" t="str">
        <f t="shared" si="2"/>
        <v/>
      </c>
    </row>
    <row r="26" spans="1:13" s="27" customFormat="1" ht="14.1" customHeight="1">
      <c r="A26" s="17" t="s">
        <v>69</v>
      </c>
      <c r="B26" s="28" t="s">
        <v>70</v>
      </c>
      <c r="C26" s="29" t="s">
        <v>71</v>
      </c>
      <c r="D26" s="21"/>
      <c r="E26" s="21" t="s">
        <v>15</v>
      </c>
      <c r="F26" s="21" t="s">
        <v>23</v>
      </c>
      <c r="G26" s="30">
        <v>3800000</v>
      </c>
      <c r="H26" s="23" t="str">
        <f t="shared" si="0"/>
        <v>▲</v>
      </c>
      <c r="I26" s="30">
        <v>3900000</v>
      </c>
      <c r="J26" s="24" t="s">
        <v>687</v>
      </c>
      <c r="K26" s="21"/>
      <c r="L26" s="25">
        <f t="shared" si="1"/>
        <v>100000</v>
      </c>
      <c r="M26" s="26">
        <f t="shared" si="2"/>
        <v>2.6315789473684208</v>
      </c>
    </row>
    <row r="27" spans="1:13" s="27" customFormat="1" ht="14.1" customHeight="1">
      <c r="A27" s="17"/>
      <c r="B27" s="18" t="s">
        <v>72</v>
      </c>
      <c r="C27" s="19" t="s">
        <v>73</v>
      </c>
      <c r="D27" s="20"/>
      <c r="E27" s="21" t="s">
        <v>19</v>
      </c>
      <c r="F27" s="20" t="s">
        <v>16</v>
      </c>
      <c r="G27" s="30"/>
      <c r="H27" s="23" t="str">
        <f t="shared" si="0"/>
        <v/>
      </c>
      <c r="I27" s="30">
        <v>9000</v>
      </c>
      <c r="J27" s="24"/>
      <c r="K27" s="21"/>
      <c r="L27" s="25" t="str">
        <f t="shared" si="1"/>
        <v/>
      </c>
      <c r="M27" s="26" t="str">
        <f t="shared" si="2"/>
        <v/>
      </c>
    </row>
    <row r="28" spans="1:13" s="27" customFormat="1" ht="14.1" customHeight="1">
      <c r="A28" s="17"/>
      <c r="B28" s="28" t="s">
        <v>74</v>
      </c>
      <c r="C28" s="19" t="s">
        <v>75</v>
      </c>
      <c r="D28" s="20"/>
      <c r="E28" s="21" t="s">
        <v>19</v>
      </c>
      <c r="F28" s="21" t="s">
        <v>50</v>
      </c>
      <c r="G28" s="30"/>
      <c r="H28" s="23" t="str">
        <f t="shared" si="0"/>
        <v/>
      </c>
      <c r="I28" s="30">
        <v>1650</v>
      </c>
      <c r="J28" s="24"/>
      <c r="K28" s="21"/>
      <c r="L28" s="25" t="str">
        <f t="shared" si="1"/>
        <v/>
      </c>
      <c r="M28" s="26" t="str">
        <f t="shared" si="2"/>
        <v/>
      </c>
    </row>
    <row r="29" spans="1:13" s="27" customFormat="1" ht="14.1" customHeight="1">
      <c r="A29" s="17"/>
      <c r="B29" s="18" t="s">
        <v>76</v>
      </c>
      <c r="C29" s="19" t="s">
        <v>77</v>
      </c>
      <c r="D29" s="20"/>
      <c r="E29" s="21" t="s">
        <v>19</v>
      </c>
      <c r="F29" s="20" t="s">
        <v>16</v>
      </c>
      <c r="G29" s="30"/>
      <c r="H29" s="23" t="str">
        <f t="shared" si="0"/>
        <v/>
      </c>
      <c r="I29" s="30">
        <v>2500</v>
      </c>
      <c r="J29" s="31"/>
      <c r="K29" s="21"/>
      <c r="L29" s="25" t="str">
        <f t="shared" si="1"/>
        <v/>
      </c>
      <c r="M29" s="26" t="str">
        <f t="shared" si="2"/>
        <v/>
      </c>
    </row>
    <row r="30" spans="1:13" s="27" customFormat="1" ht="14.1" customHeight="1">
      <c r="A30" s="17"/>
      <c r="B30" s="18" t="s">
        <v>78</v>
      </c>
      <c r="C30" s="19" t="s">
        <v>79</v>
      </c>
      <c r="D30" s="20"/>
      <c r="E30" s="21" t="s">
        <v>19</v>
      </c>
      <c r="F30" s="20" t="s">
        <v>16</v>
      </c>
      <c r="G30" s="30">
        <v>1610</v>
      </c>
      <c r="H30" s="23" t="str">
        <f t="shared" si="0"/>
        <v>▲</v>
      </c>
      <c r="I30" s="30">
        <v>1730</v>
      </c>
      <c r="J30" s="24" t="s">
        <v>687</v>
      </c>
      <c r="K30" s="21"/>
      <c r="L30" s="25">
        <f t="shared" si="1"/>
        <v>120</v>
      </c>
      <c r="M30" s="26">
        <f t="shared" si="2"/>
        <v>7.4534161490683228</v>
      </c>
    </row>
    <row r="31" spans="1:13" s="27" customFormat="1" ht="14.1" customHeight="1">
      <c r="A31" s="17" t="s">
        <v>80</v>
      </c>
      <c r="B31" s="18" t="s">
        <v>81</v>
      </c>
      <c r="C31" s="19" t="s">
        <v>82</v>
      </c>
      <c r="D31" s="20"/>
      <c r="E31" s="21" t="s">
        <v>19</v>
      </c>
      <c r="F31" s="20" t="s">
        <v>16</v>
      </c>
      <c r="G31" s="22"/>
      <c r="H31" s="23" t="str">
        <f t="shared" si="0"/>
        <v/>
      </c>
      <c r="I31" s="22">
        <v>15370</v>
      </c>
      <c r="J31" s="24"/>
      <c r="K31" s="21"/>
      <c r="L31" s="25" t="str">
        <f t="shared" si="1"/>
        <v/>
      </c>
      <c r="M31" s="26" t="str">
        <f t="shared" si="2"/>
        <v/>
      </c>
    </row>
    <row r="32" spans="1:13" s="27" customFormat="1" ht="14.1" customHeight="1">
      <c r="A32" s="17"/>
      <c r="B32" s="18" t="s">
        <v>83</v>
      </c>
      <c r="C32" s="19" t="s">
        <v>84</v>
      </c>
      <c r="D32" s="20"/>
      <c r="E32" s="21" t="s">
        <v>19</v>
      </c>
      <c r="F32" s="20" t="s">
        <v>16</v>
      </c>
      <c r="G32" s="22"/>
      <c r="H32" s="23" t="str">
        <f t="shared" si="0"/>
        <v/>
      </c>
      <c r="I32" s="22">
        <v>16630</v>
      </c>
      <c r="J32" s="24"/>
      <c r="K32" s="21"/>
      <c r="L32" s="25" t="str">
        <f t="shared" si="1"/>
        <v/>
      </c>
      <c r="M32" s="26" t="str">
        <f t="shared" si="2"/>
        <v/>
      </c>
    </row>
    <row r="33" spans="1:13" s="27" customFormat="1" ht="14.1" customHeight="1">
      <c r="A33" s="17"/>
      <c r="B33" s="18" t="s">
        <v>85</v>
      </c>
      <c r="C33" s="19" t="s">
        <v>86</v>
      </c>
      <c r="D33" s="20"/>
      <c r="E33" s="21" t="s">
        <v>19</v>
      </c>
      <c r="F33" s="20" t="s">
        <v>16</v>
      </c>
      <c r="G33" s="22"/>
      <c r="H33" s="23" t="str">
        <f t="shared" si="0"/>
        <v/>
      </c>
      <c r="I33" s="22">
        <v>16290</v>
      </c>
      <c r="J33" s="24"/>
      <c r="K33" s="21"/>
      <c r="L33" s="25" t="str">
        <f t="shared" si="1"/>
        <v/>
      </c>
      <c r="M33" s="26" t="str">
        <f t="shared" si="2"/>
        <v/>
      </c>
    </row>
    <row r="34" spans="1:13" s="27" customFormat="1" ht="14.1" customHeight="1">
      <c r="A34" s="17"/>
      <c r="B34" s="18" t="s">
        <v>87</v>
      </c>
      <c r="C34" s="19" t="s">
        <v>88</v>
      </c>
      <c r="D34" s="20"/>
      <c r="E34" s="21" t="s">
        <v>19</v>
      </c>
      <c r="F34" s="20" t="s">
        <v>16</v>
      </c>
      <c r="G34" s="22">
        <v>12210</v>
      </c>
      <c r="H34" s="23" t="str">
        <f t="shared" si="0"/>
        <v>▽</v>
      </c>
      <c r="I34" s="22">
        <v>12180</v>
      </c>
      <c r="J34" s="24" t="s">
        <v>688</v>
      </c>
      <c r="K34" s="21"/>
      <c r="L34" s="25">
        <f t="shared" si="1"/>
        <v>-30</v>
      </c>
      <c r="M34" s="26">
        <f t="shared" si="2"/>
        <v>-0.24570024570024571</v>
      </c>
    </row>
    <row r="35" spans="1:13" s="27" customFormat="1" ht="14.1" customHeight="1">
      <c r="A35" s="17"/>
      <c r="B35" s="28" t="s">
        <v>89</v>
      </c>
      <c r="C35" s="29" t="s">
        <v>90</v>
      </c>
      <c r="D35" s="21"/>
      <c r="E35" s="21" t="s">
        <v>19</v>
      </c>
      <c r="F35" s="21" t="s">
        <v>91</v>
      </c>
      <c r="G35" s="30">
        <v>12690000</v>
      </c>
      <c r="H35" s="23" t="str">
        <f t="shared" si="0"/>
        <v>▲</v>
      </c>
      <c r="I35" s="30">
        <v>12860000</v>
      </c>
      <c r="J35" s="24" t="s">
        <v>687</v>
      </c>
      <c r="K35" s="21"/>
      <c r="L35" s="25">
        <f>IF(G35="","",I35-G35)</f>
        <v>170000</v>
      </c>
      <c r="M35" s="26">
        <f>IF(G35="","",((I35-G35)/G35)*100)</f>
        <v>1.3396375098502757</v>
      </c>
    </row>
    <row r="36" spans="1:13" s="27" customFormat="1" ht="14.1" customHeight="1">
      <c r="A36" s="17"/>
      <c r="B36" s="18" t="s">
        <v>93</v>
      </c>
      <c r="C36" s="19" t="s">
        <v>94</v>
      </c>
      <c r="D36" s="20"/>
      <c r="E36" s="21" t="s">
        <v>19</v>
      </c>
      <c r="F36" s="20" t="s">
        <v>95</v>
      </c>
      <c r="G36" s="32"/>
      <c r="H36" s="23" t="str">
        <f t="shared" si="0"/>
        <v/>
      </c>
      <c r="I36" s="32">
        <v>3410000</v>
      </c>
      <c r="J36" s="24"/>
      <c r="K36" s="21"/>
      <c r="L36" s="25" t="str">
        <f t="shared" si="1"/>
        <v/>
      </c>
      <c r="M36" s="26" t="str">
        <f t="shared" si="2"/>
        <v/>
      </c>
    </row>
    <row r="37" spans="1:13" s="27" customFormat="1" ht="14.1" customHeight="1">
      <c r="A37" s="17"/>
      <c r="B37" s="18" t="s">
        <v>96</v>
      </c>
      <c r="C37" s="19" t="s">
        <v>97</v>
      </c>
      <c r="D37" s="20"/>
      <c r="E37" s="21" t="s">
        <v>19</v>
      </c>
      <c r="F37" s="20" t="s">
        <v>16</v>
      </c>
      <c r="G37" s="22"/>
      <c r="H37" s="23" t="str">
        <f t="shared" si="0"/>
        <v/>
      </c>
      <c r="I37" s="22">
        <v>24300</v>
      </c>
      <c r="J37" s="24"/>
      <c r="K37" s="21"/>
      <c r="L37" s="25" t="str">
        <f t="shared" si="1"/>
        <v/>
      </c>
      <c r="M37" s="26" t="str">
        <f t="shared" si="2"/>
        <v/>
      </c>
    </row>
    <row r="38" spans="1:13" s="27" customFormat="1" ht="14.1" customHeight="1">
      <c r="A38" s="17"/>
      <c r="B38" s="18" t="s">
        <v>98</v>
      </c>
      <c r="C38" s="19" t="s">
        <v>99</v>
      </c>
      <c r="D38" s="20"/>
      <c r="E38" s="21" t="s">
        <v>19</v>
      </c>
      <c r="F38" s="20" t="s">
        <v>16</v>
      </c>
      <c r="G38" s="22"/>
      <c r="H38" s="23" t="str">
        <f t="shared" si="0"/>
        <v/>
      </c>
      <c r="I38" s="22">
        <v>5000</v>
      </c>
      <c r="J38" s="24"/>
      <c r="K38" s="21"/>
      <c r="L38" s="25" t="str">
        <f t="shared" si="1"/>
        <v/>
      </c>
      <c r="M38" s="26" t="str">
        <f t="shared" si="2"/>
        <v/>
      </c>
    </row>
    <row r="39" spans="1:13" s="27" customFormat="1" ht="14.1" customHeight="1">
      <c r="A39" s="17"/>
      <c r="B39" s="18" t="s">
        <v>100</v>
      </c>
      <c r="C39" s="19" t="s">
        <v>101</v>
      </c>
      <c r="D39" s="20"/>
      <c r="E39" s="21" t="s">
        <v>19</v>
      </c>
      <c r="F39" s="21" t="s">
        <v>95</v>
      </c>
      <c r="G39" s="22"/>
      <c r="H39" s="23" t="str">
        <f t="shared" si="0"/>
        <v/>
      </c>
      <c r="I39" s="22">
        <v>3985000</v>
      </c>
      <c r="J39" s="24"/>
      <c r="K39" s="21"/>
      <c r="L39" s="25" t="str">
        <f t="shared" si="1"/>
        <v/>
      </c>
      <c r="M39" s="26" t="str">
        <f t="shared" si="2"/>
        <v/>
      </c>
    </row>
    <row r="40" spans="1:13" s="27" customFormat="1" ht="14.1" customHeight="1">
      <c r="A40" s="17"/>
      <c r="B40" s="18" t="s">
        <v>102</v>
      </c>
      <c r="C40" s="19" t="s">
        <v>103</v>
      </c>
      <c r="D40" s="20"/>
      <c r="E40" s="21" t="s">
        <v>19</v>
      </c>
      <c r="F40" s="20" t="s">
        <v>95</v>
      </c>
      <c r="G40" s="30"/>
      <c r="H40" s="23" t="str">
        <f t="shared" si="0"/>
        <v/>
      </c>
      <c r="I40" s="30">
        <v>3198000</v>
      </c>
      <c r="J40" s="24"/>
      <c r="K40" s="21"/>
      <c r="L40" s="25" t="str">
        <f t="shared" si="1"/>
        <v/>
      </c>
      <c r="M40" s="26" t="str">
        <f t="shared" si="2"/>
        <v/>
      </c>
    </row>
    <row r="41" spans="1:13" s="27" customFormat="1" ht="14.1" customHeight="1">
      <c r="A41" s="17"/>
      <c r="B41" s="28" t="s">
        <v>104</v>
      </c>
      <c r="C41" s="29" t="s">
        <v>103</v>
      </c>
      <c r="D41" s="21"/>
      <c r="E41" s="21" t="s">
        <v>19</v>
      </c>
      <c r="F41" s="20" t="s">
        <v>16</v>
      </c>
      <c r="G41" s="30"/>
      <c r="H41" s="23" t="str">
        <f t="shared" si="0"/>
        <v/>
      </c>
      <c r="I41" s="30">
        <v>47800</v>
      </c>
      <c r="J41" s="24"/>
      <c r="K41" s="21"/>
      <c r="L41" s="25" t="str">
        <f t="shared" si="1"/>
        <v/>
      </c>
      <c r="M41" s="26" t="str">
        <f t="shared" si="2"/>
        <v/>
      </c>
    </row>
    <row r="42" spans="1:13" s="27" customFormat="1" ht="14.1" customHeight="1">
      <c r="A42" s="17"/>
      <c r="B42" s="28" t="s">
        <v>105</v>
      </c>
      <c r="C42" s="29" t="s">
        <v>106</v>
      </c>
      <c r="D42" s="21"/>
      <c r="E42" s="21" t="s">
        <v>19</v>
      </c>
      <c r="F42" s="20" t="s">
        <v>16</v>
      </c>
      <c r="G42" s="30"/>
      <c r="H42" s="23" t="str">
        <f t="shared" si="0"/>
        <v/>
      </c>
      <c r="I42" s="30">
        <v>8000</v>
      </c>
      <c r="J42" s="24"/>
      <c r="K42" s="21"/>
      <c r="L42" s="25" t="str">
        <f t="shared" si="1"/>
        <v/>
      </c>
      <c r="M42" s="26" t="str">
        <f t="shared" si="2"/>
        <v/>
      </c>
    </row>
    <row r="43" spans="1:13" s="27" customFormat="1" ht="14.1" customHeight="1">
      <c r="A43" s="17"/>
      <c r="B43" s="18" t="s">
        <v>107</v>
      </c>
      <c r="C43" s="19" t="s">
        <v>689</v>
      </c>
      <c r="D43" s="20"/>
      <c r="E43" s="21" t="s">
        <v>19</v>
      </c>
      <c r="F43" s="21" t="s">
        <v>42</v>
      </c>
      <c r="G43" s="30"/>
      <c r="H43" s="23" t="str">
        <f t="shared" si="0"/>
        <v/>
      </c>
      <c r="I43" s="30">
        <v>70000</v>
      </c>
      <c r="J43" s="24"/>
      <c r="K43" s="21"/>
      <c r="L43" s="25" t="str">
        <f t="shared" si="1"/>
        <v/>
      </c>
      <c r="M43" s="26" t="str">
        <f t="shared" si="2"/>
        <v/>
      </c>
    </row>
    <row r="44" spans="1:13" s="27" customFormat="1" ht="14.1" customHeight="1">
      <c r="A44" s="17"/>
      <c r="B44" s="18" t="s">
        <v>109</v>
      </c>
      <c r="C44" s="19" t="s">
        <v>110</v>
      </c>
      <c r="D44" s="20"/>
      <c r="E44" s="21" t="s">
        <v>111</v>
      </c>
      <c r="F44" s="20" t="s">
        <v>16</v>
      </c>
      <c r="G44" s="33"/>
      <c r="H44" s="23" t="str">
        <f t="shared" si="0"/>
        <v/>
      </c>
      <c r="I44" s="33">
        <v>31500</v>
      </c>
      <c r="J44" s="24"/>
      <c r="K44" s="21"/>
      <c r="L44" s="25" t="str">
        <f t="shared" si="1"/>
        <v/>
      </c>
      <c r="M44" s="26" t="str">
        <f t="shared" si="2"/>
        <v/>
      </c>
    </row>
    <row r="45" spans="1:13" s="27" customFormat="1" ht="14.1" customHeight="1">
      <c r="A45" s="17"/>
      <c r="B45" s="18" t="s">
        <v>112</v>
      </c>
      <c r="C45" s="19" t="s">
        <v>113</v>
      </c>
      <c r="D45" s="20"/>
      <c r="E45" s="21" t="s">
        <v>19</v>
      </c>
      <c r="F45" s="20" t="s">
        <v>114</v>
      </c>
      <c r="G45" s="30">
        <v>5900</v>
      </c>
      <c r="H45" s="23" t="str">
        <f t="shared" si="0"/>
        <v>▽</v>
      </c>
      <c r="I45" s="30">
        <v>5490</v>
      </c>
      <c r="J45" s="24" t="s">
        <v>688</v>
      </c>
      <c r="K45" s="21"/>
      <c r="L45" s="25">
        <f t="shared" si="1"/>
        <v>-410</v>
      </c>
      <c r="M45" s="26">
        <f t="shared" si="2"/>
        <v>-6.9491525423728815</v>
      </c>
    </row>
    <row r="46" spans="1:13" s="27" customFormat="1" ht="14.1" customHeight="1">
      <c r="A46" s="17"/>
      <c r="B46" s="18" t="s">
        <v>115</v>
      </c>
      <c r="C46" s="29" t="s">
        <v>116</v>
      </c>
      <c r="D46" s="21"/>
      <c r="E46" s="21" t="s">
        <v>19</v>
      </c>
      <c r="F46" s="21" t="s">
        <v>117</v>
      </c>
      <c r="G46" s="30"/>
      <c r="H46" s="23" t="str">
        <f t="shared" si="0"/>
        <v/>
      </c>
      <c r="I46" s="30">
        <v>3790</v>
      </c>
      <c r="J46" s="24"/>
      <c r="K46" s="21"/>
      <c r="L46" s="25" t="str">
        <f t="shared" si="1"/>
        <v/>
      </c>
      <c r="M46" s="26" t="str">
        <f t="shared" si="2"/>
        <v/>
      </c>
    </row>
    <row r="47" spans="1:13" s="27" customFormat="1" ht="14.1" customHeight="1">
      <c r="A47" s="17" t="s">
        <v>118</v>
      </c>
      <c r="B47" s="18" t="s">
        <v>119</v>
      </c>
      <c r="C47" s="19" t="s">
        <v>120</v>
      </c>
      <c r="D47" s="20"/>
      <c r="E47" s="21" t="s">
        <v>19</v>
      </c>
      <c r="F47" s="20" t="s">
        <v>121</v>
      </c>
      <c r="G47" s="30"/>
      <c r="H47" s="23" t="str">
        <f t="shared" si="0"/>
        <v/>
      </c>
      <c r="I47" s="30">
        <v>35000</v>
      </c>
      <c r="J47" s="24"/>
      <c r="K47" s="34"/>
      <c r="L47" s="25" t="str">
        <f t="shared" si="1"/>
        <v/>
      </c>
      <c r="M47" s="26" t="str">
        <f t="shared" si="2"/>
        <v/>
      </c>
    </row>
    <row r="48" spans="1:13" s="27" customFormat="1" ht="14.1" customHeight="1">
      <c r="A48" s="17"/>
      <c r="B48" s="18" t="s">
        <v>122</v>
      </c>
      <c r="C48" s="19" t="s">
        <v>123</v>
      </c>
      <c r="D48" s="20"/>
      <c r="E48" s="21" t="s">
        <v>19</v>
      </c>
      <c r="F48" s="20" t="s">
        <v>124</v>
      </c>
      <c r="G48" s="30"/>
      <c r="H48" s="23" t="str">
        <f t="shared" si="0"/>
        <v/>
      </c>
      <c r="I48" s="30">
        <v>30000</v>
      </c>
      <c r="J48" s="24"/>
      <c r="K48" s="35"/>
      <c r="L48" s="25" t="str">
        <f t="shared" si="1"/>
        <v/>
      </c>
      <c r="M48" s="26" t="str">
        <f t="shared" si="2"/>
        <v/>
      </c>
    </row>
    <row r="49" spans="1:13" s="27" customFormat="1" ht="14.1" customHeight="1">
      <c r="A49" s="17"/>
      <c r="B49" s="18" t="s">
        <v>125</v>
      </c>
      <c r="C49" s="19" t="s">
        <v>126</v>
      </c>
      <c r="D49" s="20"/>
      <c r="E49" s="21" t="s">
        <v>19</v>
      </c>
      <c r="F49" s="20" t="s">
        <v>124</v>
      </c>
      <c r="G49" s="30"/>
      <c r="H49" s="23" t="str">
        <f t="shared" si="0"/>
        <v/>
      </c>
      <c r="I49" s="30">
        <v>28000</v>
      </c>
      <c r="J49" s="24"/>
      <c r="K49" s="35"/>
      <c r="L49" s="25" t="str">
        <f t="shared" si="1"/>
        <v/>
      </c>
      <c r="M49" s="26" t="str">
        <f t="shared" si="2"/>
        <v/>
      </c>
    </row>
    <row r="50" spans="1:13" s="27" customFormat="1" ht="14.1" customHeight="1">
      <c r="A50" s="17"/>
      <c r="B50" s="18" t="s">
        <v>127</v>
      </c>
      <c r="C50" s="19" t="s">
        <v>128</v>
      </c>
      <c r="D50" s="20" t="s">
        <v>129</v>
      </c>
      <c r="E50" s="21" t="s">
        <v>19</v>
      </c>
      <c r="F50" s="21" t="s">
        <v>130</v>
      </c>
      <c r="G50" s="30"/>
      <c r="H50" s="23" t="str">
        <f t="shared" si="0"/>
        <v/>
      </c>
      <c r="I50" s="30">
        <v>5100</v>
      </c>
      <c r="J50" s="24"/>
      <c r="K50" s="35"/>
      <c r="L50" s="25" t="str">
        <f t="shared" si="1"/>
        <v/>
      </c>
      <c r="M50" s="26" t="str">
        <f t="shared" si="2"/>
        <v/>
      </c>
    </row>
    <row r="51" spans="1:13" s="27" customFormat="1" ht="14.1" customHeight="1">
      <c r="A51" s="17"/>
      <c r="B51" s="28" t="s">
        <v>131</v>
      </c>
      <c r="C51" s="29" t="s">
        <v>132</v>
      </c>
      <c r="D51" s="21" t="s">
        <v>129</v>
      </c>
      <c r="E51" s="21" t="s">
        <v>19</v>
      </c>
      <c r="F51" s="21" t="s">
        <v>130</v>
      </c>
      <c r="G51" s="30"/>
      <c r="H51" s="23" t="str">
        <f t="shared" si="0"/>
        <v/>
      </c>
      <c r="I51" s="30">
        <v>11500</v>
      </c>
      <c r="J51" s="24"/>
      <c r="K51" s="21"/>
      <c r="L51" s="25" t="str">
        <f t="shared" si="1"/>
        <v/>
      </c>
      <c r="M51" s="26" t="str">
        <f t="shared" si="2"/>
        <v/>
      </c>
    </row>
    <row r="52" spans="1:13" s="27" customFormat="1" ht="14.1" customHeight="1">
      <c r="A52" s="17"/>
      <c r="B52" s="28" t="s">
        <v>133</v>
      </c>
      <c r="C52" s="29" t="s">
        <v>134</v>
      </c>
      <c r="D52" s="21"/>
      <c r="E52" s="21" t="s">
        <v>19</v>
      </c>
      <c r="F52" s="21" t="s">
        <v>130</v>
      </c>
      <c r="G52" s="30"/>
      <c r="H52" s="23" t="str">
        <f t="shared" si="0"/>
        <v/>
      </c>
      <c r="I52" s="30">
        <v>5200</v>
      </c>
      <c r="J52" s="31"/>
      <c r="K52" s="21"/>
      <c r="L52" s="25" t="str">
        <f t="shared" si="1"/>
        <v/>
      </c>
      <c r="M52" s="26" t="str">
        <f t="shared" si="2"/>
        <v/>
      </c>
    </row>
    <row r="53" spans="1:13" s="27" customFormat="1" ht="14.1" customHeight="1">
      <c r="A53" s="17"/>
      <c r="B53" s="18" t="s">
        <v>135</v>
      </c>
      <c r="C53" s="19" t="s">
        <v>136</v>
      </c>
      <c r="D53" s="20"/>
      <c r="E53" s="21" t="s">
        <v>47</v>
      </c>
      <c r="F53" s="20" t="s">
        <v>124</v>
      </c>
      <c r="G53" s="30"/>
      <c r="H53" s="23" t="str">
        <f t="shared" si="0"/>
        <v/>
      </c>
      <c r="I53" s="30">
        <v>69040</v>
      </c>
      <c r="J53" s="24"/>
      <c r="K53" s="21"/>
      <c r="L53" s="25" t="str">
        <f t="shared" si="1"/>
        <v/>
      </c>
      <c r="M53" s="26" t="str">
        <f t="shared" si="2"/>
        <v/>
      </c>
    </row>
    <row r="54" spans="1:13" s="27" customFormat="1" ht="14.1" customHeight="1">
      <c r="A54" s="17"/>
      <c r="B54" s="18" t="s">
        <v>137</v>
      </c>
      <c r="C54" s="29" t="s">
        <v>138</v>
      </c>
      <c r="D54" s="20"/>
      <c r="E54" s="21" t="s">
        <v>15</v>
      </c>
      <c r="F54" s="21" t="s">
        <v>139</v>
      </c>
      <c r="G54" s="30"/>
      <c r="H54" s="23" t="str">
        <f t="shared" si="0"/>
        <v/>
      </c>
      <c r="I54" s="30">
        <v>2100</v>
      </c>
      <c r="J54" s="24"/>
      <c r="K54" s="35"/>
      <c r="L54" s="25" t="str">
        <f t="shared" si="1"/>
        <v/>
      </c>
      <c r="M54" s="26" t="str">
        <f t="shared" si="2"/>
        <v/>
      </c>
    </row>
    <row r="55" spans="1:13" s="27" customFormat="1" ht="14.1" customHeight="1">
      <c r="A55" s="17"/>
      <c r="B55" s="28" t="s">
        <v>140</v>
      </c>
      <c r="C55" s="29" t="s">
        <v>138</v>
      </c>
      <c r="D55" s="21"/>
      <c r="E55" s="21" t="s">
        <v>19</v>
      </c>
      <c r="F55" s="21" t="s">
        <v>139</v>
      </c>
      <c r="G55" s="30"/>
      <c r="H55" s="23" t="str">
        <f t="shared" si="0"/>
        <v/>
      </c>
      <c r="I55" s="30">
        <v>1900</v>
      </c>
      <c r="J55" s="24"/>
      <c r="K55" s="35"/>
      <c r="L55" s="25" t="str">
        <f t="shared" si="1"/>
        <v/>
      </c>
      <c r="M55" s="26" t="str">
        <f t="shared" si="2"/>
        <v/>
      </c>
    </row>
    <row r="56" spans="1:13" s="27" customFormat="1" ht="14.1" customHeight="1">
      <c r="A56" s="17"/>
      <c r="B56" s="18" t="s">
        <v>141</v>
      </c>
      <c r="C56" s="29" t="s">
        <v>142</v>
      </c>
      <c r="D56" s="20"/>
      <c r="E56" s="21" t="s">
        <v>19</v>
      </c>
      <c r="F56" s="21" t="s">
        <v>139</v>
      </c>
      <c r="G56" s="30"/>
      <c r="H56" s="23" t="str">
        <f t="shared" si="0"/>
        <v/>
      </c>
      <c r="I56" s="30">
        <v>6300</v>
      </c>
      <c r="J56" s="24"/>
      <c r="K56" s="35"/>
      <c r="L56" s="25" t="str">
        <f t="shared" si="1"/>
        <v/>
      </c>
      <c r="M56" s="26" t="str">
        <f t="shared" si="2"/>
        <v/>
      </c>
    </row>
    <row r="57" spans="1:13" s="27" customFormat="1" ht="14.1" customHeight="1">
      <c r="A57" s="17"/>
      <c r="B57" s="18" t="s">
        <v>143</v>
      </c>
      <c r="C57" s="29" t="s">
        <v>144</v>
      </c>
      <c r="D57" s="20"/>
      <c r="E57" s="21" t="s">
        <v>19</v>
      </c>
      <c r="F57" s="21" t="s">
        <v>139</v>
      </c>
      <c r="G57" s="30"/>
      <c r="H57" s="23" t="str">
        <f t="shared" si="0"/>
        <v/>
      </c>
      <c r="I57" s="30">
        <v>2400</v>
      </c>
      <c r="J57" s="24"/>
      <c r="K57" s="35"/>
      <c r="L57" s="25" t="str">
        <f t="shared" si="1"/>
        <v/>
      </c>
      <c r="M57" s="26" t="str">
        <f t="shared" si="2"/>
        <v/>
      </c>
    </row>
    <row r="58" spans="1:13" s="27" customFormat="1" ht="14.1" customHeight="1">
      <c r="A58" s="17"/>
      <c r="B58" s="28" t="s">
        <v>145</v>
      </c>
      <c r="C58" s="29" t="s">
        <v>144</v>
      </c>
      <c r="D58" s="21"/>
      <c r="E58" s="21" t="s">
        <v>19</v>
      </c>
      <c r="F58" s="21" t="s">
        <v>139</v>
      </c>
      <c r="G58" s="30"/>
      <c r="H58" s="23" t="str">
        <f t="shared" si="0"/>
        <v/>
      </c>
      <c r="I58" s="30">
        <v>1900</v>
      </c>
      <c r="J58" s="24"/>
      <c r="K58" s="35"/>
      <c r="L58" s="25" t="str">
        <f t="shared" si="1"/>
        <v/>
      </c>
      <c r="M58" s="26" t="str">
        <f t="shared" si="2"/>
        <v/>
      </c>
    </row>
    <row r="59" spans="1:13" s="27" customFormat="1" ht="14.1" customHeight="1">
      <c r="A59" s="17"/>
      <c r="B59" s="18" t="s">
        <v>146</v>
      </c>
      <c r="C59" s="29" t="s">
        <v>147</v>
      </c>
      <c r="D59" s="20"/>
      <c r="E59" s="21" t="s">
        <v>19</v>
      </c>
      <c r="F59" s="21" t="s">
        <v>139</v>
      </c>
      <c r="G59" s="30"/>
      <c r="H59" s="23" t="str">
        <f t="shared" si="0"/>
        <v/>
      </c>
      <c r="I59" s="30">
        <v>6400</v>
      </c>
      <c r="J59" s="24"/>
      <c r="K59" s="35"/>
      <c r="L59" s="25" t="str">
        <f t="shared" si="1"/>
        <v/>
      </c>
      <c r="M59" s="26" t="str">
        <f t="shared" si="2"/>
        <v/>
      </c>
    </row>
    <row r="60" spans="1:13" s="27" customFormat="1" ht="14.1" customHeight="1">
      <c r="A60" s="17" t="s">
        <v>148</v>
      </c>
      <c r="B60" s="28" t="s">
        <v>149</v>
      </c>
      <c r="C60" s="29" t="s">
        <v>150</v>
      </c>
      <c r="D60" s="21"/>
      <c r="E60" s="21" t="s">
        <v>19</v>
      </c>
      <c r="F60" s="21" t="s">
        <v>114</v>
      </c>
      <c r="G60" s="30"/>
      <c r="H60" s="23"/>
      <c r="I60" s="30">
        <v>700</v>
      </c>
      <c r="J60" s="35"/>
      <c r="K60" s="35"/>
      <c r="L60" s="25" t="str">
        <f>IF(G60="","",I60-G60)</f>
        <v/>
      </c>
      <c r="M60" s="26" t="str">
        <f>IF(G60="","",((I60-G60)/G60)*100)</f>
        <v/>
      </c>
    </row>
    <row r="61" spans="1:13" s="27" customFormat="1" ht="14.1" customHeight="1">
      <c r="A61" s="17"/>
      <c r="B61" s="28" t="s">
        <v>151</v>
      </c>
      <c r="C61" s="29" t="s">
        <v>152</v>
      </c>
      <c r="D61" s="21"/>
      <c r="E61" s="21" t="s">
        <v>47</v>
      </c>
      <c r="F61" s="21" t="s">
        <v>23</v>
      </c>
      <c r="G61" s="30"/>
      <c r="H61" s="23" t="str">
        <f t="shared" si="0"/>
        <v/>
      </c>
      <c r="I61" s="30">
        <v>63000</v>
      </c>
      <c r="J61" s="35"/>
      <c r="K61" s="35"/>
      <c r="L61" s="25" t="str">
        <f t="shared" si="1"/>
        <v/>
      </c>
      <c r="M61" s="26" t="str">
        <f t="shared" si="2"/>
        <v/>
      </c>
    </row>
    <row r="62" spans="1:13" s="27" customFormat="1" ht="14.1" customHeight="1">
      <c r="A62" s="17"/>
      <c r="B62" s="28" t="s">
        <v>153</v>
      </c>
      <c r="C62" s="29" t="s">
        <v>154</v>
      </c>
      <c r="D62" s="21"/>
      <c r="E62" s="21" t="s">
        <v>19</v>
      </c>
      <c r="F62" s="21" t="s">
        <v>68</v>
      </c>
      <c r="G62" s="30"/>
      <c r="H62" s="23" t="str">
        <f t="shared" si="0"/>
        <v/>
      </c>
      <c r="I62" s="30">
        <v>29520</v>
      </c>
      <c r="J62" s="35"/>
      <c r="K62" s="35"/>
      <c r="L62" s="25" t="str">
        <f t="shared" si="1"/>
        <v/>
      </c>
      <c r="M62" s="26" t="str">
        <f t="shared" si="2"/>
        <v/>
      </c>
    </row>
    <row r="63" spans="1:13" s="27" customFormat="1" ht="14.1" customHeight="1">
      <c r="A63" s="17"/>
      <c r="B63" s="28" t="s">
        <v>155</v>
      </c>
      <c r="C63" s="29" t="s">
        <v>156</v>
      </c>
      <c r="D63" s="21"/>
      <c r="E63" s="21" t="s">
        <v>19</v>
      </c>
      <c r="F63" s="20" t="s">
        <v>157</v>
      </c>
      <c r="G63" s="30"/>
      <c r="H63" s="23" t="str">
        <f t="shared" si="0"/>
        <v/>
      </c>
      <c r="I63" s="30">
        <v>11000</v>
      </c>
      <c r="J63" s="31"/>
      <c r="K63" s="35"/>
      <c r="L63" s="25" t="str">
        <f t="shared" si="1"/>
        <v/>
      </c>
      <c r="M63" s="26" t="str">
        <f t="shared" si="2"/>
        <v/>
      </c>
    </row>
    <row r="64" spans="1:13" s="27" customFormat="1" ht="14.1" customHeight="1">
      <c r="A64" s="17"/>
      <c r="B64" s="28" t="s">
        <v>158</v>
      </c>
      <c r="C64" s="29" t="s">
        <v>159</v>
      </c>
      <c r="D64" s="21"/>
      <c r="E64" s="21" t="s">
        <v>19</v>
      </c>
      <c r="F64" s="21" t="s">
        <v>68</v>
      </c>
      <c r="G64" s="30"/>
      <c r="H64" s="23" t="str">
        <f t="shared" si="0"/>
        <v/>
      </c>
      <c r="I64" s="30">
        <v>7600</v>
      </c>
      <c r="J64" s="35"/>
      <c r="K64" s="35"/>
      <c r="L64" s="25" t="str">
        <f t="shared" si="1"/>
        <v/>
      </c>
      <c r="M64" s="26" t="str">
        <f t="shared" si="2"/>
        <v/>
      </c>
    </row>
    <row r="65" spans="1:13" s="27" customFormat="1" ht="14.1" customHeight="1">
      <c r="A65" s="17"/>
      <c r="B65" s="28" t="s">
        <v>160</v>
      </c>
      <c r="C65" s="29" t="s">
        <v>161</v>
      </c>
      <c r="D65" s="21"/>
      <c r="E65" s="21" t="s">
        <v>19</v>
      </c>
      <c r="F65" s="20" t="s">
        <v>157</v>
      </c>
      <c r="G65" s="30"/>
      <c r="H65" s="23" t="str">
        <f t="shared" si="0"/>
        <v/>
      </c>
      <c r="I65" s="30">
        <v>8500</v>
      </c>
      <c r="J65" s="35"/>
      <c r="K65" s="35"/>
      <c r="L65" s="25" t="str">
        <f t="shared" si="1"/>
        <v/>
      </c>
      <c r="M65" s="26" t="str">
        <f t="shared" si="2"/>
        <v/>
      </c>
    </row>
    <row r="66" spans="1:13" s="27" customFormat="1" ht="14.1" customHeight="1">
      <c r="A66" s="17"/>
      <c r="B66" s="28" t="s">
        <v>162</v>
      </c>
      <c r="C66" s="29" t="s">
        <v>690</v>
      </c>
      <c r="D66" s="21"/>
      <c r="E66" s="21" t="s">
        <v>19</v>
      </c>
      <c r="F66" s="21" t="s">
        <v>691</v>
      </c>
      <c r="G66" s="30"/>
      <c r="H66" s="23" t="str">
        <f t="shared" si="0"/>
        <v/>
      </c>
      <c r="I66" s="30">
        <v>94900</v>
      </c>
      <c r="J66" s="35"/>
      <c r="K66" s="35"/>
      <c r="L66" s="25" t="str">
        <f t="shared" si="1"/>
        <v/>
      </c>
      <c r="M66" s="26" t="str">
        <f t="shared" si="2"/>
        <v/>
      </c>
    </row>
    <row r="67" spans="1:13" s="27" customFormat="1" ht="14.1" customHeight="1">
      <c r="A67" s="17"/>
      <c r="B67" s="18" t="s">
        <v>165</v>
      </c>
      <c r="C67" s="19" t="s">
        <v>166</v>
      </c>
      <c r="D67" s="20"/>
      <c r="E67" s="21" t="s">
        <v>19</v>
      </c>
      <c r="F67" s="21" t="s">
        <v>117</v>
      </c>
      <c r="G67" s="30"/>
      <c r="H67" s="23" t="str">
        <f t="shared" ref="H67:H130" si="3">IF(G67="","",IF(G67&gt;I67,"▽","▲"))</f>
        <v/>
      </c>
      <c r="I67" s="30">
        <v>79800</v>
      </c>
      <c r="J67" s="35"/>
      <c r="K67" s="35"/>
      <c r="L67" s="25" t="str">
        <f t="shared" si="1"/>
        <v/>
      </c>
      <c r="M67" s="26" t="str">
        <f t="shared" si="2"/>
        <v/>
      </c>
    </row>
    <row r="68" spans="1:13" s="27" customFormat="1" ht="14.1" customHeight="1">
      <c r="A68" s="17"/>
      <c r="B68" s="18" t="s">
        <v>167</v>
      </c>
      <c r="C68" s="29" t="s">
        <v>168</v>
      </c>
      <c r="D68" s="21"/>
      <c r="E68" s="21" t="s">
        <v>19</v>
      </c>
      <c r="F68" s="21" t="s">
        <v>117</v>
      </c>
      <c r="G68" s="30"/>
      <c r="H68" s="23" t="str">
        <f t="shared" si="3"/>
        <v/>
      </c>
      <c r="I68" s="30">
        <v>274800</v>
      </c>
      <c r="J68" s="35"/>
      <c r="K68" s="35"/>
      <c r="L68" s="25" t="str">
        <f t="shared" ref="L68:L131" si="4">IF(G68="","",I68-G68)</f>
        <v/>
      </c>
      <c r="M68" s="26" t="str">
        <f t="shared" ref="M68:M131" si="5">IF(G68="","",((I68-G68)/G68)*100)</f>
        <v/>
      </c>
    </row>
    <row r="69" spans="1:13" s="27" customFormat="1" ht="14.1" customHeight="1">
      <c r="A69" s="17"/>
      <c r="B69" s="28" t="s">
        <v>169</v>
      </c>
      <c r="C69" s="29" t="s">
        <v>692</v>
      </c>
      <c r="D69" s="21"/>
      <c r="E69" s="21" t="s">
        <v>19</v>
      </c>
      <c r="F69" s="21" t="s">
        <v>117</v>
      </c>
      <c r="G69" s="30"/>
      <c r="H69" s="23" t="str">
        <f t="shared" si="3"/>
        <v/>
      </c>
      <c r="I69" s="30">
        <v>62800</v>
      </c>
      <c r="J69" s="35"/>
      <c r="K69" s="35"/>
      <c r="L69" s="25" t="str">
        <f t="shared" si="4"/>
        <v/>
      </c>
      <c r="M69" s="26" t="str">
        <f t="shared" si="5"/>
        <v/>
      </c>
    </row>
    <row r="70" spans="1:13" s="27" customFormat="1" ht="14.1" customHeight="1">
      <c r="A70" s="17"/>
      <c r="B70" s="28" t="s">
        <v>171</v>
      </c>
      <c r="C70" s="29" t="s">
        <v>693</v>
      </c>
      <c r="D70" s="21"/>
      <c r="E70" s="21" t="s">
        <v>15</v>
      </c>
      <c r="F70" s="21" t="s">
        <v>23</v>
      </c>
      <c r="G70" s="30"/>
      <c r="H70" s="23" t="str">
        <f t="shared" si="3"/>
        <v/>
      </c>
      <c r="I70" s="30">
        <v>1000000</v>
      </c>
      <c r="J70" s="21"/>
      <c r="K70" s="21"/>
      <c r="L70" s="25" t="str">
        <f t="shared" si="4"/>
        <v/>
      </c>
      <c r="M70" s="26" t="str">
        <f t="shared" si="5"/>
        <v/>
      </c>
    </row>
    <row r="71" spans="1:13" s="27" customFormat="1" ht="14.1" customHeight="1">
      <c r="A71" s="17"/>
      <c r="B71" s="28" t="s">
        <v>173</v>
      </c>
      <c r="C71" s="29" t="s">
        <v>174</v>
      </c>
      <c r="D71" s="21"/>
      <c r="E71" s="21" t="s">
        <v>19</v>
      </c>
      <c r="F71" s="21" t="s">
        <v>65</v>
      </c>
      <c r="G71" s="30"/>
      <c r="H71" s="23" t="str">
        <f t="shared" si="3"/>
        <v/>
      </c>
      <c r="I71" s="30">
        <v>74200</v>
      </c>
      <c r="J71" s="21"/>
      <c r="K71" s="21"/>
      <c r="L71" s="25" t="str">
        <f t="shared" si="4"/>
        <v/>
      </c>
      <c r="M71" s="26" t="str">
        <f t="shared" si="5"/>
        <v/>
      </c>
    </row>
    <row r="72" spans="1:13" s="27" customFormat="1" ht="14.1" customHeight="1">
      <c r="A72" s="17"/>
      <c r="B72" s="28" t="s">
        <v>175</v>
      </c>
      <c r="C72" s="29" t="s">
        <v>176</v>
      </c>
      <c r="D72" s="21"/>
      <c r="E72" s="21" t="s">
        <v>47</v>
      </c>
      <c r="F72" s="21" t="s">
        <v>177</v>
      </c>
      <c r="G72" s="30"/>
      <c r="H72" s="23" t="str">
        <f t="shared" si="3"/>
        <v/>
      </c>
      <c r="I72" s="30">
        <v>9200000</v>
      </c>
      <c r="J72" s="35"/>
      <c r="K72" s="35"/>
      <c r="L72" s="25" t="str">
        <f t="shared" si="4"/>
        <v/>
      </c>
      <c r="M72" s="26" t="str">
        <f t="shared" si="5"/>
        <v/>
      </c>
    </row>
    <row r="73" spans="1:13" s="27" customFormat="1" ht="14.1" customHeight="1">
      <c r="A73" s="17"/>
      <c r="B73" s="28" t="s">
        <v>178</v>
      </c>
      <c r="C73" s="29" t="s">
        <v>694</v>
      </c>
      <c r="D73" s="21"/>
      <c r="E73" s="21" t="s">
        <v>15</v>
      </c>
      <c r="F73" s="21" t="s">
        <v>42</v>
      </c>
      <c r="G73" s="30"/>
      <c r="H73" s="23" t="str">
        <f t="shared" si="3"/>
        <v/>
      </c>
      <c r="I73" s="30">
        <v>185</v>
      </c>
      <c r="J73" s="35"/>
      <c r="K73" s="35"/>
      <c r="L73" s="25" t="str">
        <f t="shared" si="4"/>
        <v/>
      </c>
      <c r="M73" s="26" t="str">
        <f t="shared" si="5"/>
        <v/>
      </c>
    </row>
    <row r="74" spans="1:13" s="27" customFormat="1" ht="14.1" customHeight="1">
      <c r="A74" s="17"/>
      <c r="B74" s="28" t="s">
        <v>180</v>
      </c>
      <c r="C74" s="29" t="s">
        <v>181</v>
      </c>
      <c r="D74" s="21"/>
      <c r="E74" s="21" t="s">
        <v>19</v>
      </c>
      <c r="F74" s="20" t="s">
        <v>157</v>
      </c>
      <c r="G74" s="30"/>
      <c r="H74" s="23" t="str">
        <f t="shared" si="3"/>
        <v/>
      </c>
      <c r="I74" s="30">
        <v>21500</v>
      </c>
      <c r="J74" s="35"/>
      <c r="K74" s="35"/>
      <c r="L74" s="25" t="str">
        <f t="shared" si="4"/>
        <v/>
      </c>
      <c r="M74" s="26" t="str">
        <f t="shared" si="5"/>
        <v/>
      </c>
    </row>
    <row r="75" spans="1:13" s="27" customFormat="1" ht="14.1" customHeight="1">
      <c r="A75" s="17" t="s">
        <v>182</v>
      </c>
      <c r="B75" s="28" t="s">
        <v>183</v>
      </c>
      <c r="C75" s="19" t="s">
        <v>184</v>
      </c>
      <c r="D75" s="20"/>
      <c r="E75" s="21" t="s">
        <v>47</v>
      </c>
      <c r="F75" s="21" t="s">
        <v>42</v>
      </c>
      <c r="G75" s="30"/>
      <c r="H75" s="23" t="str">
        <f t="shared" si="3"/>
        <v/>
      </c>
      <c r="I75" s="30">
        <v>70</v>
      </c>
      <c r="J75" s="35"/>
      <c r="K75" s="35"/>
      <c r="L75" s="25" t="str">
        <f t="shared" si="4"/>
        <v/>
      </c>
      <c r="M75" s="26" t="str">
        <f t="shared" si="5"/>
        <v/>
      </c>
    </row>
    <row r="76" spans="1:13" s="27" customFormat="1" ht="14.1" customHeight="1">
      <c r="A76" s="17"/>
      <c r="B76" s="28" t="s">
        <v>185</v>
      </c>
      <c r="C76" s="29" t="s">
        <v>186</v>
      </c>
      <c r="D76" s="21"/>
      <c r="E76" s="21" t="s">
        <v>19</v>
      </c>
      <c r="F76" s="21" t="s">
        <v>42</v>
      </c>
      <c r="G76" s="30"/>
      <c r="H76" s="23" t="str">
        <f t="shared" si="3"/>
        <v/>
      </c>
      <c r="I76" s="30">
        <v>700</v>
      </c>
      <c r="J76" s="35"/>
      <c r="K76" s="35"/>
      <c r="L76" s="25" t="str">
        <f t="shared" si="4"/>
        <v/>
      </c>
      <c r="M76" s="26" t="str">
        <f t="shared" si="5"/>
        <v/>
      </c>
    </row>
    <row r="77" spans="1:13" s="27" customFormat="1" ht="14.1" customHeight="1">
      <c r="A77" s="17"/>
      <c r="B77" s="28" t="s">
        <v>187</v>
      </c>
      <c r="C77" s="29" t="s">
        <v>188</v>
      </c>
      <c r="D77" s="20"/>
      <c r="E77" s="21" t="s">
        <v>19</v>
      </c>
      <c r="F77" s="21" t="s">
        <v>68</v>
      </c>
      <c r="G77" s="30"/>
      <c r="H77" s="23" t="str">
        <f t="shared" si="3"/>
        <v/>
      </c>
      <c r="I77" s="30">
        <v>380</v>
      </c>
      <c r="J77" s="35"/>
      <c r="K77" s="35"/>
      <c r="L77" s="25" t="str">
        <f t="shared" si="4"/>
        <v/>
      </c>
      <c r="M77" s="26" t="str">
        <f t="shared" si="5"/>
        <v/>
      </c>
    </row>
    <row r="78" spans="1:13" s="27" customFormat="1" ht="14.1" customHeight="1">
      <c r="A78" s="17"/>
      <c r="B78" s="28" t="s">
        <v>189</v>
      </c>
      <c r="C78" s="29" t="s">
        <v>190</v>
      </c>
      <c r="D78" s="21"/>
      <c r="E78" s="21" t="s">
        <v>19</v>
      </c>
      <c r="F78" s="20" t="s">
        <v>157</v>
      </c>
      <c r="G78" s="30"/>
      <c r="H78" s="23" t="str">
        <f t="shared" si="3"/>
        <v/>
      </c>
      <c r="I78" s="30">
        <v>140000</v>
      </c>
      <c r="J78" s="35"/>
      <c r="K78" s="35"/>
      <c r="L78" s="25" t="str">
        <f t="shared" si="4"/>
        <v/>
      </c>
      <c r="M78" s="26" t="str">
        <f t="shared" si="5"/>
        <v/>
      </c>
    </row>
    <row r="79" spans="1:13" s="27" customFormat="1" ht="14.1" customHeight="1">
      <c r="A79" s="17"/>
      <c r="B79" s="18" t="s">
        <v>191</v>
      </c>
      <c r="C79" s="19" t="s">
        <v>192</v>
      </c>
      <c r="D79" s="20"/>
      <c r="E79" s="21" t="s">
        <v>19</v>
      </c>
      <c r="F79" s="21" t="s">
        <v>193</v>
      </c>
      <c r="G79" s="30"/>
      <c r="H79" s="23" t="str">
        <f t="shared" si="3"/>
        <v/>
      </c>
      <c r="I79" s="30">
        <v>8000</v>
      </c>
      <c r="J79" s="35"/>
      <c r="K79" s="35"/>
      <c r="L79" s="25" t="str">
        <f t="shared" si="4"/>
        <v/>
      </c>
      <c r="M79" s="26" t="str">
        <f t="shared" si="5"/>
        <v/>
      </c>
    </row>
    <row r="80" spans="1:13" s="27" customFormat="1" ht="14.1" customHeight="1">
      <c r="A80" s="17"/>
      <c r="B80" s="28" t="s">
        <v>194</v>
      </c>
      <c r="C80" s="29" t="s">
        <v>695</v>
      </c>
      <c r="D80" s="21"/>
      <c r="E80" s="21" t="s">
        <v>15</v>
      </c>
      <c r="F80" s="20" t="s">
        <v>157</v>
      </c>
      <c r="G80" s="30"/>
      <c r="H80" s="23" t="str">
        <f t="shared" si="3"/>
        <v/>
      </c>
      <c r="I80" s="30">
        <v>41000</v>
      </c>
      <c r="J80" s="35"/>
      <c r="K80" s="35"/>
      <c r="L80" s="25" t="str">
        <f t="shared" si="4"/>
        <v/>
      </c>
      <c r="M80" s="26" t="str">
        <f t="shared" si="5"/>
        <v/>
      </c>
    </row>
    <row r="81" spans="1:13" s="27" customFormat="1" ht="14.1" customHeight="1">
      <c r="A81" s="17"/>
      <c r="B81" s="28" t="s">
        <v>196</v>
      </c>
      <c r="C81" s="29" t="s">
        <v>197</v>
      </c>
      <c r="D81" s="21"/>
      <c r="E81" s="21" t="s">
        <v>19</v>
      </c>
      <c r="F81" s="21" t="s">
        <v>68</v>
      </c>
      <c r="G81" s="30"/>
      <c r="H81" s="23" t="str">
        <f t="shared" si="3"/>
        <v/>
      </c>
      <c r="I81" s="30">
        <v>16000</v>
      </c>
      <c r="J81" s="35"/>
      <c r="K81" s="35"/>
      <c r="L81" s="25" t="str">
        <f t="shared" si="4"/>
        <v/>
      </c>
      <c r="M81" s="26" t="str">
        <f t="shared" si="5"/>
        <v/>
      </c>
    </row>
    <row r="82" spans="1:13" s="27" customFormat="1" ht="14.1" customHeight="1">
      <c r="A82" s="17"/>
      <c r="B82" s="28" t="s">
        <v>198</v>
      </c>
      <c r="C82" s="29" t="s">
        <v>199</v>
      </c>
      <c r="D82" s="21"/>
      <c r="E82" s="21" t="s">
        <v>19</v>
      </c>
      <c r="F82" s="20" t="s">
        <v>157</v>
      </c>
      <c r="G82" s="30"/>
      <c r="H82" s="23" t="str">
        <f t="shared" si="3"/>
        <v/>
      </c>
      <c r="I82" s="30">
        <v>27000</v>
      </c>
      <c r="J82" s="35"/>
      <c r="K82" s="35"/>
      <c r="L82" s="25" t="str">
        <f t="shared" si="4"/>
        <v/>
      </c>
      <c r="M82" s="26" t="str">
        <f t="shared" si="5"/>
        <v/>
      </c>
    </row>
    <row r="83" spans="1:13" s="27" customFormat="1" ht="14.1" customHeight="1">
      <c r="A83" s="17"/>
      <c r="B83" s="28" t="s">
        <v>200</v>
      </c>
      <c r="C83" s="29" t="s">
        <v>201</v>
      </c>
      <c r="D83" s="21"/>
      <c r="E83" s="21" t="s">
        <v>19</v>
      </c>
      <c r="F83" s="20" t="s">
        <v>202</v>
      </c>
      <c r="G83" s="30"/>
      <c r="H83" s="23" t="str">
        <f t="shared" si="3"/>
        <v/>
      </c>
      <c r="I83" s="30">
        <v>33000</v>
      </c>
      <c r="J83" s="35"/>
      <c r="K83" s="35"/>
      <c r="L83" s="25" t="str">
        <f t="shared" si="4"/>
        <v/>
      </c>
      <c r="M83" s="26" t="str">
        <f t="shared" si="5"/>
        <v/>
      </c>
    </row>
    <row r="84" spans="1:13" s="27" customFormat="1" ht="14.1" customHeight="1">
      <c r="A84" s="17"/>
      <c r="B84" s="28" t="s">
        <v>203</v>
      </c>
      <c r="C84" s="29" t="s">
        <v>204</v>
      </c>
      <c r="D84" s="21"/>
      <c r="E84" s="21" t="s">
        <v>19</v>
      </c>
      <c r="F84" s="21" t="s">
        <v>205</v>
      </c>
      <c r="G84" s="30"/>
      <c r="H84" s="23" t="str">
        <f t="shared" si="3"/>
        <v/>
      </c>
      <c r="I84" s="30">
        <v>50000</v>
      </c>
      <c r="J84" s="35"/>
      <c r="K84" s="35"/>
      <c r="L84" s="25" t="str">
        <f t="shared" si="4"/>
        <v/>
      </c>
      <c r="M84" s="26" t="str">
        <f t="shared" si="5"/>
        <v/>
      </c>
    </row>
    <row r="85" spans="1:13" s="27" customFormat="1" ht="14.1" customHeight="1">
      <c r="A85" s="17"/>
      <c r="B85" s="28" t="s">
        <v>206</v>
      </c>
      <c r="C85" s="29" t="s">
        <v>207</v>
      </c>
      <c r="D85" s="21"/>
      <c r="E85" s="21" t="s">
        <v>19</v>
      </c>
      <c r="F85" s="21" t="s">
        <v>208</v>
      </c>
      <c r="G85" s="30"/>
      <c r="H85" s="23" t="str">
        <f t="shared" si="3"/>
        <v/>
      </c>
      <c r="I85" s="30">
        <v>2080</v>
      </c>
      <c r="J85" s="35"/>
      <c r="K85" s="35"/>
      <c r="L85" s="25" t="str">
        <f t="shared" si="4"/>
        <v/>
      </c>
      <c r="M85" s="26" t="str">
        <f t="shared" si="5"/>
        <v/>
      </c>
    </row>
    <row r="86" spans="1:13" s="27" customFormat="1" ht="14.1" customHeight="1">
      <c r="A86" s="17"/>
      <c r="B86" s="18" t="s">
        <v>209</v>
      </c>
      <c r="C86" s="19" t="s">
        <v>210</v>
      </c>
      <c r="D86" s="20"/>
      <c r="E86" s="21" t="s">
        <v>15</v>
      </c>
      <c r="F86" s="20" t="s">
        <v>20</v>
      </c>
      <c r="G86" s="33"/>
      <c r="H86" s="23" t="str">
        <f t="shared" si="3"/>
        <v/>
      </c>
      <c r="I86" s="33">
        <v>1700000</v>
      </c>
      <c r="J86" s="35"/>
      <c r="K86" s="35"/>
      <c r="L86" s="25" t="str">
        <f t="shared" si="4"/>
        <v/>
      </c>
      <c r="M86" s="26" t="str">
        <f t="shared" si="5"/>
        <v/>
      </c>
    </row>
    <row r="87" spans="1:13" s="27" customFormat="1" ht="14.1" customHeight="1">
      <c r="A87" s="17"/>
      <c r="B87" s="28" t="s">
        <v>211</v>
      </c>
      <c r="C87" s="74" t="s">
        <v>696</v>
      </c>
      <c r="D87" s="21"/>
      <c r="E87" s="21" t="s">
        <v>19</v>
      </c>
      <c r="F87" s="21" t="s">
        <v>213</v>
      </c>
      <c r="G87" s="33"/>
      <c r="H87" s="23" t="str">
        <f t="shared" si="3"/>
        <v/>
      </c>
      <c r="I87" s="33">
        <v>87980</v>
      </c>
      <c r="J87" s="35"/>
      <c r="K87" s="35"/>
      <c r="L87" s="25" t="str">
        <f t="shared" si="4"/>
        <v/>
      </c>
      <c r="M87" s="26" t="str">
        <f t="shared" si="5"/>
        <v/>
      </c>
    </row>
    <row r="88" spans="1:13" s="27" customFormat="1" ht="14.1" customHeight="1">
      <c r="A88" s="17"/>
      <c r="B88" s="18" t="s">
        <v>214</v>
      </c>
      <c r="C88" s="29" t="s">
        <v>215</v>
      </c>
      <c r="D88" s="21"/>
      <c r="E88" s="21" t="s">
        <v>19</v>
      </c>
      <c r="F88" s="20" t="s">
        <v>16</v>
      </c>
      <c r="G88" s="30"/>
      <c r="H88" s="23" t="str">
        <f t="shared" si="3"/>
        <v/>
      </c>
      <c r="I88" s="30">
        <v>9000</v>
      </c>
      <c r="J88" s="35"/>
      <c r="K88" s="35"/>
      <c r="L88" s="25" t="str">
        <f t="shared" si="4"/>
        <v/>
      </c>
      <c r="M88" s="26" t="str">
        <f t="shared" si="5"/>
        <v/>
      </c>
    </row>
    <row r="89" spans="1:13" s="27" customFormat="1" ht="14.1" customHeight="1">
      <c r="A89" s="17"/>
      <c r="B89" s="18" t="s">
        <v>216</v>
      </c>
      <c r="C89" s="29" t="s">
        <v>217</v>
      </c>
      <c r="D89" s="21"/>
      <c r="E89" s="21" t="s">
        <v>19</v>
      </c>
      <c r="F89" s="20" t="s">
        <v>157</v>
      </c>
      <c r="G89" s="30"/>
      <c r="H89" s="23" t="str">
        <f t="shared" si="3"/>
        <v/>
      </c>
      <c r="I89" s="30">
        <v>7620</v>
      </c>
      <c r="J89" s="21"/>
      <c r="K89" s="21"/>
      <c r="L89" s="25" t="str">
        <f t="shared" si="4"/>
        <v/>
      </c>
      <c r="M89" s="26" t="str">
        <f t="shared" si="5"/>
        <v/>
      </c>
    </row>
    <row r="90" spans="1:13" s="27" customFormat="1" ht="14.1" customHeight="1">
      <c r="A90" s="17"/>
      <c r="B90" s="28" t="s">
        <v>218</v>
      </c>
      <c r="C90" s="29" t="s">
        <v>219</v>
      </c>
      <c r="D90" s="21"/>
      <c r="E90" s="21" t="s">
        <v>19</v>
      </c>
      <c r="F90" s="21" t="s">
        <v>220</v>
      </c>
      <c r="G90" s="30"/>
      <c r="H90" s="23" t="str">
        <f t="shared" si="3"/>
        <v/>
      </c>
      <c r="I90" s="30">
        <v>66000</v>
      </c>
      <c r="J90" s="24"/>
      <c r="K90" s="21"/>
      <c r="L90" s="25" t="str">
        <f t="shared" si="4"/>
        <v/>
      </c>
      <c r="M90" s="26" t="str">
        <f t="shared" si="5"/>
        <v/>
      </c>
    </row>
    <row r="91" spans="1:13" s="27" customFormat="1" ht="14.1" customHeight="1">
      <c r="A91" s="17"/>
      <c r="B91" s="28" t="s">
        <v>221</v>
      </c>
      <c r="C91" s="29" t="s">
        <v>222</v>
      </c>
      <c r="D91" s="21"/>
      <c r="E91" s="21" t="s">
        <v>19</v>
      </c>
      <c r="F91" s="21" t="s">
        <v>220</v>
      </c>
      <c r="G91" s="30"/>
      <c r="H91" s="23" t="str">
        <f t="shared" si="3"/>
        <v/>
      </c>
      <c r="I91" s="30">
        <v>221000</v>
      </c>
      <c r="J91" s="24"/>
      <c r="K91" s="21"/>
      <c r="L91" s="25" t="str">
        <f t="shared" si="4"/>
        <v/>
      </c>
      <c r="M91" s="26" t="str">
        <f t="shared" si="5"/>
        <v/>
      </c>
    </row>
    <row r="92" spans="1:13" s="27" customFormat="1" ht="14.1" customHeight="1">
      <c r="A92" s="17" t="s">
        <v>182</v>
      </c>
      <c r="B92" s="28" t="s">
        <v>223</v>
      </c>
      <c r="C92" s="29" t="s">
        <v>224</v>
      </c>
      <c r="D92" s="21"/>
      <c r="E92" s="21" t="s">
        <v>19</v>
      </c>
      <c r="F92" s="21" t="s">
        <v>220</v>
      </c>
      <c r="G92" s="30"/>
      <c r="H92" s="23" t="str">
        <f t="shared" si="3"/>
        <v/>
      </c>
      <c r="I92" s="30">
        <v>97000</v>
      </c>
      <c r="J92" s="35"/>
      <c r="K92" s="35"/>
      <c r="L92" s="25" t="str">
        <f t="shared" si="4"/>
        <v/>
      </c>
      <c r="M92" s="26" t="str">
        <f t="shared" si="5"/>
        <v/>
      </c>
    </row>
    <row r="93" spans="1:13" s="27" customFormat="1" ht="14.1" customHeight="1">
      <c r="A93" s="17"/>
      <c r="B93" s="28" t="s">
        <v>225</v>
      </c>
      <c r="C93" s="29" t="s">
        <v>226</v>
      </c>
      <c r="D93" s="21"/>
      <c r="E93" s="21" t="s">
        <v>19</v>
      </c>
      <c r="F93" s="21" t="s">
        <v>220</v>
      </c>
      <c r="G93" s="30"/>
      <c r="H93" s="23" t="str">
        <f t="shared" si="3"/>
        <v/>
      </c>
      <c r="I93" s="30">
        <v>119350</v>
      </c>
      <c r="J93" s="24"/>
      <c r="K93" s="35"/>
      <c r="L93" s="25" t="str">
        <f t="shared" si="4"/>
        <v/>
      </c>
      <c r="M93" s="26" t="str">
        <f t="shared" si="5"/>
        <v/>
      </c>
    </row>
    <row r="94" spans="1:13" s="27" customFormat="1" ht="14.1" customHeight="1">
      <c r="A94" s="17"/>
      <c r="B94" s="28" t="s">
        <v>227</v>
      </c>
      <c r="C94" s="29" t="s">
        <v>697</v>
      </c>
      <c r="D94" s="20"/>
      <c r="E94" s="21" t="s">
        <v>19</v>
      </c>
      <c r="F94" s="20" t="s">
        <v>157</v>
      </c>
      <c r="G94" s="30"/>
      <c r="H94" s="23" t="str">
        <f t="shared" si="3"/>
        <v/>
      </c>
      <c r="I94" s="30">
        <v>16000</v>
      </c>
      <c r="J94" s="35"/>
      <c r="K94" s="35"/>
      <c r="L94" s="25" t="str">
        <f t="shared" si="4"/>
        <v/>
      </c>
      <c r="M94" s="26" t="str">
        <f t="shared" si="5"/>
        <v/>
      </c>
    </row>
    <row r="95" spans="1:13" s="27" customFormat="1" ht="14.1" customHeight="1">
      <c r="A95" s="17"/>
      <c r="B95" s="28" t="s">
        <v>229</v>
      </c>
      <c r="C95" s="19" t="s">
        <v>230</v>
      </c>
      <c r="D95" s="20"/>
      <c r="E95" s="21" t="s">
        <v>19</v>
      </c>
      <c r="F95" s="20" t="s">
        <v>157</v>
      </c>
      <c r="G95" s="30"/>
      <c r="H95" s="23" t="str">
        <f t="shared" si="3"/>
        <v/>
      </c>
      <c r="I95" s="30">
        <v>8400</v>
      </c>
      <c r="J95" s="24"/>
      <c r="K95" s="35"/>
      <c r="L95" s="25" t="str">
        <f t="shared" si="4"/>
        <v/>
      </c>
      <c r="M95" s="26" t="str">
        <f t="shared" si="5"/>
        <v/>
      </c>
    </row>
    <row r="96" spans="1:13" s="27" customFormat="1" ht="14.1" customHeight="1">
      <c r="A96" s="17"/>
      <c r="B96" s="18" t="s">
        <v>231</v>
      </c>
      <c r="C96" s="19" t="s">
        <v>698</v>
      </c>
      <c r="D96" s="20"/>
      <c r="E96" s="21" t="s">
        <v>19</v>
      </c>
      <c r="F96" s="21" t="s">
        <v>42</v>
      </c>
      <c r="G96" s="30"/>
      <c r="H96" s="23" t="str">
        <f t="shared" si="3"/>
        <v/>
      </c>
      <c r="I96" s="30">
        <v>1940</v>
      </c>
      <c r="J96" s="21"/>
      <c r="K96" s="21"/>
      <c r="L96" s="25" t="str">
        <f t="shared" si="4"/>
        <v/>
      </c>
      <c r="M96" s="26" t="str">
        <f t="shared" si="5"/>
        <v/>
      </c>
    </row>
    <row r="97" spans="1:13" s="27" customFormat="1" ht="14.1" customHeight="1">
      <c r="A97" s="17"/>
      <c r="B97" s="28" t="s">
        <v>233</v>
      </c>
      <c r="C97" s="29" t="s">
        <v>234</v>
      </c>
      <c r="D97" s="21"/>
      <c r="E97" s="21" t="s">
        <v>19</v>
      </c>
      <c r="F97" s="20" t="s">
        <v>157</v>
      </c>
      <c r="G97" s="30"/>
      <c r="H97" s="23" t="str">
        <f t="shared" si="3"/>
        <v/>
      </c>
      <c r="I97" s="30">
        <v>8320</v>
      </c>
      <c r="J97" s="35"/>
      <c r="K97" s="35"/>
      <c r="L97" s="25" t="str">
        <f t="shared" si="4"/>
        <v/>
      </c>
      <c r="M97" s="26" t="str">
        <f t="shared" si="5"/>
        <v/>
      </c>
    </row>
    <row r="98" spans="1:13" s="27" customFormat="1" ht="14.1" customHeight="1">
      <c r="A98" s="17"/>
      <c r="B98" s="18" t="s">
        <v>699</v>
      </c>
      <c r="C98" s="19" t="s">
        <v>700</v>
      </c>
      <c r="D98" s="20"/>
      <c r="E98" s="21" t="s">
        <v>19</v>
      </c>
      <c r="F98" s="21" t="s">
        <v>42</v>
      </c>
      <c r="G98" s="30"/>
      <c r="H98" s="23" t="str">
        <f t="shared" si="3"/>
        <v/>
      </c>
      <c r="I98" s="30">
        <v>29500</v>
      </c>
      <c r="J98" s="35"/>
      <c r="K98" s="35"/>
      <c r="L98" s="25" t="str">
        <f t="shared" si="4"/>
        <v/>
      </c>
      <c r="M98" s="26" t="str">
        <f t="shared" si="5"/>
        <v/>
      </c>
    </row>
    <row r="99" spans="1:13" s="27" customFormat="1" ht="14.1" customHeight="1">
      <c r="A99" s="17"/>
      <c r="B99" s="28" t="s">
        <v>237</v>
      </c>
      <c r="C99" s="29" t="s">
        <v>238</v>
      </c>
      <c r="D99" s="21"/>
      <c r="E99" s="21" t="s">
        <v>19</v>
      </c>
      <c r="F99" s="20" t="s">
        <v>157</v>
      </c>
      <c r="G99" s="30"/>
      <c r="H99" s="23" t="str">
        <f t="shared" si="3"/>
        <v/>
      </c>
      <c r="I99" s="30">
        <v>8200</v>
      </c>
      <c r="J99" s="35"/>
      <c r="K99" s="35"/>
      <c r="L99" s="25" t="str">
        <f t="shared" si="4"/>
        <v/>
      </c>
      <c r="M99" s="26" t="str">
        <f t="shared" si="5"/>
        <v/>
      </c>
    </row>
    <row r="100" spans="1:13" s="27" customFormat="1" ht="14.1" customHeight="1">
      <c r="A100" s="17"/>
      <c r="B100" s="18" t="s">
        <v>239</v>
      </c>
      <c r="C100" s="19" t="s">
        <v>240</v>
      </c>
      <c r="D100" s="20"/>
      <c r="E100" s="21" t="s">
        <v>19</v>
      </c>
      <c r="F100" s="21" t="s">
        <v>42</v>
      </c>
      <c r="G100" s="30"/>
      <c r="H100" s="23" t="str">
        <f t="shared" si="3"/>
        <v/>
      </c>
      <c r="I100" s="30">
        <v>3900</v>
      </c>
      <c r="J100" s="35"/>
      <c r="K100" s="21"/>
      <c r="L100" s="25" t="str">
        <f t="shared" si="4"/>
        <v/>
      </c>
      <c r="M100" s="26" t="str">
        <f t="shared" si="5"/>
        <v/>
      </c>
    </row>
    <row r="101" spans="1:13" s="27" customFormat="1" ht="14.1" customHeight="1">
      <c r="A101" s="17" t="s">
        <v>241</v>
      </c>
      <c r="B101" s="18" t="s">
        <v>242</v>
      </c>
      <c r="C101" s="19" t="s">
        <v>243</v>
      </c>
      <c r="D101" s="20"/>
      <c r="E101" s="21" t="s">
        <v>19</v>
      </c>
      <c r="F101" s="20" t="s">
        <v>244</v>
      </c>
      <c r="G101" s="30"/>
      <c r="H101" s="23" t="str">
        <f t="shared" si="3"/>
        <v/>
      </c>
      <c r="I101" s="30">
        <v>2200</v>
      </c>
      <c r="J101" s="21"/>
      <c r="K101" s="21"/>
      <c r="L101" s="25" t="str">
        <f t="shared" si="4"/>
        <v/>
      </c>
      <c r="M101" s="26" t="str">
        <f t="shared" si="5"/>
        <v/>
      </c>
    </row>
    <row r="102" spans="1:13" s="27" customFormat="1" ht="14.1" customHeight="1">
      <c r="A102" s="17"/>
      <c r="B102" s="18" t="s">
        <v>245</v>
      </c>
      <c r="C102" s="19" t="s">
        <v>246</v>
      </c>
      <c r="D102" s="20"/>
      <c r="E102" s="21" t="s">
        <v>19</v>
      </c>
      <c r="F102" s="20" t="s">
        <v>50</v>
      </c>
      <c r="G102" s="30"/>
      <c r="H102" s="23" t="str">
        <f t="shared" si="3"/>
        <v/>
      </c>
      <c r="I102" s="30">
        <v>2980</v>
      </c>
      <c r="J102" s="21"/>
      <c r="K102" s="21"/>
      <c r="L102" s="25" t="str">
        <f t="shared" si="4"/>
        <v/>
      </c>
      <c r="M102" s="26" t="str">
        <f t="shared" si="5"/>
        <v/>
      </c>
    </row>
    <row r="103" spans="1:13" s="27" customFormat="1" ht="14.1" customHeight="1">
      <c r="A103" s="17"/>
      <c r="B103" s="18" t="s">
        <v>247</v>
      </c>
      <c r="C103" s="19" t="s">
        <v>248</v>
      </c>
      <c r="D103" s="20"/>
      <c r="E103" s="21" t="s">
        <v>19</v>
      </c>
      <c r="F103" s="20" t="s">
        <v>50</v>
      </c>
      <c r="G103" s="30"/>
      <c r="H103" s="23" t="str">
        <f t="shared" si="3"/>
        <v/>
      </c>
      <c r="I103" s="30">
        <v>4950</v>
      </c>
      <c r="J103" s="35"/>
      <c r="K103" s="21"/>
      <c r="L103" s="25" t="str">
        <f t="shared" si="4"/>
        <v/>
      </c>
      <c r="M103" s="26" t="str">
        <f t="shared" si="5"/>
        <v/>
      </c>
    </row>
    <row r="104" spans="1:13" s="27" customFormat="1" ht="14.1" customHeight="1">
      <c r="A104" s="17"/>
      <c r="B104" s="28" t="s">
        <v>249</v>
      </c>
      <c r="C104" s="29" t="s">
        <v>250</v>
      </c>
      <c r="D104" s="21"/>
      <c r="E104" s="21" t="s">
        <v>19</v>
      </c>
      <c r="F104" s="21" t="s">
        <v>50</v>
      </c>
      <c r="G104" s="30"/>
      <c r="H104" s="23" t="str">
        <f t="shared" si="3"/>
        <v/>
      </c>
      <c r="I104" s="30">
        <v>740</v>
      </c>
      <c r="J104" s="21"/>
      <c r="K104" s="21"/>
      <c r="L104" s="25" t="str">
        <f t="shared" si="4"/>
        <v/>
      </c>
      <c r="M104" s="26" t="str">
        <f t="shared" si="5"/>
        <v/>
      </c>
    </row>
    <row r="105" spans="1:13" s="27" customFormat="1" ht="14.1" customHeight="1">
      <c r="A105" s="17"/>
      <c r="B105" s="18" t="s">
        <v>251</v>
      </c>
      <c r="C105" s="19" t="s">
        <v>252</v>
      </c>
      <c r="D105" s="20"/>
      <c r="E105" s="21" t="s">
        <v>19</v>
      </c>
      <c r="F105" s="21" t="s">
        <v>117</v>
      </c>
      <c r="G105" s="30"/>
      <c r="H105" s="23" t="str">
        <f t="shared" si="3"/>
        <v/>
      </c>
      <c r="I105" s="30">
        <v>3760</v>
      </c>
      <c r="J105" s="21"/>
      <c r="K105" s="35"/>
      <c r="L105" s="25" t="str">
        <f t="shared" si="4"/>
        <v/>
      </c>
      <c r="M105" s="26" t="str">
        <f t="shared" si="5"/>
        <v/>
      </c>
    </row>
    <row r="106" spans="1:13" s="27" customFormat="1" ht="14.1" customHeight="1">
      <c r="A106" s="17"/>
      <c r="B106" s="18" t="s">
        <v>253</v>
      </c>
      <c r="C106" s="19" t="s">
        <v>254</v>
      </c>
      <c r="D106" s="20"/>
      <c r="E106" s="21" t="s">
        <v>19</v>
      </c>
      <c r="F106" s="20" t="s">
        <v>244</v>
      </c>
      <c r="G106" s="22"/>
      <c r="H106" s="23" t="str">
        <f t="shared" si="3"/>
        <v/>
      </c>
      <c r="I106" s="22">
        <v>6280</v>
      </c>
      <c r="J106" s="21"/>
      <c r="K106" s="21"/>
      <c r="L106" s="25" t="str">
        <f t="shared" si="4"/>
        <v/>
      </c>
      <c r="M106" s="26" t="str">
        <f t="shared" si="5"/>
        <v/>
      </c>
    </row>
    <row r="107" spans="1:13" s="27" customFormat="1" ht="14.1" customHeight="1">
      <c r="A107" s="17"/>
      <c r="B107" s="28" t="s">
        <v>255</v>
      </c>
      <c r="C107" s="29" t="s">
        <v>256</v>
      </c>
      <c r="D107" s="21"/>
      <c r="E107" s="21" t="s">
        <v>19</v>
      </c>
      <c r="F107" s="20" t="s">
        <v>244</v>
      </c>
      <c r="G107" s="22"/>
      <c r="H107" s="23" t="str">
        <f t="shared" si="3"/>
        <v/>
      </c>
      <c r="I107" s="22">
        <v>560</v>
      </c>
      <c r="J107" s="21"/>
      <c r="K107" s="21"/>
      <c r="L107" s="25" t="str">
        <f t="shared" si="4"/>
        <v/>
      </c>
      <c r="M107" s="26" t="str">
        <f t="shared" si="5"/>
        <v/>
      </c>
    </row>
    <row r="108" spans="1:13" s="27" customFormat="1" ht="14.1" customHeight="1">
      <c r="A108" s="17"/>
      <c r="B108" s="28" t="s">
        <v>257</v>
      </c>
      <c r="C108" s="29" t="s">
        <v>258</v>
      </c>
      <c r="D108" s="21"/>
      <c r="E108" s="21" t="s">
        <v>19</v>
      </c>
      <c r="F108" s="20" t="s">
        <v>50</v>
      </c>
      <c r="G108" s="30"/>
      <c r="H108" s="23" t="str">
        <f t="shared" si="3"/>
        <v/>
      </c>
      <c r="I108" s="30">
        <v>43550</v>
      </c>
      <c r="J108" s="35"/>
      <c r="K108" s="35"/>
      <c r="L108" s="25" t="str">
        <f t="shared" si="4"/>
        <v/>
      </c>
      <c r="M108" s="26" t="str">
        <f t="shared" si="5"/>
        <v/>
      </c>
    </row>
    <row r="109" spans="1:13" s="27" customFormat="1" ht="14.1" customHeight="1">
      <c r="A109" s="17"/>
      <c r="B109" s="28" t="s">
        <v>259</v>
      </c>
      <c r="C109" s="29" t="s">
        <v>260</v>
      </c>
      <c r="D109" s="21"/>
      <c r="E109" s="21" t="s">
        <v>19</v>
      </c>
      <c r="F109" s="21" t="s">
        <v>68</v>
      </c>
      <c r="G109" s="30"/>
      <c r="H109" s="23" t="str">
        <f t="shared" si="3"/>
        <v/>
      </c>
      <c r="I109" s="30">
        <v>450</v>
      </c>
      <c r="J109" s="21"/>
      <c r="K109" s="21"/>
      <c r="L109" s="25" t="str">
        <f t="shared" si="4"/>
        <v/>
      </c>
      <c r="M109" s="26" t="str">
        <f t="shared" si="5"/>
        <v/>
      </c>
    </row>
    <row r="110" spans="1:13" s="27" customFormat="1" ht="14.1" customHeight="1">
      <c r="A110" s="17"/>
      <c r="B110" s="28" t="s">
        <v>261</v>
      </c>
      <c r="C110" s="29" t="s">
        <v>262</v>
      </c>
      <c r="D110" s="21"/>
      <c r="E110" s="21" t="s">
        <v>19</v>
      </c>
      <c r="F110" s="21" t="s">
        <v>68</v>
      </c>
      <c r="G110" s="30"/>
      <c r="H110" s="23" t="str">
        <f t="shared" si="3"/>
        <v/>
      </c>
      <c r="I110" s="30">
        <v>17220</v>
      </c>
      <c r="J110" s="21"/>
      <c r="K110" s="21"/>
      <c r="L110" s="25" t="str">
        <f t="shared" si="4"/>
        <v/>
      </c>
      <c r="M110" s="26" t="str">
        <f t="shared" si="5"/>
        <v/>
      </c>
    </row>
    <row r="111" spans="1:13" s="27" customFormat="1" ht="14.1" customHeight="1">
      <c r="A111" s="17" t="s">
        <v>263</v>
      </c>
      <c r="B111" s="18" t="s">
        <v>264</v>
      </c>
      <c r="C111" s="19" t="s">
        <v>265</v>
      </c>
      <c r="D111" s="20"/>
      <c r="E111" s="21" t="s">
        <v>19</v>
      </c>
      <c r="F111" s="21" t="s">
        <v>68</v>
      </c>
      <c r="G111" s="30"/>
      <c r="H111" s="23" t="str">
        <f t="shared" si="3"/>
        <v/>
      </c>
      <c r="I111" s="30">
        <v>9430</v>
      </c>
      <c r="J111" s="21"/>
      <c r="K111" s="35"/>
      <c r="L111" s="25" t="str">
        <f t="shared" si="4"/>
        <v/>
      </c>
      <c r="M111" s="26" t="str">
        <f t="shared" si="5"/>
        <v/>
      </c>
    </row>
    <row r="112" spans="1:13" s="27" customFormat="1" ht="14.1" customHeight="1">
      <c r="A112" s="17"/>
      <c r="B112" s="18" t="s">
        <v>266</v>
      </c>
      <c r="C112" s="19" t="s">
        <v>267</v>
      </c>
      <c r="D112" s="20"/>
      <c r="E112" s="21" t="s">
        <v>19</v>
      </c>
      <c r="F112" s="21" t="s">
        <v>68</v>
      </c>
      <c r="G112" s="22"/>
      <c r="H112" s="23" t="str">
        <f t="shared" si="3"/>
        <v/>
      </c>
      <c r="I112" s="22">
        <v>97500</v>
      </c>
      <c r="J112" s="36"/>
      <c r="K112" s="36"/>
      <c r="L112" s="25" t="str">
        <f t="shared" si="4"/>
        <v/>
      </c>
      <c r="M112" s="26" t="str">
        <f t="shared" si="5"/>
        <v/>
      </c>
    </row>
    <row r="113" spans="1:13" s="27" customFormat="1" ht="14.1" customHeight="1">
      <c r="A113" s="17"/>
      <c r="B113" s="28" t="s">
        <v>268</v>
      </c>
      <c r="C113" s="19" t="s">
        <v>267</v>
      </c>
      <c r="D113" s="20"/>
      <c r="E113" s="21" t="s">
        <v>19</v>
      </c>
      <c r="F113" s="21" t="s">
        <v>68</v>
      </c>
      <c r="G113" s="30"/>
      <c r="H113" s="23" t="str">
        <f t="shared" si="3"/>
        <v/>
      </c>
      <c r="I113" s="30">
        <v>347600</v>
      </c>
      <c r="J113" s="35"/>
      <c r="K113" s="35"/>
      <c r="L113" s="25" t="str">
        <f t="shared" si="4"/>
        <v/>
      </c>
      <c r="M113" s="26" t="str">
        <f t="shared" si="5"/>
        <v/>
      </c>
    </row>
    <row r="114" spans="1:13" s="27" customFormat="1" ht="14.1" customHeight="1">
      <c r="A114" s="17" t="s">
        <v>269</v>
      </c>
      <c r="B114" s="28" t="s">
        <v>270</v>
      </c>
      <c r="C114" s="19" t="s">
        <v>701</v>
      </c>
      <c r="D114" s="20"/>
      <c r="E114" s="21" t="s">
        <v>19</v>
      </c>
      <c r="F114" s="21" t="s">
        <v>272</v>
      </c>
      <c r="G114" s="30"/>
      <c r="H114" s="23" t="str">
        <f t="shared" si="3"/>
        <v/>
      </c>
      <c r="I114" s="30">
        <v>230000</v>
      </c>
      <c r="J114" s="35"/>
      <c r="K114" s="35"/>
      <c r="L114" s="25" t="str">
        <f t="shared" si="4"/>
        <v/>
      </c>
      <c r="M114" s="26" t="str">
        <f t="shared" si="5"/>
        <v/>
      </c>
    </row>
    <row r="115" spans="1:13" s="27" customFormat="1" ht="14.1" customHeight="1">
      <c r="A115" s="17"/>
      <c r="B115" s="18" t="s">
        <v>273</v>
      </c>
      <c r="C115" s="19" t="s">
        <v>274</v>
      </c>
      <c r="D115" s="20"/>
      <c r="E115" s="21" t="s">
        <v>19</v>
      </c>
      <c r="F115" s="21" t="s">
        <v>272</v>
      </c>
      <c r="G115" s="30"/>
      <c r="H115" s="23" t="str">
        <f t="shared" si="3"/>
        <v/>
      </c>
      <c r="I115" s="30">
        <v>169000</v>
      </c>
      <c r="J115" s="35"/>
      <c r="K115" s="35"/>
      <c r="L115" s="25" t="str">
        <f t="shared" si="4"/>
        <v/>
      </c>
      <c r="M115" s="26" t="str">
        <f t="shared" si="5"/>
        <v/>
      </c>
    </row>
    <row r="116" spans="1:13" s="27" customFormat="1" ht="14.1" customHeight="1">
      <c r="A116" s="17"/>
      <c r="B116" s="18" t="s">
        <v>275</v>
      </c>
      <c r="C116" s="29" t="s">
        <v>276</v>
      </c>
      <c r="D116" s="20"/>
      <c r="E116" s="21" t="s">
        <v>19</v>
      </c>
      <c r="F116" s="21" t="s">
        <v>272</v>
      </c>
      <c r="G116" s="30"/>
      <c r="H116" s="23" t="str">
        <f t="shared" si="3"/>
        <v/>
      </c>
      <c r="I116" s="30">
        <v>62000</v>
      </c>
      <c r="J116" s="35"/>
      <c r="K116" s="35"/>
      <c r="L116" s="25" t="str">
        <f t="shared" si="4"/>
        <v/>
      </c>
      <c r="M116" s="26" t="str">
        <f t="shared" si="5"/>
        <v/>
      </c>
    </row>
    <row r="117" spans="1:13" s="27" customFormat="1" ht="14.1" customHeight="1">
      <c r="A117" s="42" t="s">
        <v>702</v>
      </c>
      <c r="B117" s="28" t="s">
        <v>278</v>
      </c>
      <c r="C117" s="29" t="s">
        <v>703</v>
      </c>
      <c r="D117" s="21"/>
      <c r="E117" s="21" t="s">
        <v>19</v>
      </c>
      <c r="F117" s="21" t="s">
        <v>280</v>
      </c>
      <c r="G117" s="30"/>
      <c r="H117" s="23" t="str">
        <f t="shared" si="3"/>
        <v/>
      </c>
      <c r="I117" s="30">
        <v>550000</v>
      </c>
      <c r="J117" s="35"/>
      <c r="K117" s="35"/>
      <c r="L117" s="25" t="str">
        <f t="shared" si="4"/>
        <v/>
      </c>
      <c r="M117" s="26" t="str">
        <f t="shared" si="5"/>
        <v/>
      </c>
    </row>
    <row r="118" spans="1:13" s="27" customFormat="1" ht="14.1" customHeight="1">
      <c r="A118" s="47"/>
      <c r="B118" s="28" t="s">
        <v>281</v>
      </c>
      <c r="C118" s="29" t="s">
        <v>704</v>
      </c>
      <c r="D118" s="21"/>
      <c r="E118" s="21" t="s">
        <v>19</v>
      </c>
      <c r="F118" s="21" t="s">
        <v>280</v>
      </c>
      <c r="G118" s="30"/>
      <c r="H118" s="23" t="str">
        <f t="shared" si="3"/>
        <v/>
      </c>
      <c r="I118" s="30">
        <v>1270000</v>
      </c>
      <c r="J118" s="21"/>
      <c r="K118" s="21"/>
      <c r="L118" s="25" t="str">
        <f t="shared" si="4"/>
        <v/>
      </c>
      <c r="M118" s="26" t="str">
        <f t="shared" si="5"/>
        <v/>
      </c>
    </row>
    <row r="119" spans="1:13" s="27" customFormat="1" ht="14.1" customHeight="1">
      <c r="A119" s="42" t="s">
        <v>277</v>
      </c>
      <c r="B119" s="28" t="s">
        <v>283</v>
      </c>
      <c r="C119" s="29" t="s">
        <v>284</v>
      </c>
      <c r="D119" s="21" t="s">
        <v>129</v>
      </c>
      <c r="E119" s="21" t="s">
        <v>19</v>
      </c>
      <c r="F119" s="21" t="s">
        <v>280</v>
      </c>
      <c r="G119" s="30"/>
      <c r="H119" s="23" t="str">
        <f t="shared" si="3"/>
        <v/>
      </c>
      <c r="I119" s="30">
        <v>1105000</v>
      </c>
      <c r="J119" s="35"/>
      <c r="K119" s="35"/>
      <c r="L119" s="25" t="str">
        <f t="shared" si="4"/>
        <v/>
      </c>
      <c r="M119" s="26" t="str">
        <f t="shared" si="5"/>
        <v/>
      </c>
    </row>
    <row r="120" spans="1:13" s="27" customFormat="1" ht="14.1" customHeight="1">
      <c r="A120" s="47"/>
      <c r="B120" s="28" t="s">
        <v>285</v>
      </c>
      <c r="C120" s="29" t="s">
        <v>286</v>
      </c>
      <c r="D120" s="21" t="s">
        <v>129</v>
      </c>
      <c r="E120" s="21" t="s">
        <v>19</v>
      </c>
      <c r="F120" s="21" t="s">
        <v>280</v>
      </c>
      <c r="G120" s="30"/>
      <c r="H120" s="23" t="str">
        <f t="shared" si="3"/>
        <v/>
      </c>
      <c r="I120" s="30">
        <v>15028200</v>
      </c>
      <c r="J120" s="35"/>
      <c r="K120" s="35"/>
      <c r="L120" s="25" t="str">
        <f t="shared" si="4"/>
        <v/>
      </c>
      <c r="M120" s="26" t="str">
        <f t="shared" si="5"/>
        <v/>
      </c>
    </row>
    <row r="121" spans="1:13" s="27" customFormat="1" ht="14.1" customHeight="1">
      <c r="A121" s="21" t="s">
        <v>287</v>
      </c>
      <c r="B121" s="28" t="s">
        <v>288</v>
      </c>
      <c r="C121" s="29" t="s">
        <v>289</v>
      </c>
      <c r="D121" s="21"/>
      <c r="E121" s="21" t="s">
        <v>19</v>
      </c>
      <c r="F121" s="21" t="s">
        <v>50</v>
      </c>
      <c r="G121" s="30"/>
      <c r="H121" s="23" t="str">
        <f t="shared" si="3"/>
        <v/>
      </c>
      <c r="I121" s="30">
        <v>5104</v>
      </c>
      <c r="J121" s="21"/>
      <c r="K121" s="21"/>
      <c r="L121" s="25" t="str">
        <f t="shared" si="4"/>
        <v/>
      </c>
      <c r="M121" s="26" t="str">
        <f t="shared" si="5"/>
        <v/>
      </c>
    </row>
    <row r="122" spans="1:13" s="27" customFormat="1" ht="14.1" customHeight="1">
      <c r="A122" s="37" t="s">
        <v>290</v>
      </c>
      <c r="B122" s="28" t="s">
        <v>291</v>
      </c>
      <c r="C122" s="29" t="s">
        <v>292</v>
      </c>
      <c r="D122" s="21"/>
      <c r="E122" s="21" t="s">
        <v>19</v>
      </c>
      <c r="F122" s="20" t="s">
        <v>50</v>
      </c>
      <c r="G122" s="38"/>
      <c r="H122" s="23" t="str">
        <f t="shared" si="3"/>
        <v/>
      </c>
      <c r="I122" s="38">
        <v>331</v>
      </c>
      <c r="J122" s="39"/>
      <c r="K122" s="39"/>
      <c r="L122" s="25" t="str">
        <f t="shared" si="4"/>
        <v/>
      </c>
      <c r="M122" s="26" t="str">
        <f t="shared" si="5"/>
        <v/>
      </c>
    </row>
    <row r="123" spans="1:13" s="27" customFormat="1" ht="14.1" customHeight="1">
      <c r="A123" s="37"/>
      <c r="B123" s="28" t="s">
        <v>293</v>
      </c>
      <c r="C123" s="29" t="s">
        <v>294</v>
      </c>
      <c r="D123" s="21"/>
      <c r="E123" s="21" t="s">
        <v>19</v>
      </c>
      <c r="F123" s="21" t="s">
        <v>50</v>
      </c>
      <c r="G123" s="38"/>
      <c r="H123" s="23" t="str">
        <f t="shared" si="3"/>
        <v/>
      </c>
      <c r="I123" s="38">
        <v>1732</v>
      </c>
      <c r="J123" s="39"/>
      <c r="K123" s="39"/>
      <c r="L123" s="25" t="str">
        <f t="shared" si="4"/>
        <v/>
      </c>
      <c r="M123" s="26" t="str">
        <f t="shared" si="5"/>
        <v/>
      </c>
    </row>
    <row r="124" spans="1:13" s="27" customFormat="1" ht="14.1" customHeight="1">
      <c r="A124" s="37"/>
      <c r="B124" s="28" t="s">
        <v>705</v>
      </c>
      <c r="C124" s="29" t="s">
        <v>296</v>
      </c>
      <c r="D124" s="21"/>
      <c r="E124" s="21" t="s">
        <v>19</v>
      </c>
      <c r="F124" s="20" t="s">
        <v>50</v>
      </c>
      <c r="G124" s="38"/>
      <c r="H124" s="23" t="str">
        <f t="shared" si="3"/>
        <v/>
      </c>
      <c r="I124" s="38">
        <v>608</v>
      </c>
      <c r="J124" s="39"/>
      <c r="K124" s="40"/>
      <c r="L124" s="25" t="str">
        <f t="shared" si="4"/>
        <v/>
      </c>
      <c r="M124" s="26" t="str">
        <f t="shared" si="5"/>
        <v/>
      </c>
    </row>
    <row r="125" spans="1:13" s="27" customFormat="1" ht="14.1" customHeight="1">
      <c r="A125" s="37"/>
      <c r="B125" s="28" t="s">
        <v>297</v>
      </c>
      <c r="C125" s="29" t="s">
        <v>298</v>
      </c>
      <c r="D125" s="21"/>
      <c r="E125" s="21" t="s">
        <v>19</v>
      </c>
      <c r="F125" s="20" t="s">
        <v>50</v>
      </c>
      <c r="G125" s="38"/>
      <c r="H125" s="23" t="str">
        <f t="shared" si="3"/>
        <v/>
      </c>
      <c r="I125" s="38">
        <v>680</v>
      </c>
      <c r="J125" s="40"/>
      <c r="K125" s="40"/>
      <c r="L125" s="25" t="str">
        <f t="shared" si="4"/>
        <v/>
      </c>
      <c r="M125" s="26" t="str">
        <f t="shared" si="5"/>
        <v/>
      </c>
    </row>
    <row r="126" spans="1:13" s="27" customFormat="1" ht="14.1" customHeight="1">
      <c r="A126" s="37"/>
      <c r="B126" s="28" t="s">
        <v>299</v>
      </c>
      <c r="C126" s="29" t="s">
        <v>300</v>
      </c>
      <c r="D126" s="21"/>
      <c r="E126" s="21" t="s">
        <v>19</v>
      </c>
      <c r="F126" s="21" t="s">
        <v>50</v>
      </c>
      <c r="G126" s="38"/>
      <c r="H126" s="23" t="str">
        <f t="shared" si="3"/>
        <v/>
      </c>
      <c r="I126" s="38">
        <v>21320</v>
      </c>
      <c r="J126" s="39"/>
      <c r="K126" s="39"/>
      <c r="L126" s="25" t="str">
        <f t="shared" si="4"/>
        <v/>
      </c>
      <c r="M126" s="26" t="str">
        <f t="shared" si="5"/>
        <v/>
      </c>
    </row>
    <row r="127" spans="1:13" s="27" customFormat="1" ht="14.1" customHeight="1">
      <c r="A127" s="37"/>
      <c r="B127" s="28" t="s">
        <v>301</v>
      </c>
      <c r="C127" s="29" t="s">
        <v>706</v>
      </c>
      <c r="D127" s="21"/>
      <c r="E127" s="21" t="s">
        <v>19</v>
      </c>
      <c r="F127" s="21" t="s">
        <v>50</v>
      </c>
      <c r="G127" s="38"/>
      <c r="H127" s="23" t="str">
        <f t="shared" si="3"/>
        <v/>
      </c>
      <c r="I127" s="38">
        <v>670</v>
      </c>
      <c r="J127" s="40"/>
      <c r="K127" s="40"/>
      <c r="L127" s="25" t="str">
        <f t="shared" si="4"/>
        <v/>
      </c>
      <c r="M127" s="26" t="str">
        <f t="shared" si="5"/>
        <v/>
      </c>
    </row>
    <row r="128" spans="1:13" s="27" customFormat="1" ht="14.1" customHeight="1">
      <c r="A128" s="37"/>
      <c r="B128" s="18" t="s">
        <v>303</v>
      </c>
      <c r="C128" s="29" t="s">
        <v>304</v>
      </c>
      <c r="D128" s="21"/>
      <c r="E128" s="21" t="s">
        <v>15</v>
      </c>
      <c r="F128" s="20" t="s">
        <v>114</v>
      </c>
      <c r="G128" s="30"/>
      <c r="H128" s="23" t="str">
        <f t="shared" si="3"/>
        <v/>
      </c>
      <c r="I128" s="30">
        <v>16951</v>
      </c>
      <c r="J128" s="39"/>
      <c r="K128" s="75"/>
      <c r="L128" s="25" t="str">
        <f t="shared" si="4"/>
        <v/>
      </c>
      <c r="M128" s="26" t="str">
        <f t="shared" si="5"/>
        <v/>
      </c>
    </row>
    <row r="129" spans="1:13" s="27" customFormat="1" ht="14.1" customHeight="1">
      <c r="A129" s="37"/>
      <c r="B129" s="28" t="s">
        <v>305</v>
      </c>
      <c r="C129" s="29" t="s">
        <v>707</v>
      </c>
      <c r="D129" s="21"/>
      <c r="E129" s="21" t="s">
        <v>19</v>
      </c>
      <c r="F129" s="21" t="s">
        <v>50</v>
      </c>
      <c r="G129" s="30"/>
      <c r="H129" s="23" t="str">
        <f t="shared" si="3"/>
        <v/>
      </c>
      <c r="I129" s="30">
        <v>2830</v>
      </c>
      <c r="J129" s="39"/>
      <c r="K129" s="75"/>
      <c r="L129" s="25" t="str">
        <f t="shared" si="4"/>
        <v/>
      </c>
      <c r="M129" s="26" t="str">
        <f t="shared" si="5"/>
        <v/>
      </c>
    </row>
    <row r="130" spans="1:13" s="27" customFormat="1" ht="14.1" customHeight="1">
      <c r="A130" s="37"/>
      <c r="B130" s="28" t="s">
        <v>708</v>
      </c>
      <c r="C130" s="19" t="s">
        <v>709</v>
      </c>
      <c r="D130" s="20"/>
      <c r="E130" s="21" t="s">
        <v>19</v>
      </c>
      <c r="F130" s="21" t="s">
        <v>710</v>
      </c>
      <c r="G130" s="30"/>
      <c r="H130" s="23" t="str">
        <f t="shared" si="3"/>
        <v/>
      </c>
      <c r="I130" s="30">
        <v>21500</v>
      </c>
      <c r="J130" s="35"/>
      <c r="K130" s="75"/>
      <c r="L130" s="25" t="str">
        <f t="shared" si="4"/>
        <v/>
      </c>
      <c r="M130" s="26" t="str">
        <f t="shared" si="5"/>
        <v/>
      </c>
    </row>
    <row r="131" spans="1:13" s="27" customFormat="1" ht="14.1" customHeight="1">
      <c r="A131" s="37"/>
      <c r="B131" s="28" t="s">
        <v>309</v>
      </c>
      <c r="C131" s="29" t="s">
        <v>310</v>
      </c>
      <c r="D131" s="21"/>
      <c r="E131" s="21" t="s">
        <v>19</v>
      </c>
      <c r="F131" s="21" t="s">
        <v>280</v>
      </c>
      <c r="G131" s="22"/>
      <c r="H131" s="23" t="str">
        <f t="shared" ref="H131:H194" si="6">IF(G131="","",IF(G131&gt;I131,"▽","▲"))</f>
        <v/>
      </c>
      <c r="I131" s="22">
        <v>13300000</v>
      </c>
      <c r="J131" s="35"/>
      <c r="K131" s="75"/>
      <c r="L131" s="25" t="str">
        <f t="shared" si="4"/>
        <v/>
      </c>
      <c r="M131" s="26" t="str">
        <f t="shared" si="5"/>
        <v/>
      </c>
    </row>
    <row r="132" spans="1:13" s="27" customFormat="1" ht="14.1" customHeight="1">
      <c r="A132" s="37"/>
      <c r="B132" s="28" t="s">
        <v>311</v>
      </c>
      <c r="C132" s="41" t="s">
        <v>312</v>
      </c>
      <c r="D132" s="21"/>
      <c r="E132" s="21" t="s">
        <v>19</v>
      </c>
      <c r="F132" s="21" t="s">
        <v>280</v>
      </c>
      <c r="G132" s="22"/>
      <c r="H132" s="23" t="str">
        <f t="shared" si="6"/>
        <v/>
      </c>
      <c r="I132" s="22">
        <v>33800</v>
      </c>
      <c r="J132" s="39"/>
      <c r="K132" s="75"/>
      <c r="L132" s="25" t="str">
        <f t="shared" ref="L132:L195" si="7">IF(G132="","",I132-G132)</f>
        <v/>
      </c>
      <c r="M132" s="26" t="str">
        <f t="shared" ref="M132:M195" si="8">IF(G132="","",((I132-G132)/G132)*100)</f>
        <v/>
      </c>
    </row>
    <row r="133" spans="1:13" s="27" customFormat="1" ht="14.1" customHeight="1">
      <c r="A133" s="37"/>
      <c r="B133" s="28" t="s">
        <v>313</v>
      </c>
      <c r="C133" s="29" t="s">
        <v>314</v>
      </c>
      <c r="D133" s="21"/>
      <c r="E133" s="21" t="s">
        <v>19</v>
      </c>
      <c r="F133" s="21" t="s">
        <v>280</v>
      </c>
      <c r="G133" s="22"/>
      <c r="H133" s="23" t="str">
        <f t="shared" si="6"/>
        <v/>
      </c>
      <c r="I133" s="22">
        <v>82857</v>
      </c>
      <c r="J133" s="35"/>
      <c r="K133" s="75"/>
      <c r="L133" s="25" t="str">
        <f t="shared" si="7"/>
        <v/>
      </c>
      <c r="M133" s="26" t="str">
        <f t="shared" si="8"/>
        <v/>
      </c>
    </row>
    <row r="134" spans="1:13" s="27" customFormat="1" ht="14.1" customHeight="1">
      <c r="A134" s="37"/>
      <c r="B134" s="28" t="s">
        <v>315</v>
      </c>
      <c r="C134" s="29" t="s">
        <v>316</v>
      </c>
      <c r="D134" s="21"/>
      <c r="E134" s="21" t="s">
        <v>19</v>
      </c>
      <c r="F134" s="21" t="s">
        <v>68</v>
      </c>
      <c r="G134" s="30"/>
      <c r="H134" s="23" t="str">
        <f t="shared" si="6"/>
        <v/>
      </c>
      <c r="I134" s="30">
        <v>1900</v>
      </c>
      <c r="J134" s="35"/>
      <c r="K134" s="75"/>
      <c r="L134" s="25" t="str">
        <f t="shared" si="7"/>
        <v/>
      </c>
      <c r="M134" s="26" t="str">
        <f t="shared" si="8"/>
        <v/>
      </c>
    </row>
    <row r="135" spans="1:13" s="27" customFormat="1" ht="14.1" customHeight="1">
      <c r="A135" s="37"/>
      <c r="B135" s="28" t="s">
        <v>317</v>
      </c>
      <c r="C135" s="29" t="s">
        <v>318</v>
      </c>
      <c r="D135" s="21"/>
      <c r="E135" s="21" t="s">
        <v>19</v>
      </c>
      <c r="F135" s="21" t="s">
        <v>68</v>
      </c>
      <c r="G135" s="22"/>
      <c r="H135" s="23" t="str">
        <f t="shared" si="6"/>
        <v/>
      </c>
      <c r="I135" s="22">
        <v>115000</v>
      </c>
      <c r="J135" s="35"/>
      <c r="K135" s="75"/>
      <c r="L135" s="25" t="str">
        <f t="shared" si="7"/>
        <v/>
      </c>
      <c r="M135" s="26" t="str">
        <f t="shared" si="8"/>
        <v/>
      </c>
    </row>
    <row r="136" spans="1:13" s="27" customFormat="1" ht="13.5" customHeight="1">
      <c r="A136" s="37"/>
      <c r="B136" s="28" t="s">
        <v>319</v>
      </c>
      <c r="C136" s="29" t="s">
        <v>320</v>
      </c>
      <c r="D136" s="21"/>
      <c r="E136" s="21" t="s">
        <v>19</v>
      </c>
      <c r="F136" s="21" t="s">
        <v>280</v>
      </c>
      <c r="G136" s="30"/>
      <c r="H136" s="23" t="str">
        <f t="shared" si="6"/>
        <v/>
      </c>
      <c r="I136" s="30">
        <v>21000</v>
      </c>
      <c r="J136" s="21"/>
      <c r="K136" s="75"/>
      <c r="L136" s="25" t="str">
        <f t="shared" si="7"/>
        <v/>
      </c>
      <c r="M136" s="26" t="str">
        <f t="shared" si="8"/>
        <v/>
      </c>
    </row>
    <row r="137" spans="1:13" s="27" customFormat="1" ht="14.4">
      <c r="A137" s="17" t="s">
        <v>321</v>
      </c>
      <c r="B137" s="28" t="s">
        <v>322</v>
      </c>
      <c r="C137" s="29" t="s">
        <v>323</v>
      </c>
      <c r="D137" s="21"/>
      <c r="E137" s="21" t="s">
        <v>19</v>
      </c>
      <c r="F137" s="21" t="s">
        <v>68</v>
      </c>
      <c r="G137" s="30"/>
      <c r="H137" s="23" t="str">
        <f t="shared" si="6"/>
        <v/>
      </c>
      <c r="I137" s="30">
        <v>112000</v>
      </c>
      <c r="J137" s="35"/>
      <c r="K137" s="35"/>
      <c r="L137" s="25" t="str">
        <f t="shared" si="7"/>
        <v/>
      </c>
      <c r="M137" s="26" t="str">
        <f t="shared" si="8"/>
        <v/>
      </c>
    </row>
    <row r="138" spans="1:13" s="27" customFormat="1" ht="14.1" customHeight="1">
      <c r="A138" s="17"/>
      <c r="B138" s="28" t="s">
        <v>711</v>
      </c>
      <c r="C138" s="29" t="s">
        <v>712</v>
      </c>
      <c r="D138" s="21"/>
      <c r="E138" s="21" t="s">
        <v>19</v>
      </c>
      <c r="F138" s="21" t="s">
        <v>280</v>
      </c>
      <c r="G138" s="30"/>
      <c r="H138" s="23" t="str">
        <f t="shared" si="6"/>
        <v/>
      </c>
      <c r="I138" s="30">
        <v>1970000</v>
      </c>
      <c r="J138" s="35"/>
      <c r="K138" s="21"/>
      <c r="L138" s="25" t="str">
        <f t="shared" si="7"/>
        <v/>
      </c>
      <c r="M138" s="26" t="str">
        <f t="shared" si="8"/>
        <v/>
      </c>
    </row>
    <row r="139" spans="1:13" s="27" customFormat="1" ht="14.1" customHeight="1">
      <c r="A139" s="17"/>
      <c r="B139" s="28" t="s">
        <v>326</v>
      </c>
      <c r="C139" s="29" t="s">
        <v>327</v>
      </c>
      <c r="D139" s="21"/>
      <c r="E139" s="21" t="s">
        <v>19</v>
      </c>
      <c r="F139" s="21" t="s">
        <v>280</v>
      </c>
      <c r="G139" s="30"/>
      <c r="H139" s="23" t="str">
        <f t="shared" si="6"/>
        <v/>
      </c>
      <c r="I139" s="30">
        <v>196000</v>
      </c>
      <c r="J139" s="35"/>
      <c r="K139" s="35"/>
      <c r="L139" s="25" t="str">
        <f t="shared" si="7"/>
        <v/>
      </c>
      <c r="M139" s="26" t="str">
        <f t="shared" si="8"/>
        <v/>
      </c>
    </row>
    <row r="140" spans="1:13" s="27" customFormat="1" ht="14.1" customHeight="1">
      <c r="A140" s="17"/>
      <c r="B140" s="28" t="s">
        <v>328</v>
      </c>
      <c r="C140" s="29" t="s">
        <v>329</v>
      </c>
      <c r="D140" s="21"/>
      <c r="E140" s="21" t="s">
        <v>19</v>
      </c>
      <c r="F140" s="21" t="s">
        <v>16</v>
      </c>
      <c r="G140" s="30"/>
      <c r="H140" s="23" t="str">
        <f t="shared" si="6"/>
        <v/>
      </c>
      <c r="I140" s="30">
        <v>2980</v>
      </c>
      <c r="J140" s="21"/>
      <c r="K140" s="21"/>
      <c r="L140" s="25" t="str">
        <f t="shared" si="7"/>
        <v/>
      </c>
      <c r="M140" s="26" t="str">
        <f t="shared" si="8"/>
        <v/>
      </c>
    </row>
    <row r="141" spans="1:13" s="27" customFormat="1" ht="14.1" customHeight="1">
      <c r="A141" s="17"/>
      <c r="B141" s="28" t="s">
        <v>330</v>
      </c>
      <c r="C141" s="29" t="s">
        <v>331</v>
      </c>
      <c r="D141" s="21"/>
      <c r="E141" s="21" t="s">
        <v>19</v>
      </c>
      <c r="F141" s="21" t="s">
        <v>280</v>
      </c>
      <c r="G141" s="30"/>
      <c r="H141" s="23" t="str">
        <f t="shared" si="6"/>
        <v/>
      </c>
      <c r="I141" s="30">
        <v>90000</v>
      </c>
      <c r="J141" s="35"/>
      <c r="K141" s="35"/>
      <c r="L141" s="25" t="str">
        <f t="shared" si="7"/>
        <v/>
      </c>
      <c r="M141" s="26" t="str">
        <f t="shared" si="8"/>
        <v/>
      </c>
    </row>
    <row r="142" spans="1:13" s="27" customFormat="1" ht="14.1" customHeight="1">
      <c r="A142" s="17"/>
      <c r="B142" s="28" t="s">
        <v>332</v>
      </c>
      <c r="C142" s="29" t="s">
        <v>333</v>
      </c>
      <c r="D142" s="21"/>
      <c r="E142" s="21" t="s">
        <v>19</v>
      </c>
      <c r="F142" s="21" t="s">
        <v>280</v>
      </c>
      <c r="G142" s="30"/>
      <c r="H142" s="23" t="str">
        <f t="shared" si="6"/>
        <v/>
      </c>
      <c r="I142" s="30">
        <v>176000</v>
      </c>
      <c r="J142" s="35"/>
      <c r="K142" s="35"/>
      <c r="L142" s="25" t="str">
        <f t="shared" si="7"/>
        <v/>
      </c>
      <c r="M142" s="26" t="str">
        <f t="shared" si="8"/>
        <v/>
      </c>
    </row>
    <row r="143" spans="1:13" s="27" customFormat="1" ht="14.1" customHeight="1">
      <c r="A143" s="17"/>
      <c r="B143" s="28" t="s">
        <v>334</v>
      </c>
      <c r="C143" s="29" t="s">
        <v>335</v>
      </c>
      <c r="D143" s="21"/>
      <c r="E143" s="21" t="s">
        <v>19</v>
      </c>
      <c r="F143" s="21" t="s">
        <v>68</v>
      </c>
      <c r="G143" s="22"/>
      <c r="H143" s="23" t="str">
        <f t="shared" si="6"/>
        <v/>
      </c>
      <c r="I143" s="22">
        <v>8549</v>
      </c>
      <c r="J143" s="35"/>
      <c r="K143" s="35"/>
      <c r="L143" s="25" t="str">
        <f t="shared" si="7"/>
        <v/>
      </c>
      <c r="M143" s="26" t="str">
        <f t="shared" si="8"/>
        <v/>
      </c>
    </row>
    <row r="144" spans="1:13" s="27" customFormat="1" ht="14.1" customHeight="1">
      <c r="A144" s="17"/>
      <c r="B144" s="28" t="s">
        <v>336</v>
      </c>
      <c r="C144" s="29" t="s">
        <v>337</v>
      </c>
      <c r="D144" s="21"/>
      <c r="E144" s="21" t="s">
        <v>19</v>
      </c>
      <c r="F144" s="21" t="s">
        <v>280</v>
      </c>
      <c r="G144" s="30"/>
      <c r="H144" s="23" t="str">
        <f t="shared" si="6"/>
        <v/>
      </c>
      <c r="I144" s="30">
        <v>399000</v>
      </c>
      <c r="J144" s="21"/>
      <c r="K144" s="35"/>
      <c r="L144" s="25" t="str">
        <f t="shared" si="7"/>
        <v/>
      </c>
      <c r="M144" s="26" t="str">
        <f t="shared" si="8"/>
        <v/>
      </c>
    </row>
    <row r="145" spans="1:13" s="27" customFormat="1" ht="14.1" customHeight="1">
      <c r="A145" s="42" t="s">
        <v>338</v>
      </c>
      <c r="B145" s="28" t="s">
        <v>339</v>
      </c>
      <c r="C145" s="29" t="s">
        <v>340</v>
      </c>
      <c r="D145" s="21"/>
      <c r="E145" s="21" t="s">
        <v>47</v>
      </c>
      <c r="F145" s="21" t="s">
        <v>341</v>
      </c>
      <c r="G145" s="43"/>
      <c r="H145" s="23" t="str">
        <f t="shared" si="6"/>
        <v/>
      </c>
      <c r="I145" s="43">
        <v>540.29999999999995</v>
      </c>
      <c r="J145" s="24"/>
      <c r="K145" s="35"/>
      <c r="L145" s="25" t="str">
        <f t="shared" si="7"/>
        <v/>
      </c>
      <c r="M145" s="26" t="str">
        <f t="shared" si="8"/>
        <v/>
      </c>
    </row>
    <row r="146" spans="1:13" s="27" customFormat="1" ht="14.1" customHeight="1">
      <c r="A146" s="44"/>
      <c r="B146" s="18" t="s">
        <v>342</v>
      </c>
      <c r="C146" s="19" t="s">
        <v>343</v>
      </c>
      <c r="D146" s="20"/>
      <c r="E146" s="21" t="s">
        <v>19</v>
      </c>
      <c r="F146" s="20" t="s">
        <v>713</v>
      </c>
      <c r="G146" s="45"/>
      <c r="H146" s="23" t="str">
        <f t="shared" si="6"/>
        <v/>
      </c>
      <c r="I146" s="45">
        <v>1270000</v>
      </c>
      <c r="J146" s="24"/>
      <c r="K146" s="35"/>
      <c r="L146" s="25" t="str">
        <f t="shared" si="7"/>
        <v/>
      </c>
      <c r="M146" s="26" t="str">
        <f t="shared" si="8"/>
        <v/>
      </c>
    </row>
    <row r="147" spans="1:13" s="27" customFormat="1" ht="14.1" customHeight="1">
      <c r="A147" s="44"/>
      <c r="B147" s="18" t="s">
        <v>344</v>
      </c>
      <c r="C147" s="19" t="s">
        <v>345</v>
      </c>
      <c r="D147" s="20"/>
      <c r="E147" s="21" t="s">
        <v>19</v>
      </c>
      <c r="F147" s="20" t="s">
        <v>95</v>
      </c>
      <c r="G147" s="45"/>
      <c r="H147" s="23" t="str">
        <f t="shared" si="6"/>
        <v/>
      </c>
      <c r="I147" s="45">
        <v>1248000</v>
      </c>
      <c r="J147" s="24"/>
      <c r="K147" s="35"/>
      <c r="L147" s="25" t="str">
        <f t="shared" si="7"/>
        <v/>
      </c>
      <c r="M147" s="26" t="str">
        <f t="shared" si="8"/>
        <v/>
      </c>
    </row>
    <row r="148" spans="1:13" s="27" customFormat="1" ht="14.1" customHeight="1">
      <c r="A148" s="44"/>
      <c r="B148" s="18" t="s">
        <v>714</v>
      </c>
      <c r="C148" s="19" t="s">
        <v>347</v>
      </c>
      <c r="D148" s="20"/>
      <c r="E148" s="21" t="s">
        <v>19</v>
      </c>
      <c r="F148" s="20" t="s">
        <v>95</v>
      </c>
      <c r="G148" s="22"/>
      <c r="H148" s="23" t="str">
        <f t="shared" si="6"/>
        <v/>
      </c>
      <c r="I148" s="22">
        <v>910000</v>
      </c>
      <c r="J148" s="24"/>
      <c r="K148" s="35"/>
      <c r="L148" s="25" t="str">
        <f t="shared" si="7"/>
        <v/>
      </c>
      <c r="M148" s="26" t="str">
        <f t="shared" si="8"/>
        <v/>
      </c>
    </row>
    <row r="149" spans="1:13" s="27" customFormat="1" ht="14.1" customHeight="1">
      <c r="A149" s="44"/>
      <c r="B149" s="18" t="s">
        <v>715</v>
      </c>
      <c r="C149" s="19" t="s">
        <v>349</v>
      </c>
      <c r="D149" s="20"/>
      <c r="E149" s="21" t="s">
        <v>19</v>
      </c>
      <c r="F149" s="20" t="s">
        <v>95</v>
      </c>
      <c r="G149" s="22"/>
      <c r="H149" s="23" t="str">
        <f t="shared" si="6"/>
        <v/>
      </c>
      <c r="I149" s="22">
        <v>1100000</v>
      </c>
      <c r="J149" s="24"/>
      <c r="K149" s="35"/>
      <c r="L149" s="25" t="str">
        <f t="shared" si="7"/>
        <v/>
      </c>
      <c r="M149" s="26" t="str">
        <f t="shared" si="8"/>
        <v/>
      </c>
    </row>
    <row r="150" spans="1:13" s="27" customFormat="1" ht="14.1" customHeight="1">
      <c r="A150" s="44"/>
      <c r="B150" s="18" t="s">
        <v>350</v>
      </c>
      <c r="C150" s="19" t="s">
        <v>351</v>
      </c>
      <c r="D150" s="20"/>
      <c r="E150" s="21" t="s">
        <v>19</v>
      </c>
      <c r="F150" s="20" t="s">
        <v>95</v>
      </c>
      <c r="G150" s="22"/>
      <c r="H150" s="23" t="str">
        <f t="shared" si="6"/>
        <v/>
      </c>
      <c r="I150" s="22">
        <v>961000</v>
      </c>
      <c r="J150" s="24"/>
      <c r="K150" s="35"/>
      <c r="L150" s="25" t="str">
        <f t="shared" si="7"/>
        <v/>
      </c>
      <c r="M150" s="26" t="str">
        <f t="shared" si="8"/>
        <v/>
      </c>
    </row>
    <row r="151" spans="1:13" s="27" customFormat="1" ht="14.1" customHeight="1">
      <c r="A151" s="44"/>
      <c r="B151" s="28" t="s">
        <v>352</v>
      </c>
      <c r="C151" s="19" t="s">
        <v>353</v>
      </c>
      <c r="D151" s="20"/>
      <c r="E151" s="21" t="s">
        <v>19</v>
      </c>
      <c r="F151" s="20" t="s">
        <v>95</v>
      </c>
      <c r="G151" s="22"/>
      <c r="H151" s="23" t="str">
        <f t="shared" si="6"/>
        <v/>
      </c>
      <c r="I151" s="22">
        <v>975000</v>
      </c>
      <c r="J151" s="24"/>
      <c r="K151" s="35"/>
      <c r="L151" s="25" t="str">
        <f t="shared" si="7"/>
        <v/>
      </c>
      <c r="M151" s="26" t="str">
        <f t="shared" si="8"/>
        <v/>
      </c>
    </row>
    <row r="152" spans="1:13" s="27" customFormat="1" ht="14.1" customHeight="1">
      <c r="A152" s="44"/>
      <c r="B152" s="18" t="s">
        <v>354</v>
      </c>
      <c r="C152" s="19" t="s">
        <v>355</v>
      </c>
      <c r="D152" s="20"/>
      <c r="E152" s="21" t="s">
        <v>19</v>
      </c>
      <c r="F152" s="20" t="s">
        <v>95</v>
      </c>
      <c r="G152" s="22"/>
      <c r="H152" s="23" t="str">
        <f t="shared" si="6"/>
        <v/>
      </c>
      <c r="I152" s="22">
        <v>1923700</v>
      </c>
      <c r="J152" s="24"/>
      <c r="K152" s="35"/>
      <c r="L152" s="25" t="str">
        <f t="shared" si="7"/>
        <v/>
      </c>
      <c r="M152" s="26" t="str">
        <f t="shared" si="8"/>
        <v/>
      </c>
    </row>
    <row r="153" spans="1:13" s="27" customFormat="1" ht="14.1" customHeight="1">
      <c r="A153" s="44"/>
      <c r="B153" s="18" t="s">
        <v>356</v>
      </c>
      <c r="C153" s="19" t="s">
        <v>357</v>
      </c>
      <c r="D153" s="20"/>
      <c r="E153" s="21" t="s">
        <v>19</v>
      </c>
      <c r="F153" s="20" t="s">
        <v>95</v>
      </c>
      <c r="G153" s="22"/>
      <c r="H153" s="23" t="str">
        <f t="shared" si="6"/>
        <v/>
      </c>
      <c r="I153" s="22">
        <v>805000</v>
      </c>
      <c r="J153" s="24"/>
      <c r="K153" s="35"/>
      <c r="L153" s="25" t="str">
        <f t="shared" si="7"/>
        <v/>
      </c>
      <c r="M153" s="26" t="str">
        <f t="shared" si="8"/>
        <v/>
      </c>
    </row>
    <row r="154" spans="1:13" s="27" customFormat="1" ht="14.1" customHeight="1">
      <c r="A154" s="44"/>
      <c r="B154" s="28" t="s">
        <v>358</v>
      </c>
      <c r="C154" s="19" t="s">
        <v>359</v>
      </c>
      <c r="D154" s="20"/>
      <c r="E154" s="21" t="s">
        <v>19</v>
      </c>
      <c r="F154" s="20" t="s">
        <v>95</v>
      </c>
      <c r="G154" s="33"/>
      <c r="H154" s="23" t="str">
        <f t="shared" si="6"/>
        <v/>
      </c>
      <c r="I154" s="33">
        <v>1100000</v>
      </c>
      <c r="J154" s="24"/>
      <c r="K154" s="35"/>
      <c r="L154" s="25" t="str">
        <f t="shared" si="7"/>
        <v/>
      </c>
      <c r="M154" s="26" t="str">
        <f t="shared" si="8"/>
        <v/>
      </c>
    </row>
    <row r="155" spans="1:13" s="27" customFormat="1" ht="14.1" customHeight="1">
      <c r="A155" s="44"/>
      <c r="B155" s="18" t="s">
        <v>360</v>
      </c>
      <c r="C155" s="19" t="s">
        <v>361</v>
      </c>
      <c r="D155" s="20"/>
      <c r="E155" s="21" t="s">
        <v>19</v>
      </c>
      <c r="F155" s="20" t="s">
        <v>91</v>
      </c>
      <c r="G155" s="22"/>
      <c r="H155" s="23" t="str">
        <f t="shared" si="6"/>
        <v/>
      </c>
      <c r="I155" s="22">
        <v>1710000</v>
      </c>
      <c r="J155" s="21"/>
      <c r="K155" s="35"/>
      <c r="L155" s="25" t="str">
        <f t="shared" si="7"/>
        <v/>
      </c>
      <c r="M155" s="26" t="str">
        <f t="shared" si="8"/>
        <v/>
      </c>
    </row>
    <row r="156" spans="1:13" s="27" customFormat="1" ht="14.1" customHeight="1">
      <c r="A156" s="44"/>
      <c r="B156" s="28" t="s">
        <v>362</v>
      </c>
      <c r="C156" s="29" t="s">
        <v>361</v>
      </c>
      <c r="D156" s="21"/>
      <c r="E156" s="21" t="s">
        <v>19</v>
      </c>
      <c r="F156" s="20" t="s">
        <v>95</v>
      </c>
      <c r="G156" s="45"/>
      <c r="H156" s="23" t="str">
        <f t="shared" si="6"/>
        <v/>
      </c>
      <c r="I156" s="45">
        <v>1560000</v>
      </c>
      <c r="J156" s="21"/>
      <c r="K156" s="35"/>
      <c r="L156" s="25" t="str">
        <f t="shared" si="7"/>
        <v/>
      </c>
      <c r="M156" s="26" t="str">
        <f t="shared" si="8"/>
        <v/>
      </c>
    </row>
    <row r="157" spans="1:13" s="27" customFormat="1" ht="14.1" customHeight="1">
      <c r="A157" s="44"/>
      <c r="B157" s="18" t="s">
        <v>363</v>
      </c>
      <c r="C157" s="19" t="s">
        <v>364</v>
      </c>
      <c r="D157" s="20"/>
      <c r="E157" s="21" t="s">
        <v>19</v>
      </c>
      <c r="F157" s="20" t="s">
        <v>95</v>
      </c>
      <c r="G157" s="45"/>
      <c r="H157" s="23" t="str">
        <f t="shared" si="6"/>
        <v/>
      </c>
      <c r="I157" s="45">
        <v>2300000</v>
      </c>
      <c r="J157" s="24"/>
      <c r="K157" s="35"/>
      <c r="L157" s="25" t="str">
        <f t="shared" si="7"/>
        <v/>
      </c>
      <c r="M157" s="26" t="str">
        <f t="shared" si="8"/>
        <v/>
      </c>
    </row>
    <row r="158" spans="1:13" s="27" customFormat="1" ht="14.1" customHeight="1">
      <c r="A158" s="44"/>
      <c r="B158" s="18" t="s">
        <v>365</v>
      </c>
      <c r="C158" s="19" t="s">
        <v>366</v>
      </c>
      <c r="D158" s="20"/>
      <c r="E158" s="21" t="s">
        <v>19</v>
      </c>
      <c r="F158" s="20" t="s">
        <v>95</v>
      </c>
      <c r="G158" s="45"/>
      <c r="H158" s="23" t="str">
        <f t="shared" si="6"/>
        <v/>
      </c>
      <c r="I158" s="45">
        <v>2600000</v>
      </c>
      <c r="J158" s="21"/>
      <c r="K158" s="35"/>
      <c r="L158" s="25" t="str">
        <f t="shared" si="7"/>
        <v/>
      </c>
      <c r="M158" s="26" t="str">
        <f t="shared" si="8"/>
        <v/>
      </c>
    </row>
    <row r="159" spans="1:13" s="27" customFormat="1" ht="14.1" customHeight="1">
      <c r="A159" s="44"/>
      <c r="B159" s="18" t="s">
        <v>367</v>
      </c>
      <c r="C159" s="19" t="s">
        <v>366</v>
      </c>
      <c r="D159" s="20"/>
      <c r="E159" s="21" t="s">
        <v>19</v>
      </c>
      <c r="F159" s="20" t="s">
        <v>95</v>
      </c>
      <c r="G159" s="45"/>
      <c r="H159" s="23" t="str">
        <f t="shared" si="6"/>
        <v/>
      </c>
      <c r="I159" s="45">
        <v>1450000</v>
      </c>
      <c r="J159" s="24"/>
      <c r="K159" s="35"/>
      <c r="L159" s="25" t="str">
        <f t="shared" si="7"/>
        <v/>
      </c>
      <c r="M159" s="26" t="str">
        <f t="shared" si="8"/>
        <v/>
      </c>
    </row>
    <row r="160" spans="1:13" s="27" customFormat="1" ht="14.1" customHeight="1">
      <c r="A160" s="44"/>
      <c r="B160" s="28" t="s">
        <v>368</v>
      </c>
      <c r="C160" s="29" t="s">
        <v>369</v>
      </c>
      <c r="D160" s="21"/>
      <c r="E160" s="21" t="s">
        <v>19</v>
      </c>
      <c r="F160" s="20" t="s">
        <v>95</v>
      </c>
      <c r="G160" s="22"/>
      <c r="H160" s="23" t="str">
        <f t="shared" si="6"/>
        <v/>
      </c>
      <c r="I160" s="22">
        <v>2820000</v>
      </c>
      <c r="J160" s="21"/>
      <c r="K160" s="35"/>
      <c r="L160" s="25" t="str">
        <f t="shared" si="7"/>
        <v/>
      </c>
      <c r="M160" s="26" t="str">
        <f t="shared" si="8"/>
        <v/>
      </c>
    </row>
    <row r="161" spans="1:13" s="27" customFormat="1" ht="14.1" customHeight="1">
      <c r="A161" s="44"/>
      <c r="B161" s="28" t="s">
        <v>370</v>
      </c>
      <c r="C161" s="46" t="s">
        <v>371</v>
      </c>
      <c r="D161" s="21"/>
      <c r="E161" s="21" t="s">
        <v>19</v>
      </c>
      <c r="F161" s="21" t="s">
        <v>16</v>
      </c>
      <c r="G161" s="45"/>
      <c r="H161" s="23" t="str">
        <f t="shared" si="6"/>
        <v/>
      </c>
      <c r="I161" s="45">
        <v>2800</v>
      </c>
      <c r="J161" s="24"/>
      <c r="K161" s="35"/>
      <c r="L161" s="25" t="str">
        <f t="shared" si="7"/>
        <v/>
      </c>
      <c r="M161" s="26" t="str">
        <f t="shared" si="8"/>
        <v/>
      </c>
    </row>
    <row r="162" spans="1:13" s="27" customFormat="1" ht="14.1" customHeight="1">
      <c r="A162" s="44"/>
      <c r="B162" s="18" t="s">
        <v>372</v>
      </c>
      <c r="C162" s="29" t="s">
        <v>373</v>
      </c>
      <c r="D162" s="21"/>
      <c r="E162" s="21" t="s">
        <v>19</v>
      </c>
      <c r="F162" s="20" t="s">
        <v>95</v>
      </c>
      <c r="G162" s="45"/>
      <c r="H162" s="23" t="str">
        <f t="shared" si="6"/>
        <v/>
      </c>
      <c r="I162" s="45">
        <v>1720000</v>
      </c>
      <c r="J162" s="21"/>
      <c r="K162" s="35"/>
      <c r="L162" s="25" t="str">
        <f t="shared" si="7"/>
        <v/>
      </c>
      <c r="M162" s="26" t="str">
        <f t="shared" si="8"/>
        <v/>
      </c>
    </row>
    <row r="163" spans="1:13" s="27" customFormat="1" ht="14.1" customHeight="1">
      <c r="A163" s="44"/>
      <c r="B163" s="18" t="s">
        <v>374</v>
      </c>
      <c r="C163" s="19" t="s">
        <v>375</v>
      </c>
      <c r="D163" s="20"/>
      <c r="E163" s="21" t="s">
        <v>15</v>
      </c>
      <c r="F163" s="21" t="s">
        <v>205</v>
      </c>
      <c r="G163" s="30"/>
      <c r="H163" s="23" t="str">
        <f t="shared" si="6"/>
        <v/>
      </c>
      <c r="I163" s="30">
        <v>35870</v>
      </c>
      <c r="J163" s="21"/>
      <c r="K163" s="35"/>
      <c r="L163" s="25" t="str">
        <f t="shared" si="7"/>
        <v/>
      </c>
      <c r="M163" s="26" t="str">
        <f t="shared" si="8"/>
        <v/>
      </c>
    </row>
    <row r="164" spans="1:13" s="27" customFormat="1" ht="14.1" customHeight="1">
      <c r="A164" s="44"/>
      <c r="B164" s="18" t="s">
        <v>376</v>
      </c>
      <c r="C164" s="19" t="s">
        <v>377</v>
      </c>
      <c r="D164" s="20"/>
      <c r="E164" s="21" t="s">
        <v>19</v>
      </c>
      <c r="F164" s="21" t="s">
        <v>205</v>
      </c>
      <c r="G164" s="30"/>
      <c r="H164" s="23" t="str">
        <f t="shared" si="6"/>
        <v/>
      </c>
      <c r="I164" s="30">
        <v>8280</v>
      </c>
      <c r="J164" s="35"/>
      <c r="K164" s="35"/>
      <c r="L164" s="25" t="str">
        <f t="shared" si="7"/>
        <v/>
      </c>
      <c r="M164" s="26" t="str">
        <f t="shared" si="8"/>
        <v/>
      </c>
    </row>
    <row r="165" spans="1:13" s="27" customFormat="1" ht="14.1" customHeight="1">
      <c r="A165" s="44"/>
      <c r="B165" s="18" t="s">
        <v>378</v>
      </c>
      <c r="C165" s="19" t="s">
        <v>379</v>
      </c>
      <c r="D165" s="20"/>
      <c r="E165" s="21" t="s">
        <v>19</v>
      </c>
      <c r="F165" s="20" t="s">
        <v>16</v>
      </c>
      <c r="G165" s="30"/>
      <c r="H165" s="23" t="str">
        <f t="shared" si="6"/>
        <v/>
      </c>
      <c r="I165" s="30">
        <v>3000</v>
      </c>
      <c r="J165" s="35"/>
      <c r="K165" s="35"/>
      <c r="L165" s="25" t="str">
        <f t="shared" si="7"/>
        <v/>
      </c>
      <c r="M165" s="26" t="str">
        <f t="shared" si="8"/>
        <v/>
      </c>
    </row>
    <row r="166" spans="1:13" s="27" customFormat="1" ht="14.1" customHeight="1">
      <c r="A166" s="44"/>
      <c r="B166" s="18" t="s">
        <v>716</v>
      </c>
      <c r="C166" s="19" t="s">
        <v>717</v>
      </c>
      <c r="D166" s="20"/>
      <c r="E166" s="21" t="s">
        <v>19</v>
      </c>
      <c r="F166" s="20" t="s">
        <v>95</v>
      </c>
      <c r="G166" s="30"/>
      <c r="H166" s="23" t="str">
        <f t="shared" si="6"/>
        <v/>
      </c>
      <c r="I166" s="30">
        <v>2700000</v>
      </c>
      <c r="J166" s="24"/>
      <c r="K166" s="35"/>
      <c r="L166" s="25" t="str">
        <f t="shared" si="7"/>
        <v/>
      </c>
      <c r="M166" s="26" t="str">
        <f t="shared" si="8"/>
        <v/>
      </c>
    </row>
    <row r="167" spans="1:13" s="27" customFormat="1" ht="14.1" customHeight="1">
      <c r="A167" s="44"/>
      <c r="B167" s="18" t="s">
        <v>382</v>
      </c>
      <c r="C167" s="19" t="s">
        <v>383</v>
      </c>
      <c r="D167" s="20"/>
      <c r="E167" s="21" t="s">
        <v>19</v>
      </c>
      <c r="F167" s="20" t="s">
        <v>95</v>
      </c>
      <c r="G167" s="30"/>
      <c r="H167" s="23" t="str">
        <f t="shared" si="6"/>
        <v/>
      </c>
      <c r="I167" s="30">
        <v>2970000</v>
      </c>
      <c r="J167" s="24"/>
      <c r="K167" s="35"/>
      <c r="L167" s="25" t="str">
        <f t="shared" si="7"/>
        <v/>
      </c>
      <c r="M167" s="26" t="str">
        <f t="shared" si="8"/>
        <v/>
      </c>
    </row>
    <row r="168" spans="1:13" s="27" customFormat="1" ht="14.1" customHeight="1">
      <c r="A168" s="44"/>
      <c r="B168" s="18" t="s">
        <v>384</v>
      </c>
      <c r="C168" s="19" t="s">
        <v>385</v>
      </c>
      <c r="D168" s="20"/>
      <c r="E168" s="21" t="s">
        <v>19</v>
      </c>
      <c r="F168" s="21" t="s">
        <v>42</v>
      </c>
      <c r="G168" s="30"/>
      <c r="H168" s="23" t="str">
        <f t="shared" si="6"/>
        <v/>
      </c>
      <c r="I168" s="30">
        <v>95000</v>
      </c>
      <c r="J168" s="35"/>
      <c r="K168" s="21"/>
      <c r="L168" s="25" t="str">
        <f t="shared" si="7"/>
        <v/>
      </c>
      <c r="M168" s="26" t="str">
        <f t="shared" si="8"/>
        <v/>
      </c>
    </row>
    <row r="169" spans="1:13" s="27" customFormat="1" ht="14.1" customHeight="1">
      <c r="A169" s="44"/>
      <c r="B169" s="18" t="s">
        <v>386</v>
      </c>
      <c r="C169" s="29" t="s">
        <v>387</v>
      </c>
      <c r="D169" s="21"/>
      <c r="E169" s="21" t="s">
        <v>19</v>
      </c>
      <c r="F169" s="21" t="s">
        <v>68</v>
      </c>
      <c r="G169" s="30"/>
      <c r="H169" s="23" t="str">
        <f t="shared" si="6"/>
        <v/>
      </c>
      <c r="I169" s="30">
        <v>93000</v>
      </c>
      <c r="J169" s="35"/>
      <c r="K169" s="35"/>
      <c r="L169" s="25" t="str">
        <f t="shared" si="7"/>
        <v/>
      </c>
      <c r="M169" s="26" t="str">
        <f t="shared" si="8"/>
        <v/>
      </c>
    </row>
    <row r="170" spans="1:13" s="27" customFormat="1" ht="14.1" customHeight="1">
      <c r="A170" s="47"/>
      <c r="B170" s="18" t="s">
        <v>388</v>
      </c>
      <c r="C170" s="19" t="s">
        <v>389</v>
      </c>
      <c r="D170" s="20"/>
      <c r="E170" s="21" t="s">
        <v>15</v>
      </c>
      <c r="F170" s="21" t="s">
        <v>42</v>
      </c>
      <c r="G170" s="22"/>
      <c r="H170" s="23" t="str">
        <f t="shared" si="6"/>
        <v/>
      </c>
      <c r="I170" s="22">
        <v>120000</v>
      </c>
      <c r="J170" s="35"/>
      <c r="K170" s="35"/>
      <c r="L170" s="25" t="str">
        <f t="shared" si="7"/>
        <v/>
      </c>
      <c r="M170" s="26" t="str">
        <f t="shared" si="8"/>
        <v/>
      </c>
    </row>
    <row r="171" spans="1:13" s="27" customFormat="1" ht="14.1" customHeight="1">
      <c r="A171" s="48" t="s">
        <v>718</v>
      </c>
      <c r="B171" s="18" t="s">
        <v>391</v>
      </c>
      <c r="C171" s="19" t="s">
        <v>392</v>
      </c>
      <c r="D171" s="20"/>
      <c r="E171" s="21" t="s">
        <v>19</v>
      </c>
      <c r="F171" s="21" t="s">
        <v>220</v>
      </c>
      <c r="G171" s="22"/>
      <c r="H171" s="23" t="str">
        <f t="shared" si="6"/>
        <v/>
      </c>
      <c r="I171" s="22">
        <v>18000</v>
      </c>
      <c r="J171" s="40"/>
      <c r="K171" s="21"/>
      <c r="L171" s="25" t="str">
        <f t="shared" si="7"/>
        <v/>
      </c>
      <c r="M171" s="26" t="str">
        <f t="shared" si="8"/>
        <v/>
      </c>
    </row>
    <row r="172" spans="1:13" s="27" customFormat="1" ht="14.1" customHeight="1">
      <c r="A172" s="48"/>
      <c r="B172" s="18" t="s">
        <v>393</v>
      </c>
      <c r="C172" s="19" t="s">
        <v>394</v>
      </c>
      <c r="D172" s="20"/>
      <c r="E172" s="21" t="s">
        <v>19</v>
      </c>
      <c r="F172" s="21" t="s">
        <v>220</v>
      </c>
      <c r="G172" s="30"/>
      <c r="H172" s="23" t="str">
        <f t="shared" si="6"/>
        <v/>
      </c>
      <c r="I172" s="30">
        <v>29000</v>
      </c>
      <c r="J172" s="40"/>
      <c r="K172" s="35"/>
      <c r="L172" s="25" t="str">
        <f t="shared" si="7"/>
        <v/>
      </c>
      <c r="M172" s="26" t="str">
        <f t="shared" si="8"/>
        <v/>
      </c>
    </row>
    <row r="173" spans="1:13" s="27" customFormat="1" ht="14.1" customHeight="1">
      <c r="A173" s="48"/>
      <c r="B173" s="18" t="s">
        <v>395</v>
      </c>
      <c r="C173" s="19" t="s">
        <v>396</v>
      </c>
      <c r="D173" s="20"/>
      <c r="E173" s="21" t="s">
        <v>19</v>
      </c>
      <c r="F173" s="21" t="s">
        <v>220</v>
      </c>
      <c r="G173" s="30"/>
      <c r="H173" s="23" t="str">
        <f t="shared" si="6"/>
        <v/>
      </c>
      <c r="I173" s="30">
        <v>300000</v>
      </c>
      <c r="J173" s="40"/>
      <c r="K173" s="21"/>
      <c r="L173" s="25" t="str">
        <f t="shared" si="7"/>
        <v/>
      </c>
      <c r="M173" s="26" t="str">
        <f t="shared" si="8"/>
        <v/>
      </c>
    </row>
    <row r="174" spans="1:13" s="27" customFormat="1" ht="14.1" customHeight="1">
      <c r="A174" s="48"/>
      <c r="B174" s="18" t="s">
        <v>397</v>
      </c>
      <c r="C174" s="19" t="s">
        <v>398</v>
      </c>
      <c r="D174" s="20"/>
      <c r="E174" s="21" t="s">
        <v>19</v>
      </c>
      <c r="F174" s="21" t="s">
        <v>220</v>
      </c>
      <c r="G174" s="30"/>
      <c r="H174" s="23" t="str">
        <f t="shared" si="6"/>
        <v/>
      </c>
      <c r="I174" s="30">
        <v>18000</v>
      </c>
      <c r="J174" s="40"/>
      <c r="K174" s="21"/>
      <c r="L174" s="25" t="str">
        <f t="shared" si="7"/>
        <v/>
      </c>
      <c r="M174" s="26" t="str">
        <f t="shared" si="8"/>
        <v/>
      </c>
    </row>
    <row r="175" spans="1:13" s="27" customFormat="1" ht="14.1" customHeight="1">
      <c r="A175" s="48"/>
      <c r="B175" s="18" t="s">
        <v>399</v>
      </c>
      <c r="C175" s="19" t="s">
        <v>400</v>
      </c>
      <c r="D175" s="20"/>
      <c r="E175" s="21" t="s">
        <v>19</v>
      </c>
      <c r="F175" s="21" t="s">
        <v>401</v>
      </c>
      <c r="G175" s="30"/>
      <c r="H175" s="23" t="str">
        <f t="shared" si="6"/>
        <v/>
      </c>
      <c r="I175" s="30">
        <v>47000</v>
      </c>
      <c r="J175" s="40"/>
      <c r="K175" s="21"/>
      <c r="L175" s="25" t="str">
        <f t="shared" si="7"/>
        <v/>
      </c>
      <c r="M175" s="26" t="str">
        <f t="shared" si="8"/>
        <v/>
      </c>
    </row>
    <row r="176" spans="1:13" s="27" customFormat="1" ht="14.1" customHeight="1">
      <c r="A176" s="48"/>
      <c r="B176" s="28" t="s">
        <v>402</v>
      </c>
      <c r="C176" s="19" t="s">
        <v>403</v>
      </c>
      <c r="D176" s="20"/>
      <c r="E176" s="21" t="s">
        <v>19</v>
      </c>
      <c r="F176" s="21" t="s">
        <v>401</v>
      </c>
      <c r="G176" s="30"/>
      <c r="H176" s="23" t="str">
        <f t="shared" si="6"/>
        <v/>
      </c>
      <c r="I176" s="30">
        <v>36000</v>
      </c>
      <c r="J176" s="40"/>
      <c r="K176" s="21"/>
      <c r="L176" s="25" t="str">
        <f t="shared" si="7"/>
        <v/>
      </c>
      <c r="M176" s="26" t="str">
        <f t="shared" si="8"/>
        <v/>
      </c>
    </row>
    <row r="177" spans="1:13" s="27" customFormat="1" ht="14.1" customHeight="1">
      <c r="A177" s="48"/>
      <c r="B177" s="18" t="s">
        <v>404</v>
      </c>
      <c r="C177" s="19" t="s">
        <v>405</v>
      </c>
      <c r="D177" s="20"/>
      <c r="E177" s="21" t="s">
        <v>19</v>
      </c>
      <c r="F177" s="21" t="s">
        <v>401</v>
      </c>
      <c r="G177" s="30"/>
      <c r="H177" s="23" t="str">
        <f t="shared" si="6"/>
        <v/>
      </c>
      <c r="I177" s="30">
        <v>16000</v>
      </c>
      <c r="J177" s="40"/>
      <c r="K177" s="21"/>
      <c r="L177" s="25" t="str">
        <f t="shared" si="7"/>
        <v/>
      </c>
      <c r="M177" s="26" t="str">
        <f t="shared" si="8"/>
        <v/>
      </c>
    </row>
    <row r="178" spans="1:13" s="27" customFormat="1" ht="14.1" customHeight="1">
      <c r="A178" s="48"/>
      <c r="B178" s="18" t="s">
        <v>406</v>
      </c>
      <c r="C178" s="19" t="s">
        <v>407</v>
      </c>
      <c r="D178" s="20"/>
      <c r="E178" s="21" t="s">
        <v>19</v>
      </c>
      <c r="F178" s="21" t="s">
        <v>220</v>
      </c>
      <c r="G178" s="30"/>
      <c r="H178" s="23" t="str">
        <f t="shared" si="6"/>
        <v/>
      </c>
      <c r="I178" s="30">
        <v>26000</v>
      </c>
      <c r="J178" s="40"/>
      <c r="K178" s="35"/>
      <c r="L178" s="25" t="str">
        <f t="shared" si="7"/>
        <v/>
      </c>
      <c r="M178" s="26" t="str">
        <f t="shared" si="8"/>
        <v/>
      </c>
    </row>
    <row r="179" spans="1:13" s="27" customFormat="1" ht="14.1" customHeight="1">
      <c r="A179" s="48"/>
      <c r="B179" s="18" t="s">
        <v>408</v>
      </c>
      <c r="C179" s="29" t="s">
        <v>409</v>
      </c>
      <c r="D179" s="21"/>
      <c r="E179" s="21" t="s">
        <v>19</v>
      </c>
      <c r="F179" s="21" t="s">
        <v>220</v>
      </c>
      <c r="G179" s="30"/>
      <c r="H179" s="23" t="str">
        <f t="shared" si="6"/>
        <v/>
      </c>
      <c r="I179" s="30">
        <v>39000</v>
      </c>
      <c r="J179" s="40"/>
      <c r="K179" s="35"/>
      <c r="L179" s="25" t="str">
        <f t="shared" si="7"/>
        <v/>
      </c>
      <c r="M179" s="26" t="str">
        <f t="shared" si="8"/>
        <v/>
      </c>
    </row>
    <row r="180" spans="1:13" s="27" customFormat="1" ht="14.1" customHeight="1">
      <c r="A180" s="48"/>
      <c r="B180" s="28" t="s">
        <v>410</v>
      </c>
      <c r="C180" s="29" t="s">
        <v>411</v>
      </c>
      <c r="D180" s="21"/>
      <c r="E180" s="21" t="s">
        <v>19</v>
      </c>
      <c r="F180" s="21" t="s">
        <v>401</v>
      </c>
      <c r="G180" s="30"/>
      <c r="H180" s="23" t="str">
        <f t="shared" si="6"/>
        <v/>
      </c>
      <c r="I180" s="30">
        <v>648000</v>
      </c>
      <c r="J180" s="40"/>
      <c r="K180" s="35"/>
      <c r="L180" s="25" t="str">
        <f>IF(G180="","",I180-G180)</f>
        <v/>
      </c>
      <c r="M180" s="26" t="str">
        <f>IF(G180="","",((I180-G180)/G180)*100)</f>
        <v/>
      </c>
    </row>
    <row r="181" spans="1:13" s="27" customFormat="1" ht="14.1" customHeight="1">
      <c r="A181" s="48"/>
      <c r="B181" s="18" t="s">
        <v>412</v>
      </c>
      <c r="C181" s="19" t="s">
        <v>413</v>
      </c>
      <c r="D181" s="20"/>
      <c r="E181" s="21" t="s">
        <v>19</v>
      </c>
      <c r="F181" s="21" t="s">
        <v>341</v>
      </c>
      <c r="G181" s="30"/>
      <c r="H181" s="23" t="str">
        <f t="shared" si="6"/>
        <v/>
      </c>
      <c r="I181" s="30">
        <v>470</v>
      </c>
      <c r="J181" s="35"/>
      <c r="K181" s="35"/>
      <c r="L181" s="25" t="str">
        <f t="shared" si="7"/>
        <v/>
      </c>
      <c r="M181" s="26" t="str">
        <f t="shared" si="8"/>
        <v/>
      </c>
    </row>
    <row r="182" spans="1:13" s="27" customFormat="1" ht="14.1" customHeight="1">
      <c r="A182" s="48"/>
      <c r="B182" s="18" t="s">
        <v>414</v>
      </c>
      <c r="C182" s="19" t="s">
        <v>415</v>
      </c>
      <c r="D182" s="20"/>
      <c r="E182" s="21" t="s">
        <v>19</v>
      </c>
      <c r="F182" s="21" t="s">
        <v>341</v>
      </c>
      <c r="G182" s="30"/>
      <c r="H182" s="23" t="str">
        <f t="shared" si="6"/>
        <v/>
      </c>
      <c r="I182" s="30">
        <v>470</v>
      </c>
      <c r="J182" s="35"/>
      <c r="K182" s="35"/>
      <c r="L182" s="25" t="str">
        <f t="shared" si="7"/>
        <v/>
      </c>
      <c r="M182" s="26" t="str">
        <f t="shared" si="8"/>
        <v/>
      </c>
    </row>
    <row r="183" spans="1:13" s="27" customFormat="1" ht="14.1" customHeight="1">
      <c r="A183" s="48"/>
      <c r="B183" s="18" t="s">
        <v>416</v>
      </c>
      <c r="C183" s="19" t="s">
        <v>417</v>
      </c>
      <c r="D183" s="20"/>
      <c r="E183" s="21" t="s">
        <v>19</v>
      </c>
      <c r="F183" s="21" t="s">
        <v>418</v>
      </c>
      <c r="G183" s="30"/>
      <c r="H183" s="23" t="str">
        <f t="shared" si="6"/>
        <v/>
      </c>
      <c r="I183" s="30">
        <v>11500</v>
      </c>
      <c r="J183" s="35"/>
      <c r="K183" s="35"/>
      <c r="L183" s="25" t="str">
        <f t="shared" si="7"/>
        <v/>
      </c>
      <c r="M183" s="26" t="str">
        <f t="shared" si="8"/>
        <v/>
      </c>
    </row>
    <row r="184" spans="1:13" s="27" customFormat="1" ht="14.1" customHeight="1">
      <c r="A184" s="48"/>
      <c r="B184" s="18" t="s">
        <v>719</v>
      </c>
      <c r="C184" s="19" t="s">
        <v>720</v>
      </c>
      <c r="D184" s="20"/>
      <c r="E184" s="21" t="s">
        <v>19</v>
      </c>
      <c r="F184" s="20" t="s">
        <v>114</v>
      </c>
      <c r="G184" s="30"/>
      <c r="H184" s="23" t="str">
        <f t="shared" si="6"/>
        <v/>
      </c>
      <c r="I184" s="30">
        <v>16000</v>
      </c>
      <c r="J184" s="35"/>
      <c r="K184" s="35"/>
      <c r="L184" s="25" t="str">
        <f t="shared" si="7"/>
        <v/>
      </c>
      <c r="M184" s="26" t="str">
        <f t="shared" si="8"/>
        <v/>
      </c>
    </row>
    <row r="185" spans="1:13" s="27" customFormat="1" ht="14.1" customHeight="1">
      <c r="A185" s="17" t="s">
        <v>421</v>
      </c>
      <c r="B185" s="18" t="s">
        <v>422</v>
      </c>
      <c r="C185" s="19" t="s">
        <v>423</v>
      </c>
      <c r="D185" s="20"/>
      <c r="E185" s="21" t="s">
        <v>19</v>
      </c>
      <c r="F185" s="20" t="s">
        <v>16</v>
      </c>
      <c r="G185" s="30"/>
      <c r="H185" s="23" t="str">
        <f t="shared" si="6"/>
        <v/>
      </c>
      <c r="I185" s="30">
        <v>18100</v>
      </c>
      <c r="J185" s="21"/>
      <c r="K185" s="35"/>
      <c r="L185" s="25" t="str">
        <f t="shared" si="7"/>
        <v/>
      </c>
      <c r="M185" s="26" t="str">
        <f t="shared" si="8"/>
        <v/>
      </c>
    </row>
    <row r="186" spans="1:13" s="27" customFormat="1" ht="14.1" customHeight="1">
      <c r="A186" s="17"/>
      <c r="B186" s="18" t="s">
        <v>424</v>
      </c>
      <c r="C186" s="19" t="s">
        <v>425</v>
      </c>
      <c r="D186" s="20"/>
      <c r="E186" s="21" t="s">
        <v>19</v>
      </c>
      <c r="F186" s="20" t="s">
        <v>16</v>
      </c>
      <c r="G186" s="30"/>
      <c r="H186" s="23" t="str">
        <f t="shared" si="6"/>
        <v/>
      </c>
      <c r="I186" s="30">
        <v>9400</v>
      </c>
      <c r="J186" s="21"/>
      <c r="K186" s="35"/>
      <c r="L186" s="25" t="str">
        <f t="shared" si="7"/>
        <v/>
      </c>
      <c r="M186" s="26" t="str">
        <f t="shared" si="8"/>
        <v/>
      </c>
    </row>
    <row r="187" spans="1:13" s="27" customFormat="1" ht="14.1" customHeight="1">
      <c r="A187" s="17"/>
      <c r="B187" s="18" t="s">
        <v>426</v>
      </c>
      <c r="C187" s="19" t="s">
        <v>427</v>
      </c>
      <c r="D187" s="20" t="s">
        <v>129</v>
      </c>
      <c r="E187" s="21" t="s">
        <v>19</v>
      </c>
      <c r="F187" s="20" t="s">
        <v>114</v>
      </c>
      <c r="G187" s="32"/>
      <c r="H187" s="23" t="str">
        <f t="shared" si="6"/>
        <v/>
      </c>
      <c r="I187" s="32">
        <v>6448</v>
      </c>
      <c r="J187" s="21"/>
      <c r="K187" s="21"/>
      <c r="L187" s="25" t="str">
        <f>IF(G187="","",I187-G187)</f>
        <v/>
      </c>
      <c r="M187" s="26" t="str">
        <f>IF(G187="","",((I187-G187)/G187)*100)</f>
        <v/>
      </c>
    </row>
    <row r="188" spans="1:13" s="27" customFormat="1" ht="14.1" customHeight="1">
      <c r="A188" s="17"/>
      <c r="B188" s="18" t="s">
        <v>428</v>
      </c>
      <c r="C188" s="29" t="s">
        <v>429</v>
      </c>
      <c r="D188" s="21" t="s">
        <v>129</v>
      </c>
      <c r="E188" s="21" t="s">
        <v>19</v>
      </c>
      <c r="F188" s="20" t="s">
        <v>114</v>
      </c>
      <c r="G188" s="32"/>
      <c r="H188" s="23" t="str">
        <f t="shared" si="6"/>
        <v/>
      </c>
      <c r="I188" s="32">
        <v>5787</v>
      </c>
      <c r="J188" s="21"/>
      <c r="K188" s="21"/>
      <c r="L188" s="25" t="str">
        <f t="shared" si="7"/>
        <v/>
      </c>
      <c r="M188" s="26" t="str">
        <f t="shared" si="8"/>
        <v/>
      </c>
    </row>
    <row r="189" spans="1:13" s="27" customFormat="1" ht="14.1" customHeight="1">
      <c r="A189" s="17"/>
      <c r="B189" s="18" t="s">
        <v>430</v>
      </c>
      <c r="C189" s="19" t="s">
        <v>431</v>
      </c>
      <c r="D189" s="20" t="s">
        <v>129</v>
      </c>
      <c r="E189" s="21" t="s">
        <v>19</v>
      </c>
      <c r="F189" s="20" t="s">
        <v>16</v>
      </c>
      <c r="G189" s="32"/>
      <c r="H189" s="23" t="str">
        <f t="shared" si="6"/>
        <v/>
      </c>
      <c r="I189" s="32">
        <v>2330</v>
      </c>
      <c r="J189" s="21"/>
      <c r="K189" s="21"/>
      <c r="L189" s="25" t="str">
        <f t="shared" si="7"/>
        <v/>
      </c>
      <c r="M189" s="26" t="str">
        <f t="shared" si="8"/>
        <v/>
      </c>
    </row>
    <row r="190" spans="1:13" s="27" customFormat="1" ht="14.1" customHeight="1">
      <c r="A190" s="17"/>
      <c r="B190" s="18" t="s">
        <v>432</v>
      </c>
      <c r="C190" s="29" t="s">
        <v>433</v>
      </c>
      <c r="D190" s="21" t="s">
        <v>129</v>
      </c>
      <c r="E190" s="21" t="s">
        <v>19</v>
      </c>
      <c r="F190" s="21" t="s">
        <v>16</v>
      </c>
      <c r="G190" s="32"/>
      <c r="H190" s="23" t="str">
        <f t="shared" si="6"/>
        <v/>
      </c>
      <c r="I190" s="32">
        <v>7070</v>
      </c>
      <c r="J190" s="21"/>
      <c r="K190" s="21"/>
      <c r="L190" s="25" t="str">
        <f t="shared" si="7"/>
        <v/>
      </c>
      <c r="M190" s="26" t="str">
        <f t="shared" si="8"/>
        <v/>
      </c>
    </row>
    <row r="191" spans="1:13" s="27" customFormat="1" ht="14.1" customHeight="1">
      <c r="A191" s="17"/>
      <c r="B191" s="18" t="s">
        <v>434</v>
      </c>
      <c r="C191" s="19" t="s">
        <v>435</v>
      </c>
      <c r="D191" s="20" t="s">
        <v>129</v>
      </c>
      <c r="E191" s="21" t="s">
        <v>19</v>
      </c>
      <c r="F191" s="20" t="s">
        <v>114</v>
      </c>
      <c r="G191" s="32"/>
      <c r="H191" s="23" t="str">
        <f t="shared" si="6"/>
        <v/>
      </c>
      <c r="I191" s="32">
        <v>2330</v>
      </c>
      <c r="J191" s="21"/>
      <c r="K191" s="21"/>
      <c r="L191" s="25" t="str">
        <f t="shared" si="7"/>
        <v/>
      </c>
      <c r="M191" s="26" t="str">
        <f t="shared" si="8"/>
        <v/>
      </c>
    </row>
    <row r="192" spans="1:13" s="27" customFormat="1" ht="14.1" customHeight="1">
      <c r="A192" s="17"/>
      <c r="B192" s="28" t="s">
        <v>721</v>
      </c>
      <c r="C192" s="29" t="s">
        <v>722</v>
      </c>
      <c r="D192" s="21" t="s">
        <v>129</v>
      </c>
      <c r="E192" s="21" t="s">
        <v>19</v>
      </c>
      <c r="F192" s="20" t="s">
        <v>16</v>
      </c>
      <c r="G192" s="58"/>
      <c r="H192" s="23" t="str">
        <f t="shared" si="6"/>
        <v/>
      </c>
      <c r="I192" s="58">
        <v>6238</v>
      </c>
      <c r="J192" s="21"/>
      <c r="K192" s="76"/>
      <c r="L192" s="25" t="str">
        <f t="shared" si="7"/>
        <v/>
      </c>
      <c r="M192" s="26" t="str">
        <f t="shared" si="8"/>
        <v/>
      </c>
    </row>
    <row r="193" spans="1:13" s="27" customFormat="1" ht="14.1" customHeight="1">
      <c r="A193" s="48" t="s">
        <v>438</v>
      </c>
      <c r="B193" s="18" t="s">
        <v>439</v>
      </c>
      <c r="C193" s="29" t="s">
        <v>440</v>
      </c>
      <c r="D193" s="21"/>
      <c r="E193" s="21" t="s">
        <v>19</v>
      </c>
      <c r="F193" s="21" t="s">
        <v>441</v>
      </c>
      <c r="G193" s="30"/>
      <c r="H193" s="23" t="str">
        <f t="shared" si="6"/>
        <v/>
      </c>
      <c r="I193" s="30">
        <v>22140</v>
      </c>
      <c r="J193" s="35"/>
      <c r="K193" s="35"/>
      <c r="L193" s="25" t="str">
        <f t="shared" si="7"/>
        <v/>
      </c>
      <c r="M193" s="26" t="str">
        <f t="shared" si="8"/>
        <v/>
      </c>
    </row>
    <row r="194" spans="1:13" s="27" customFormat="1" ht="14.1" customHeight="1">
      <c r="A194" s="48"/>
      <c r="B194" s="18" t="s">
        <v>442</v>
      </c>
      <c r="C194" s="29" t="s">
        <v>443</v>
      </c>
      <c r="D194" s="21"/>
      <c r="E194" s="21" t="s">
        <v>19</v>
      </c>
      <c r="F194" s="21" t="s">
        <v>441</v>
      </c>
      <c r="G194" s="30"/>
      <c r="H194" s="23" t="str">
        <f t="shared" si="6"/>
        <v/>
      </c>
      <c r="I194" s="30">
        <v>37230</v>
      </c>
      <c r="J194" s="35"/>
      <c r="K194" s="35"/>
      <c r="L194" s="25" t="str">
        <f t="shared" si="7"/>
        <v/>
      </c>
      <c r="M194" s="26" t="str">
        <f t="shared" si="8"/>
        <v/>
      </c>
    </row>
    <row r="195" spans="1:13" s="27" customFormat="1" ht="14.1" customHeight="1">
      <c r="A195" s="48"/>
      <c r="B195" s="18" t="s">
        <v>444</v>
      </c>
      <c r="C195" s="19" t="s">
        <v>445</v>
      </c>
      <c r="D195" s="20"/>
      <c r="E195" s="21" t="s">
        <v>19</v>
      </c>
      <c r="F195" s="21" t="s">
        <v>441</v>
      </c>
      <c r="G195" s="30"/>
      <c r="H195" s="23" t="str">
        <f t="shared" ref="H195:H258" si="9">IF(G195="","",IF(G195&gt;I195,"▽","▲"))</f>
        <v/>
      </c>
      <c r="I195" s="30">
        <v>48510</v>
      </c>
      <c r="J195" s="35"/>
      <c r="K195" s="35"/>
      <c r="L195" s="25" t="str">
        <f t="shared" si="7"/>
        <v/>
      </c>
      <c r="M195" s="26" t="str">
        <f t="shared" si="8"/>
        <v/>
      </c>
    </row>
    <row r="196" spans="1:13" s="27" customFormat="1" ht="14.1" customHeight="1">
      <c r="A196" s="48"/>
      <c r="B196" s="18" t="s">
        <v>446</v>
      </c>
      <c r="C196" s="19" t="s">
        <v>447</v>
      </c>
      <c r="D196" s="20"/>
      <c r="E196" s="21" t="s">
        <v>19</v>
      </c>
      <c r="F196" s="21" t="s">
        <v>441</v>
      </c>
      <c r="G196" s="33"/>
      <c r="H196" s="23" t="str">
        <f t="shared" si="9"/>
        <v/>
      </c>
      <c r="I196" s="33">
        <v>65650</v>
      </c>
      <c r="J196" s="35"/>
      <c r="K196" s="35"/>
      <c r="L196" s="25" t="str">
        <f t="shared" ref="L196:L259" si="10">IF(G196="","",I196-G196)</f>
        <v/>
      </c>
      <c r="M196" s="26" t="str">
        <f t="shared" ref="M196:M259" si="11">IF(G196="","",((I196-G196)/G196)*100)</f>
        <v/>
      </c>
    </row>
    <row r="197" spans="1:13" s="27" customFormat="1" ht="14.1" customHeight="1">
      <c r="A197" s="48"/>
      <c r="B197" s="28" t="s">
        <v>448</v>
      </c>
      <c r="C197" s="29" t="s">
        <v>449</v>
      </c>
      <c r="D197" s="21"/>
      <c r="E197" s="21" t="s">
        <v>19</v>
      </c>
      <c r="F197" s="20" t="s">
        <v>95</v>
      </c>
      <c r="G197" s="30"/>
      <c r="H197" s="23" t="str">
        <f t="shared" si="9"/>
        <v/>
      </c>
      <c r="I197" s="30">
        <v>2400000</v>
      </c>
      <c r="J197" s="35"/>
      <c r="K197" s="35"/>
      <c r="L197" s="25" t="str">
        <f t="shared" si="10"/>
        <v/>
      </c>
      <c r="M197" s="26" t="str">
        <f t="shared" si="11"/>
        <v/>
      </c>
    </row>
    <row r="198" spans="1:13" s="27" customFormat="1" ht="14.1" customHeight="1">
      <c r="A198" s="48"/>
      <c r="B198" s="28" t="s">
        <v>450</v>
      </c>
      <c r="C198" s="29" t="s">
        <v>451</v>
      </c>
      <c r="D198" s="21"/>
      <c r="E198" s="21" t="s">
        <v>19</v>
      </c>
      <c r="F198" s="20" t="s">
        <v>95</v>
      </c>
      <c r="G198" s="30"/>
      <c r="H198" s="23" t="str">
        <f t="shared" si="9"/>
        <v/>
      </c>
      <c r="I198" s="30">
        <v>1365000</v>
      </c>
      <c r="J198" s="35"/>
      <c r="K198" s="35"/>
      <c r="L198" s="25" t="str">
        <f t="shared" si="10"/>
        <v/>
      </c>
      <c r="M198" s="26" t="str">
        <f t="shared" si="11"/>
        <v/>
      </c>
    </row>
    <row r="199" spans="1:13" s="27" customFormat="1" ht="14.1" customHeight="1">
      <c r="A199" s="48"/>
      <c r="B199" s="18" t="s">
        <v>452</v>
      </c>
      <c r="C199" s="19" t="s">
        <v>453</v>
      </c>
      <c r="D199" s="20"/>
      <c r="E199" s="21" t="s">
        <v>19</v>
      </c>
      <c r="F199" s="21" t="s">
        <v>441</v>
      </c>
      <c r="G199" s="30"/>
      <c r="H199" s="23" t="str">
        <f t="shared" si="9"/>
        <v/>
      </c>
      <c r="I199" s="30">
        <v>106140</v>
      </c>
      <c r="J199" s="35"/>
      <c r="K199" s="35"/>
      <c r="L199" s="25" t="str">
        <f t="shared" si="10"/>
        <v/>
      </c>
      <c r="M199" s="26" t="str">
        <f t="shared" si="11"/>
        <v/>
      </c>
    </row>
    <row r="200" spans="1:13" s="27" customFormat="1" ht="14.1" customHeight="1">
      <c r="A200" s="48"/>
      <c r="B200" s="18" t="s">
        <v>454</v>
      </c>
      <c r="C200" s="19" t="s">
        <v>455</v>
      </c>
      <c r="D200" s="20"/>
      <c r="E200" s="21" t="s">
        <v>19</v>
      </c>
      <c r="F200" s="20" t="s">
        <v>95</v>
      </c>
      <c r="G200" s="30"/>
      <c r="H200" s="23" t="str">
        <f t="shared" si="9"/>
        <v/>
      </c>
      <c r="I200" s="30">
        <v>2040000</v>
      </c>
      <c r="J200" s="35"/>
      <c r="K200" s="35"/>
      <c r="L200" s="25" t="str">
        <f t="shared" si="10"/>
        <v/>
      </c>
      <c r="M200" s="26" t="str">
        <f t="shared" si="11"/>
        <v/>
      </c>
    </row>
    <row r="201" spans="1:13" s="27" customFormat="1" ht="14.1" customHeight="1">
      <c r="A201" s="48"/>
      <c r="B201" s="18" t="s">
        <v>456</v>
      </c>
      <c r="C201" s="19" t="s">
        <v>457</v>
      </c>
      <c r="D201" s="20"/>
      <c r="E201" s="21" t="s">
        <v>47</v>
      </c>
      <c r="F201" s="20" t="s">
        <v>95</v>
      </c>
      <c r="G201" s="30"/>
      <c r="H201" s="23" t="str">
        <f t="shared" si="9"/>
        <v/>
      </c>
      <c r="I201" s="30">
        <v>640000</v>
      </c>
      <c r="J201" s="35"/>
      <c r="K201" s="35"/>
      <c r="L201" s="25" t="str">
        <f t="shared" si="10"/>
        <v/>
      </c>
      <c r="M201" s="26" t="str">
        <f t="shared" si="11"/>
        <v/>
      </c>
    </row>
    <row r="202" spans="1:13" s="27" customFormat="1" ht="14.1" customHeight="1">
      <c r="A202" s="48"/>
      <c r="B202" s="18" t="s">
        <v>458</v>
      </c>
      <c r="C202" s="19" t="s">
        <v>459</v>
      </c>
      <c r="D202" s="20"/>
      <c r="E202" s="21" t="s">
        <v>19</v>
      </c>
      <c r="F202" s="20" t="s">
        <v>16</v>
      </c>
      <c r="G202" s="30"/>
      <c r="H202" s="23" t="str">
        <f t="shared" si="9"/>
        <v/>
      </c>
      <c r="I202" s="30">
        <v>6500</v>
      </c>
      <c r="J202" s="35"/>
      <c r="K202" s="35"/>
      <c r="L202" s="25" t="str">
        <f t="shared" si="10"/>
        <v/>
      </c>
      <c r="M202" s="26" t="str">
        <f t="shared" si="11"/>
        <v/>
      </c>
    </row>
    <row r="203" spans="1:13" s="27" customFormat="1" ht="14.1" customHeight="1">
      <c r="A203" s="48"/>
      <c r="B203" s="18" t="s">
        <v>460</v>
      </c>
      <c r="C203" s="19" t="s">
        <v>461</v>
      </c>
      <c r="D203" s="20"/>
      <c r="E203" s="21" t="s">
        <v>15</v>
      </c>
      <c r="F203" s="20" t="s">
        <v>95</v>
      </c>
      <c r="G203" s="30"/>
      <c r="H203" s="23" t="str">
        <f t="shared" si="9"/>
        <v/>
      </c>
      <c r="I203" s="30">
        <v>1684620</v>
      </c>
      <c r="J203" s="35"/>
      <c r="K203" s="35"/>
      <c r="L203" s="25" t="str">
        <f t="shared" si="10"/>
        <v/>
      </c>
      <c r="M203" s="26" t="str">
        <f t="shared" si="11"/>
        <v/>
      </c>
    </row>
    <row r="204" spans="1:13" s="27" customFormat="1" ht="14.1" customHeight="1">
      <c r="A204" s="17" t="s">
        <v>462</v>
      </c>
      <c r="B204" s="28" t="s">
        <v>463</v>
      </c>
      <c r="C204" s="29" t="s">
        <v>464</v>
      </c>
      <c r="D204" s="21"/>
      <c r="E204" s="21" t="s">
        <v>19</v>
      </c>
      <c r="F204" s="21" t="s">
        <v>65</v>
      </c>
      <c r="G204" s="22"/>
      <c r="H204" s="23" t="str">
        <f t="shared" si="9"/>
        <v/>
      </c>
      <c r="I204" s="22">
        <v>23500</v>
      </c>
      <c r="J204" s="35"/>
      <c r="K204" s="35"/>
      <c r="L204" s="25" t="str">
        <f t="shared" si="10"/>
        <v/>
      </c>
      <c r="M204" s="26" t="str">
        <f t="shared" si="11"/>
        <v/>
      </c>
    </row>
    <row r="205" spans="1:13" s="27" customFormat="1" ht="14.1" customHeight="1">
      <c r="A205" s="17"/>
      <c r="B205" s="18" t="s">
        <v>465</v>
      </c>
      <c r="C205" s="19" t="s">
        <v>723</v>
      </c>
      <c r="D205" s="21" t="s">
        <v>129</v>
      </c>
      <c r="E205" s="21" t="s">
        <v>19</v>
      </c>
      <c r="F205" s="21" t="s">
        <v>280</v>
      </c>
      <c r="G205" s="30"/>
      <c r="H205" s="23" t="str">
        <f t="shared" si="9"/>
        <v/>
      </c>
      <c r="I205" s="30">
        <v>980000</v>
      </c>
      <c r="J205" s="35"/>
      <c r="K205" s="35"/>
      <c r="L205" s="25" t="str">
        <f t="shared" si="10"/>
        <v/>
      </c>
      <c r="M205" s="26" t="str">
        <f t="shared" si="11"/>
        <v/>
      </c>
    </row>
    <row r="206" spans="1:13" s="27" customFormat="1" ht="14.1" customHeight="1">
      <c r="A206" s="17"/>
      <c r="B206" s="28" t="s">
        <v>467</v>
      </c>
      <c r="C206" s="29" t="s">
        <v>468</v>
      </c>
      <c r="D206" s="21" t="s">
        <v>129</v>
      </c>
      <c r="E206" s="21" t="s">
        <v>19</v>
      </c>
      <c r="F206" s="21" t="s">
        <v>280</v>
      </c>
      <c r="G206" s="30"/>
      <c r="H206" s="23" t="str">
        <f t="shared" si="9"/>
        <v/>
      </c>
      <c r="I206" s="30">
        <v>215000</v>
      </c>
      <c r="J206" s="35"/>
      <c r="K206" s="35"/>
      <c r="L206" s="25" t="str">
        <f t="shared" si="10"/>
        <v/>
      </c>
      <c r="M206" s="26" t="str">
        <f t="shared" si="11"/>
        <v/>
      </c>
    </row>
    <row r="207" spans="1:13" s="27" customFormat="1" ht="14.1" customHeight="1">
      <c r="A207" s="17"/>
      <c r="B207" s="28" t="s">
        <v>469</v>
      </c>
      <c r="C207" s="29" t="s">
        <v>470</v>
      </c>
      <c r="D207" s="21"/>
      <c r="E207" s="21" t="s">
        <v>19</v>
      </c>
      <c r="F207" s="21" t="s">
        <v>68</v>
      </c>
      <c r="G207" s="30"/>
      <c r="H207" s="23" t="str">
        <f t="shared" si="9"/>
        <v/>
      </c>
      <c r="I207" s="30">
        <v>11000</v>
      </c>
      <c r="J207" s="35"/>
      <c r="K207" s="35"/>
      <c r="L207" s="25" t="str">
        <f t="shared" si="10"/>
        <v/>
      </c>
      <c r="M207" s="26" t="str">
        <f t="shared" si="11"/>
        <v/>
      </c>
    </row>
    <row r="208" spans="1:13" s="27" customFormat="1" ht="14.1" customHeight="1">
      <c r="A208" s="17"/>
      <c r="B208" s="18" t="s">
        <v>471</v>
      </c>
      <c r="C208" s="29" t="s">
        <v>472</v>
      </c>
      <c r="D208" s="21"/>
      <c r="E208" s="21" t="s">
        <v>19</v>
      </c>
      <c r="F208" s="21" t="s">
        <v>280</v>
      </c>
      <c r="G208" s="30"/>
      <c r="H208" s="23" t="str">
        <f t="shared" si="9"/>
        <v/>
      </c>
      <c r="I208" s="30">
        <v>277000</v>
      </c>
      <c r="J208" s="35"/>
      <c r="K208" s="35"/>
      <c r="L208" s="25" t="str">
        <f t="shared" si="10"/>
        <v/>
      </c>
      <c r="M208" s="26" t="str">
        <f t="shared" si="11"/>
        <v/>
      </c>
    </row>
    <row r="209" spans="1:13" s="27" customFormat="1" ht="14.1" customHeight="1">
      <c r="A209" s="17"/>
      <c r="B209" s="28" t="s">
        <v>473</v>
      </c>
      <c r="C209" s="29" t="s">
        <v>474</v>
      </c>
      <c r="D209" s="21" t="s">
        <v>129</v>
      </c>
      <c r="E209" s="21" t="s">
        <v>19</v>
      </c>
      <c r="F209" s="21" t="s">
        <v>280</v>
      </c>
      <c r="G209" s="30"/>
      <c r="H209" s="23" t="str">
        <f t="shared" si="9"/>
        <v/>
      </c>
      <c r="I209" s="30">
        <v>990000</v>
      </c>
      <c r="J209" s="35"/>
      <c r="K209" s="35"/>
      <c r="L209" s="25" t="str">
        <f t="shared" si="10"/>
        <v/>
      </c>
      <c r="M209" s="26" t="str">
        <f t="shared" si="11"/>
        <v/>
      </c>
    </row>
    <row r="210" spans="1:13" s="27" customFormat="1" ht="14.1" customHeight="1">
      <c r="A210" s="17"/>
      <c r="B210" s="28" t="s">
        <v>475</v>
      </c>
      <c r="C210" s="29" t="s">
        <v>724</v>
      </c>
      <c r="D210" s="21"/>
      <c r="E210" s="21" t="s">
        <v>19</v>
      </c>
      <c r="F210" s="21" t="s">
        <v>68</v>
      </c>
      <c r="G210" s="30"/>
      <c r="H210" s="23" t="str">
        <f t="shared" si="9"/>
        <v/>
      </c>
      <c r="I210" s="30">
        <v>425000</v>
      </c>
      <c r="J210" s="35"/>
      <c r="K210" s="35"/>
      <c r="L210" s="25" t="str">
        <f t="shared" si="10"/>
        <v/>
      </c>
      <c r="M210" s="26" t="str">
        <f t="shared" si="11"/>
        <v/>
      </c>
    </row>
    <row r="211" spans="1:13" s="27" customFormat="1" ht="14.1" customHeight="1">
      <c r="A211" s="17"/>
      <c r="B211" s="28" t="s">
        <v>477</v>
      </c>
      <c r="C211" s="29" t="s">
        <v>478</v>
      </c>
      <c r="D211" s="21"/>
      <c r="E211" s="21" t="s">
        <v>19</v>
      </c>
      <c r="F211" s="21" t="s">
        <v>68</v>
      </c>
      <c r="G211" s="30"/>
      <c r="H211" s="23" t="str">
        <f t="shared" si="9"/>
        <v/>
      </c>
      <c r="I211" s="30">
        <v>1306000</v>
      </c>
      <c r="J211" s="35"/>
      <c r="K211" s="35"/>
      <c r="L211" s="25" t="str">
        <f t="shared" si="10"/>
        <v/>
      </c>
      <c r="M211" s="26" t="str">
        <f t="shared" si="11"/>
        <v/>
      </c>
    </row>
    <row r="212" spans="1:13" s="27" customFormat="1" ht="14.1" customHeight="1">
      <c r="A212" s="17"/>
      <c r="B212" s="28" t="s">
        <v>725</v>
      </c>
      <c r="C212" s="29" t="s">
        <v>480</v>
      </c>
      <c r="D212" s="21"/>
      <c r="E212" s="21" t="s">
        <v>15</v>
      </c>
      <c r="F212" s="21" t="s">
        <v>68</v>
      </c>
      <c r="G212" s="32"/>
      <c r="H212" s="23" t="str">
        <f t="shared" si="9"/>
        <v/>
      </c>
      <c r="I212" s="32">
        <v>105000</v>
      </c>
      <c r="J212" s="35"/>
      <c r="K212" s="35"/>
      <c r="L212" s="25" t="str">
        <f t="shared" si="10"/>
        <v/>
      </c>
      <c r="M212" s="26" t="str">
        <f t="shared" si="11"/>
        <v/>
      </c>
    </row>
    <row r="213" spans="1:13" s="27" customFormat="1" ht="14.1" customHeight="1">
      <c r="A213" s="17"/>
      <c r="B213" s="18" t="s">
        <v>481</v>
      </c>
      <c r="C213" s="29" t="s">
        <v>482</v>
      </c>
      <c r="D213" s="21" t="s">
        <v>129</v>
      </c>
      <c r="E213" s="21" t="s">
        <v>19</v>
      </c>
      <c r="F213" s="21" t="s">
        <v>483</v>
      </c>
      <c r="G213" s="30"/>
      <c r="H213" s="23" t="str">
        <f t="shared" si="9"/>
        <v/>
      </c>
      <c r="I213" s="30">
        <v>2300</v>
      </c>
      <c r="J213" s="35"/>
      <c r="K213" s="35"/>
      <c r="L213" s="25" t="str">
        <f t="shared" si="10"/>
        <v/>
      </c>
      <c r="M213" s="26" t="str">
        <f t="shared" si="11"/>
        <v/>
      </c>
    </row>
    <row r="214" spans="1:13" s="27" customFormat="1" ht="14.1" customHeight="1">
      <c r="A214" s="17"/>
      <c r="B214" s="28" t="s">
        <v>484</v>
      </c>
      <c r="C214" s="29" t="s">
        <v>485</v>
      </c>
      <c r="D214" s="21" t="s">
        <v>129</v>
      </c>
      <c r="E214" s="21" t="s">
        <v>19</v>
      </c>
      <c r="F214" s="21" t="s">
        <v>483</v>
      </c>
      <c r="G214" s="30"/>
      <c r="H214" s="23" t="str">
        <f t="shared" si="9"/>
        <v/>
      </c>
      <c r="I214" s="30">
        <v>2800</v>
      </c>
      <c r="J214" s="35"/>
      <c r="K214" s="35"/>
      <c r="L214" s="25" t="str">
        <f t="shared" si="10"/>
        <v/>
      </c>
      <c r="M214" s="26" t="str">
        <f t="shared" si="11"/>
        <v/>
      </c>
    </row>
    <row r="215" spans="1:13" s="27" customFormat="1" ht="14.1" customHeight="1">
      <c r="A215" s="17"/>
      <c r="B215" s="18" t="s">
        <v>486</v>
      </c>
      <c r="C215" s="29" t="s">
        <v>487</v>
      </c>
      <c r="D215" s="21" t="s">
        <v>129</v>
      </c>
      <c r="E215" s="21" t="s">
        <v>19</v>
      </c>
      <c r="F215" s="21" t="s">
        <v>483</v>
      </c>
      <c r="G215" s="30"/>
      <c r="H215" s="23" t="str">
        <f t="shared" si="9"/>
        <v/>
      </c>
      <c r="I215" s="30">
        <v>2500</v>
      </c>
      <c r="J215" s="35"/>
      <c r="K215" s="35"/>
      <c r="L215" s="25" t="str">
        <f t="shared" si="10"/>
        <v/>
      </c>
      <c r="M215" s="26" t="str">
        <f t="shared" si="11"/>
        <v/>
      </c>
    </row>
    <row r="216" spans="1:13" s="27" customFormat="1" ht="14.1" customHeight="1">
      <c r="A216" s="17" t="s">
        <v>488</v>
      </c>
      <c r="B216" s="28" t="s">
        <v>489</v>
      </c>
      <c r="C216" s="29" t="s">
        <v>490</v>
      </c>
      <c r="D216" s="21" t="s">
        <v>129</v>
      </c>
      <c r="E216" s="21" t="s">
        <v>19</v>
      </c>
      <c r="F216" s="21" t="s">
        <v>418</v>
      </c>
      <c r="G216" s="30"/>
      <c r="H216" s="23" t="str">
        <f t="shared" si="9"/>
        <v/>
      </c>
      <c r="I216" s="30">
        <v>6000</v>
      </c>
      <c r="J216" s="35"/>
      <c r="K216" s="35"/>
      <c r="L216" s="25" t="str">
        <f t="shared" si="10"/>
        <v/>
      </c>
      <c r="M216" s="26" t="str">
        <f t="shared" si="11"/>
        <v/>
      </c>
    </row>
    <row r="217" spans="1:13" s="27" customFormat="1" ht="14.1" customHeight="1">
      <c r="A217" s="17"/>
      <c r="B217" s="28" t="s">
        <v>491</v>
      </c>
      <c r="C217" s="29" t="s">
        <v>726</v>
      </c>
      <c r="D217" s="21" t="s">
        <v>129</v>
      </c>
      <c r="E217" s="21" t="s">
        <v>19</v>
      </c>
      <c r="F217" s="20" t="s">
        <v>493</v>
      </c>
      <c r="G217" s="30"/>
      <c r="H217" s="23" t="str">
        <f t="shared" si="9"/>
        <v/>
      </c>
      <c r="I217" s="30">
        <v>8500</v>
      </c>
      <c r="J217" s="35"/>
      <c r="K217" s="35"/>
      <c r="L217" s="25" t="str">
        <f t="shared" si="10"/>
        <v/>
      </c>
      <c r="M217" s="26" t="str">
        <f t="shared" si="11"/>
        <v/>
      </c>
    </row>
    <row r="218" spans="1:13" s="27" customFormat="1" ht="14.1" customHeight="1">
      <c r="A218" s="17"/>
      <c r="B218" s="28" t="s">
        <v>491</v>
      </c>
      <c r="C218" s="29" t="s">
        <v>494</v>
      </c>
      <c r="D218" s="21" t="s">
        <v>129</v>
      </c>
      <c r="E218" s="21" t="s">
        <v>19</v>
      </c>
      <c r="F218" s="21" t="s">
        <v>495</v>
      </c>
      <c r="G218" s="33"/>
      <c r="H218" s="23" t="str">
        <f t="shared" si="9"/>
        <v/>
      </c>
      <c r="I218" s="33">
        <v>20000</v>
      </c>
      <c r="J218" s="35"/>
      <c r="K218" s="35"/>
      <c r="L218" s="25" t="str">
        <f t="shared" si="10"/>
        <v/>
      </c>
      <c r="M218" s="26" t="str">
        <f t="shared" si="11"/>
        <v/>
      </c>
    </row>
    <row r="219" spans="1:13" s="27" customFormat="1" ht="14.1" customHeight="1">
      <c r="A219" s="17"/>
      <c r="B219" s="28" t="s">
        <v>496</v>
      </c>
      <c r="C219" s="29" t="s">
        <v>497</v>
      </c>
      <c r="D219" s="21" t="s">
        <v>129</v>
      </c>
      <c r="E219" s="21" t="s">
        <v>19</v>
      </c>
      <c r="F219" s="21" t="s">
        <v>495</v>
      </c>
      <c r="G219" s="33"/>
      <c r="H219" s="23" t="str">
        <f t="shared" si="9"/>
        <v/>
      </c>
      <c r="I219" s="33">
        <v>37000</v>
      </c>
      <c r="J219" s="35"/>
      <c r="K219" s="35"/>
      <c r="L219" s="25" t="str">
        <f t="shared" si="10"/>
        <v/>
      </c>
      <c r="M219" s="26" t="str">
        <f t="shared" si="11"/>
        <v/>
      </c>
    </row>
    <row r="220" spans="1:13" s="27" customFormat="1" ht="14.1" customHeight="1">
      <c r="A220" s="17"/>
      <c r="B220" s="28" t="s">
        <v>498</v>
      </c>
      <c r="C220" s="29" t="s">
        <v>499</v>
      </c>
      <c r="D220" s="21" t="s">
        <v>129</v>
      </c>
      <c r="E220" s="21" t="s">
        <v>19</v>
      </c>
      <c r="F220" s="21" t="s">
        <v>495</v>
      </c>
      <c r="G220" s="30"/>
      <c r="H220" s="23" t="str">
        <f t="shared" si="9"/>
        <v/>
      </c>
      <c r="I220" s="30">
        <v>2500</v>
      </c>
      <c r="J220" s="35"/>
      <c r="K220" s="35"/>
      <c r="L220" s="25" t="str">
        <f t="shared" si="10"/>
        <v/>
      </c>
      <c r="M220" s="26" t="str">
        <f t="shared" si="11"/>
        <v/>
      </c>
    </row>
    <row r="221" spans="1:13" s="27" customFormat="1" ht="14.1" customHeight="1">
      <c r="A221" s="17"/>
      <c r="B221" s="28" t="s">
        <v>500</v>
      </c>
      <c r="C221" s="29" t="s">
        <v>501</v>
      </c>
      <c r="D221" s="21" t="s">
        <v>129</v>
      </c>
      <c r="E221" s="21" t="s">
        <v>19</v>
      </c>
      <c r="F221" s="21" t="s">
        <v>418</v>
      </c>
      <c r="G221" s="30"/>
      <c r="H221" s="23" t="str">
        <f t="shared" si="9"/>
        <v/>
      </c>
      <c r="I221" s="30">
        <v>1800</v>
      </c>
      <c r="J221" s="35"/>
      <c r="K221" s="35"/>
      <c r="L221" s="25" t="str">
        <f t="shared" si="10"/>
        <v/>
      </c>
      <c r="M221" s="26" t="str">
        <f t="shared" si="11"/>
        <v/>
      </c>
    </row>
    <row r="222" spans="1:13" s="27" customFormat="1" ht="14.1" customHeight="1">
      <c r="A222" s="17"/>
      <c r="B222" s="18" t="s">
        <v>502</v>
      </c>
      <c r="C222" s="19" t="s">
        <v>503</v>
      </c>
      <c r="D222" s="21" t="s">
        <v>129</v>
      </c>
      <c r="E222" s="21" t="s">
        <v>19</v>
      </c>
      <c r="F222" s="21" t="s">
        <v>418</v>
      </c>
      <c r="G222" s="30"/>
      <c r="H222" s="23" t="str">
        <f t="shared" si="9"/>
        <v/>
      </c>
      <c r="I222" s="30">
        <v>18000</v>
      </c>
      <c r="J222" s="35"/>
      <c r="K222" s="35"/>
      <c r="L222" s="25" t="str">
        <f t="shared" si="10"/>
        <v/>
      </c>
      <c r="M222" s="26" t="str">
        <f t="shared" si="11"/>
        <v/>
      </c>
    </row>
    <row r="223" spans="1:13" s="27" customFormat="1" ht="14.1" customHeight="1">
      <c r="A223" s="17"/>
      <c r="B223" s="18" t="s">
        <v>502</v>
      </c>
      <c r="C223" s="29" t="s">
        <v>504</v>
      </c>
      <c r="D223" s="21" t="s">
        <v>129</v>
      </c>
      <c r="E223" s="21" t="s">
        <v>19</v>
      </c>
      <c r="F223" s="21" t="s">
        <v>495</v>
      </c>
      <c r="G223" s="30"/>
      <c r="H223" s="23" t="str">
        <f t="shared" si="9"/>
        <v/>
      </c>
      <c r="I223" s="30">
        <v>25000</v>
      </c>
      <c r="J223" s="35"/>
      <c r="K223" s="35"/>
      <c r="L223" s="25" t="str">
        <f t="shared" si="10"/>
        <v/>
      </c>
      <c r="M223" s="26" t="str">
        <f t="shared" si="11"/>
        <v/>
      </c>
    </row>
    <row r="224" spans="1:13" s="27" customFormat="1" ht="14.1" customHeight="1">
      <c r="A224" s="17"/>
      <c r="B224" s="18" t="s">
        <v>505</v>
      </c>
      <c r="C224" s="19" t="s">
        <v>506</v>
      </c>
      <c r="D224" s="20" t="s">
        <v>129</v>
      </c>
      <c r="E224" s="21" t="s">
        <v>19</v>
      </c>
      <c r="F224" s="21" t="s">
        <v>495</v>
      </c>
      <c r="G224" s="30"/>
      <c r="H224" s="23" t="str">
        <f t="shared" si="9"/>
        <v/>
      </c>
      <c r="I224" s="30">
        <v>40000</v>
      </c>
      <c r="J224" s="35"/>
      <c r="K224" s="35"/>
      <c r="L224" s="25" t="str">
        <f t="shared" si="10"/>
        <v/>
      </c>
      <c r="M224" s="26" t="str">
        <f t="shared" si="11"/>
        <v/>
      </c>
    </row>
    <row r="225" spans="1:13" s="27" customFormat="1" ht="14.1" customHeight="1">
      <c r="A225" s="17"/>
      <c r="B225" s="18" t="s">
        <v>507</v>
      </c>
      <c r="C225" s="19" t="s">
        <v>508</v>
      </c>
      <c r="D225" s="20" t="s">
        <v>129</v>
      </c>
      <c r="E225" s="21" t="s">
        <v>19</v>
      </c>
      <c r="F225" s="21" t="s">
        <v>509</v>
      </c>
      <c r="G225" s="30"/>
      <c r="H225" s="23" t="str">
        <f t="shared" si="9"/>
        <v/>
      </c>
      <c r="I225" s="30">
        <v>3000</v>
      </c>
      <c r="J225" s="35"/>
      <c r="K225" s="35"/>
      <c r="L225" s="25" t="str">
        <f t="shared" si="10"/>
        <v/>
      </c>
      <c r="M225" s="26" t="str">
        <f t="shared" si="11"/>
        <v/>
      </c>
    </row>
    <row r="226" spans="1:13" s="27" customFormat="1" ht="14.1" customHeight="1">
      <c r="A226" s="17"/>
      <c r="B226" s="18" t="s">
        <v>510</v>
      </c>
      <c r="C226" s="19" t="s">
        <v>511</v>
      </c>
      <c r="D226" s="20" t="s">
        <v>129</v>
      </c>
      <c r="E226" s="21" t="s">
        <v>19</v>
      </c>
      <c r="F226" s="21" t="s">
        <v>509</v>
      </c>
      <c r="G226" s="30"/>
      <c r="H226" s="23" t="str">
        <f t="shared" si="9"/>
        <v/>
      </c>
      <c r="I226" s="30">
        <v>28000</v>
      </c>
      <c r="J226" s="35"/>
      <c r="K226" s="35"/>
      <c r="L226" s="25" t="str">
        <f t="shared" si="10"/>
        <v/>
      </c>
      <c r="M226" s="26" t="str">
        <f t="shared" si="11"/>
        <v/>
      </c>
    </row>
    <row r="227" spans="1:13" s="27" customFormat="1" ht="14.1" customHeight="1">
      <c r="A227" s="17"/>
      <c r="B227" s="18" t="s">
        <v>512</v>
      </c>
      <c r="C227" s="19" t="s">
        <v>513</v>
      </c>
      <c r="D227" s="20" t="s">
        <v>129</v>
      </c>
      <c r="E227" s="21" t="s">
        <v>19</v>
      </c>
      <c r="F227" s="20" t="s">
        <v>65</v>
      </c>
      <c r="G227" s="30"/>
      <c r="H227" s="23" t="str">
        <f t="shared" si="9"/>
        <v/>
      </c>
      <c r="I227" s="30">
        <v>50000</v>
      </c>
      <c r="J227" s="35"/>
      <c r="K227" s="35"/>
      <c r="L227" s="25" t="str">
        <f t="shared" si="10"/>
        <v/>
      </c>
      <c r="M227" s="26" t="str">
        <f t="shared" si="11"/>
        <v/>
      </c>
    </row>
    <row r="228" spans="1:13" s="27" customFormat="1" ht="14.1" customHeight="1">
      <c r="A228" s="17"/>
      <c r="B228" s="28" t="s">
        <v>514</v>
      </c>
      <c r="C228" s="29" t="s">
        <v>515</v>
      </c>
      <c r="D228" s="20" t="s">
        <v>129</v>
      </c>
      <c r="E228" s="21" t="s">
        <v>19</v>
      </c>
      <c r="F228" s="21" t="s">
        <v>495</v>
      </c>
      <c r="G228" s="30"/>
      <c r="H228" s="23" t="str">
        <f t="shared" si="9"/>
        <v/>
      </c>
      <c r="I228" s="30">
        <v>20000</v>
      </c>
      <c r="J228" s="35"/>
      <c r="K228" s="35"/>
      <c r="L228" s="25" t="str">
        <f t="shared" si="10"/>
        <v/>
      </c>
      <c r="M228" s="26" t="str">
        <f t="shared" si="11"/>
        <v/>
      </c>
    </row>
    <row r="229" spans="1:13" s="27" customFormat="1" ht="14.1" customHeight="1">
      <c r="A229" s="17"/>
      <c r="B229" s="28" t="s">
        <v>516</v>
      </c>
      <c r="C229" s="29" t="s">
        <v>517</v>
      </c>
      <c r="D229" s="20" t="s">
        <v>129</v>
      </c>
      <c r="E229" s="21" t="s">
        <v>19</v>
      </c>
      <c r="F229" s="21" t="s">
        <v>495</v>
      </c>
      <c r="G229" s="30"/>
      <c r="H229" s="23" t="str">
        <f t="shared" si="9"/>
        <v/>
      </c>
      <c r="I229" s="30">
        <v>30000</v>
      </c>
      <c r="J229" s="35"/>
      <c r="K229" s="35"/>
      <c r="L229" s="25" t="str">
        <f t="shared" si="10"/>
        <v/>
      </c>
      <c r="M229" s="26" t="str">
        <f t="shared" si="11"/>
        <v/>
      </c>
    </row>
    <row r="230" spans="1:13" s="27" customFormat="1" ht="14.1" customHeight="1">
      <c r="A230" s="48" t="s">
        <v>518</v>
      </c>
      <c r="B230" s="28" t="s">
        <v>519</v>
      </c>
      <c r="C230" s="29" t="s">
        <v>520</v>
      </c>
      <c r="D230" s="20" t="s">
        <v>129</v>
      </c>
      <c r="E230" s="21" t="s">
        <v>19</v>
      </c>
      <c r="F230" s="21" t="s">
        <v>65</v>
      </c>
      <c r="G230" s="30"/>
      <c r="H230" s="23" t="str">
        <f t="shared" si="9"/>
        <v/>
      </c>
      <c r="I230" s="30">
        <v>38400</v>
      </c>
      <c r="J230" s="21"/>
      <c r="K230" s="35"/>
      <c r="L230" s="25" t="str">
        <f t="shared" si="10"/>
        <v/>
      </c>
      <c r="M230" s="26" t="str">
        <f t="shared" si="11"/>
        <v/>
      </c>
    </row>
    <row r="231" spans="1:13" s="27" customFormat="1" ht="14.1" customHeight="1">
      <c r="A231" s="48"/>
      <c r="B231" s="18" t="s">
        <v>523</v>
      </c>
      <c r="C231" s="29" t="s">
        <v>524</v>
      </c>
      <c r="D231" s="20" t="s">
        <v>129</v>
      </c>
      <c r="E231" s="21" t="s">
        <v>19</v>
      </c>
      <c r="F231" s="21" t="s">
        <v>65</v>
      </c>
      <c r="G231" s="30"/>
      <c r="H231" s="23" t="str">
        <f t="shared" si="9"/>
        <v/>
      </c>
      <c r="I231" s="30">
        <v>30200</v>
      </c>
      <c r="J231" s="21"/>
      <c r="K231" s="35"/>
      <c r="L231" s="25" t="str">
        <f t="shared" si="10"/>
        <v/>
      </c>
      <c r="M231" s="26" t="str">
        <f t="shared" si="11"/>
        <v/>
      </c>
    </row>
    <row r="232" spans="1:13" s="27" customFormat="1" ht="14.1" customHeight="1">
      <c r="A232" s="48"/>
      <c r="B232" s="18" t="s">
        <v>525</v>
      </c>
      <c r="C232" s="19" t="s">
        <v>526</v>
      </c>
      <c r="D232" s="20" t="s">
        <v>129</v>
      </c>
      <c r="E232" s="21" t="s">
        <v>19</v>
      </c>
      <c r="F232" s="21" t="s">
        <v>65</v>
      </c>
      <c r="G232" s="30">
        <v>21200</v>
      </c>
      <c r="H232" s="23" t="str">
        <f t="shared" si="9"/>
        <v>▲</v>
      </c>
      <c r="I232" s="30">
        <v>23000</v>
      </c>
      <c r="J232" s="21" t="s">
        <v>727</v>
      </c>
      <c r="K232" s="35"/>
      <c r="L232" s="25">
        <f t="shared" si="10"/>
        <v>1800</v>
      </c>
      <c r="M232" s="26">
        <f t="shared" si="11"/>
        <v>8.4905660377358494</v>
      </c>
    </row>
    <row r="233" spans="1:13" s="27" customFormat="1" ht="14.1" customHeight="1">
      <c r="A233" s="48"/>
      <c r="B233" s="18" t="s">
        <v>527</v>
      </c>
      <c r="C233" s="29" t="s">
        <v>528</v>
      </c>
      <c r="D233" s="20" t="s">
        <v>129</v>
      </c>
      <c r="E233" s="21" t="s">
        <v>19</v>
      </c>
      <c r="F233" s="21" t="s">
        <v>65</v>
      </c>
      <c r="G233" s="30"/>
      <c r="H233" s="23" t="str">
        <f t="shared" si="9"/>
        <v/>
      </c>
      <c r="I233" s="30">
        <v>24800</v>
      </c>
      <c r="J233" s="21"/>
      <c r="K233" s="35"/>
      <c r="L233" s="25" t="str">
        <f t="shared" si="10"/>
        <v/>
      </c>
      <c r="M233" s="26" t="str">
        <f t="shared" si="11"/>
        <v/>
      </c>
    </row>
    <row r="234" spans="1:13" s="27" customFormat="1" ht="14.1" customHeight="1">
      <c r="A234" s="17" t="s">
        <v>529</v>
      </c>
      <c r="B234" s="18" t="s">
        <v>530</v>
      </c>
      <c r="C234" s="49" t="s">
        <v>728</v>
      </c>
      <c r="D234" s="20" t="s">
        <v>129</v>
      </c>
      <c r="E234" s="21" t="s">
        <v>729</v>
      </c>
      <c r="F234" s="21" t="s">
        <v>65</v>
      </c>
      <c r="G234" s="30"/>
      <c r="H234" s="23" t="str">
        <f t="shared" si="9"/>
        <v/>
      </c>
      <c r="I234" s="30">
        <v>5700</v>
      </c>
      <c r="J234" s="21"/>
      <c r="K234" s="35"/>
      <c r="L234" s="25" t="str">
        <f t="shared" si="10"/>
        <v/>
      </c>
      <c r="M234" s="26" t="str">
        <f t="shared" si="11"/>
        <v/>
      </c>
    </row>
    <row r="235" spans="1:13" s="27" customFormat="1" ht="14.1" customHeight="1">
      <c r="A235" s="50"/>
      <c r="B235" s="18" t="s">
        <v>730</v>
      </c>
      <c r="C235" s="49" t="s">
        <v>731</v>
      </c>
      <c r="D235" s="20" t="s">
        <v>129</v>
      </c>
      <c r="E235" s="21" t="s">
        <v>729</v>
      </c>
      <c r="F235" s="21" t="s">
        <v>65</v>
      </c>
      <c r="G235" s="30"/>
      <c r="H235" s="23" t="str">
        <f t="shared" si="9"/>
        <v/>
      </c>
      <c r="I235" s="30">
        <v>5460</v>
      </c>
      <c r="J235" s="21"/>
      <c r="K235" s="21"/>
      <c r="L235" s="25" t="str">
        <f t="shared" si="10"/>
        <v/>
      </c>
      <c r="M235" s="26" t="str">
        <f t="shared" si="11"/>
        <v/>
      </c>
    </row>
    <row r="236" spans="1:13" s="27" customFormat="1" ht="14.1" customHeight="1">
      <c r="A236" s="50"/>
      <c r="B236" s="18" t="s">
        <v>534</v>
      </c>
      <c r="C236" s="51" t="s">
        <v>732</v>
      </c>
      <c r="D236" s="20" t="s">
        <v>129</v>
      </c>
      <c r="E236" s="21" t="s">
        <v>729</v>
      </c>
      <c r="F236" s="21" t="s">
        <v>68</v>
      </c>
      <c r="G236" s="30"/>
      <c r="H236" s="23" t="str">
        <f t="shared" si="9"/>
        <v/>
      </c>
      <c r="I236" s="30">
        <v>6820</v>
      </c>
      <c r="J236" s="21"/>
      <c r="K236" s="35"/>
      <c r="L236" s="25" t="str">
        <f t="shared" si="10"/>
        <v/>
      </c>
      <c r="M236" s="26" t="str">
        <f t="shared" si="11"/>
        <v/>
      </c>
    </row>
    <row r="237" spans="1:13" s="27" customFormat="1" ht="14.1" customHeight="1">
      <c r="A237" s="50"/>
      <c r="B237" s="18" t="s">
        <v>537</v>
      </c>
      <c r="C237" s="51" t="s">
        <v>733</v>
      </c>
      <c r="D237" s="20" t="s">
        <v>129</v>
      </c>
      <c r="E237" s="21" t="s">
        <v>729</v>
      </c>
      <c r="F237" s="21" t="s">
        <v>68</v>
      </c>
      <c r="G237" s="30"/>
      <c r="H237" s="23" t="str">
        <f t="shared" si="9"/>
        <v/>
      </c>
      <c r="I237" s="30">
        <v>4100</v>
      </c>
      <c r="J237" s="21"/>
      <c r="K237" s="35"/>
      <c r="L237" s="25" t="str">
        <f t="shared" si="10"/>
        <v/>
      </c>
      <c r="M237" s="26" t="str">
        <f t="shared" si="11"/>
        <v/>
      </c>
    </row>
    <row r="238" spans="1:13" s="27" customFormat="1" ht="14.1" customHeight="1">
      <c r="A238" s="50"/>
      <c r="B238" s="18" t="s">
        <v>539</v>
      </c>
      <c r="C238" s="49" t="s">
        <v>734</v>
      </c>
      <c r="D238" s="20" t="s">
        <v>129</v>
      </c>
      <c r="E238" s="21" t="s">
        <v>729</v>
      </c>
      <c r="F238" s="21" t="s">
        <v>735</v>
      </c>
      <c r="G238" s="30"/>
      <c r="H238" s="23" t="str">
        <f t="shared" si="9"/>
        <v/>
      </c>
      <c r="I238" s="30">
        <v>6600</v>
      </c>
      <c r="J238" s="21"/>
      <c r="K238" s="21"/>
      <c r="L238" s="25" t="str">
        <f t="shared" si="10"/>
        <v/>
      </c>
      <c r="M238" s="26" t="str">
        <f t="shared" si="11"/>
        <v/>
      </c>
    </row>
    <row r="239" spans="1:13" s="27" customFormat="1" ht="14.1" customHeight="1">
      <c r="A239" s="50"/>
      <c r="B239" s="18" t="s">
        <v>542</v>
      </c>
      <c r="C239" s="49" t="s">
        <v>736</v>
      </c>
      <c r="D239" s="20" t="s">
        <v>129</v>
      </c>
      <c r="E239" s="21" t="s">
        <v>19</v>
      </c>
      <c r="F239" s="21" t="s">
        <v>68</v>
      </c>
      <c r="G239" s="30"/>
      <c r="H239" s="23" t="str">
        <f t="shared" si="9"/>
        <v/>
      </c>
      <c r="I239" s="30">
        <v>2500</v>
      </c>
      <c r="J239" s="21"/>
      <c r="K239" s="21"/>
      <c r="L239" s="25" t="str">
        <f t="shared" si="10"/>
        <v/>
      </c>
      <c r="M239" s="26" t="str">
        <f t="shared" si="11"/>
        <v/>
      </c>
    </row>
    <row r="240" spans="1:13" s="27" customFormat="1" ht="14.1" customHeight="1">
      <c r="A240" s="17" t="s">
        <v>544</v>
      </c>
      <c r="B240" s="18" t="s">
        <v>545</v>
      </c>
      <c r="C240" s="19" t="s">
        <v>546</v>
      </c>
      <c r="D240" s="20"/>
      <c r="E240" s="21" t="s">
        <v>19</v>
      </c>
      <c r="F240" s="20" t="s">
        <v>547</v>
      </c>
      <c r="G240" s="22">
        <v>262600</v>
      </c>
      <c r="H240" s="23" t="str">
        <f t="shared" si="9"/>
        <v>▲</v>
      </c>
      <c r="I240" s="22">
        <v>264700</v>
      </c>
      <c r="J240" s="21" t="s">
        <v>737</v>
      </c>
      <c r="K240" s="21"/>
      <c r="L240" s="25">
        <f>IF(G240="","",I240-G240)</f>
        <v>2100</v>
      </c>
      <c r="M240" s="26">
        <f>IF(G240="","",((I240-G240)/G240)*100)</f>
        <v>0.79969535415079973</v>
      </c>
    </row>
    <row r="241" spans="1:13" s="27" customFormat="1" ht="14.1" customHeight="1">
      <c r="A241" s="17"/>
      <c r="B241" s="18" t="s">
        <v>549</v>
      </c>
      <c r="C241" s="52">
        <v>0.999</v>
      </c>
      <c r="D241" s="20"/>
      <c r="E241" s="21" t="s">
        <v>19</v>
      </c>
      <c r="F241" s="20" t="s">
        <v>547</v>
      </c>
      <c r="G241" s="22">
        <v>3370</v>
      </c>
      <c r="H241" s="23" t="str">
        <f t="shared" si="9"/>
        <v>▲</v>
      </c>
      <c r="I241" s="22">
        <v>3470</v>
      </c>
      <c r="J241" s="21" t="s">
        <v>737</v>
      </c>
      <c r="K241" s="21"/>
      <c r="L241" s="25">
        <f>IF(G241="","",I241-G241)</f>
        <v>100</v>
      </c>
      <c r="M241" s="26">
        <f>IF(G241="","",((I241-G241)/G241)*100)</f>
        <v>2.9673590504451042</v>
      </c>
    </row>
    <row r="242" spans="1:13" s="27" customFormat="1" ht="14.1" customHeight="1">
      <c r="A242" s="42" t="s">
        <v>550</v>
      </c>
      <c r="B242" s="18" t="s">
        <v>551</v>
      </c>
      <c r="C242" s="19" t="s">
        <v>738</v>
      </c>
      <c r="D242" s="20" t="s">
        <v>129</v>
      </c>
      <c r="E242" s="21" t="s">
        <v>19</v>
      </c>
      <c r="F242" s="21" t="s">
        <v>553</v>
      </c>
      <c r="G242" s="30"/>
      <c r="H242" s="23" t="str">
        <f t="shared" si="9"/>
        <v/>
      </c>
      <c r="I242" s="30">
        <v>4700</v>
      </c>
      <c r="J242" s="21" t="s">
        <v>739</v>
      </c>
      <c r="K242" s="21"/>
      <c r="L242" s="25" t="str">
        <f t="shared" si="10"/>
        <v/>
      </c>
      <c r="M242" s="26" t="str">
        <f t="shared" si="11"/>
        <v/>
      </c>
    </row>
    <row r="243" spans="1:13" s="53" customFormat="1" ht="14.1" customHeight="1">
      <c r="A243" s="44"/>
      <c r="B243" s="18" t="s">
        <v>554</v>
      </c>
      <c r="C243" s="19" t="s">
        <v>740</v>
      </c>
      <c r="D243" s="20" t="s">
        <v>129</v>
      </c>
      <c r="E243" s="21" t="s">
        <v>19</v>
      </c>
      <c r="F243" s="21" t="s">
        <v>556</v>
      </c>
      <c r="G243" s="30"/>
      <c r="H243" s="23" t="str">
        <f t="shared" si="9"/>
        <v/>
      </c>
      <c r="I243" s="30">
        <v>6700</v>
      </c>
      <c r="J243" s="21" t="s">
        <v>739</v>
      </c>
      <c r="K243" s="35"/>
      <c r="L243" s="25" t="str">
        <f t="shared" si="10"/>
        <v/>
      </c>
      <c r="M243" s="26" t="str">
        <f t="shared" si="11"/>
        <v/>
      </c>
    </row>
    <row r="244" spans="1:13" s="53" customFormat="1" ht="14.1" customHeight="1">
      <c r="A244" s="44"/>
      <c r="B244" s="18" t="s">
        <v>557</v>
      </c>
      <c r="C244" s="19" t="s">
        <v>741</v>
      </c>
      <c r="D244" s="20" t="s">
        <v>129</v>
      </c>
      <c r="E244" s="21" t="s">
        <v>19</v>
      </c>
      <c r="F244" s="21" t="s">
        <v>65</v>
      </c>
      <c r="G244" s="30">
        <v>42440</v>
      </c>
      <c r="H244" s="23" t="str">
        <f t="shared" si="9"/>
        <v>▲</v>
      </c>
      <c r="I244" s="30">
        <v>45240</v>
      </c>
      <c r="J244" s="21" t="s">
        <v>727</v>
      </c>
      <c r="K244" s="21"/>
      <c r="L244" s="25">
        <f t="shared" si="10"/>
        <v>2800</v>
      </c>
      <c r="M244" s="26">
        <f t="shared" si="11"/>
        <v>6.5975494816211118</v>
      </c>
    </row>
    <row r="245" spans="1:13" s="53" customFormat="1" ht="14.1" customHeight="1">
      <c r="A245" s="44"/>
      <c r="B245" s="18" t="s">
        <v>559</v>
      </c>
      <c r="C245" s="29" t="s">
        <v>742</v>
      </c>
      <c r="D245" s="20" t="s">
        <v>129</v>
      </c>
      <c r="E245" s="21" t="s">
        <v>19</v>
      </c>
      <c r="F245" s="21" t="s">
        <v>65</v>
      </c>
      <c r="G245" s="30"/>
      <c r="H245" s="23" t="str">
        <f t="shared" si="9"/>
        <v/>
      </c>
      <c r="I245" s="30">
        <v>18300</v>
      </c>
      <c r="J245" s="21" t="s">
        <v>739</v>
      </c>
      <c r="K245" s="35"/>
      <c r="L245" s="25" t="str">
        <f t="shared" si="10"/>
        <v/>
      </c>
      <c r="M245" s="26" t="str">
        <f t="shared" si="11"/>
        <v/>
      </c>
    </row>
    <row r="246" spans="1:13" s="53" customFormat="1" ht="14.1" customHeight="1">
      <c r="A246" s="44"/>
      <c r="B246" s="18" t="s">
        <v>561</v>
      </c>
      <c r="C246" s="19" t="s">
        <v>743</v>
      </c>
      <c r="D246" s="20" t="s">
        <v>129</v>
      </c>
      <c r="E246" s="21" t="s">
        <v>19</v>
      </c>
      <c r="F246" s="21" t="s">
        <v>114</v>
      </c>
      <c r="G246" s="30"/>
      <c r="H246" s="23" t="str">
        <f t="shared" si="9"/>
        <v/>
      </c>
      <c r="I246" s="30">
        <v>7440</v>
      </c>
      <c r="J246" s="21" t="s">
        <v>739</v>
      </c>
      <c r="K246" s="21"/>
      <c r="L246" s="25" t="str">
        <f t="shared" si="10"/>
        <v/>
      </c>
      <c r="M246" s="26" t="str">
        <f t="shared" si="11"/>
        <v/>
      </c>
    </row>
    <row r="247" spans="1:13" s="53" customFormat="1" ht="14.1" customHeight="1">
      <c r="A247" s="44"/>
      <c r="B247" s="28" t="s">
        <v>563</v>
      </c>
      <c r="C247" s="29" t="s">
        <v>744</v>
      </c>
      <c r="D247" s="20" t="s">
        <v>129</v>
      </c>
      <c r="E247" s="21" t="s">
        <v>19</v>
      </c>
      <c r="F247" s="21" t="s">
        <v>65</v>
      </c>
      <c r="G247" s="30"/>
      <c r="H247" s="23" t="str">
        <f t="shared" si="9"/>
        <v/>
      </c>
      <c r="I247" s="30">
        <v>29500</v>
      </c>
      <c r="J247" s="21" t="s">
        <v>739</v>
      </c>
      <c r="K247" s="35"/>
      <c r="L247" s="25" t="str">
        <f t="shared" si="10"/>
        <v/>
      </c>
      <c r="M247" s="26" t="str">
        <f t="shared" si="11"/>
        <v/>
      </c>
    </row>
    <row r="248" spans="1:13" s="53" customFormat="1" ht="14.1" customHeight="1">
      <c r="A248" s="44"/>
      <c r="B248" s="18" t="s">
        <v>745</v>
      </c>
      <c r="C248" s="29" t="s">
        <v>746</v>
      </c>
      <c r="D248" s="20" t="s">
        <v>129</v>
      </c>
      <c r="E248" s="21" t="s">
        <v>19</v>
      </c>
      <c r="F248" s="21" t="s">
        <v>220</v>
      </c>
      <c r="G248" s="30"/>
      <c r="H248" s="23" t="str">
        <f t="shared" si="9"/>
        <v/>
      </c>
      <c r="I248" s="30">
        <v>80030</v>
      </c>
      <c r="J248" s="21" t="s">
        <v>739</v>
      </c>
      <c r="K248" s="21"/>
      <c r="L248" s="25" t="str">
        <f t="shared" si="10"/>
        <v/>
      </c>
      <c r="M248" s="26" t="str">
        <f t="shared" si="11"/>
        <v/>
      </c>
    </row>
    <row r="249" spans="1:13" s="53" customFormat="1" ht="14.1" customHeight="1">
      <c r="A249" s="44"/>
      <c r="B249" s="18" t="s">
        <v>567</v>
      </c>
      <c r="C249" s="19" t="s">
        <v>747</v>
      </c>
      <c r="D249" s="20" t="s">
        <v>129</v>
      </c>
      <c r="E249" s="21" t="s">
        <v>19</v>
      </c>
      <c r="F249" s="21" t="s">
        <v>401</v>
      </c>
      <c r="G249" s="30"/>
      <c r="H249" s="23" t="str">
        <f t="shared" si="9"/>
        <v/>
      </c>
      <c r="I249" s="30">
        <v>32040</v>
      </c>
      <c r="J249" s="21" t="s">
        <v>739</v>
      </c>
      <c r="K249" s="21"/>
      <c r="L249" s="25" t="str">
        <f t="shared" si="10"/>
        <v/>
      </c>
      <c r="M249" s="26" t="str">
        <f t="shared" si="11"/>
        <v/>
      </c>
    </row>
    <row r="250" spans="1:13" s="53" customFormat="1" ht="14.1" customHeight="1">
      <c r="A250" s="44"/>
      <c r="B250" s="18" t="s">
        <v>569</v>
      </c>
      <c r="C250" s="29" t="s">
        <v>748</v>
      </c>
      <c r="D250" s="20" t="s">
        <v>129</v>
      </c>
      <c r="E250" s="21" t="s">
        <v>19</v>
      </c>
      <c r="F250" s="21" t="s">
        <v>401</v>
      </c>
      <c r="G250" s="30"/>
      <c r="H250" s="23" t="str">
        <f t="shared" si="9"/>
        <v/>
      </c>
      <c r="I250" s="30">
        <v>23800</v>
      </c>
      <c r="J250" s="21" t="s">
        <v>739</v>
      </c>
      <c r="K250" s="21"/>
      <c r="L250" s="25" t="str">
        <f t="shared" si="10"/>
        <v/>
      </c>
      <c r="M250" s="26" t="str">
        <f t="shared" si="11"/>
        <v/>
      </c>
    </row>
    <row r="251" spans="1:13" s="53" customFormat="1" ht="14.1" customHeight="1">
      <c r="A251" s="44"/>
      <c r="B251" s="18" t="s">
        <v>571</v>
      </c>
      <c r="C251" s="29" t="s">
        <v>749</v>
      </c>
      <c r="D251" s="20" t="s">
        <v>129</v>
      </c>
      <c r="E251" s="21" t="s">
        <v>19</v>
      </c>
      <c r="F251" s="21" t="s">
        <v>220</v>
      </c>
      <c r="G251" s="30"/>
      <c r="H251" s="23" t="str">
        <f t="shared" si="9"/>
        <v/>
      </c>
      <c r="I251" s="30">
        <v>28300</v>
      </c>
      <c r="J251" s="21" t="s">
        <v>739</v>
      </c>
      <c r="K251" s="21"/>
      <c r="L251" s="25" t="str">
        <f t="shared" si="10"/>
        <v/>
      </c>
      <c r="M251" s="26" t="str">
        <f t="shared" si="11"/>
        <v/>
      </c>
    </row>
    <row r="252" spans="1:13" s="53" customFormat="1" ht="14.1" customHeight="1">
      <c r="A252" s="44"/>
      <c r="B252" s="18" t="s">
        <v>573</v>
      </c>
      <c r="C252" s="19" t="s">
        <v>750</v>
      </c>
      <c r="D252" s="20" t="s">
        <v>129</v>
      </c>
      <c r="E252" s="21" t="s">
        <v>19</v>
      </c>
      <c r="F252" s="21" t="s">
        <v>220</v>
      </c>
      <c r="G252" s="30"/>
      <c r="H252" s="23" t="str">
        <f t="shared" si="9"/>
        <v/>
      </c>
      <c r="I252" s="30">
        <v>56190</v>
      </c>
      <c r="J252" s="21" t="s">
        <v>739</v>
      </c>
      <c r="K252" s="21"/>
      <c r="L252" s="25" t="str">
        <f t="shared" si="10"/>
        <v/>
      </c>
      <c r="M252" s="26" t="str">
        <f t="shared" si="11"/>
        <v/>
      </c>
    </row>
    <row r="253" spans="1:13" s="53" customFormat="1" ht="14.1" customHeight="1">
      <c r="A253" s="44"/>
      <c r="B253" s="18" t="s">
        <v>575</v>
      </c>
      <c r="C253" s="19" t="s">
        <v>751</v>
      </c>
      <c r="D253" s="20" t="s">
        <v>129</v>
      </c>
      <c r="E253" s="21" t="s">
        <v>15</v>
      </c>
      <c r="F253" s="21" t="s">
        <v>220</v>
      </c>
      <c r="G253" s="30"/>
      <c r="H253" s="23" t="str">
        <f t="shared" si="9"/>
        <v/>
      </c>
      <c r="I253" s="30">
        <v>33690</v>
      </c>
      <c r="J253" s="21" t="s">
        <v>739</v>
      </c>
      <c r="K253" s="21"/>
      <c r="L253" s="25" t="str">
        <f t="shared" si="10"/>
        <v/>
      </c>
      <c r="M253" s="26" t="str">
        <f t="shared" si="11"/>
        <v/>
      </c>
    </row>
    <row r="254" spans="1:13" s="53" customFormat="1" ht="14.1" customHeight="1">
      <c r="A254" s="44"/>
      <c r="B254" s="18" t="s">
        <v>577</v>
      </c>
      <c r="C254" s="19" t="s">
        <v>752</v>
      </c>
      <c r="D254" s="20" t="s">
        <v>129</v>
      </c>
      <c r="E254" s="21" t="s">
        <v>19</v>
      </c>
      <c r="F254" s="21" t="s">
        <v>220</v>
      </c>
      <c r="G254" s="30"/>
      <c r="H254" s="23" t="str">
        <f t="shared" si="9"/>
        <v/>
      </c>
      <c r="I254" s="30">
        <v>63000</v>
      </c>
      <c r="J254" s="21" t="s">
        <v>739</v>
      </c>
      <c r="K254" s="21"/>
      <c r="L254" s="25" t="str">
        <f t="shared" si="10"/>
        <v/>
      </c>
      <c r="M254" s="26" t="str">
        <f t="shared" si="11"/>
        <v/>
      </c>
    </row>
    <row r="255" spans="1:13" s="53" customFormat="1" ht="14.1" customHeight="1">
      <c r="A255" s="44"/>
      <c r="B255" s="18" t="s">
        <v>579</v>
      </c>
      <c r="C255" s="19" t="s">
        <v>753</v>
      </c>
      <c r="D255" s="20" t="s">
        <v>129</v>
      </c>
      <c r="E255" s="21" t="s">
        <v>19</v>
      </c>
      <c r="F255" s="21" t="s">
        <v>401</v>
      </c>
      <c r="G255" s="30"/>
      <c r="H255" s="23" t="str">
        <f t="shared" si="9"/>
        <v/>
      </c>
      <c r="I255" s="30">
        <v>28500</v>
      </c>
      <c r="J255" s="21" t="s">
        <v>739</v>
      </c>
      <c r="K255" s="21"/>
      <c r="L255" s="25" t="str">
        <f t="shared" si="10"/>
        <v/>
      </c>
      <c r="M255" s="26" t="str">
        <f t="shared" si="11"/>
        <v/>
      </c>
    </row>
    <row r="256" spans="1:13" s="53" customFormat="1" ht="14.1" customHeight="1">
      <c r="A256" s="44"/>
      <c r="B256" s="28" t="s">
        <v>754</v>
      </c>
      <c r="C256" s="29" t="s">
        <v>755</v>
      </c>
      <c r="D256" s="21"/>
      <c r="E256" s="21" t="s">
        <v>19</v>
      </c>
      <c r="F256" s="21" t="s">
        <v>401</v>
      </c>
      <c r="G256" s="30"/>
      <c r="H256" s="23" t="str">
        <f t="shared" si="9"/>
        <v/>
      </c>
      <c r="I256" s="30">
        <v>8700</v>
      </c>
      <c r="J256" s="21" t="s">
        <v>739</v>
      </c>
      <c r="K256" s="21"/>
      <c r="L256" s="25" t="str">
        <f t="shared" si="10"/>
        <v/>
      </c>
      <c r="M256" s="26" t="str">
        <f t="shared" si="11"/>
        <v/>
      </c>
    </row>
    <row r="257" spans="1:13" s="53" customFormat="1" ht="14.1" customHeight="1">
      <c r="A257" s="44"/>
      <c r="B257" s="18" t="s">
        <v>583</v>
      </c>
      <c r="C257" s="19" t="s">
        <v>756</v>
      </c>
      <c r="D257" s="20" t="s">
        <v>129</v>
      </c>
      <c r="E257" s="21" t="s">
        <v>19</v>
      </c>
      <c r="F257" s="21" t="s">
        <v>401</v>
      </c>
      <c r="G257" s="22"/>
      <c r="H257" s="23" t="str">
        <f t="shared" si="9"/>
        <v/>
      </c>
      <c r="I257" s="22">
        <v>24700</v>
      </c>
      <c r="J257" s="21" t="s">
        <v>739</v>
      </c>
      <c r="K257" s="21"/>
      <c r="L257" s="25" t="str">
        <f t="shared" si="10"/>
        <v/>
      </c>
      <c r="M257" s="26" t="str">
        <f t="shared" si="11"/>
        <v/>
      </c>
    </row>
    <row r="258" spans="1:13" s="53" customFormat="1" ht="14.1" customHeight="1">
      <c r="A258" s="47"/>
      <c r="B258" s="18" t="s">
        <v>585</v>
      </c>
      <c r="C258" s="19" t="s">
        <v>757</v>
      </c>
      <c r="D258" s="20" t="s">
        <v>129</v>
      </c>
      <c r="E258" s="21" t="s">
        <v>19</v>
      </c>
      <c r="F258" s="21" t="s">
        <v>587</v>
      </c>
      <c r="G258" s="30"/>
      <c r="H258" s="23" t="str">
        <f t="shared" si="9"/>
        <v/>
      </c>
      <c r="I258" s="30">
        <v>17500</v>
      </c>
      <c r="J258" s="21" t="s">
        <v>739</v>
      </c>
      <c r="K258" s="21"/>
      <c r="L258" s="25" t="str">
        <f t="shared" si="10"/>
        <v/>
      </c>
      <c r="M258" s="26" t="str">
        <f t="shared" si="11"/>
        <v/>
      </c>
    </row>
    <row r="259" spans="1:13" s="53" customFormat="1" ht="14.1" customHeight="1">
      <c r="A259" s="42" t="s">
        <v>588</v>
      </c>
      <c r="B259" s="28" t="s">
        <v>589</v>
      </c>
      <c r="C259" s="29" t="s">
        <v>590</v>
      </c>
      <c r="D259" s="21"/>
      <c r="E259" s="21" t="s">
        <v>19</v>
      </c>
      <c r="F259" s="20" t="s">
        <v>591</v>
      </c>
      <c r="G259" s="55"/>
      <c r="H259" s="23" t="str">
        <f t="shared" ref="H259:H294" si="12">IF(G259="","",IF(G259&gt;I259,"▽","▲"))</f>
        <v/>
      </c>
      <c r="I259" s="55">
        <v>300000</v>
      </c>
      <c r="J259" s="21" t="s">
        <v>739</v>
      </c>
      <c r="K259" s="21"/>
      <c r="L259" s="25" t="str">
        <f>IF(G259="","",I259-G259)</f>
        <v/>
      </c>
      <c r="M259" s="26" t="str">
        <f>IF(G259="","",((I259-G259)/G259)*100)</f>
        <v/>
      </c>
    </row>
    <row r="260" spans="1:13" s="53" customFormat="1" ht="14.1" customHeight="1">
      <c r="A260" s="44"/>
      <c r="B260" s="18" t="s">
        <v>592</v>
      </c>
      <c r="C260" s="19" t="s">
        <v>593</v>
      </c>
      <c r="D260" s="20"/>
      <c r="E260" s="21" t="s">
        <v>19</v>
      </c>
      <c r="F260" s="20" t="s">
        <v>594</v>
      </c>
      <c r="G260" s="55"/>
      <c r="H260" s="23" t="str">
        <f t="shared" si="12"/>
        <v/>
      </c>
      <c r="I260" s="55">
        <v>104000</v>
      </c>
      <c r="J260" s="21"/>
      <c r="K260" s="21"/>
      <c r="L260" s="25" t="str">
        <f>IF(G260="","",I260-G260)</f>
        <v/>
      </c>
      <c r="M260" s="26" t="str">
        <f>IF(G260="","",((I260-G260)/G260)*100)</f>
        <v/>
      </c>
    </row>
    <row r="261" spans="1:13" s="53" customFormat="1" ht="14.1" customHeight="1">
      <c r="A261" s="44"/>
      <c r="B261" s="18" t="s">
        <v>595</v>
      </c>
      <c r="C261" s="19" t="s">
        <v>596</v>
      </c>
      <c r="D261" s="20"/>
      <c r="E261" s="21" t="s">
        <v>19</v>
      </c>
      <c r="F261" s="20" t="s">
        <v>594</v>
      </c>
      <c r="G261" s="55"/>
      <c r="H261" s="23" t="str">
        <f t="shared" si="12"/>
        <v/>
      </c>
      <c r="I261" s="55">
        <v>434000</v>
      </c>
      <c r="J261" s="21"/>
      <c r="K261" s="21"/>
      <c r="L261" s="25" t="str">
        <f>IF(G261="","",I261-G261)</f>
        <v/>
      </c>
      <c r="M261" s="26" t="str">
        <f>IF(G261="","",((I261-G261)/G261)*100)</f>
        <v/>
      </c>
    </row>
    <row r="262" spans="1:13" s="53" customFormat="1" ht="14.1" customHeight="1">
      <c r="A262" s="44"/>
      <c r="B262" s="28" t="s">
        <v>597</v>
      </c>
      <c r="C262" s="19" t="s">
        <v>598</v>
      </c>
      <c r="D262" s="20"/>
      <c r="E262" s="21" t="s">
        <v>19</v>
      </c>
      <c r="F262" s="20" t="s">
        <v>591</v>
      </c>
      <c r="G262" s="55"/>
      <c r="H262" s="23" t="str">
        <f t="shared" si="12"/>
        <v/>
      </c>
      <c r="I262" s="55">
        <v>820000</v>
      </c>
      <c r="J262" s="21"/>
      <c r="K262" s="21"/>
      <c r="L262" s="25" t="str">
        <f>IF(G262="","",I262-G262)</f>
        <v/>
      </c>
      <c r="M262" s="26" t="str">
        <f>IF(G262="","",((I262-G262)/G262)*100)</f>
        <v/>
      </c>
    </row>
    <row r="263" spans="1:13" s="53" customFormat="1" ht="14.1" customHeight="1">
      <c r="A263" s="44"/>
      <c r="B263" s="18" t="s">
        <v>599</v>
      </c>
      <c r="C263" s="29" t="s">
        <v>600</v>
      </c>
      <c r="D263" s="21"/>
      <c r="E263" s="21" t="s">
        <v>19</v>
      </c>
      <c r="F263" s="21" t="s">
        <v>601</v>
      </c>
      <c r="G263" s="55">
        <v>7700</v>
      </c>
      <c r="H263" s="23" t="str">
        <f t="shared" si="12"/>
        <v>▲</v>
      </c>
      <c r="I263" s="55">
        <v>8900</v>
      </c>
      <c r="J263" s="21" t="s">
        <v>727</v>
      </c>
      <c r="K263" s="21"/>
      <c r="L263" s="25">
        <f t="shared" ref="L263:L273" si="13">IF(G263="","",I263-G263)</f>
        <v>1200</v>
      </c>
      <c r="M263" s="26">
        <f t="shared" ref="M263:M273" si="14">IF(G263="","",((I263-G263)/G263)*100)</f>
        <v>15.584415584415584</v>
      </c>
    </row>
    <row r="264" spans="1:13" s="53" customFormat="1" ht="14.1" customHeight="1">
      <c r="A264" s="44"/>
      <c r="B264" s="18" t="s">
        <v>603</v>
      </c>
      <c r="C264" s="29" t="s">
        <v>600</v>
      </c>
      <c r="D264" s="21"/>
      <c r="E264" s="21" t="s">
        <v>19</v>
      </c>
      <c r="F264" s="21" t="s">
        <v>604</v>
      </c>
      <c r="G264" s="55">
        <v>11500</v>
      </c>
      <c r="H264" s="23" t="str">
        <f t="shared" si="12"/>
        <v>▲</v>
      </c>
      <c r="I264" s="55">
        <v>12600</v>
      </c>
      <c r="J264" s="21" t="s">
        <v>727</v>
      </c>
      <c r="K264" s="21"/>
      <c r="L264" s="25">
        <f t="shared" si="13"/>
        <v>1100</v>
      </c>
      <c r="M264" s="26">
        <f t="shared" si="14"/>
        <v>9.5652173913043477</v>
      </c>
    </row>
    <row r="265" spans="1:13" s="53" customFormat="1" ht="14.1" customHeight="1">
      <c r="A265" s="44"/>
      <c r="B265" s="18" t="s">
        <v>605</v>
      </c>
      <c r="C265" s="19" t="s">
        <v>600</v>
      </c>
      <c r="D265" s="20"/>
      <c r="E265" s="21" t="s">
        <v>19</v>
      </c>
      <c r="F265" s="21" t="s">
        <v>606</v>
      </c>
      <c r="G265" s="55">
        <v>4000</v>
      </c>
      <c r="H265" s="23" t="str">
        <f t="shared" si="12"/>
        <v>▲</v>
      </c>
      <c r="I265" s="55">
        <v>6700</v>
      </c>
      <c r="J265" s="21" t="s">
        <v>727</v>
      </c>
      <c r="K265" s="21"/>
      <c r="L265" s="25">
        <f t="shared" si="13"/>
        <v>2700</v>
      </c>
      <c r="M265" s="26">
        <f t="shared" si="14"/>
        <v>67.5</v>
      </c>
    </row>
    <row r="266" spans="1:13" s="53" customFormat="1" ht="14.1" customHeight="1">
      <c r="A266" s="44"/>
      <c r="B266" s="18" t="s">
        <v>607</v>
      </c>
      <c r="C266" s="19" t="s">
        <v>600</v>
      </c>
      <c r="D266" s="20"/>
      <c r="E266" s="21" t="s">
        <v>19</v>
      </c>
      <c r="F266" s="20" t="s">
        <v>608</v>
      </c>
      <c r="G266" s="55">
        <v>8800</v>
      </c>
      <c r="H266" s="23" t="str">
        <f t="shared" si="12"/>
        <v>▲</v>
      </c>
      <c r="I266" s="55">
        <v>11500</v>
      </c>
      <c r="J266" s="21" t="s">
        <v>727</v>
      </c>
      <c r="K266" s="21"/>
      <c r="L266" s="77">
        <f t="shared" si="13"/>
        <v>2700</v>
      </c>
      <c r="M266" s="78">
        <f t="shared" si="14"/>
        <v>30.681818181818183</v>
      </c>
    </row>
    <row r="267" spans="1:13" s="53" customFormat="1" ht="14.1" customHeight="1">
      <c r="A267" s="44"/>
      <c r="B267" s="18" t="s">
        <v>610</v>
      </c>
      <c r="C267" s="29" t="s">
        <v>611</v>
      </c>
      <c r="D267" s="20"/>
      <c r="E267" s="21" t="s">
        <v>19</v>
      </c>
      <c r="F267" s="21" t="s">
        <v>608</v>
      </c>
      <c r="G267" s="55">
        <v>16600</v>
      </c>
      <c r="H267" s="23" t="str">
        <f t="shared" si="12"/>
        <v>▲</v>
      </c>
      <c r="I267" s="55">
        <v>17100</v>
      </c>
      <c r="J267" s="21" t="s">
        <v>727</v>
      </c>
      <c r="K267" s="21"/>
      <c r="L267" s="25">
        <f t="shared" si="13"/>
        <v>500</v>
      </c>
      <c r="M267" s="26">
        <f t="shared" si="14"/>
        <v>3.0120481927710845</v>
      </c>
    </row>
    <row r="268" spans="1:13" s="53" customFormat="1" ht="14.1" customHeight="1">
      <c r="A268" s="44"/>
      <c r="B268" s="18" t="s">
        <v>612</v>
      </c>
      <c r="C268" s="19" t="s">
        <v>600</v>
      </c>
      <c r="D268" s="20"/>
      <c r="E268" s="21" t="s">
        <v>19</v>
      </c>
      <c r="F268" s="20" t="s">
        <v>613</v>
      </c>
      <c r="G268" s="55">
        <v>30000</v>
      </c>
      <c r="H268" s="23" t="str">
        <f t="shared" si="12"/>
        <v>▽</v>
      </c>
      <c r="I268" s="55">
        <v>21500</v>
      </c>
      <c r="J268" s="21" t="s">
        <v>758</v>
      </c>
      <c r="K268" s="21"/>
      <c r="L268" s="25">
        <f t="shared" si="13"/>
        <v>-8500</v>
      </c>
      <c r="M268" s="26">
        <f t="shared" si="14"/>
        <v>-28.333333333333332</v>
      </c>
    </row>
    <row r="269" spans="1:13" s="53" customFormat="1" ht="14.1" customHeight="1">
      <c r="A269" s="44"/>
      <c r="B269" s="28" t="s">
        <v>614</v>
      </c>
      <c r="C269" s="19" t="s">
        <v>615</v>
      </c>
      <c r="D269" s="20"/>
      <c r="E269" s="21" t="s">
        <v>19</v>
      </c>
      <c r="F269" s="20" t="s">
        <v>613</v>
      </c>
      <c r="G269" s="55">
        <v>54000</v>
      </c>
      <c r="H269" s="23" t="str">
        <f t="shared" si="12"/>
        <v>▲</v>
      </c>
      <c r="I269" s="55">
        <v>66000</v>
      </c>
      <c r="J269" s="21" t="s">
        <v>727</v>
      </c>
      <c r="K269" s="21"/>
      <c r="L269" s="77">
        <f t="shared" si="13"/>
        <v>12000</v>
      </c>
      <c r="M269" s="78">
        <f t="shared" si="14"/>
        <v>22.222222222222221</v>
      </c>
    </row>
    <row r="270" spans="1:13" s="53" customFormat="1" ht="14.1" customHeight="1">
      <c r="A270" s="44"/>
      <c r="B270" s="18" t="s">
        <v>617</v>
      </c>
      <c r="C270" s="19" t="s">
        <v>618</v>
      </c>
      <c r="D270" s="20"/>
      <c r="E270" s="21" t="s">
        <v>19</v>
      </c>
      <c r="F270" s="21" t="s">
        <v>619</v>
      </c>
      <c r="G270" s="55">
        <v>27500</v>
      </c>
      <c r="H270" s="23" t="str">
        <f t="shared" si="12"/>
        <v>▲</v>
      </c>
      <c r="I270" s="55">
        <v>41500</v>
      </c>
      <c r="J270" s="21" t="s">
        <v>727</v>
      </c>
      <c r="K270" s="21"/>
      <c r="L270" s="77">
        <f t="shared" si="13"/>
        <v>14000</v>
      </c>
      <c r="M270" s="78">
        <f t="shared" si="14"/>
        <v>50.909090909090907</v>
      </c>
    </row>
    <row r="271" spans="1:13" s="53" customFormat="1" ht="14.1" customHeight="1">
      <c r="A271" s="44"/>
      <c r="B271" s="18" t="s">
        <v>620</v>
      </c>
      <c r="C271" s="19" t="s">
        <v>600</v>
      </c>
      <c r="D271" s="20"/>
      <c r="E271" s="21" t="s">
        <v>19</v>
      </c>
      <c r="F271" s="20" t="s">
        <v>613</v>
      </c>
      <c r="G271" s="55">
        <v>14600</v>
      </c>
      <c r="H271" s="23" t="str">
        <f t="shared" si="12"/>
        <v>▽</v>
      </c>
      <c r="I271" s="55">
        <v>13400</v>
      </c>
      <c r="J271" s="21" t="s">
        <v>758</v>
      </c>
      <c r="K271" s="21"/>
      <c r="L271" s="25">
        <f t="shared" si="13"/>
        <v>-1200</v>
      </c>
      <c r="M271" s="26">
        <f t="shared" si="14"/>
        <v>-8.2191780821917799</v>
      </c>
    </row>
    <row r="272" spans="1:13" s="53" customFormat="1" ht="14.1" customHeight="1">
      <c r="A272" s="44"/>
      <c r="B272" s="28" t="s">
        <v>621</v>
      </c>
      <c r="C272" s="29" t="s">
        <v>622</v>
      </c>
      <c r="D272" s="20"/>
      <c r="E272" s="21" t="s">
        <v>19</v>
      </c>
      <c r="F272" s="21" t="s">
        <v>556</v>
      </c>
      <c r="G272" s="55">
        <v>1280</v>
      </c>
      <c r="H272" s="23" t="str">
        <f t="shared" si="12"/>
        <v>▲</v>
      </c>
      <c r="I272" s="55">
        <v>1570</v>
      </c>
      <c r="J272" s="21" t="s">
        <v>727</v>
      </c>
      <c r="K272" s="21"/>
      <c r="L272" s="25">
        <f t="shared" si="13"/>
        <v>290</v>
      </c>
      <c r="M272" s="26">
        <f t="shared" si="14"/>
        <v>22.65625</v>
      </c>
    </row>
    <row r="273" spans="1:13" s="53" customFormat="1" ht="14.1" customHeight="1">
      <c r="A273" s="44"/>
      <c r="B273" s="18" t="s">
        <v>623</v>
      </c>
      <c r="C273" s="19" t="s">
        <v>624</v>
      </c>
      <c r="D273" s="20"/>
      <c r="E273" s="21" t="s">
        <v>19</v>
      </c>
      <c r="F273" s="21" t="s">
        <v>625</v>
      </c>
      <c r="G273" s="55">
        <v>14120</v>
      </c>
      <c r="H273" s="23" t="str">
        <f t="shared" si="12"/>
        <v>▲</v>
      </c>
      <c r="I273" s="55">
        <v>19200</v>
      </c>
      <c r="J273" s="21" t="s">
        <v>727</v>
      </c>
      <c r="K273" s="21"/>
      <c r="L273" s="25">
        <f t="shared" si="13"/>
        <v>5080</v>
      </c>
      <c r="M273" s="26">
        <f t="shared" si="14"/>
        <v>35.977337110481585</v>
      </c>
    </row>
    <row r="274" spans="1:13" s="53" customFormat="1" ht="14.1" customHeight="1">
      <c r="A274" s="44"/>
      <c r="B274" s="18" t="s">
        <v>626</v>
      </c>
      <c r="C274" s="59" t="s">
        <v>759</v>
      </c>
      <c r="D274" s="21"/>
      <c r="E274" s="21" t="s">
        <v>19</v>
      </c>
      <c r="F274" s="21" t="s">
        <v>628</v>
      </c>
      <c r="G274" s="55"/>
      <c r="H274" s="23"/>
      <c r="I274" s="55">
        <v>7100</v>
      </c>
      <c r="J274" s="21"/>
      <c r="K274" s="21"/>
      <c r="L274" s="25" t="str">
        <f>IF(G274="","",I274-G274)</f>
        <v/>
      </c>
      <c r="M274" s="26" t="str">
        <f>IF(G274="","",((I274-G274)/G274)*100)</f>
        <v/>
      </c>
    </row>
    <row r="275" spans="1:13" s="53" customFormat="1" ht="14.1" customHeight="1">
      <c r="A275" s="44"/>
      <c r="B275" s="18" t="s">
        <v>629</v>
      </c>
      <c r="C275" s="19" t="s">
        <v>630</v>
      </c>
      <c r="D275" s="20"/>
      <c r="E275" s="21" t="s">
        <v>19</v>
      </c>
      <c r="F275" s="20" t="s">
        <v>631</v>
      </c>
      <c r="G275" s="55"/>
      <c r="H275" s="23" t="str">
        <f t="shared" si="12"/>
        <v/>
      </c>
      <c r="I275" s="55">
        <v>45000</v>
      </c>
      <c r="J275" s="21"/>
      <c r="K275" s="21"/>
      <c r="L275" s="25" t="str">
        <f>IF(G275="","",I275-G275)</f>
        <v/>
      </c>
      <c r="M275" s="26" t="str">
        <f>IF(G275="","",((I275-G275)/G275)*100)</f>
        <v/>
      </c>
    </row>
    <row r="276" spans="1:13" s="53" customFormat="1" ht="14.1" customHeight="1">
      <c r="A276" s="44"/>
      <c r="B276" s="18" t="s">
        <v>632</v>
      </c>
      <c r="C276" s="19" t="s">
        <v>600</v>
      </c>
      <c r="D276" s="20"/>
      <c r="E276" s="21" t="s">
        <v>19</v>
      </c>
      <c r="F276" s="20" t="s">
        <v>633</v>
      </c>
      <c r="G276" s="55"/>
      <c r="H276" s="23"/>
      <c r="I276" s="55">
        <v>68000</v>
      </c>
      <c r="J276" s="21"/>
      <c r="K276" s="21"/>
      <c r="L276" s="25" t="str">
        <f>IF(G276="","",I276-G276)</f>
        <v/>
      </c>
      <c r="M276" s="26" t="str">
        <f>IF(G276="","",((I276-G276)/G276)*100)</f>
        <v/>
      </c>
    </row>
    <row r="277" spans="1:13" s="53" customFormat="1" ht="14.1" customHeight="1">
      <c r="A277" s="44"/>
      <c r="B277" s="28" t="s">
        <v>634</v>
      </c>
      <c r="C277" s="29" t="s">
        <v>622</v>
      </c>
      <c r="D277" s="20"/>
      <c r="E277" s="21" t="s">
        <v>19</v>
      </c>
      <c r="F277" s="21" t="s">
        <v>635</v>
      </c>
      <c r="G277" s="55">
        <v>50000</v>
      </c>
      <c r="H277" s="23" t="str">
        <f t="shared" si="12"/>
        <v>▽</v>
      </c>
      <c r="I277" s="55">
        <v>47000</v>
      </c>
      <c r="J277" s="21" t="s">
        <v>758</v>
      </c>
      <c r="K277" s="21"/>
      <c r="L277" s="25">
        <f t="shared" ref="L277:L283" si="15">IF(G277="","",I277-G277)</f>
        <v>-3000</v>
      </c>
      <c r="M277" s="26">
        <f t="shared" ref="M277:M283" si="16">IF(G277="","",((I277-G277)/G277)*100)</f>
        <v>-6</v>
      </c>
    </row>
    <row r="278" spans="1:13" s="53" customFormat="1" ht="14.1" customHeight="1">
      <c r="A278" s="44"/>
      <c r="B278" s="18" t="s">
        <v>636</v>
      </c>
      <c r="C278" s="29" t="s">
        <v>637</v>
      </c>
      <c r="D278" s="21"/>
      <c r="E278" s="21" t="s">
        <v>19</v>
      </c>
      <c r="F278" s="20" t="s">
        <v>638</v>
      </c>
      <c r="G278" s="55">
        <v>35000</v>
      </c>
      <c r="H278" s="23" t="str">
        <f t="shared" si="12"/>
        <v>▲</v>
      </c>
      <c r="I278" s="55">
        <v>68000</v>
      </c>
      <c r="J278" s="21" t="s">
        <v>727</v>
      </c>
      <c r="K278" s="21"/>
      <c r="L278" s="25">
        <f t="shared" si="15"/>
        <v>33000</v>
      </c>
      <c r="M278" s="26">
        <f t="shared" si="16"/>
        <v>94.285714285714278</v>
      </c>
    </row>
    <row r="279" spans="1:13" s="53" customFormat="1" ht="14.1" customHeight="1">
      <c r="A279" s="44"/>
      <c r="B279" s="18" t="s">
        <v>639</v>
      </c>
      <c r="C279" s="19" t="s">
        <v>640</v>
      </c>
      <c r="D279" s="20"/>
      <c r="E279" s="21" t="s">
        <v>19</v>
      </c>
      <c r="F279" s="21" t="s">
        <v>641</v>
      </c>
      <c r="G279" s="58">
        <v>69937</v>
      </c>
      <c r="H279" s="23" t="str">
        <f t="shared" si="12"/>
        <v>▽</v>
      </c>
      <c r="I279" s="58">
        <v>60767</v>
      </c>
      <c r="J279" s="21" t="s">
        <v>758</v>
      </c>
      <c r="K279" s="21"/>
      <c r="L279" s="25">
        <f t="shared" si="15"/>
        <v>-9170</v>
      </c>
      <c r="M279" s="26">
        <f t="shared" si="16"/>
        <v>-13.111800620558503</v>
      </c>
    </row>
    <row r="280" spans="1:13" s="53" customFormat="1" ht="14.1" customHeight="1">
      <c r="A280" s="44"/>
      <c r="B280" s="18" t="s">
        <v>642</v>
      </c>
      <c r="C280" s="29" t="s">
        <v>643</v>
      </c>
      <c r="D280" s="21"/>
      <c r="E280" s="21" t="s">
        <v>19</v>
      </c>
      <c r="F280" s="21" t="s">
        <v>641</v>
      </c>
      <c r="G280" s="54">
        <v>5260</v>
      </c>
      <c r="H280" s="23" t="str">
        <f t="shared" si="12"/>
        <v>▽</v>
      </c>
      <c r="I280" s="54">
        <v>4832</v>
      </c>
      <c r="J280" s="21" t="s">
        <v>758</v>
      </c>
      <c r="K280" s="21"/>
      <c r="L280" s="25">
        <f t="shared" si="15"/>
        <v>-428</v>
      </c>
      <c r="M280" s="26">
        <f t="shared" si="16"/>
        <v>-8.1368821292775664</v>
      </c>
    </row>
    <row r="281" spans="1:13" s="53" customFormat="1" ht="14.1" customHeight="1">
      <c r="A281" s="44"/>
      <c r="B281" s="28" t="s">
        <v>644</v>
      </c>
      <c r="C281" s="29" t="s">
        <v>645</v>
      </c>
      <c r="D281" s="21"/>
      <c r="E281" s="21" t="s">
        <v>19</v>
      </c>
      <c r="F281" s="21" t="s">
        <v>641</v>
      </c>
      <c r="G281" s="54">
        <v>3022</v>
      </c>
      <c r="H281" s="23" t="str">
        <f t="shared" si="12"/>
        <v>▲</v>
      </c>
      <c r="I281" s="54">
        <v>3317</v>
      </c>
      <c r="J281" s="21" t="s">
        <v>727</v>
      </c>
      <c r="K281" s="21"/>
      <c r="L281" s="77">
        <f t="shared" si="15"/>
        <v>295</v>
      </c>
      <c r="M281" s="78">
        <f t="shared" si="16"/>
        <v>9.7617471872931834</v>
      </c>
    </row>
    <row r="282" spans="1:13" s="53" customFormat="1" ht="14.1" customHeight="1">
      <c r="A282" s="47"/>
      <c r="B282" s="18" t="s">
        <v>646</v>
      </c>
      <c r="C282" s="29" t="s">
        <v>647</v>
      </c>
      <c r="D282" s="21"/>
      <c r="E282" s="21" t="s">
        <v>19</v>
      </c>
      <c r="F282" s="20" t="s">
        <v>648</v>
      </c>
      <c r="G282" s="54">
        <v>1653</v>
      </c>
      <c r="H282" s="23" t="str">
        <f t="shared" si="12"/>
        <v>▲</v>
      </c>
      <c r="I282" s="54">
        <v>1654</v>
      </c>
      <c r="J282" s="21" t="s">
        <v>727</v>
      </c>
      <c r="K282" s="21"/>
      <c r="L282" s="25">
        <f t="shared" si="15"/>
        <v>1</v>
      </c>
      <c r="M282" s="26">
        <f t="shared" si="16"/>
        <v>6.0496067755595892E-2</v>
      </c>
    </row>
    <row r="283" spans="1:13" s="53" customFormat="1" ht="14.1" customHeight="1">
      <c r="A283" s="17" t="s">
        <v>649</v>
      </c>
      <c r="B283" s="28" t="s">
        <v>650</v>
      </c>
      <c r="C283" s="19" t="s">
        <v>651</v>
      </c>
      <c r="D283" s="20"/>
      <c r="E283" s="21" t="s">
        <v>19</v>
      </c>
      <c r="F283" s="20" t="s">
        <v>65</v>
      </c>
      <c r="G283" s="55">
        <v>76920</v>
      </c>
      <c r="H283" s="23" t="str">
        <f t="shared" si="12"/>
        <v>▲</v>
      </c>
      <c r="I283" s="55">
        <v>92310</v>
      </c>
      <c r="J283" s="21" t="s">
        <v>727</v>
      </c>
      <c r="K283" s="21"/>
      <c r="L283" s="25">
        <f t="shared" si="15"/>
        <v>15390</v>
      </c>
      <c r="M283" s="26">
        <f t="shared" si="16"/>
        <v>20.007800312012481</v>
      </c>
    </row>
    <row r="284" spans="1:13" s="53" customFormat="1" ht="14.1" customHeight="1">
      <c r="A284" s="17"/>
      <c r="B284" s="18" t="s">
        <v>652</v>
      </c>
      <c r="C284" s="19" t="s">
        <v>653</v>
      </c>
      <c r="D284" s="20"/>
      <c r="E284" s="21" t="s">
        <v>19</v>
      </c>
      <c r="F284" s="20" t="s">
        <v>65</v>
      </c>
      <c r="G284" s="55">
        <v>45000</v>
      </c>
      <c r="H284" s="23" t="str">
        <f t="shared" si="12"/>
        <v>▽</v>
      </c>
      <c r="I284" s="55">
        <v>35000</v>
      </c>
      <c r="J284" s="21" t="s">
        <v>758</v>
      </c>
      <c r="K284" s="21"/>
      <c r="L284" s="77">
        <f>IF(G284="","",I284-G284)</f>
        <v>-10000</v>
      </c>
      <c r="M284" s="78">
        <f>IF(G284="","",((I284-G284)/G284)*100)</f>
        <v>-22.222222222222221</v>
      </c>
    </row>
    <row r="285" spans="1:13" s="53" customFormat="1" ht="14.1" customHeight="1">
      <c r="A285" s="17"/>
      <c r="B285" s="18" t="s">
        <v>654</v>
      </c>
      <c r="C285" s="29" t="s">
        <v>655</v>
      </c>
      <c r="D285" s="21"/>
      <c r="E285" s="21" t="s">
        <v>19</v>
      </c>
      <c r="F285" s="20" t="s">
        <v>65</v>
      </c>
      <c r="G285" s="55"/>
      <c r="H285" s="23" t="str">
        <f t="shared" si="12"/>
        <v/>
      </c>
      <c r="I285" s="55">
        <v>42350</v>
      </c>
      <c r="J285" s="21"/>
      <c r="K285" s="21"/>
      <c r="L285" s="25" t="str">
        <f>IF(G285="","",I285-G285)</f>
        <v/>
      </c>
      <c r="M285" s="26" t="str">
        <f>IF(G285="","",((I285-G285)/G285)*100)</f>
        <v/>
      </c>
    </row>
    <row r="286" spans="1:13" s="53" customFormat="1" ht="14.1" customHeight="1">
      <c r="A286" s="17"/>
      <c r="B286" s="18" t="s">
        <v>656</v>
      </c>
      <c r="C286" s="29" t="s">
        <v>657</v>
      </c>
      <c r="D286" s="21"/>
      <c r="E286" s="21" t="s">
        <v>19</v>
      </c>
      <c r="F286" s="20" t="s">
        <v>65</v>
      </c>
      <c r="G286" s="58"/>
      <c r="H286" s="23"/>
      <c r="I286" s="58" t="s">
        <v>674</v>
      </c>
      <c r="J286" s="21"/>
      <c r="K286" s="21"/>
      <c r="L286" s="25" t="str">
        <f>IF(G286="","",I286-G286)</f>
        <v/>
      </c>
      <c r="M286" s="26" t="str">
        <f>IF(G286="","",((I286-G286)/G286)*100)</f>
        <v/>
      </c>
    </row>
    <row r="287" spans="1:13" s="53" customFormat="1" ht="14.1" customHeight="1">
      <c r="A287" s="17"/>
      <c r="B287" s="18" t="s">
        <v>658</v>
      </c>
      <c r="C287" s="29" t="s">
        <v>659</v>
      </c>
      <c r="D287" s="20"/>
      <c r="E287" s="21" t="s">
        <v>19</v>
      </c>
      <c r="F287" s="20" t="s">
        <v>65</v>
      </c>
      <c r="G287" s="55"/>
      <c r="H287" s="23" t="str">
        <f t="shared" si="12"/>
        <v/>
      </c>
      <c r="I287" s="55">
        <v>130000</v>
      </c>
      <c r="J287" s="21"/>
      <c r="K287" s="21"/>
      <c r="L287" s="25" t="str">
        <f t="shared" ref="L287:L292" si="17">IF(G287="","",I287-G287)</f>
        <v/>
      </c>
      <c r="M287" s="26" t="str">
        <f t="shared" ref="M287:M292" si="18">IF(G287="","",((I287-G287)/G287)*100)</f>
        <v/>
      </c>
    </row>
    <row r="288" spans="1:13" s="53" customFormat="1" ht="14.1" customHeight="1">
      <c r="A288" s="17"/>
      <c r="B288" s="28" t="s">
        <v>660</v>
      </c>
      <c r="C288" s="29" t="s">
        <v>661</v>
      </c>
      <c r="D288" s="21"/>
      <c r="E288" s="21" t="s">
        <v>19</v>
      </c>
      <c r="F288" s="20" t="s">
        <v>65</v>
      </c>
      <c r="G288" s="58"/>
      <c r="H288" s="23" t="str">
        <f t="shared" si="12"/>
        <v/>
      </c>
      <c r="I288" s="55">
        <v>85000</v>
      </c>
      <c r="J288" s="21"/>
      <c r="K288" s="21"/>
      <c r="L288" s="25" t="str">
        <f t="shared" si="17"/>
        <v/>
      </c>
      <c r="M288" s="26" t="str">
        <f t="shared" si="18"/>
        <v/>
      </c>
    </row>
    <row r="289" spans="1:13" s="53" customFormat="1" ht="14.1" customHeight="1">
      <c r="A289" s="17"/>
      <c r="B289" s="18" t="s">
        <v>662</v>
      </c>
      <c r="C289" s="19" t="s">
        <v>663</v>
      </c>
      <c r="D289" s="20"/>
      <c r="E289" s="21" t="s">
        <v>19</v>
      </c>
      <c r="F289" s="21" t="s">
        <v>641</v>
      </c>
      <c r="G289" s="55">
        <v>14000</v>
      </c>
      <c r="H289" s="23" t="str">
        <f t="shared" si="12"/>
        <v>▽</v>
      </c>
      <c r="I289" s="55">
        <v>12670</v>
      </c>
      <c r="J289" s="21" t="s">
        <v>758</v>
      </c>
      <c r="K289" s="21"/>
      <c r="L289" s="25">
        <f t="shared" si="17"/>
        <v>-1330</v>
      </c>
      <c r="M289" s="26">
        <f t="shared" si="18"/>
        <v>-9.5</v>
      </c>
    </row>
    <row r="290" spans="1:13" s="53" customFormat="1" ht="14.1" customHeight="1">
      <c r="A290" s="17"/>
      <c r="B290" s="18" t="s">
        <v>664</v>
      </c>
      <c r="C290" s="29" t="s">
        <v>665</v>
      </c>
      <c r="D290" s="21"/>
      <c r="E290" s="21" t="s">
        <v>19</v>
      </c>
      <c r="F290" s="21" t="s">
        <v>556</v>
      </c>
      <c r="G290" s="55"/>
      <c r="H290" s="23" t="str">
        <f t="shared" si="12"/>
        <v/>
      </c>
      <c r="I290" s="32" t="s">
        <v>760</v>
      </c>
      <c r="J290" s="21"/>
      <c r="K290" s="79"/>
      <c r="L290" s="25" t="str">
        <f t="shared" si="17"/>
        <v/>
      </c>
      <c r="M290" s="26" t="str">
        <f t="shared" si="18"/>
        <v/>
      </c>
    </row>
    <row r="291" spans="1:13" s="53" customFormat="1" ht="14.1" customHeight="1">
      <c r="A291" s="17" t="s">
        <v>666</v>
      </c>
      <c r="B291" s="28" t="s">
        <v>667</v>
      </c>
      <c r="C291" s="29" t="s">
        <v>668</v>
      </c>
      <c r="D291" s="21"/>
      <c r="E291" s="21" t="s">
        <v>19</v>
      </c>
      <c r="F291" s="21" t="s">
        <v>65</v>
      </c>
      <c r="G291" s="55">
        <v>12300</v>
      </c>
      <c r="H291" s="23" t="str">
        <f t="shared" si="12"/>
        <v>▲</v>
      </c>
      <c r="I291" s="32">
        <v>13500</v>
      </c>
      <c r="J291" s="21" t="s">
        <v>727</v>
      </c>
      <c r="K291" s="21"/>
      <c r="L291" s="25">
        <f t="shared" si="17"/>
        <v>1200</v>
      </c>
      <c r="M291" s="26">
        <f t="shared" si="18"/>
        <v>9.7560975609756095</v>
      </c>
    </row>
    <row r="292" spans="1:13" s="53" customFormat="1" ht="14.1" customHeight="1">
      <c r="A292" s="17"/>
      <c r="B292" s="18" t="s">
        <v>669</v>
      </c>
      <c r="C292" s="29" t="s">
        <v>670</v>
      </c>
      <c r="D292" s="20"/>
      <c r="E292" s="21" t="s">
        <v>19</v>
      </c>
      <c r="F292" s="21" t="s">
        <v>628</v>
      </c>
      <c r="G292" s="55">
        <v>47410</v>
      </c>
      <c r="H292" s="23" t="str">
        <f t="shared" si="12"/>
        <v>▲</v>
      </c>
      <c r="I292" s="55">
        <v>47410</v>
      </c>
      <c r="J292" s="21" t="s">
        <v>727</v>
      </c>
      <c r="K292" s="21"/>
      <c r="L292" s="25">
        <f t="shared" si="17"/>
        <v>0</v>
      </c>
      <c r="M292" s="26">
        <f t="shared" si="18"/>
        <v>0</v>
      </c>
    </row>
    <row r="293" spans="1:13" s="53" customFormat="1" ht="14.1" customHeight="1">
      <c r="A293" s="17"/>
      <c r="B293" s="18" t="s">
        <v>671</v>
      </c>
      <c r="C293" s="19" t="s">
        <v>672</v>
      </c>
      <c r="D293" s="20"/>
      <c r="E293" s="21" t="s">
        <v>19</v>
      </c>
      <c r="F293" s="21" t="s">
        <v>673</v>
      </c>
      <c r="G293" s="58" t="s">
        <v>761</v>
      </c>
      <c r="H293" s="23"/>
      <c r="I293" s="58" t="s">
        <v>761</v>
      </c>
      <c r="J293" s="21"/>
      <c r="K293" s="21"/>
      <c r="L293" s="25" t="e">
        <f>IF(G293="","",I293-G293)</f>
        <v>#VALUE!</v>
      </c>
      <c r="M293" s="26" t="e">
        <f>IF(G293="","",((I293-G293)/G293)*100)</f>
        <v>#VALUE!</v>
      </c>
    </row>
    <row r="294" spans="1:13" s="53" customFormat="1" ht="14.1" customHeight="1">
      <c r="A294" s="17"/>
      <c r="B294" s="18" t="s">
        <v>675</v>
      </c>
      <c r="C294" s="29" t="s">
        <v>676</v>
      </c>
      <c r="D294" s="21"/>
      <c r="E294" s="21" t="s">
        <v>19</v>
      </c>
      <c r="F294" s="21" t="s">
        <v>628</v>
      </c>
      <c r="G294" s="55">
        <v>13400</v>
      </c>
      <c r="H294" s="23" t="str">
        <f t="shared" si="12"/>
        <v>▲</v>
      </c>
      <c r="I294" s="55">
        <v>13400</v>
      </c>
      <c r="J294" s="21" t="s">
        <v>727</v>
      </c>
      <c r="K294" s="21" t="s">
        <v>739</v>
      </c>
      <c r="L294" s="25">
        <f>IF(G294="","",I294-G294)</f>
        <v>0</v>
      </c>
      <c r="M294" s="26">
        <f>IF(G294="","",((I294-G294)/G294)*100)</f>
        <v>0</v>
      </c>
    </row>
    <row r="295" spans="1:13" s="67" customFormat="1" ht="18.45" customHeight="1">
      <c r="A295" s="60"/>
      <c r="B295" s="61"/>
      <c r="C295" s="62"/>
      <c r="D295" s="63"/>
      <c r="E295" s="60"/>
      <c r="F295" s="60"/>
      <c r="G295" s="64"/>
      <c r="H295" s="65"/>
      <c r="I295" s="66"/>
      <c r="J295" s="66"/>
      <c r="K295" s="63"/>
    </row>
    <row r="296" spans="1:13" s="67" customFormat="1" ht="18.45" customHeight="1">
      <c r="A296" s="60"/>
      <c r="B296" s="61"/>
      <c r="C296" s="62"/>
      <c r="D296" s="63"/>
      <c r="E296" s="60"/>
      <c r="F296" s="60"/>
      <c r="G296" s="64"/>
      <c r="H296" s="65"/>
      <c r="I296" s="66"/>
      <c r="J296" s="66"/>
      <c r="K296" s="63"/>
    </row>
    <row r="297" spans="1:13" s="67" customFormat="1" ht="18.45" customHeight="1">
      <c r="A297" s="60"/>
      <c r="B297" s="61"/>
      <c r="C297" s="62"/>
      <c r="D297" s="63"/>
      <c r="E297" s="60"/>
      <c r="F297" s="60"/>
      <c r="G297" s="64"/>
      <c r="H297" s="65"/>
      <c r="I297" s="66"/>
      <c r="J297" s="66"/>
      <c r="K297" s="63"/>
    </row>
    <row r="298" spans="1:13" s="67" customFormat="1" ht="18.45" customHeight="1">
      <c r="A298" s="60"/>
      <c r="B298" s="61"/>
      <c r="C298" s="62"/>
      <c r="D298" s="63"/>
      <c r="E298" s="60"/>
      <c r="F298" s="60"/>
      <c r="G298" s="64"/>
      <c r="H298" s="65"/>
      <c r="I298" s="66"/>
      <c r="J298" s="66"/>
      <c r="K298" s="63"/>
    </row>
    <row r="299" spans="1:13" s="67" customFormat="1" ht="18.45" customHeight="1">
      <c r="A299" s="60"/>
      <c r="B299" s="61"/>
      <c r="C299" s="62"/>
      <c r="D299" s="63"/>
      <c r="E299" s="60"/>
      <c r="F299" s="60"/>
      <c r="G299" s="64"/>
      <c r="H299" s="65"/>
      <c r="I299" s="66"/>
      <c r="J299" s="66"/>
      <c r="K299" s="63"/>
    </row>
    <row r="300" spans="1:13" s="67" customFormat="1" ht="18.45" customHeight="1">
      <c r="A300" s="60"/>
      <c r="B300" s="61"/>
      <c r="C300" s="62"/>
      <c r="D300" s="63"/>
      <c r="E300" s="60"/>
      <c r="F300" s="60"/>
      <c r="G300" s="64"/>
      <c r="H300" s="65"/>
      <c r="I300" s="66"/>
      <c r="J300" s="66"/>
      <c r="K300" s="63"/>
    </row>
    <row r="301" spans="1:13" s="67" customFormat="1" ht="18.45" customHeight="1">
      <c r="A301" s="60"/>
      <c r="B301" s="61"/>
      <c r="C301" s="62"/>
      <c r="D301" s="63"/>
      <c r="E301" s="60"/>
      <c r="F301" s="60"/>
      <c r="G301" s="64"/>
      <c r="H301" s="65"/>
      <c r="I301" s="66"/>
      <c r="J301" s="66"/>
      <c r="K301" s="63"/>
    </row>
    <row r="302" spans="1:13" s="67" customFormat="1" ht="18.45" customHeight="1">
      <c r="A302" s="60"/>
      <c r="B302" s="61"/>
      <c r="C302" s="62"/>
      <c r="D302" s="63"/>
      <c r="E302" s="60"/>
      <c r="F302" s="60"/>
      <c r="G302" s="64"/>
      <c r="H302" s="65"/>
      <c r="I302" s="66"/>
      <c r="J302" s="66"/>
      <c r="K302" s="63"/>
    </row>
    <row r="303" spans="1:13" s="67" customFormat="1" ht="18.45" customHeight="1">
      <c r="A303" s="60"/>
      <c r="B303" s="61"/>
      <c r="C303" s="62"/>
      <c r="D303" s="63"/>
      <c r="E303" s="60"/>
      <c r="F303" s="60"/>
      <c r="G303" s="64"/>
      <c r="H303" s="65"/>
      <c r="I303" s="66"/>
      <c r="J303" s="66"/>
      <c r="K303" s="63"/>
    </row>
    <row r="304" spans="1:13" s="67" customFormat="1" ht="18.45" customHeight="1">
      <c r="A304" s="60"/>
      <c r="B304" s="61"/>
      <c r="C304" s="62"/>
      <c r="D304" s="63"/>
      <c r="E304" s="60"/>
      <c r="F304" s="60"/>
      <c r="G304" s="64"/>
      <c r="H304" s="65"/>
      <c r="I304" s="66"/>
      <c r="J304" s="66"/>
      <c r="K304" s="63"/>
    </row>
    <row r="305" spans="1:11" s="67" customFormat="1" ht="18.45" customHeight="1">
      <c r="A305" s="60"/>
      <c r="B305" s="61"/>
      <c r="C305" s="62"/>
      <c r="D305" s="63"/>
      <c r="E305" s="60"/>
      <c r="F305" s="60"/>
      <c r="G305" s="64"/>
      <c r="H305" s="65"/>
      <c r="I305" s="66"/>
      <c r="J305" s="66"/>
      <c r="K305" s="63"/>
    </row>
    <row r="306" spans="1:11" s="67" customFormat="1" ht="18.45" customHeight="1">
      <c r="A306" s="60"/>
      <c r="B306" s="61"/>
      <c r="C306" s="62"/>
      <c r="D306" s="63"/>
      <c r="E306" s="60"/>
      <c r="F306" s="60"/>
      <c r="G306" s="64"/>
      <c r="H306" s="65"/>
      <c r="I306" s="66"/>
      <c r="J306" s="66"/>
      <c r="K306" s="63"/>
    </row>
    <row r="307" spans="1:11" s="67" customFormat="1" ht="18.45" customHeight="1">
      <c r="A307" s="60"/>
      <c r="B307" s="61"/>
      <c r="C307" s="62"/>
      <c r="D307" s="63"/>
      <c r="E307" s="60"/>
      <c r="F307" s="60"/>
      <c r="G307" s="64"/>
      <c r="H307" s="65"/>
      <c r="I307" s="66"/>
      <c r="J307" s="66"/>
      <c r="K307" s="63"/>
    </row>
    <row r="308" spans="1:11" s="67" customFormat="1" ht="18.45" customHeight="1">
      <c r="A308" s="60"/>
      <c r="B308" s="61"/>
      <c r="C308" s="62"/>
      <c r="D308" s="63"/>
      <c r="E308" s="60"/>
      <c r="F308" s="60"/>
      <c r="G308" s="64"/>
      <c r="H308" s="65"/>
      <c r="I308" s="66"/>
      <c r="J308" s="66"/>
      <c r="K308" s="63"/>
    </row>
    <row r="309" spans="1:11" s="67" customFormat="1" ht="18.45" customHeight="1">
      <c r="A309" s="60"/>
      <c r="B309" s="61"/>
      <c r="C309" s="62"/>
      <c r="D309" s="63"/>
      <c r="E309" s="60"/>
      <c r="F309" s="60"/>
      <c r="G309" s="64"/>
      <c r="H309" s="65"/>
      <c r="I309" s="66"/>
      <c r="J309" s="66"/>
      <c r="K309" s="63"/>
    </row>
    <row r="310" spans="1:11" s="67" customFormat="1" ht="18.45" customHeight="1">
      <c r="A310" s="60"/>
      <c r="B310" s="61"/>
      <c r="C310" s="62"/>
      <c r="D310" s="63"/>
      <c r="E310" s="60"/>
      <c r="F310" s="60"/>
      <c r="G310" s="64"/>
      <c r="H310" s="65"/>
      <c r="I310" s="66"/>
      <c r="J310" s="66"/>
      <c r="K310" s="63"/>
    </row>
    <row r="311" spans="1:11" s="67" customFormat="1" ht="18.45" customHeight="1">
      <c r="A311" s="60"/>
      <c r="B311" s="61"/>
      <c r="C311" s="62"/>
      <c r="D311" s="63"/>
      <c r="E311" s="60"/>
      <c r="F311" s="60"/>
      <c r="G311" s="64"/>
      <c r="H311" s="65"/>
      <c r="I311" s="66"/>
      <c r="J311" s="66"/>
      <c r="K311" s="63"/>
    </row>
    <row r="312" spans="1:11" s="67" customFormat="1" ht="18.45" customHeight="1">
      <c r="A312" s="60"/>
      <c r="B312" s="61"/>
      <c r="C312" s="62"/>
      <c r="D312" s="63"/>
      <c r="E312" s="60"/>
      <c r="F312" s="60"/>
      <c r="G312" s="64"/>
      <c r="H312" s="65"/>
      <c r="I312" s="66"/>
      <c r="J312" s="66"/>
      <c r="K312" s="63"/>
    </row>
    <row r="313" spans="1:11" s="67" customFormat="1" ht="18.45" customHeight="1">
      <c r="A313" s="60"/>
      <c r="B313" s="61"/>
      <c r="C313" s="62"/>
      <c r="D313" s="63"/>
      <c r="E313" s="60"/>
      <c r="F313" s="60"/>
      <c r="G313" s="64"/>
      <c r="H313" s="65"/>
      <c r="I313" s="66"/>
      <c r="J313" s="66"/>
      <c r="K313" s="63"/>
    </row>
    <row r="314" spans="1:11" s="67" customFormat="1" ht="18.45" customHeight="1">
      <c r="A314" s="60"/>
      <c r="B314" s="61"/>
      <c r="C314" s="62"/>
      <c r="D314" s="63"/>
      <c r="E314" s="60"/>
      <c r="F314" s="60"/>
      <c r="G314" s="64"/>
      <c r="H314" s="65"/>
      <c r="I314" s="66"/>
      <c r="J314" s="66"/>
      <c r="K314" s="63"/>
    </row>
    <row r="315" spans="1:11" s="67" customFormat="1" ht="18.45" customHeight="1">
      <c r="A315" s="60"/>
      <c r="B315" s="61"/>
      <c r="C315" s="62"/>
      <c r="D315" s="63"/>
      <c r="E315" s="60"/>
      <c r="F315" s="60"/>
      <c r="G315" s="64"/>
      <c r="H315" s="65"/>
      <c r="I315" s="66"/>
      <c r="J315" s="66"/>
      <c r="K315" s="63"/>
    </row>
    <row r="316" spans="1:11" s="67" customFormat="1" ht="18.45" customHeight="1">
      <c r="A316" s="60"/>
      <c r="B316" s="61"/>
      <c r="C316" s="62"/>
      <c r="D316" s="63"/>
      <c r="E316" s="60"/>
      <c r="F316" s="60"/>
      <c r="G316" s="64"/>
      <c r="H316" s="65"/>
      <c r="I316" s="66"/>
      <c r="J316" s="66"/>
      <c r="K316" s="63"/>
    </row>
    <row r="317" spans="1:11" s="67" customFormat="1" ht="18.45" customHeight="1">
      <c r="A317" s="60"/>
      <c r="B317" s="61"/>
      <c r="C317" s="62"/>
      <c r="D317" s="63"/>
      <c r="E317" s="60"/>
      <c r="F317" s="60"/>
      <c r="G317" s="64"/>
      <c r="H317" s="65"/>
      <c r="I317" s="66"/>
      <c r="J317" s="66"/>
      <c r="K317" s="63"/>
    </row>
    <row r="318" spans="1:11" s="67" customFormat="1" ht="18.45" customHeight="1">
      <c r="A318" s="60"/>
      <c r="B318" s="61"/>
      <c r="C318" s="62"/>
      <c r="D318" s="63"/>
      <c r="E318" s="60"/>
      <c r="F318" s="60"/>
      <c r="G318" s="64"/>
      <c r="H318" s="65"/>
      <c r="I318" s="66"/>
      <c r="J318" s="66"/>
      <c r="K318" s="63"/>
    </row>
    <row r="319" spans="1:11" s="67" customFormat="1" ht="18.45" customHeight="1">
      <c r="A319" s="60"/>
      <c r="B319" s="61"/>
      <c r="C319" s="62"/>
      <c r="D319" s="63"/>
      <c r="E319" s="60"/>
      <c r="F319" s="60"/>
      <c r="G319" s="64"/>
      <c r="H319" s="65"/>
      <c r="I319" s="66"/>
      <c r="J319" s="66"/>
      <c r="K319" s="63"/>
    </row>
    <row r="320" spans="1:11" s="67" customFormat="1" ht="18.45" customHeight="1">
      <c r="A320" s="60"/>
      <c r="B320" s="61"/>
      <c r="C320" s="62"/>
      <c r="D320" s="63"/>
      <c r="E320" s="60"/>
      <c r="F320" s="60"/>
      <c r="G320" s="64"/>
      <c r="H320" s="65"/>
      <c r="I320" s="66"/>
      <c r="J320" s="66"/>
      <c r="K320" s="63"/>
    </row>
    <row r="321" spans="1:11" s="67" customFormat="1" ht="18.45" customHeight="1">
      <c r="A321" s="60"/>
      <c r="B321" s="61"/>
      <c r="C321" s="62"/>
      <c r="D321" s="63"/>
      <c r="E321" s="60"/>
      <c r="F321" s="60"/>
      <c r="G321" s="64"/>
      <c r="H321" s="65"/>
      <c r="I321" s="66"/>
      <c r="J321" s="66"/>
      <c r="K321" s="63"/>
    </row>
    <row r="322" spans="1:11" s="67" customFormat="1" ht="18.45" customHeight="1">
      <c r="A322" s="60"/>
      <c r="B322" s="61"/>
      <c r="C322" s="62"/>
      <c r="D322" s="63"/>
      <c r="E322" s="60"/>
      <c r="F322" s="60"/>
      <c r="G322" s="64"/>
      <c r="H322" s="65"/>
      <c r="I322" s="66"/>
      <c r="J322" s="66"/>
      <c r="K322" s="63"/>
    </row>
    <row r="323" spans="1:11" s="67" customFormat="1" ht="18.45" customHeight="1">
      <c r="A323" s="60"/>
      <c r="B323" s="61"/>
      <c r="C323" s="62"/>
      <c r="D323" s="63"/>
      <c r="E323" s="60"/>
      <c r="F323" s="60"/>
      <c r="G323" s="64"/>
      <c r="H323" s="65"/>
      <c r="I323" s="66"/>
      <c r="J323" s="66"/>
      <c r="K323" s="63"/>
    </row>
    <row r="324" spans="1:11" s="67" customFormat="1" ht="18.45" customHeight="1">
      <c r="A324" s="60"/>
      <c r="B324" s="61"/>
      <c r="C324" s="62"/>
      <c r="D324" s="63"/>
      <c r="E324" s="60"/>
      <c r="F324" s="60"/>
      <c r="G324" s="64"/>
      <c r="H324" s="65"/>
      <c r="I324" s="66"/>
      <c r="J324" s="66"/>
      <c r="K324" s="63"/>
    </row>
    <row r="325" spans="1:11" s="67" customFormat="1" ht="18.45" customHeight="1">
      <c r="A325" s="60"/>
      <c r="B325" s="61"/>
      <c r="C325" s="62"/>
      <c r="D325" s="63"/>
      <c r="E325" s="60"/>
      <c r="F325" s="60"/>
      <c r="G325" s="64"/>
      <c r="H325" s="65"/>
      <c r="I325" s="66"/>
      <c r="J325" s="66"/>
      <c r="K325" s="63"/>
    </row>
    <row r="326" spans="1:11" s="67" customFormat="1" ht="18.45" customHeight="1">
      <c r="A326" s="60"/>
      <c r="B326" s="61"/>
      <c r="C326" s="62"/>
      <c r="D326" s="63"/>
      <c r="E326" s="60"/>
      <c r="F326" s="60"/>
      <c r="G326" s="64"/>
      <c r="H326" s="65"/>
      <c r="I326" s="66"/>
      <c r="J326" s="66"/>
      <c r="K326" s="63"/>
    </row>
    <row r="327" spans="1:11" s="67" customFormat="1" ht="18.45" customHeight="1">
      <c r="A327" s="60"/>
      <c r="B327" s="61"/>
      <c r="C327" s="62"/>
      <c r="D327" s="63"/>
      <c r="E327" s="60"/>
      <c r="F327" s="60"/>
      <c r="G327" s="64"/>
      <c r="H327" s="65"/>
      <c r="I327" s="66"/>
      <c r="J327" s="66"/>
      <c r="K327" s="63"/>
    </row>
    <row r="328" spans="1:11" s="67" customFormat="1" ht="18.45" customHeight="1">
      <c r="A328" s="60"/>
      <c r="B328" s="61"/>
      <c r="C328" s="62"/>
      <c r="D328" s="63"/>
      <c r="E328" s="60"/>
      <c r="F328" s="60"/>
      <c r="G328" s="64"/>
      <c r="H328" s="65"/>
      <c r="I328" s="66"/>
      <c r="J328" s="66"/>
      <c r="K328" s="63"/>
    </row>
    <row r="329" spans="1:11" s="67" customFormat="1" ht="18.45" customHeight="1">
      <c r="A329" s="60"/>
      <c r="B329" s="61"/>
      <c r="C329" s="62"/>
      <c r="D329" s="63"/>
      <c r="E329" s="60"/>
      <c r="F329" s="60"/>
      <c r="G329" s="64"/>
      <c r="H329" s="65"/>
      <c r="I329" s="66"/>
      <c r="J329" s="66"/>
      <c r="K329" s="63"/>
    </row>
    <row r="330" spans="1:11" s="67" customFormat="1" ht="18.45" customHeight="1">
      <c r="A330" s="60"/>
      <c r="B330" s="61"/>
      <c r="C330" s="62"/>
      <c r="D330" s="63"/>
      <c r="E330" s="60"/>
      <c r="F330" s="60"/>
      <c r="G330" s="64"/>
      <c r="H330" s="65"/>
      <c r="I330" s="66"/>
      <c r="J330" s="66"/>
      <c r="K330" s="63"/>
    </row>
    <row r="331" spans="1:11" s="67" customFormat="1" ht="18.45" customHeight="1">
      <c r="A331" s="60"/>
      <c r="B331" s="61"/>
      <c r="C331" s="62"/>
      <c r="D331" s="63"/>
      <c r="E331" s="60"/>
      <c r="F331" s="60"/>
      <c r="G331" s="64"/>
      <c r="H331" s="65"/>
      <c r="I331" s="66"/>
      <c r="J331" s="66"/>
      <c r="K331" s="63"/>
    </row>
    <row r="332" spans="1:11" s="67" customFormat="1" ht="18.45" customHeight="1">
      <c r="A332" s="60"/>
      <c r="B332" s="61"/>
      <c r="C332" s="62"/>
      <c r="D332" s="63"/>
      <c r="E332" s="60"/>
      <c r="F332" s="60"/>
      <c r="G332" s="64"/>
      <c r="H332" s="65"/>
      <c r="I332" s="66"/>
      <c r="J332" s="66"/>
      <c r="K332" s="63"/>
    </row>
    <row r="333" spans="1:11" s="67" customFormat="1" ht="18.45" customHeight="1">
      <c r="A333" s="60"/>
      <c r="B333" s="61"/>
      <c r="C333" s="62"/>
      <c r="D333" s="63"/>
      <c r="E333" s="60"/>
      <c r="F333" s="60"/>
      <c r="G333" s="64"/>
      <c r="H333" s="65"/>
      <c r="I333" s="66"/>
      <c r="J333" s="66"/>
      <c r="K333" s="63"/>
    </row>
    <row r="334" spans="1:11" s="67" customFormat="1" ht="18.45" customHeight="1">
      <c r="A334" s="60"/>
      <c r="B334" s="61"/>
      <c r="C334" s="62"/>
      <c r="D334" s="63"/>
      <c r="E334" s="60"/>
      <c r="F334" s="60"/>
      <c r="G334" s="64"/>
      <c r="H334" s="65"/>
      <c r="I334" s="66"/>
      <c r="J334" s="66"/>
      <c r="K334" s="63"/>
    </row>
    <row r="335" spans="1:11" s="67" customFormat="1" ht="18.45" customHeight="1">
      <c r="A335" s="60"/>
      <c r="B335" s="61"/>
      <c r="C335" s="62"/>
      <c r="D335" s="63"/>
      <c r="E335" s="60"/>
      <c r="F335" s="60"/>
      <c r="G335" s="64"/>
      <c r="H335" s="65"/>
      <c r="I335" s="66"/>
      <c r="J335" s="66"/>
      <c r="K335" s="63"/>
    </row>
    <row r="336" spans="1:11" s="67" customFormat="1" ht="18.45" customHeight="1">
      <c r="A336" s="60"/>
      <c r="B336" s="61"/>
      <c r="C336" s="62"/>
      <c r="D336" s="63"/>
      <c r="E336" s="60"/>
      <c r="F336" s="60"/>
      <c r="G336" s="64"/>
      <c r="H336" s="65"/>
      <c r="I336" s="66"/>
      <c r="J336" s="66"/>
      <c r="K336" s="63"/>
    </row>
    <row r="337" spans="1:11" s="67" customFormat="1" ht="18.45" customHeight="1">
      <c r="A337" s="60"/>
      <c r="B337" s="61"/>
      <c r="C337" s="62"/>
      <c r="D337" s="63"/>
      <c r="E337" s="60"/>
      <c r="F337" s="60"/>
      <c r="G337" s="64"/>
      <c r="H337" s="65"/>
      <c r="I337" s="66"/>
      <c r="J337" s="66"/>
      <c r="K337" s="63"/>
    </row>
    <row r="338" spans="1:11" s="67" customFormat="1" ht="18.45" customHeight="1">
      <c r="A338" s="60"/>
      <c r="B338" s="61"/>
      <c r="C338" s="62"/>
      <c r="D338" s="63"/>
      <c r="E338" s="60"/>
      <c r="F338" s="60"/>
      <c r="G338" s="64"/>
      <c r="H338" s="65"/>
      <c r="I338" s="66"/>
      <c r="J338" s="66"/>
      <c r="K338" s="63"/>
    </row>
    <row r="339" spans="1:11" s="67" customFormat="1" ht="18.45" customHeight="1">
      <c r="A339" s="60"/>
      <c r="B339" s="61"/>
      <c r="C339" s="62"/>
      <c r="D339" s="63"/>
      <c r="E339" s="60"/>
      <c r="F339" s="60"/>
      <c r="G339" s="64"/>
      <c r="H339" s="65"/>
      <c r="I339" s="66"/>
      <c r="J339" s="66"/>
      <c r="K339" s="63"/>
    </row>
    <row r="340" spans="1:11" s="67" customFormat="1" ht="18.45" customHeight="1">
      <c r="A340" s="60"/>
      <c r="B340" s="61"/>
      <c r="C340" s="62"/>
      <c r="D340" s="63"/>
      <c r="E340" s="60"/>
      <c r="F340" s="60"/>
      <c r="G340" s="64"/>
      <c r="H340" s="65"/>
      <c r="I340" s="66"/>
      <c r="J340" s="66"/>
      <c r="K340" s="63"/>
    </row>
    <row r="341" spans="1:11" s="67" customFormat="1" ht="18.45" customHeight="1">
      <c r="A341" s="60"/>
      <c r="B341" s="61"/>
      <c r="C341" s="62"/>
      <c r="D341" s="63"/>
      <c r="E341" s="60"/>
      <c r="F341" s="60"/>
      <c r="G341" s="64"/>
      <c r="H341" s="65"/>
      <c r="I341" s="66"/>
      <c r="J341" s="66"/>
      <c r="K341" s="63"/>
    </row>
    <row r="342" spans="1:11" s="67" customFormat="1" ht="18.45" customHeight="1">
      <c r="A342" s="60"/>
      <c r="B342" s="61"/>
      <c r="C342" s="62"/>
      <c r="D342" s="63"/>
      <c r="E342" s="60"/>
      <c r="F342" s="60"/>
      <c r="G342" s="64"/>
      <c r="H342" s="65"/>
      <c r="I342" s="66"/>
      <c r="J342" s="66"/>
      <c r="K342" s="63"/>
    </row>
    <row r="343" spans="1:11" s="67" customFormat="1" ht="18.45" customHeight="1">
      <c r="A343" s="60"/>
      <c r="B343" s="61"/>
      <c r="C343" s="62"/>
      <c r="D343" s="63"/>
      <c r="E343" s="60"/>
      <c r="F343" s="60"/>
      <c r="G343" s="64"/>
      <c r="H343" s="65"/>
      <c r="I343" s="66"/>
      <c r="J343" s="66"/>
      <c r="K343" s="63"/>
    </row>
    <row r="344" spans="1:11" s="67" customFormat="1" ht="18.45" customHeight="1">
      <c r="A344" s="60"/>
      <c r="B344" s="61"/>
      <c r="C344" s="62"/>
      <c r="D344" s="63"/>
      <c r="E344" s="60"/>
      <c r="F344" s="60"/>
      <c r="G344" s="64"/>
      <c r="H344" s="65"/>
      <c r="I344" s="66"/>
      <c r="J344" s="66"/>
      <c r="K344" s="63"/>
    </row>
    <row r="345" spans="1:11" s="67" customFormat="1" ht="18.45" customHeight="1">
      <c r="A345" s="60"/>
      <c r="B345" s="61"/>
      <c r="C345" s="62"/>
      <c r="D345" s="63"/>
      <c r="E345" s="60"/>
      <c r="F345" s="60"/>
      <c r="G345" s="64"/>
      <c r="H345" s="65"/>
      <c r="I345" s="66"/>
      <c r="J345" s="66"/>
      <c r="K345" s="63"/>
    </row>
    <row r="346" spans="1:11" s="67" customFormat="1" ht="18.45" customHeight="1">
      <c r="A346" s="60"/>
      <c r="B346" s="61"/>
      <c r="C346" s="62"/>
      <c r="D346" s="63"/>
      <c r="E346" s="60"/>
      <c r="F346" s="60"/>
      <c r="G346" s="64"/>
      <c r="H346" s="65"/>
      <c r="I346" s="66"/>
      <c r="J346" s="66"/>
      <c r="K346" s="63"/>
    </row>
    <row r="347" spans="1:11" s="67" customFormat="1" ht="18.45" customHeight="1">
      <c r="A347" s="60"/>
      <c r="B347" s="61"/>
      <c r="C347" s="62"/>
      <c r="D347" s="63"/>
      <c r="E347" s="60"/>
      <c r="F347" s="60"/>
      <c r="G347" s="64"/>
      <c r="H347" s="65"/>
      <c r="I347" s="66"/>
      <c r="J347" s="66"/>
      <c r="K347" s="63"/>
    </row>
    <row r="348" spans="1:11" s="67" customFormat="1" ht="18.45" customHeight="1">
      <c r="A348" s="60"/>
      <c r="B348" s="61"/>
      <c r="C348" s="62"/>
      <c r="D348" s="63"/>
      <c r="E348" s="60"/>
      <c r="F348" s="60"/>
      <c r="G348" s="64"/>
      <c r="H348" s="65"/>
      <c r="I348" s="66"/>
      <c r="J348" s="66"/>
      <c r="K348" s="63"/>
    </row>
    <row r="349" spans="1:11" s="67" customFormat="1" ht="18.45" customHeight="1">
      <c r="A349" s="60"/>
      <c r="B349" s="61"/>
      <c r="C349" s="62"/>
      <c r="D349" s="63"/>
      <c r="E349" s="60"/>
      <c r="F349" s="60"/>
      <c r="G349" s="64"/>
      <c r="H349" s="65"/>
      <c r="I349" s="66"/>
      <c r="J349" s="66"/>
      <c r="K349" s="63"/>
    </row>
    <row r="350" spans="1:11" s="67" customFormat="1" ht="18.45" customHeight="1">
      <c r="A350" s="60"/>
      <c r="B350" s="61"/>
      <c r="C350" s="62"/>
      <c r="D350" s="63"/>
      <c r="E350" s="60"/>
      <c r="F350" s="60"/>
      <c r="G350" s="64"/>
      <c r="H350" s="65"/>
      <c r="I350" s="66"/>
      <c r="J350" s="66"/>
      <c r="K350" s="63"/>
    </row>
    <row r="351" spans="1:11" s="67" customFormat="1" ht="18.45" customHeight="1">
      <c r="A351" s="60"/>
      <c r="B351" s="61"/>
      <c r="C351" s="62"/>
      <c r="D351" s="63"/>
      <c r="E351" s="60"/>
      <c r="F351" s="60"/>
      <c r="G351" s="64"/>
      <c r="H351" s="65"/>
      <c r="I351" s="66"/>
      <c r="J351" s="66"/>
      <c r="K351" s="63"/>
    </row>
    <row r="352" spans="1:11" s="67" customFormat="1" ht="18.45" customHeight="1">
      <c r="A352" s="60"/>
      <c r="B352" s="61"/>
      <c r="C352" s="62"/>
      <c r="D352" s="63"/>
      <c r="E352" s="60"/>
      <c r="F352" s="60"/>
      <c r="G352" s="64"/>
      <c r="H352" s="65"/>
      <c r="I352" s="66"/>
      <c r="J352" s="66"/>
      <c r="K352" s="63"/>
    </row>
    <row r="353" spans="1:11" s="67" customFormat="1" ht="18.45" customHeight="1">
      <c r="A353" s="60"/>
      <c r="B353" s="61"/>
      <c r="C353" s="62"/>
      <c r="D353" s="63"/>
      <c r="E353" s="60"/>
      <c r="F353" s="60"/>
      <c r="G353" s="64"/>
      <c r="H353" s="65"/>
      <c r="I353" s="66"/>
      <c r="J353" s="66"/>
      <c r="K353" s="63"/>
    </row>
    <row r="354" spans="1:11" s="67" customFormat="1" ht="18.45" customHeight="1">
      <c r="A354" s="60"/>
      <c r="B354" s="61"/>
      <c r="C354" s="62"/>
      <c r="D354" s="63"/>
      <c r="E354" s="60"/>
      <c r="F354" s="60"/>
      <c r="G354" s="64"/>
      <c r="H354" s="65"/>
      <c r="I354" s="66"/>
      <c r="J354" s="66"/>
      <c r="K354" s="63"/>
    </row>
    <row r="355" spans="1:11" s="67" customFormat="1" ht="18.45" customHeight="1">
      <c r="A355" s="60"/>
      <c r="B355" s="61"/>
      <c r="C355" s="62"/>
      <c r="D355" s="63"/>
      <c r="E355" s="60"/>
      <c r="F355" s="60"/>
      <c r="G355" s="64"/>
      <c r="H355" s="65"/>
      <c r="I355" s="66"/>
      <c r="J355" s="66"/>
      <c r="K355" s="63"/>
    </row>
    <row r="356" spans="1:11" s="67" customFormat="1" ht="18.45" customHeight="1">
      <c r="A356" s="60"/>
      <c r="B356" s="61"/>
      <c r="C356" s="62"/>
      <c r="D356" s="63"/>
      <c r="E356" s="60"/>
      <c r="F356" s="60"/>
      <c r="G356" s="64"/>
      <c r="H356" s="65"/>
      <c r="I356" s="66"/>
      <c r="J356" s="66"/>
      <c r="K356" s="63"/>
    </row>
    <row r="357" spans="1:11" s="67" customFormat="1" ht="18.45" customHeight="1">
      <c r="A357" s="60"/>
      <c r="B357" s="61"/>
      <c r="C357" s="62"/>
      <c r="D357" s="63"/>
      <c r="E357" s="60"/>
      <c r="F357" s="60"/>
      <c r="G357" s="64"/>
      <c r="H357" s="65"/>
      <c r="I357" s="66"/>
      <c r="J357" s="66"/>
      <c r="K357" s="63"/>
    </row>
    <row r="358" spans="1:11" s="67" customFormat="1" ht="18.45" customHeight="1">
      <c r="A358" s="60"/>
      <c r="B358" s="61"/>
      <c r="C358" s="62"/>
      <c r="D358" s="63"/>
      <c r="E358" s="60"/>
      <c r="F358" s="60"/>
      <c r="G358" s="64"/>
      <c r="H358" s="65"/>
      <c r="I358" s="66"/>
      <c r="J358" s="66"/>
      <c r="K358" s="63"/>
    </row>
    <row r="359" spans="1:11" s="67" customFormat="1" ht="18.45" customHeight="1">
      <c r="A359" s="60"/>
      <c r="B359" s="61"/>
      <c r="C359" s="62"/>
      <c r="D359" s="63"/>
      <c r="E359" s="60"/>
      <c r="F359" s="60"/>
      <c r="G359" s="64"/>
      <c r="H359" s="65"/>
      <c r="I359" s="66"/>
      <c r="J359" s="66"/>
      <c r="K359" s="63"/>
    </row>
    <row r="360" spans="1:11" s="67" customFormat="1" ht="18.45" customHeight="1">
      <c r="A360" s="60"/>
      <c r="B360" s="61"/>
      <c r="C360" s="62"/>
      <c r="D360" s="63"/>
      <c r="E360" s="60"/>
      <c r="F360" s="60"/>
      <c r="G360" s="64"/>
      <c r="H360" s="65"/>
      <c r="I360" s="66"/>
      <c r="J360" s="66"/>
      <c r="K360" s="63"/>
    </row>
    <row r="361" spans="1:11" s="67" customFormat="1" ht="18.45" customHeight="1">
      <c r="A361" s="60"/>
      <c r="B361" s="61"/>
      <c r="C361" s="62"/>
      <c r="D361" s="63"/>
      <c r="E361" s="60"/>
      <c r="F361" s="60"/>
      <c r="G361" s="64"/>
      <c r="H361" s="65"/>
      <c r="I361" s="66"/>
      <c r="J361" s="66"/>
      <c r="K361" s="63"/>
    </row>
    <row r="362" spans="1:11" s="67" customFormat="1" ht="18.45" customHeight="1">
      <c r="A362" s="60"/>
      <c r="B362" s="61"/>
      <c r="C362" s="62"/>
      <c r="D362" s="63"/>
      <c r="E362" s="60"/>
      <c r="F362" s="60"/>
      <c r="G362" s="64"/>
      <c r="H362" s="65"/>
      <c r="I362" s="66"/>
      <c r="J362" s="66"/>
      <c r="K362" s="63"/>
    </row>
    <row r="363" spans="1:11" s="67" customFormat="1" ht="18.45" customHeight="1">
      <c r="A363" s="60"/>
      <c r="B363" s="61"/>
      <c r="C363" s="62"/>
      <c r="D363" s="63"/>
      <c r="E363" s="60"/>
      <c r="F363" s="60"/>
      <c r="G363" s="64"/>
      <c r="H363" s="65"/>
      <c r="I363" s="66"/>
      <c r="J363" s="66"/>
      <c r="K363" s="63"/>
    </row>
    <row r="364" spans="1:11" s="67" customFormat="1" ht="18.45" customHeight="1">
      <c r="A364" s="60"/>
      <c r="B364" s="61"/>
      <c r="C364" s="62"/>
      <c r="D364" s="63"/>
      <c r="E364" s="60"/>
      <c r="F364" s="60"/>
      <c r="G364" s="64"/>
      <c r="H364" s="65"/>
      <c r="I364" s="66"/>
      <c r="J364" s="66"/>
      <c r="K364" s="63"/>
    </row>
    <row r="365" spans="1:11" s="67" customFormat="1" ht="18.45" customHeight="1">
      <c r="A365" s="60"/>
      <c r="B365" s="61"/>
      <c r="C365" s="62"/>
      <c r="D365" s="63"/>
      <c r="E365" s="60"/>
      <c r="F365" s="60"/>
      <c r="G365" s="64"/>
      <c r="H365" s="65"/>
      <c r="I365" s="66"/>
      <c r="J365" s="66"/>
      <c r="K365" s="63"/>
    </row>
    <row r="366" spans="1:11" s="67" customFormat="1" ht="18.45" customHeight="1">
      <c r="A366" s="60"/>
      <c r="B366" s="61"/>
      <c r="C366" s="62"/>
      <c r="D366" s="63"/>
      <c r="E366" s="60"/>
      <c r="F366" s="60"/>
      <c r="G366" s="64"/>
      <c r="H366" s="65"/>
      <c r="I366" s="66"/>
      <c r="J366" s="66"/>
      <c r="K366" s="63"/>
    </row>
    <row r="367" spans="1:11" s="67" customFormat="1" ht="18.45" customHeight="1">
      <c r="A367" s="60"/>
      <c r="B367" s="61"/>
      <c r="C367" s="62"/>
      <c r="D367" s="63"/>
      <c r="E367" s="60"/>
      <c r="F367" s="60"/>
      <c r="G367" s="64"/>
      <c r="H367" s="65"/>
      <c r="I367" s="66"/>
      <c r="J367" s="66"/>
      <c r="K367" s="63"/>
    </row>
    <row r="368" spans="1:11" s="67" customFormat="1" ht="18.45" customHeight="1">
      <c r="A368" s="60"/>
      <c r="B368" s="61"/>
      <c r="C368" s="62"/>
      <c r="D368" s="63"/>
      <c r="E368" s="60"/>
      <c r="F368" s="60"/>
      <c r="G368" s="64"/>
      <c r="H368" s="65"/>
      <c r="I368" s="66"/>
      <c r="J368" s="66"/>
      <c r="K368" s="63"/>
    </row>
    <row r="369" spans="1:11" s="67" customFormat="1" ht="18.45" customHeight="1">
      <c r="A369" s="60"/>
      <c r="B369" s="61"/>
      <c r="C369" s="62"/>
      <c r="D369" s="63"/>
      <c r="E369" s="60"/>
      <c r="F369" s="60"/>
      <c r="G369" s="64"/>
      <c r="H369" s="65"/>
      <c r="I369" s="66"/>
      <c r="J369" s="66"/>
      <c r="K369" s="63"/>
    </row>
    <row r="370" spans="1:11" s="67" customFormat="1" ht="18.45" customHeight="1">
      <c r="A370" s="60"/>
      <c r="B370" s="61"/>
      <c r="C370" s="62"/>
      <c r="D370" s="63"/>
      <c r="E370" s="60"/>
      <c r="F370" s="60"/>
      <c r="G370" s="64"/>
      <c r="H370" s="65"/>
      <c r="I370" s="66"/>
      <c r="J370" s="66"/>
      <c r="K370" s="63"/>
    </row>
    <row r="371" spans="1:11" s="67" customFormat="1" ht="18.45" customHeight="1">
      <c r="A371" s="60"/>
      <c r="B371" s="61"/>
      <c r="C371" s="62"/>
      <c r="D371" s="63"/>
      <c r="E371" s="60"/>
      <c r="F371" s="60"/>
      <c r="G371" s="64"/>
      <c r="H371" s="65"/>
      <c r="I371" s="66"/>
      <c r="J371" s="66"/>
      <c r="K371" s="63"/>
    </row>
    <row r="372" spans="1:11" s="67" customFormat="1" ht="18.45" customHeight="1">
      <c r="A372" s="60"/>
      <c r="B372" s="61"/>
      <c r="C372" s="62"/>
      <c r="D372" s="63"/>
      <c r="E372" s="60"/>
      <c r="F372" s="60"/>
      <c r="G372" s="64"/>
      <c r="H372" s="65"/>
      <c r="I372" s="66"/>
      <c r="J372" s="66"/>
      <c r="K372" s="63"/>
    </row>
    <row r="373" spans="1:11" s="67" customFormat="1" ht="18.45" customHeight="1">
      <c r="A373" s="60"/>
      <c r="B373" s="61"/>
      <c r="C373" s="62"/>
      <c r="D373" s="63"/>
      <c r="E373" s="60"/>
      <c r="F373" s="60"/>
      <c r="G373" s="64"/>
      <c r="H373" s="65"/>
      <c r="I373" s="66"/>
      <c r="J373" s="66"/>
      <c r="K373" s="63"/>
    </row>
    <row r="374" spans="1:11" s="67" customFormat="1" ht="18.45" customHeight="1">
      <c r="A374" s="60"/>
      <c r="B374" s="61"/>
      <c r="C374" s="62"/>
      <c r="D374" s="63"/>
      <c r="E374" s="60"/>
      <c r="F374" s="60"/>
      <c r="G374" s="64"/>
      <c r="H374" s="65"/>
      <c r="I374" s="66"/>
      <c r="J374" s="66"/>
      <c r="K374" s="63"/>
    </row>
    <row r="375" spans="1:11" s="67" customFormat="1" ht="18.45" customHeight="1">
      <c r="A375" s="60"/>
      <c r="B375" s="61"/>
      <c r="C375" s="62"/>
      <c r="D375" s="63"/>
      <c r="E375" s="60"/>
      <c r="F375" s="60"/>
      <c r="G375" s="64"/>
      <c r="H375" s="65"/>
      <c r="I375" s="66"/>
      <c r="J375" s="66"/>
      <c r="K375" s="63"/>
    </row>
    <row r="376" spans="1:11" s="67" customFormat="1" ht="18.45" customHeight="1">
      <c r="A376" s="60"/>
      <c r="B376" s="61"/>
      <c r="C376" s="62"/>
      <c r="D376" s="63"/>
      <c r="E376" s="60"/>
      <c r="F376" s="60"/>
      <c r="G376" s="64"/>
      <c r="H376" s="65"/>
      <c r="I376" s="66"/>
      <c r="J376" s="66"/>
      <c r="K376" s="63"/>
    </row>
    <row r="377" spans="1:11" s="67" customFormat="1" ht="18.45" customHeight="1">
      <c r="A377" s="60"/>
      <c r="B377" s="61"/>
      <c r="C377" s="62"/>
      <c r="D377" s="63"/>
      <c r="E377" s="60"/>
      <c r="F377" s="60"/>
      <c r="G377" s="64"/>
      <c r="H377" s="65"/>
      <c r="I377" s="66"/>
      <c r="J377" s="66"/>
      <c r="K377" s="63"/>
    </row>
    <row r="378" spans="1:11" s="67" customFormat="1" ht="18.45" customHeight="1">
      <c r="A378" s="60"/>
      <c r="B378" s="61"/>
      <c r="C378" s="62"/>
      <c r="D378" s="63"/>
      <c r="E378" s="60"/>
      <c r="F378" s="60"/>
      <c r="G378" s="64"/>
      <c r="H378" s="65"/>
      <c r="I378" s="66"/>
      <c r="J378" s="66"/>
      <c r="K378" s="63"/>
    </row>
    <row r="379" spans="1:11" s="67" customFormat="1" ht="18.45" customHeight="1">
      <c r="A379" s="60"/>
      <c r="B379" s="61"/>
      <c r="C379" s="62"/>
      <c r="D379" s="63"/>
      <c r="E379" s="60"/>
      <c r="F379" s="60"/>
      <c r="G379" s="64"/>
      <c r="H379" s="65"/>
      <c r="I379" s="66"/>
      <c r="J379" s="66"/>
      <c r="K379" s="63"/>
    </row>
    <row r="380" spans="1:11" s="67" customFormat="1" ht="18.45" customHeight="1">
      <c r="A380" s="60"/>
      <c r="B380" s="61"/>
      <c r="C380" s="62"/>
      <c r="D380" s="63"/>
      <c r="E380" s="60"/>
      <c r="F380" s="60"/>
      <c r="G380" s="64"/>
      <c r="H380" s="65"/>
      <c r="I380" s="66"/>
      <c r="J380" s="66"/>
      <c r="K380" s="63"/>
    </row>
    <row r="381" spans="1:11" s="67" customFormat="1" ht="18.45" customHeight="1">
      <c r="A381" s="60"/>
      <c r="B381" s="61"/>
      <c r="C381" s="62"/>
      <c r="D381" s="63"/>
      <c r="E381" s="60"/>
      <c r="F381" s="60"/>
      <c r="G381" s="64"/>
      <c r="H381" s="65"/>
      <c r="I381" s="66"/>
      <c r="J381" s="66"/>
      <c r="K381" s="63"/>
    </row>
    <row r="382" spans="1:11" s="67" customFormat="1" ht="18.45" customHeight="1">
      <c r="A382" s="60"/>
      <c r="B382" s="61"/>
      <c r="C382" s="62"/>
      <c r="D382" s="63"/>
      <c r="E382" s="60"/>
      <c r="F382" s="60"/>
      <c r="G382" s="64"/>
      <c r="H382" s="65"/>
      <c r="I382" s="66"/>
      <c r="J382" s="66"/>
      <c r="K382" s="63"/>
    </row>
    <row r="383" spans="1:11" s="67" customFormat="1" ht="18.45" customHeight="1">
      <c r="A383" s="60"/>
      <c r="B383" s="61"/>
      <c r="C383" s="62"/>
      <c r="D383" s="63"/>
      <c r="E383" s="60"/>
      <c r="F383" s="60"/>
      <c r="G383" s="64"/>
      <c r="H383" s="65"/>
      <c r="I383" s="66"/>
      <c r="J383" s="66"/>
      <c r="K383" s="63"/>
    </row>
    <row r="384" spans="1:11" s="67" customFormat="1" ht="18.45" customHeight="1">
      <c r="A384" s="60"/>
      <c r="B384" s="61"/>
      <c r="C384" s="62"/>
      <c r="D384" s="63"/>
      <c r="E384" s="60"/>
      <c r="F384" s="60"/>
      <c r="G384" s="64"/>
      <c r="H384" s="65"/>
      <c r="I384" s="66"/>
      <c r="J384" s="66"/>
      <c r="K384" s="63"/>
    </row>
    <row r="385" spans="1:11" s="67" customFormat="1" ht="18.45" customHeight="1">
      <c r="A385" s="60"/>
      <c r="B385" s="61"/>
      <c r="C385" s="62"/>
      <c r="D385" s="63"/>
      <c r="E385" s="60"/>
      <c r="F385" s="60"/>
      <c r="G385" s="64"/>
      <c r="H385" s="65"/>
      <c r="I385" s="66"/>
      <c r="J385" s="66"/>
      <c r="K385" s="63"/>
    </row>
    <row r="386" spans="1:11" s="67" customFormat="1" ht="18.45" customHeight="1">
      <c r="A386" s="60"/>
      <c r="B386" s="61"/>
      <c r="C386" s="62"/>
      <c r="D386" s="63"/>
      <c r="E386" s="60"/>
      <c r="F386" s="60"/>
      <c r="G386" s="64"/>
      <c r="H386" s="65"/>
      <c r="I386" s="66"/>
      <c r="J386" s="66"/>
      <c r="K386" s="63"/>
    </row>
    <row r="387" spans="1:11" s="67" customFormat="1" ht="18.45" customHeight="1">
      <c r="A387" s="60"/>
      <c r="B387" s="61"/>
      <c r="C387" s="62"/>
      <c r="D387" s="63"/>
      <c r="E387" s="60"/>
      <c r="F387" s="60"/>
      <c r="G387" s="64"/>
      <c r="H387" s="65"/>
      <c r="I387" s="66"/>
      <c r="J387" s="66"/>
      <c r="K387" s="63"/>
    </row>
    <row r="388" spans="1:11" s="67" customFormat="1" ht="18.45" customHeight="1">
      <c r="A388" s="60"/>
      <c r="B388" s="61"/>
      <c r="C388" s="62"/>
      <c r="D388" s="63"/>
      <c r="E388" s="60"/>
      <c r="F388" s="60"/>
      <c r="G388" s="64"/>
      <c r="H388" s="65"/>
      <c r="I388" s="66"/>
      <c r="J388" s="66"/>
      <c r="K388" s="63"/>
    </row>
    <row r="389" spans="1:11" s="67" customFormat="1" ht="18.45" customHeight="1">
      <c r="A389" s="60"/>
      <c r="B389" s="61"/>
      <c r="C389" s="62"/>
      <c r="D389" s="63"/>
      <c r="E389" s="60"/>
      <c r="F389" s="60"/>
      <c r="G389" s="64"/>
      <c r="H389" s="65"/>
      <c r="I389" s="66"/>
      <c r="J389" s="66"/>
      <c r="K389" s="63"/>
    </row>
    <row r="390" spans="1:11" s="67" customFormat="1" ht="18.45" customHeight="1">
      <c r="A390" s="60"/>
      <c r="B390" s="61"/>
      <c r="C390" s="62"/>
      <c r="D390" s="63"/>
      <c r="E390" s="60"/>
      <c r="F390" s="60"/>
      <c r="G390" s="64"/>
      <c r="H390" s="65"/>
      <c r="I390" s="66"/>
      <c r="J390" s="66"/>
      <c r="K390" s="63"/>
    </row>
    <row r="391" spans="1:11" s="67" customFormat="1" ht="18.45" customHeight="1">
      <c r="A391" s="60"/>
      <c r="B391" s="61"/>
      <c r="C391" s="62"/>
      <c r="D391" s="63"/>
      <c r="E391" s="60"/>
      <c r="F391" s="60"/>
      <c r="G391" s="64"/>
      <c r="H391" s="65"/>
      <c r="I391" s="66"/>
      <c r="J391" s="66"/>
      <c r="K391" s="63"/>
    </row>
    <row r="392" spans="1:11" s="67" customFormat="1" ht="18.45" customHeight="1">
      <c r="A392" s="60"/>
      <c r="B392" s="61"/>
      <c r="C392" s="62"/>
      <c r="D392" s="63"/>
      <c r="E392" s="60"/>
      <c r="F392" s="60"/>
      <c r="G392" s="64"/>
      <c r="H392" s="65"/>
      <c r="I392" s="66"/>
      <c r="J392" s="66"/>
      <c r="K392" s="63"/>
    </row>
    <row r="393" spans="1:11" s="67" customFormat="1" ht="18.45" customHeight="1">
      <c r="A393" s="60"/>
      <c r="B393" s="61"/>
      <c r="C393" s="62"/>
      <c r="D393" s="63"/>
      <c r="E393" s="60"/>
      <c r="F393" s="60"/>
      <c r="G393" s="64"/>
      <c r="H393" s="65"/>
      <c r="I393" s="66"/>
      <c r="J393" s="66"/>
      <c r="K393" s="63"/>
    </row>
    <row r="394" spans="1:11" s="67" customFormat="1" ht="18.45" customHeight="1">
      <c r="A394" s="60"/>
      <c r="B394" s="61"/>
      <c r="C394" s="62"/>
      <c r="D394" s="63"/>
      <c r="E394" s="60"/>
      <c r="F394" s="60"/>
      <c r="G394" s="64"/>
      <c r="H394" s="65"/>
      <c r="I394" s="66"/>
      <c r="J394" s="66"/>
      <c r="K394" s="63"/>
    </row>
    <row r="395" spans="1:11" s="67" customFormat="1" ht="18.45" customHeight="1">
      <c r="A395" s="60"/>
      <c r="B395" s="61"/>
      <c r="C395" s="62"/>
      <c r="D395" s="63"/>
      <c r="E395" s="60"/>
      <c r="F395" s="60"/>
      <c r="G395" s="64"/>
      <c r="H395" s="65"/>
      <c r="I395" s="66"/>
      <c r="J395" s="66"/>
      <c r="K395" s="63"/>
    </row>
    <row r="396" spans="1:11" s="67" customFormat="1" ht="18.45" customHeight="1">
      <c r="A396" s="60"/>
      <c r="B396" s="61"/>
      <c r="C396" s="62"/>
      <c r="D396" s="63"/>
      <c r="E396" s="60"/>
      <c r="F396" s="60"/>
      <c r="G396" s="64"/>
      <c r="H396" s="65"/>
      <c r="I396" s="66"/>
      <c r="J396" s="66"/>
      <c r="K396" s="63"/>
    </row>
    <row r="397" spans="1:11" s="67" customFormat="1" ht="18.45" customHeight="1">
      <c r="A397" s="60"/>
      <c r="B397" s="61"/>
      <c r="C397" s="62"/>
      <c r="D397" s="63"/>
      <c r="E397" s="60"/>
      <c r="F397" s="60"/>
      <c r="G397" s="64"/>
      <c r="H397" s="65"/>
      <c r="I397" s="66"/>
      <c r="J397" s="66"/>
      <c r="K397" s="63"/>
    </row>
    <row r="398" spans="1:11" s="67" customFormat="1" ht="18.45" customHeight="1">
      <c r="A398" s="60"/>
      <c r="B398" s="61"/>
      <c r="C398" s="62"/>
      <c r="D398" s="63"/>
      <c r="E398" s="60"/>
      <c r="F398" s="60"/>
      <c r="G398" s="64"/>
      <c r="H398" s="65"/>
      <c r="I398" s="66"/>
      <c r="J398" s="66"/>
      <c r="K398" s="63"/>
    </row>
    <row r="399" spans="1:11" s="67" customFormat="1" ht="18.45" customHeight="1">
      <c r="A399" s="60"/>
      <c r="B399" s="61"/>
      <c r="C399" s="62"/>
      <c r="D399" s="63"/>
      <c r="E399" s="60"/>
      <c r="F399" s="60"/>
      <c r="G399" s="64"/>
      <c r="H399" s="65"/>
      <c r="I399" s="66"/>
      <c r="J399" s="66"/>
      <c r="K399" s="63"/>
    </row>
    <row r="400" spans="1:11" s="67" customFormat="1" ht="18.45" customHeight="1">
      <c r="A400" s="60"/>
      <c r="B400" s="61"/>
      <c r="C400" s="62"/>
      <c r="D400" s="63"/>
      <c r="E400" s="60"/>
      <c r="F400" s="60"/>
      <c r="G400" s="64"/>
      <c r="H400" s="65"/>
      <c r="I400" s="66"/>
      <c r="J400" s="66"/>
      <c r="K400" s="63"/>
    </row>
    <row r="401" spans="1:11" s="67" customFormat="1" ht="18.45" customHeight="1">
      <c r="A401" s="60"/>
      <c r="B401" s="61"/>
      <c r="C401" s="62"/>
      <c r="D401" s="63"/>
      <c r="E401" s="60"/>
      <c r="F401" s="60"/>
      <c r="G401" s="64"/>
      <c r="H401" s="65"/>
      <c r="I401" s="66"/>
      <c r="J401" s="66"/>
      <c r="K401" s="63"/>
    </row>
    <row r="402" spans="1:11" s="67" customFormat="1" ht="18.45" customHeight="1">
      <c r="A402" s="60"/>
      <c r="B402" s="61"/>
      <c r="C402" s="62"/>
      <c r="D402" s="63"/>
      <c r="E402" s="60"/>
      <c r="F402" s="60"/>
      <c r="G402" s="64"/>
      <c r="H402" s="65"/>
      <c r="I402" s="66"/>
      <c r="J402" s="66"/>
      <c r="K402" s="63"/>
    </row>
    <row r="403" spans="1:11" s="67" customFormat="1" ht="18.45" customHeight="1">
      <c r="A403" s="60"/>
      <c r="B403" s="61"/>
      <c r="C403" s="62"/>
      <c r="D403" s="63"/>
      <c r="E403" s="60"/>
      <c r="F403" s="60"/>
      <c r="G403" s="64"/>
      <c r="H403" s="65"/>
      <c r="I403" s="66"/>
      <c r="J403" s="66"/>
      <c r="K403" s="63"/>
    </row>
    <row r="404" spans="1:11" s="67" customFormat="1" ht="18.45" customHeight="1">
      <c r="A404" s="60"/>
      <c r="B404" s="61"/>
      <c r="C404" s="62"/>
      <c r="D404" s="63"/>
      <c r="E404" s="60"/>
      <c r="F404" s="60"/>
      <c r="G404" s="64"/>
      <c r="H404" s="65"/>
      <c r="I404" s="66"/>
      <c r="J404" s="66"/>
      <c r="K404" s="63"/>
    </row>
    <row r="405" spans="1:11" s="67" customFormat="1" ht="18.45" customHeight="1">
      <c r="A405" s="60"/>
      <c r="B405" s="61"/>
      <c r="C405" s="62"/>
      <c r="D405" s="63"/>
      <c r="E405" s="60"/>
      <c r="F405" s="60"/>
      <c r="G405" s="64"/>
      <c r="H405" s="65"/>
      <c r="I405" s="66"/>
      <c r="J405" s="66"/>
      <c r="K405" s="63"/>
    </row>
    <row r="406" spans="1:11" s="67" customFormat="1" ht="18.45" customHeight="1">
      <c r="A406" s="60"/>
      <c r="B406" s="61"/>
      <c r="C406" s="62"/>
      <c r="D406" s="63"/>
      <c r="E406" s="60"/>
      <c r="F406" s="60"/>
      <c r="G406" s="64"/>
      <c r="H406" s="65"/>
      <c r="I406" s="66"/>
      <c r="J406" s="66"/>
      <c r="K406" s="63"/>
    </row>
    <row r="407" spans="1:11" s="67" customFormat="1" ht="18.45" customHeight="1">
      <c r="A407" s="60"/>
      <c r="B407" s="61"/>
      <c r="C407" s="62"/>
      <c r="D407" s="63"/>
      <c r="E407" s="60"/>
      <c r="F407" s="60"/>
      <c r="G407" s="64"/>
      <c r="H407" s="65"/>
      <c r="I407" s="66"/>
      <c r="J407" s="66"/>
      <c r="K407" s="63"/>
    </row>
    <row r="408" spans="1:11" s="67" customFormat="1" ht="18.45" customHeight="1">
      <c r="A408" s="60"/>
      <c r="B408" s="61"/>
      <c r="C408" s="62"/>
      <c r="D408" s="63"/>
      <c r="E408" s="60"/>
      <c r="F408" s="60"/>
      <c r="G408" s="64"/>
      <c r="H408" s="65"/>
      <c r="I408" s="66"/>
      <c r="J408" s="66"/>
      <c r="K408" s="63"/>
    </row>
    <row r="409" spans="1:11" s="67" customFormat="1" ht="18.45" customHeight="1">
      <c r="A409" s="60"/>
      <c r="B409" s="61"/>
      <c r="C409" s="62"/>
      <c r="D409" s="63"/>
      <c r="E409" s="60"/>
      <c r="F409" s="60"/>
      <c r="G409" s="64"/>
      <c r="H409" s="65"/>
      <c r="I409" s="66"/>
      <c r="J409" s="66"/>
      <c r="K409" s="63"/>
    </row>
    <row r="410" spans="1:11" s="67" customFormat="1" ht="18.45" customHeight="1">
      <c r="A410" s="60"/>
      <c r="B410" s="61"/>
      <c r="C410" s="62"/>
      <c r="D410" s="63"/>
      <c r="E410" s="60"/>
      <c r="F410" s="60"/>
      <c r="G410" s="64"/>
      <c r="H410" s="65"/>
      <c r="I410" s="66"/>
      <c r="J410" s="66"/>
      <c r="K410" s="63"/>
    </row>
    <row r="411" spans="1:11" s="67" customFormat="1" ht="18.45" customHeight="1">
      <c r="A411" s="60"/>
      <c r="B411" s="61"/>
      <c r="C411" s="62"/>
      <c r="D411" s="63"/>
      <c r="E411" s="60"/>
      <c r="F411" s="60"/>
      <c r="G411" s="64"/>
      <c r="H411" s="65"/>
      <c r="I411" s="66"/>
      <c r="J411" s="66"/>
      <c r="K411" s="63"/>
    </row>
    <row r="412" spans="1:11" s="67" customFormat="1" ht="18.45" customHeight="1">
      <c r="A412" s="60"/>
      <c r="B412" s="61"/>
      <c r="C412" s="62"/>
      <c r="D412" s="63"/>
      <c r="E412" s="60"/>
      <c r="F412" s="60"/>
      <c r="G412" s="64"/>
      <c r="H412" s="65"/>
      <c r="I412" s="66"/>
      <c r="J412" s="66"/>
      <c r="K412" s="63"/>
    </row>
    <row r="413" spans="1:11" s="67" customFormat="1" ht="18.45" customHeight="1">
      <c r="A413" s="60"/>
      <c r="B413" s="61"/>
      <c r="C413" s="62"/>
      <c r="D413" s="63"/>
      <c r="E413" s="60"/>
      <c r="F413" s="60"/>
      <c r="G413" s="64"/>
      <c r="H413" s="65"/>
      <c r="I413" s="66"/>
      <c r="J413" s="66"/>
      <c r="K413" s="63"/>
    </row>
    <row r="414" spans="1:11" s="67" customFormat="1" ht="18.45" customHeight="1">
      <c r="A414" s="60"/>
      <c r="B414" s="61"/>
      <c r="C414" s="62"/>
      <c r="D414" s="63"/>
      <c r="E414" s="60"/>
      <c r="F414" s="60"/>
      <c r="G414" s="64"/>
      <c r="H414" s="65"/>
      <c r="I414" s="66"/>
      <c r="J414" s="66"/>
      <c r="K414" s="63"/>
    </row>
    <row r="415" spans="1:11" s="67" customFormat="1" ht="18.45" customHeight="1">
      <c r="A415" s="60"/>
      <c r="B415" s="61"/>
      <c r="C415" s="62"/>
      <c r="D415" s="63"/>
      <c r="E415" s="60"/>
      <c r="F415" s="60"/>
      <c r="G415" s="64"/>
      <c r="H415" s="65"/>
      <c r="I415" s="66"/>
      <c r="J415" s="66"/>
      <c r="K415" s="63"/>
    </row>
    <row r="416" spans="1:11" s="67" customFormat="1" ht="18.45" customHeight="1">
      <c r="A416" s="60"/>
      <c r="B416" s="61"/>
      <c r="C416" s="62"/>
      <c r="D416" s="63"/>
      <c r="E416" s="60"/>
      <c r="F416" s="60"/>
      <c r="G416" s="64"/>
      <c r="H416" s="65"/>
      <c r="I416" s="66"/>
      <c r="J416" s="66"/>
      <c r="K416" s="63"/>
    </row>
    <row r="417" spans="1:11" s="67" customFormat="1" ht="18.45" customHeight="1">
      <c r="A417" s="60"/>
      <c r="B417" s="61"/>
      <c r="C417" s="62"/>
      <c r="D417" s="63"/>
      <c r="E417" s="60"/>
      <c r="F417" s="60"/>
      <c r="G417" s="64"/>
      <c r="H417" s="65"/>
      <c r="I417" s="66"/>
      <c r="J417" s="66"/>
      <c r="K417" s="63"/>
    </row>
    <row r="418" spans="1:11" s="67" customFormat="1" ht="18.45" customHeight="1">
      <c r="A418" s="60"/>
      <c r="B418" s="61"/>
      <c r="C418" s="62"/>
      <c r="D418" s="63"/>
      <c r="E418" s="60"/>
      <c r="F418" s="60"/>
      <c r="G418" s="64"/>
      <c r="H418" s="65"/>
      <c r="I418" s="66"/>
      <c r="J418" s="66"/>
      <c r="K418" s="63"/>
    </row>
    <row r="419" spans="1:11" s="67" customFormat="1" ht="18.45" customHeight="1">
      <c r="A419" s="60"/>
      <c r="B419" s="61"/>
      <c r="C419" s="62"/>
      <c r="D419" s="63"/>
      <c r="E419" s="60"/>
      <c r="F419" s="60"/>
      <c r="G419" s="64"/>
      <c r="H419" s="65"/>
      <c r="I419" s="66"/>
      <c r="J419" s="66"/>
      <c r="K419" s="63"/>
    </row>
    <row r="420" spans="1:11" s="67" customFormat="1" ht="18.45" customHeight="1">
      <c r="A420" s="60"/>
      <c r="B420" s="61"/>
      <c r="C420" s="62"/>
      <c r="D420" s="63"/>
      <c r="E420" s="60"/>
      <c r="F420" s="60"/>
      <c r="G420" s="64"/>
      <c r="H420" s="65"/>
      <c r="I420" s="66"/>
      <c r="J420" s="66"/>
      <c r="K420" s="63"/>
    </row>
    <row r="421" spans="1:11" s="67" customFormat="1" ht="18.45" customHeight="1">
      <c r="A421" s="60"/>
      <c r="B421" s="61"/>
      <c r="C421" s="62"/>
      <c r="D421" s="63"/>
      <c r="E421" s="60"/>
      <c r="F421" s="60"/>
      <c r="G421" s="64"/>
      <c r="H421" s="65"/>
      <c r="I421" s="66"/>
      <c r="J421" s="66"/>
      <c r="K421" s="63"/>
    </row>
    <row r="422" spans="1:11" s="67" customFormat="1" ht="18.45" customHeight="1">
      <c r="A422" s="60"/>
      <c r="B422" s="61"/>
      <c r="C422" s="62"/>
      <c r="D422" s="63"/>
      <c r="E422" s="60"/>
      <c r="F422" s="60"/>
      <c r="G422" s="64"/>
      <c r="H422" s="65"/>
      <c r="I422" s="66"/>
      <c r="J422" s="66"/>
      <c r="K422" s="63"/>
    </row>
    <row r="423" spans="1:11" s="67" customFormat="1" ht="18.45" customHeight="1">
      <c r="A423" s="60"/>
      <c r="B423" s="61"/>
      <c r="C423" s="62"/>
      <c r="D423" s="63"/>
      <c r="E423" s="60"/>
      <c r="F423" s="60"/>
      <c r="G423" s="64"/>
      <c r="H423" s="65"/>
      <c r="I423" s="66"/>
      <c r="J423" s="66"/>
      <c r="K423" s="63"/>
    </row>
    <row r="424" spans="1:11" s="67" customFormat="1" ht="18.45" customHeight="1">
      <c r="A424" s="60"/>
      <c r="B424" s="61"/>
      <c r="C424" s="62"/>
      <c r="D424" s="63"/>
      <c r="E424" s="60"/>
      <c r="F424" s="60"/>
      <c r="G424" s="64"/>
      <c r="H424" s="65"/>
      <c r="I424" s="66"/>
      <c r="J424" s="66"/>
      <c r="K424" s="63"/>
    </row>
    <row r="425" spans="1:11" s="67" customFormat="1" ht="18.45" customHeight="1">
      <c r="A425" s="60"/>
      <c r="B425" s="61"/>
      <c r="C425" s="62"/>
      <c r="D425" s="63"/>
      <c r="E425" s="60"/>
      <c r="F425" s="60"/>
      <c r="G425" s="64"/>
      <c r="H425" s="65"/>
      <c r="I425" s="66"/>
      <c r="J425" s="66"/>
      <c r="K425" s="63"/>
    </row>
    <row r="426" spans="1:11" s="67" customFormat="1" ht="18.45" customHeight="1">
      <c r="A426" s="60"/>
      <c r="B426" s="61"/>
      <c r="C426" s="62"/>
      <c r="D426" s="63"/>
      <c r="E426" s="60"/>
      <c r="F426" s="60"/>
      <c r="G426" s="64"/>
      <c r="H426" s="65"/>
      <c r="I426" s="66"/>
      <c r="J426" s="66"/>
      <c r="K426" s="63"/>
    </row>
    <row r="427" spans="1:11" s="67" customFormat="1" ht="18.45" customHeight="1">
      <c r="A427" s="60"/>
      <c r="B427" s="61"/>
      <c r="C427" s="62"/>
      <c r="D427" s="63"/>
      <c r="E427" s="60"/>
      <c r="F427" s="60"/>
      <c r="G427" s="64"/>
      <c r="H427" s="65"/>
      <c r="I427" s="66"/>
      <c r="J427" s="66"/>
      <c r="K427" s="63"/>
    </row>
    <row r="428" spans="1:11" s="67" customFormat="1" ht="18.45" customHeight="1">
      <c r="A428" s="60"/>
      <c r="B428" s="61"/>
      <c r="C428" s="62"/>
      <c r="D428" s="63"/>
      <c r="E428" s="60"/>
      <c r="F428" s="60"/>
      <c r="G428" s="64"/>
      <c r="H428" s="65"/>
      <c r="I428" s="66"/>
      <c r="J428" s="66"/>
      <c r="K428" s="63"/>
    </row>
    <row r="429" spans="1:11" s="67" customFormat="1" ht="18.45" customHeight="1">
      <c r="A429" s="60"/>
      <c r="B429" s="61"/>
      <c r="C429" s="62"/>
      <c r="D429" s="63"/>
      <c r="E429" s="60"/>
      <c r="F429" s="60"/>
      <c r="G429" s="64"/>
      <c r="H429" s="65"/>
      <c r="I429" s="66"/>
      <c r="J429" s="66"/>
      <c r="K429" s="63"/>
    </row>
    <row r="430" spans="1:11" s="67" customFormat="1" ht="18.45" customHeight="1">
      <c r="A430" s="60"/>
      <c r="B430" s="61"/>
      <c r="C430" s="62"/>
      <c r="D430" s="63"/>
      <c r="E430" s="60"/>
      <c r="F430" s="60"/>
      <c r="G430" s="64"/>
      <c r="H430" s="65"/>
      <c r="I430" s="66"/>
      <c r="J430" s="66"/>
      <c r="K430" s="63"/>
    </row>
    <row r="431" spans="1:11" s="67" customFormat="1" ht="18.45" customHeight="1">
      <c r="A431" s="60"/>
      <c r="B431" s="61"/>
      <c r="C431" s="62"/>
      <c r="D431" s="63"/>
      <c r="E431" s="60"/>
      <c r="F431" s="60"/>
      <c r="G431" s="64"/>
      <c r="H431" s="65"/>
      <c r="I431" s="66"/>
      <c r="J431" s="66"/>
      <c r="K431" s="63"/>
    </row>
    <row r="432" spans="1:11" s="67" customFormat="1" ht="18.45" customHeight="1">
      <c r="A432" s="60"/>
      <c r="B432" s="61"/>
      <c r="C432" s="62"/>
      <c r="D432" s="63"/>
      <c r="E432" s="60"/>
      <c r="F432" s="60"/>
      <c r="G432" s="64"/>
      <c r="H432" s="65"/>
      <c r="I432" s="66"/>
      <c r="J432" s="66"/>
      <c r="K432" s="63"/>
    </row>
    <row r="433" spans="1:11" s="67" customFormat="1" ht="18.45" customHeight="1">
      <c r="A433" s="60"/>
      <c r="B433" s="61"/>
      <c r="C433" s="62"/>
      <c r="D433" s="63"/>
      <c r="E433" s="60"/>
      <c r="F433" s="60"/>
      <c r="G433" s="64"/>
      <c r="H433" s="65"/>
      <c r="I433" s="66"/>
      <c r="J433" s="66"/>
      <c r="K433" s="63"/>
    </row>
    <row r="434" spans="1:11" s="67" customFormat="1" ht="18.45" customHeight="1">
      <c r="A434" s="60"/>
      <c r="B434" s="61"/>
      <c r="C434" s="62"/>
      <c r="D434" s="63"/>
      <c r="E434" s="60"/>
      <c r="F434" s="60"/>
      <c r="G434" s="64"/>
      <c r="H434" s="65"/>
      <c r="I434" s="66"/>
      <c r="J434" s="66"/>
      <c r="K434" s="63"/>
    </row>
    <row r="435" spans="1:11" s="67" customFormat="1" ht="18.45" customHeight="1">
      <c r="A435" s="60"/>
      <c r="B435" s="61"/>
      <c r="C435" s="62"/>
      <c r="D435" s="63"/>
      <c r="E435" s="60"/>
      <c r="F435" s="60"/>
      <c r="G435" s="64"/>
      <c r="H435" s="65"/>
      <c r="I435" s="66"/>
      <c r="J435" s="66"/>
      <c r="K435" s="63"/>
    </row>
    <row r="436" spans="1:11" s="67" customFormat="1" ht="18.45" customHeight="1">
      <c r="A436" s="60"/>
      <c r="B436" s="61"/>
      <c r="C436" s="62"/>
      <c r="D436" s="63"/>
      <c r="E436" s="60"/>
      <c r="F436" s="60"/>
      <c r="G436" s="64"/>
      <c r="H436" s="65"/>
      <c r="I436" s="66"/>
      <c r="J436" s="66"/>
      <c r="K436" s="63"/>
    </row>
    <row r="437" spans="1:11" s="67" customFormat="1" ht="18.45" customHeight="1">
      <c r="A437" s="60"/>
      <c r="B437" s="61"/>
      <c r="C437" s="62"/>
      <c r="D437" s="63"/>
      <c r="E437" s="60"/>
      <c r="F437" s="60"/>
      <c r="G437" s="64"/>
      <c r="H437" s="65"/>
      <c r="I437" s="66"/>
      <c r="J437" s="66"/>
      <c r="K437" s="63"/>
    </row>
    <row r="438" spans="1:11" s="67" customFormat="1" ht="18.45" customHeight="1">
      <c r="A438" s="60"/>
      <c r="B438" s="61"/>
      <c r="C438" s="62"/>
      <c r="D438" s="63"/>
      <c r="E438" s="60"/>
      <c r="F438" s="60"/>
      <c r="G438" s="64"/>
      <c r="H438" s="65"/>
      <c r="I438" s="66"/>
      <c r="J438" s="66"/>
      <c r="K438" s="63"/>
    </row>
    <row r="439" spans="1:11" s="67" customFormat="1" ht="18.45" customHeight="1">
      <c r="A439" s="60"/>
      <c r="B439" s="61"/>
      <c r="C439" s="62"/>
      <c r="D439" s="63"/>
      <c r="E439" s="60"/>
      <c r="F439" s="60"/>
      <c r="G439" s="64"/>
      <c r="H439" s="65"/>
      <c r="I439" s="66"/>
      <c r="J439" s="66"/>
      <c r="K439" s="63"/>
    </row>
    <row r="440" spans="1:11" s="67" customFormat="1" ht="18.45" customHeight="1">
      <c r="A440" s="60"/>
      <c r="B440" s="61"/>
      <c r="C440" s="62"/>
      <c r="D440" s="63"/>
      <c r="E440" s="60"/>
      <c r="F440" s="60"/>
      <c r="G440" s="64"/>
      <c r="H440" s="65"/>
      <c r="I440" s="66"/>
      <c r="J440" s="66"/>
      <c r="K440" s="63"/>
    </row>
    <row r="441" spans="1:11" s="67" customFormat="1" ht="18.45" customHeight="1">
      <c r="A441" s="60"/>
      <c r="B441" s="61"/>
      <c r="C441" s="62"/>
      <c r="D441" s="63"/>
      <c r="E441" s="60"/>
      <c r="F441" s="60"/>
      <c r="G441" s="64"/>
      <c r="H441" s="65"/>
      <c r="I441" s="66"/>
      <c r="J441" s="66"/>
      <c r="K441" s="63"/>
    </row>
    <row r="442" spans="1:11" s="67" customFormat="1" ht="18.45" customHeight="1">
      <c r="A442" s="60"/>
      <c r="B442" s="61"/>
      <c r="C442" s="62"/>
      <c r="D442" s="63"/>
      <c r="E442" s="60"/>
      <c r="F442" s="60"/>
      <c r="G442" s="64"/>
      <c r="H442" s="65"/>
      <c r="I442" s="66"/>
      <c r="J442" s="66"/>
      <c r="K442" s="63"/>
    </row>
    <row r="443" spans="1:11" s="67" customFormat="1" ht="18.45" customHeight="1">
      <c r="A443" s="60"/>
      <c r="B443" s="61"/>
      <c r="C443" s="62"/>
      <c r="D443" s="63"/>
      <c r="E443" s="60"/>
      <c r="F443" s="60"/>
      <c r="G443" s="64"/>
      <c r="H443" s="65"/>
      <c r="I443" s="66"/>
      <c r="J443" s="66"/>
      <c r="K443" s="63"/>
    </row>
    <row r="444" spans="1:11" s="67" customFormat="1" ht="18.45" customHeight="1">
      <c r="A444" s="68"/>
      <c r="B444" s="69"/>
      <c r="C444" s="62"/>
      <c r="D444" s="70"/>
      <c r="E444" s="68"/>
      <c r="F444" s="68"/>
      <c r="G444" s="71"/>
      <c r="H444" s="72"/>
      <c r="I444" s="66"/>
      <c r="J444" s="66"/>
      <c r="K444" s="63"/>
    </row>
    <row r="445" spans="1:11" ht="18.45" customHeight="1">
      <c r="A445" s="68"/>
    </row>
    <row r="446" spans="1:11" ht="18.45" customHeight="1">
      <c r="A446" s="68"/>
    </row>
    <row r="447" spans="1:11" ht="18.45" customHeight="1">
      <c r="A447" s="68"/>
    </row>
    <row r="448" spans="1:11" ht="18.45" customHeight="1">
      <c r="A448" s="68"/>
    </row>
    <row r="449" spans="1:1" ht="18.45" customHeight="1">
      <c r="A449" s="68"/>
    </row>
    <row r="450" spans="1:1" ht="18.45" customHeight="1">
      <c r="A450" s="68"/>
    </row>
    <row r="451" spans="1:1" ht="18.45" customHeight="1">
      <c r="A451" s="68"/>
    </row>
    <row r="452" spans="1:1" ht="18.45" customHeight="1">
      <c r="A452" s="68"/>
    </row>
    <row r="453" spans="1:1" ht="18.45" customHeight="1">
      <c r="A453" s="68"/>
    </row>
    <row r="454" spans="1:1" ht="18.45" customHeight="1">
      <c r="A454" s="68"/>
    </row>
    <row r="455" spans="1:1" ht="18.45" customHeight="1">
      <c r="A455" s="68"/>
    </row>
    <row r="456" spans="1:1" ht="18.45" customHeight="1">
      <c r="A456" s="68"/>
    </row>
    <row r="457" spans="1:1" ht="18.45" customHeight="1">
      <c r="A457" s="68"/>
    </row>
    <row r="458" spans="1:1" ht="18.45" customHeight="1">
      <c r="A458" s="68"/>
    </row>
    <row r="459" spans="1:1" ht="18.45" customHeight="1">
      <c r="A459" s="68"/>
    </row>
  </sheetData>
  <mergeCells count="33">
    <mergeCell ref="A259:A282"/>
    <mergeCell ref="A283:A290"/>
    <mergeCell ref="A291:A294"/>
    <mergeCell ref="A216:A229"/>
    <mergeCell ref="A230:A233"/>
    <mergeCell ref="A234:A239"/>
    <mergeCell ref="A240:A241"/>
    <mergeCell ref="A242:A252"/>
    <mergeCell ref="A253:A258"/>
    <mergeCell ref="A137:A144"/>
    <mergeCell ref="A145:A170"/>
    <mergeCell ref="A171:A184"/>
    <mergeCell ref="A185:A192"/>
    <mergeCell ref="A193:A203"/>
    <mergeCell ref="A204:A215"/>
    <mergeCell ref="A101:A110"/>
    <mergeCell ref="A111:A113"/>
    <mergeCell ref="A114:A116"/>
    <mergeCell ref="A117:A118"/>
    <mergeCell ref="A119:A120"/>
    <mergeCell ref="A122:A136"/>
    <mergeCell ref="A26:A30"/>
    <mergeCell ref="A31:A46"/>
    <mergeCell ref="A47:A59"/>
    <mergeCell ref="A60:A74"/>
    <mergeCell ref="A75:A91"/>
    <mergeCell ref="A92:A100"/>
    <mergeCell ref="A1:C1"/>
    <mergeCell ref="G1:K1"/>
    <mergeCell ref="L1:L2"/>
    <mergeCell ref="M1:M2"/>
    <mergeCell ref="H2:I2"/>
    <mergeCell ref="A3:A25"/>
  </mergeCells>
  <phoneticPr fontId="6" type="noConversion"/>
  <pageMargins left="0.35433070866141736" right="0" top="0.6692913385826772" bottom="0.53" header="0.47244094488188981" footer="0.31496062992125984"/>
  <pageSetup paperSize="9" scale="79" orientation="landscape" r:id="rId1"/>
  <headerFooter alignWithMargins="0">
    <oddHeader>&amp;C주 간 산 업 물 가 시 세 표</oddHeader>
    <oddFooter>&amp;CPage &amp;P</oddFooter>
  </headerFooter>
  <rowBreaks count="6" manualBreakCount="6">
    <brk id="43" max="16383" man="1"/>
    <brk id="85" max="16383" man="1"/>
    <brk id="127" max="16383" man="1"/>
    <brk id="169" max="16383" man="1"/>
    <brk id="211" max="16383" man="1"/>
    <brk id="252" max="16383" man="1"/>
  </row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094B1-99B4-439C-832F-3123F6D9F4D2}">
  <dimension ref="A1:R458"/>
  <sheetViews>
    <sheetView zoomScale="115" zoomScaleNormal="115" zoomScaleSheetLayoutView="100" workbookViewId="0">
      <pane ySplit="2" topLeftCell="A3" activePane="bottomLeft" state="frozen"/>
      <selection activeCell="B216" sqref="A216:XFD295"/>
      <selection pane="bottomLeft" activeCell="B216" sqref="A216:XFD295"/>
    </sheetView>
  </sheetViews>
  <sheetFormatPr defaultColWidth="8.19921875" defaultRowHeight="18.45" customHeight="1"/>
  <cols>
    <col min="1" max="1" width="15.69921875" style="70" customWidth="1"/>
    <col min="2" max="2" width="26.69921875" style="69" customWidth="1"/>
    <col min="3" max="3" width="56.3984375" style="62" customWidth="1"/>
    <col min="4" max="4" width="3.59765625" style="70" hidden="1" customWidth="1"/>
    <col min="5" max="5" width="8.19921875" style="68" customWidth="1"/>
    <col min="6" max="6" width="5.796875" style="68" customWidth="1"/>
    <col min="7" max="7" width="15.296875" style="71" customWidth="1"/>
    <col min="8" max="8" width="4.09765625" style="72" customWidth="1"/>
    <col min="9" max="9" width="15.796875" style="66" customWidth="1"/>
    <col min="10" max="10" width="17.59765625" style="66" customWidth="1"/>
    <col min="11" max="11" width="9" style="63" customWidth="1"/>
    <col min="12" max="12" width="10" style="73" hidden="1" customWidth="1"/>
    <col min="13" max="13" width="8.19921875" style="73" hidden="1" customWidth="1"/>
    <col min="14" max="14" width="8.19921875" style="73" customWidth="1"/>
    <col min="15" max="256" width="8.19921875" style="73"/>
    <col min="257" max="257" width="15.69921875" style="73" customWidth="1"/>
    <col min="258" max="258" width="26.69921875" style="73" customWidth="1"/>
    <col min="259" max="259" width="56.3984375" style="73" customWidth="1"/>
    <col min="260" max="260" width="0" style="73" hidden="1" customWidth="1"/>
    <col min="261" max="261" width="8.19921875" style="73"/>
    <col min="262" max="262" width="5.796875" style="73" customWidth="1"/>
    <col min="263" max="263" width="15.296875" style="73" customWidth="1"/>
    <col min="264" max="264" width="4.09765625" style="73" customWidth="1"/>
    <col min="265" max="265" width="15.796875" style="73" customWidth="1"/>
    <col min="266" max="266" width="17.59765625" style="73" customWidth="1"/>
    <col min="267" max="267" width="9" style="73" customWidth="1"/>
    <col min="268" max="269" width="0" style="73" hidden="1" customWidth="1"/>
    <col min="270" max="512" width="8.19921875" style="73"/>
    <col min="513" max="513" width="15.69921875" style="73" customWidth="1"/>
    <col min="514" max="514" width="26.69921875" style="73" customWidth="1"/>
    <col min="515" max="515" width="56.3984375" style="73" customWidth="1"/>
    <col min="516" max="516" width="0" style="73" hidden="1" customWidth="1"/>
    <col min="517" max="517" width="8.19921875" style="73"/>
    <col min="518" max="518" width="5.796875" style="73" customWidth="1"/>
    <col min="519" max="519" width="15.296875" style="73" customWidth="1"/>
    <col min="520" max="520" width="4.09765625" style="73" customWidth="1"/>
    <col min="521" max="521" width="15.796875" style="73" customWidth="1"/>
    <col min="522" max="522" width="17.59765625" style="73" customWidth="1"/>
    <col min="523" max="523" width="9" style="73" customWidth="1"/>
    <col min="524" max="525" width="0" style="73" hidden="1" customWidth="1"/>
    <col min="526" max="768" width="8.19921875" style="73"/>
    <col min="769" max="769" width="15.69921875" style="73" customWidth="1"/>
    <col min="770" max="770" width="26.69921875" style="73" customWidth="1"/>
    <col min="771" max="771" width="56.3984375" style="73" customWidth="1"/>
    <col min="772" max="772" width="0" style="73" hidden="1" customWidth="1"/>
    <col min="773" max="773" width="8.19921875" style="73"/>
    <col min="774" max="774" width="5.796875" style="73" customWidth="1"/>
    <col min="775" max="775" width="15.296875" style="73" customWidth="1"/>
    <col min="776" max="776" width="4.09765625" style="73" customWidth="1"/>
    <col min="777" max="777" width="15.796875" style="73" customWidth="1"/>
    <col min="778" max="778" width="17.59765625" style="73" customWidth="1"/>
    <col min="779" max="779" width="9" style="73" customWidth="1"/>
    <col min="780" max="781" width="0" style="73" hidden="1" customWidth="1"/>
    <col min="782" max="1024" width="8.19921875" style="73"/>
    <col min="1025" max="1025" width="15.69921875" style="73" customWidth="1"/>
    <col min="1026" max="1026" width="26.69921875" style="73" customWidth="1"/>
    <col min="1027" max="1027" width="56.3984375" style="73" customWidth="1"/>
    <col min="1028" max="1028" width="0" style="73" hidden="1" customWidth="1"/>
    <col min="1029" max="1029" width="8.19921875" style="73"/>
    <col min="1030" max="1030" width="5.796875" style="73" customWidth="1"/>
    <col min="1031" max="1031" width="15.296875" style="73" customWidth="1"/>
    <col min="1032" max="1032" width="4.09765625" style="73" customWidth="1"/>
    <col min="1033" max="1033" width="15.796875" style="73" customWidth="1"/>
    <col min="1034" max="1034" width="17.59765625" style="73" customWidth="1"/>
    <col min="1035" max="1035" width="9" style="73" customWidth="1"/>
    <col min="1036" max="1037" width="0" style="73" hidden="1" customWidth="1"/>
    <col min="1038" max="1280" width="8.19921875" style="73"/>
    <col min="1281" max="1281" width="15.69921875" style="73" customWidth="1"/>
    <col min="1282" max="1282" width="26.69921875" style="73" customWidth="1"/>
    <col min="1283" max="1283" width="56.3984375" style="73" customWidth="1"/>
    <col min="1284" max="1284" width="0" style="73" hidden="1" customWidth="1"/>
    <col min="1285" max="1285" width="8.19921875" style="73"/>
    <col min="1286" max="1286" width="5.796875" style="73" customWidth="1"/>
    <col min="1287" max="1287" width="15.296875" style="73" customWidth="1"/>
    <col min="1288" max="1288" width="4.09765625" style="73" customWidth="1"/>
    <col min="1289" max="1289" width="15.796875" style="73" customWidth="1"/>
    <col min="1290" max="1290" width="17.59765625" style="73" customWidth="1"/>
    <col min="1291" max="1291" width="9" style="73" customWidth="1"/>
    <col min="1292" max="1293" width="0" style="73" hidden="1" customWidth="1"/>
    <col min="1294" max="1536" width="8.19921875" style="73"/>
    <col min="1537" max="1537" width="15.69921875" style="73" customWidth="1"/>
    <col min="1538" max="1538" width="26.69921875" style="73" customWidth="1"/>
    <col min="1539" max="1539" width="56.3984375" style="73" customWidth="1"/>
    <col min="1540" max="1540" width="0" style="73" hidden="1" customWidth="1"/>
    <col min="1541" max="1541" width="8.19921875" style="73"/>
    <col min="1542" max="1542" width="5.796875" style="73" customWidth="1"/>
    <col min="1543" max="1543" width="15.296875" style="73" customWidth="1"/>
    <col min="1544" max="1544" width="4.09765625" style="73" customWidth="1"/>
    <col min="1545" max="1545" width="15.796875" style="73" customWidth="1"/>
    <col min="1546" max="1546" width="17.59765625" style="73" customWidth="1"/>
    <col min="1547" max="1547" width="9" style="73" customWidth="1"/>
    <col min="1548" max="1549" width="0" style="73" hidden="1" customWidth="1"/>
    <col min="1550" max="1792" width="8.19921875" style="73"/>
    <col min="1793" max="1793" width="15.69921875" style="73" customWidth="1"/>
    <col min="1794" max="1794" width="26.69921875" style="73" customWidth="1"/>
    <col min="1795" max="1795" width="56.3984375" style="73" customWidth="1"/>
    <col min="1796" max="1796" width="0" style="73" hidden="1" customWidth="1"/>
    <col min="1797" max="1797" width="8.19921875" style="73"/>
    <col min="1798" max="1798" width="5.796875" style="73" customWidth="1"/>
    <col min="1799" max="1799" width="15.296875" style="73" customWidth="1"/>
    <col min="1800" max="1800" width="4.09765625" style="73" customWidth="1"/>
    <col min="1801" max="1801" width="15.796875" style="73" customWidth="1"/>
    <col min="1802" max="1802" width="17.59765625" style="73" customWidth="1"/>
    <col min="1803" max="1803" width="9" style="73" customWidth="1"/>
    <col min="1804" max="1805" width="0" style="73" hidden="1" customWidth="1"/>
    <col min="1806" max="2048" width="8.19921875" style="73"/>
    <col min="2049" max="2049" width="15.69921875" style="73" customWidth="1"/>
    <col min="2050" max="2050" width="26.69921875" style="73" customWidth="1"/>
    <col min="2051" max="2051" width="56.3984375" style="73" customWidth="1"/>
    <col min="2052" max="2052" width="0" style="73" hidden="1" customWidth="1"/>
    <col min="2053" max="2053" width="8.19921875" style="73"/>
    <col min="2054" max="2054" width="5.796875" style="73" customWidth="1"/>
    <col min="2055" max="2055" width="15.296875" style="73" customWidth="1"/>
    <col min="2056" max="2056" width="4.09765625" style="73" customWidth="1"/>
    <col min="2057" max="2057" width="15.796875" style="73" customWidth="1"/>
    <col min="2058" max="2058" width="17.59765625" style="73" customWidth="1"/>
    <col min="2059" max="2059" width="9" style="73" customWidth="1"/>
    <col min="2060" max="2061" width="0" style="73" hidden="1" customWidth="1"/>
    <col min="2062" max="2304" width="8.19921875" style="73"/>
    <col min="2305" max="2305" width="15.69921875" style="73" customWidth="1"/>
    <col min="2306" max="2306" width="26.69921875" style="73" customWidth="1"/>
    <col min="2307" max="2307" width="56.3984375" style="73" customWidth="1"/>
    <col min="2308" max="2308" width="0" style="73" hidden="1" customWidth="1"/>
    <col min="2309" max="2309" width="8.19921875" style="73"/>
    <col min="2310" max="2310" width="5.796875" style="73" customWidth="1"/>
    <col min="2311" max="2311" width="15.296875" style="73" customWidth="1"/>
    <col min="2312" max="2312" width="4.09765625" style="73" customWidth="1"/>
    <col min="2313" max="2313" width="15.796875" style="73" customWidth="1"/>
    <col min="2314" max="2314" width="17.59765625" style="73" customWidth="1"/>
    <col min="2315" max="2315" width="9" style="73" customWidth="1"/>
    <col min="2316" max="2317" width="0" style="73" hidden="1" customWidth="1"/>
    <col min="2318" max="2560" width="8.19921875" style="73"/>
    <col min="2561" max="2561" width="15.69921875" style="73" customWidth="1"/>
    <col min="2562" max="2562" width="26.69921875" style="73" customWidth="1"/>
    <col min="2563" max="2563" width="56.3984375" style="73" customWidth="1"/>
    <col min="2564" max="2564" width="0" style="73" hidden="1" customWidth="1"/>
    <col min="2565" max="2565" width="8.19921875" style="73"/>
    <col min="2566" max="2566" width="5.796875" style="73" customWidth="1"/>
    <col min="2567" max="2567" width="15.296875" style="73" customWidth="1"/>
    <col min="2568" max="2568" width="4.09765625" style="73" customWidth="1"/>
    <col min="2569" max="2569" width="15.796875" style="73" customWidth="1"/>
    <col min="2570" max="2570" width="17.59765625" style="73" customWidth="1"/>
    <col min="2571" max="2571" width="9" style="73" customWidth="1"/>
    <col min="2572" max="2573" width="0" style="73" hidden="1" customWidth="1"/>
    <col min="2574" max="2816" width="8.19921875" style="73"/>
    <col min="2817" max="2817" width="15.69921875" style="73" customWidth="1"/>
    <col min="2818" max="2818" width="26.69921875" style="73" customWidth="1"/>
    <col min="2819" max="2819" width="56.3984375" style="73" customWidth="1"/>
    <col min="2820" max="2820" width="0" style="73" hidden="1" customWidth="1"/>
    <col min="2821" max="2821" width="8.19921875" style="73"/>
    <col min="2822" max="2822" width="5.796875" style="73" customWidth="1"/>
    <col min="2823" max="2823" width="15.296875" style="73" customWidth="1"/>
    <col min="2824" max="2824" width="4.09765625" style="73" customWidth="1"/>
    <col min="2825" max="2825" width="15.796875" style="73" customWidth="1"/>
    <col min="2826" max="2826" width="17.59765625" style="73" customWidth="1"/>
    <col min="2827" max="2827" width="9" style="73" customWidth="1"/>
    <col min="2828" max="2829" width="0" style="73" hidden="1" customWidth="1"/>
    <col min="2830" max="3072" width="8.19921875" style="73"/>
    <col min="3073" max="3073" width="15.69921875" style="73" customWidth="1"/>
    <col min="3074" max="3074" width="26.69921875" style="73" customWidth="1"/>
    <col min="3075" max="3075" width="56.3984375" style="73" customWidth="1"/>
    <col min="3076" max="3076" width="0" style="73" hidden="1" customWidth="1"/>
    <col min="3077" max="3077" width="8.19921875" style="73"/>
    <col min="3078" max="3078" width="5.796875" style="73" customWidth="1"/>
    <col min="3079" max="3079" width="15.296875" style="73" customWidth="1"/>
    <col min="3080" max="3080" width="4.09765625" style="73" customWidth="1"/>
    <col min="3081" max="3081" width="15.796875" style="73" customWidth="1"/>
    <col min="3082" max="3082" width="17.59765625" style="73" customWidth="1"/>
    <col min="3083" max="3083" width="9" style="73" customWidth="1"/>
    <col min="3084" max="3085" width="0" style="73" hidden="1" customWidth="1"/>
    <col min="3086" max="3328" width="8.19921875" style="73"/>
    <col min="3329" max="3329" width="15.69921875" style="73" customWidth="1"/>
    <col min="3330" max="3330" width="26.69921875" style="73" customWidth="1"/>
    <col min="3331" max="3331" width="56.3984375" style="73" customWidth="1"/>
    <col min="3332" max="3332" width="0" style="73" hidden="1" customWidth="1"/>
    <col min="3333" max="3333" width="8.19921875" style="73"/>
    <col min="3334" max="3334" width="5.796875" style="73" customWidth="1"/>
    <col min="3335" max="3335" width="15.296875" style="73" customWidth="1"/>
    <col min="3336" max="3336" width="4.09765625" style="73" customWidth="1"/>
    <col min="3337" max="3337" width="15.796875" style="73" customWidth="1"/>
    <col min="3338" max="3338" width="17.59765625" style="73" customWidth="1"/>
    <col min="3339" max="3339" width="9" style="73" customWidth="1"/>
    <col min="3340" max="3341" width="0" style="73" hidden="1" customWidth="1"/>
    <col min="3342" max="3584" width="8.19921875" style="73"/>
    <col min="3585" max="3585" width="15.69921875" style="73" customWidth="1"/>
    <col min="3586" max="3586" width="26.69921875" style="73" customWidth="1"/>
    <col min="3587" max="3587" width="56.3984375" style="73" customWidth="1"/>
    <col min="3588" max="3588" width="0" style="73" hidden="1" customWidth="1"/>
    <col min="3589" max="3589" width="8.19921875" style="73"/>
    <col min="3590" max="3590" width="5.796875" style="73" customWidth="1"/>
    <col min="3591" max="3591" width="15.296875" style="73" customWidth="1"/>
    <col min="3592" max="3592" width="4.09765625" style="73" customWidth="1"/>
    <col min="3593" max="3593" width="15.796875" style="73" customWidth="1"/>
    <col min="3594" max="3594" width="17.59765625" style="73" customWidth="1"/>
    <col min="3595" max="3595" width="9" style="73" customWidth="1"/>
    <col min="3596" max="3597" width="0" style="73" hidden="1" customWidth="1"/>
    <col min="3598" max="3840" width="8.19921875" style="73"/>
    <col min="3841" max="3841" width="15.69921875" style="73" customWidth="1"/>
    <col min="3842" max="3842" width="26.69921875" style="73" customWidth="1"/>
    <col min="3843" max="3843" width="56.3984375" style="73" customWidth="1"/>
    <col min="3844" max="3844" width="0" style="73" hidden="1" customWidth="1"/>
    <col min="3845" max="3845" width="8.19921875" style="73"/>
    <col min="3846" max="3846" width="5.796875" style="73" customWidth="1"/>
    <col min="3847" max="3847" width="15.296875" style="73" customWidth="1"/>
    <col min="3848" max="3848" width="4.09765625" style="73" customWidth="1"/>
    <col min="3849" max="3849" width="15.796875" style="73" customWidth="1"/>
    <col min="3850" max="3850" width="17.59765625" style="73" customWidth="1"/>
    <col min="3851" max="3851" width="9" style="73" customWidth="1"/>
    <col min="3852" max="3853" width="0" style="73" hidden="1" customWidth="1"/>
    <col min="3854" max="4096" width="8.19921875" style="73"/>
    <col min="4097" max="4097" width="15.69921875" style="73" customWidth="1"/>
    <col min="4098" max="4098" width="26.69921875" style="73" customWidth="1"/>
    <col min="4099" max="4099" width="56.3984375" style="73" customWidth="1"/>
    <col min="4100" max="4100" width="0" style="73" hidden="1" customWidth="1"/>
    <col min="4101" max="4101" width="8.19921875" style="73"/>
    <col min="4102" max="4102" width="5.796875" style="73" customWidth="1"/>
    <col min="4103" max="4103" width="15.296875" style="73" customWidth="1"/>
    <col min="4104" max="4104" width="4.09765625" style="73" customWidth="1"/>
    <col min="4105" max="4105" width="15.796875" style="73" customWidth="1"/>
    <col min="4106" max="4106" width="17.59765625" style="73" customWidth="1"/>
    <col min="4107" max="4107" width="9" style="73" customWidth="1"/>
    <col min="4108" max="4109" width="0" style="73" hidden="1" customWidth="1"/>
    <col min="4110" max="4352" width="8.19921875" style="73"/>
    <col min="4353" max="4353" width="15.69921875" style="73" customWidth="1"/>
    <col min="4354" max="4354" width="26.69921875" style="73" customWidth="1"/>
    <col min="4355" max="4355" width="56.3984375" style="73" customWidth="1"/>
    <col min="4356" max="4356" width="0" style="73" hidden="1" customWidth="1"/>
    <col min="4357" max="4357" width="8.19921875" style="73"/>
    <col min="4358" max="4358" width="5.796875" style="73" customWidth="1"/>
    <col min="4359" max="4359" width="15.296875" style="73" customWidth="1"/>
    <col min="4360" max="4360" width="4.09765625" style="73" customWidth="1"/>
    <col min="4361" max="4361" width="15.796875" style="73" customWidth="1"/>
    <col min="4362" max="4362" width="17.59765625" style="73" customWidth="1"/>
    <col min="4363" max="4363" width="9" style="73" customWidth="1"/>
    <col min="4364" max="4365" width="0" style="73" hidden="1" customWidth="1"/>
    <col min="4366" max="4608" width="8.19921875" style="73"/>
    <col min="4609" max="4609" width="15.69921875" style="73" customWidth="1"/>
    <col min="4610" max="4610" width="26.69921875" style="73" customWidth="1"/>
    <col min="4611" max="4611" width="56.3984375" style="73" customWidth="1"/>
    <col min="4612" max="4612" width="0" style="73" hidden="1" customWidth="1"/>
    <col min="4613" max="4613" width="8.19921875" style="73"/>
    <col min="4614" max="4614" width="5.796875" style="73" customWidth="1"/>
    <col min="4615" max="4615" width="15.296875" style="73" customWidth="1"/>
    <col min="4616" max="4616" width="4.09765625" style="73" customWidth="1"/>
    <col min="4617" max="4617" width="15.796875" style="73" customWidth="1"/>
    <col min="4618" max="4618" width="17.59765625" style="73" customWidth="1"/>
    <col min="4619" max="4619" width="9" style="73" customWidth="1"/>
    <col min="4620" max="4621" width="0" style="73" hidden="1" customWidth="1"/>
    <col min="4622" max="4864" width="8.19921875" style="73"/>
    <col min="4865" max="4865" width="15.69921875" style="73" customWidth="1"/>
    <col min="4866" max="4866" width="26.69921875" style="73" customWidth="1"/>
    <col min="4867" max="4867" width="56.3984375" style="73" customWidth="1"/>
    <col min="4868" max="4868" width="0" style="73" hidden="1" customWidth="1"/>
    <col min="4869" max="4869" width="8.19921875" style="73"/>
    <col min="4870" max="4870" width="5.796875" style="73" customWidth="1"/>
    <col min="4871" max="4871" width="15.296875" style="73" customWidth="1"/>
    <col min="4872" max="4872" width="4.09765625" style="73" customWidth="1"/>
    <col min="4873" max="4873" width="15.796875" style="73" customWidth="1"/>
    <col min="4874" max="4874" width="17.59765625" style="73" customWidth="1"/>
    <col min="4875" max="4875" width="9" style="73" customWidth="1"/>
    <col min="4876" max="4877" width="0" style="73" hidden="1" customWidth="1"/>
    <col min="4878" max="5120" width="8.19921875" style="73"/>
    <col min="5121" max="5121" width="15.69921875" style="73" customWidth="1"/>
    <col min="5122" max="5122" width="26.69921875" style="73" customWidth="1"/>
    <col min="5123" max="5123" width="56.3984375" style="73" customWidth="1"/>
    <col min="5124" max="5124" width="0" style="73" hidden="1" customWidth="1"/>
    <col min="5125" max="5125" width="8.19921875" style="73"/>
    <col min="5126" max="5126" width="5.796875" style="73" customWidth="1"/>
    <col min="5127" max="5127" width="15.296875" style="73" customWidth="1"/>
    <col min="5128" max="5128" width="4.09765625" style="73" customWidth="1"/>
    <col min="5129" max="5129" width="15.796875" style="73" customWidth="1"/>
    <col min="5130" max="5130" width="17.59765625" style="73" customWidth="1"/>
    <col min="5131" max="5131" width="9" style="73" customWidth="1"/>
    <col min="5132" max="5133" width="0" style="73" hidden="1" customWidth="1"/>
    <col min="5134" max="5376" width="8.19921875" style="73"/>
    <col min="5377" max="5377" width="15.69921875" style="73" customWidth="1"/>
    <col min="5378" max="5378" width="26.69921875" style="73" customWidth="1"/>
    <col min="5379" max="5379" width="56.3984375" style="73" customWidth="1"/>
    <col min="5380" max="5380" width="0" style="73" hidden="1" customWidth="1"/>
    <col min="5381" max="5381" width="8.19921875" style="73"/>
    <col min="5382" max="5382" width="5.796875" style="73" customWidth="1"/>
    <col min="5383" max="5383" width="15.296875" style="73" customWidth="1"/>
    <col min="5384" max="5384" width="4.09765625" style="73" customWidth="1"/>
    <col min="5385" max="5385" width="15.796875" style="73" customWidth="1"/>
    <col min="5386" max="5386" width="17.59765625" style="73" customWidth="1"/>
    <col min="5387" max="5387" width="9" style="73" customWidth="1"/>
    <col min="5388" max="5389" width="0" style="73" hidden="1" customWidth="1"/>
    <col min="5390" max="5632" width="8.19921875" style="73"/>
    <col min="5633" max="5633" width="15.69921875" style="73" customWidth="1"/>
    <col min="5634" max="5634" width="26.69921875" style="73" customWidth="1"/>
    <col min="5635" max="5635" width="56.3984375" style="73" customWidth="1"/>
    <col min="5636" max="5636" width="0" style="73" hidden="1" customWidth="1"/>
    <col min="5637" max="5637" width="8.19921875" style="73"/>
    <col min="5638" max="5638" width="5.796875" style="73" customWidth="1"/>
    <col min="5639" max="5639" width="15.296875" style="73" customWidth="1"/>
    <col min="5640" max="5640" width="4.09765625" style="73" customWidth="1"/>
    <col min="5641" max="5641" width="15.796875" style="73" customWidth="1"/>
    <col min="5642" max="5642" width="17.59765625" style="73" customWidth="1"/>
    <col min="5643" max="5643" width="9" style="73" customWidth="1"/>
    <col min="5644" max="5645" width="0" style="73" hidden="1" customWidth="1"/>
    <col min="5646" max="5888" width="8.19921875" style="73"/>
    <col min="5889" max="5889" width="15.69921875" style="73" customWidth="1"/>
    <col min="5890" max="5890" width="26.69921875" style="73" customWidth="1"/>
    <col min="5891" max="5891" width="56.3984375" style="73" customWidth="1"/>
    <col min="5892" max="5892" width="0" style="73" hidden="1" customWidth="1"/>
    <col min="5893" max="5893" width="8.19921875" style="73"/>
    <col min="5894" max="5894" width="5.796875" style="73" customWidth="1"/>
    <col min="5895" max="5895" width="15.296875" style="73" customWidth="1"/>
    <col min="5896" max="5896" width="4.09765625" style="73" customWidth="1"/>
    <col min="5897" max="5897" width="15.796875" style="73" customWidth="1"/>
    <col min="5898" max="5898" width="17.59765625" style="73" customWidth="1"/>
    <col min="5899" max="5899" width="9" style="73" customWidth="1"/>
    <col min="5900" max="5901" width="0" style="73" hidden="1" customWidth="1"/>
    <col min="5902" max="6144" width="8.19921875" style="73"/>
    <col min="6145" max="6145" width="15.69921875" style="73" customWidth="1"/>
    <col min="6146" max="6146" width="26.69921875" style="73" customWidth="1"/>
    <col min="6147" max="6147" width="56.3984375" style="73" customWidth="1"/>
    <col min="6148" max="6148" width="0" style="73" hidden="1" customWidth="1"/>
    <col min="6149" max="6149" width="8.19921875" style="73"/>
    <col min="6150" max="6150" width="5.796875" style="73" customWidth="1"/>
    <col min="6151" max="6151" width="15.296875" style="73" customWidth="1"/>
    <col min="6152" max="6152" width="4.09765625" style="73" customWidth="1"/>
    <col min="6153" max="6153" width="15.796875" style="73" customWidth="1"/>
    <col min="6154" max="6154" width="17.59765625" style="73" customWidth="1"/>
    <col min="6155" max="6155" width="9" style="73" customWidth="1"/>
    <col min="6156" max="6157" width="0" style="73" hidden="1" customWidth="1"/>
    <col min="6158" max="6400" width="8.19921875" style="73"/>
    <col min="6401" max="6401" width="15.69921875" style="73" customWidth="1"/>
    <col min="6402" max="6402" width="26.69921875" style="73" customWidth="1"/>
    <col min="6403" max="6403" width="56.3984375" style="73" customWidth="1"/>
    <col min="6404" max="6404" width="0" style="73" hidden="1" customWidth="1"/>
    <col min="6405" max="6405" width="8.19921875" style="73"/>
    <col min="6406" max="6406" width="5.796875" style="73" customWidth="1"/>
    <col min="6407" max="6407" width="15.296875" style="73" customWidth="1"/>
    <col min="6408" max="6408" width="4.09765625" style="73" customWidth="1"/>
    <col min="6409" max="6409" width="15.796875" style="73" customWidth="1"/>
    <col min="6410" max="6410" width="17.59765625" style="73" customWidth="1"/>
    <col min="6411" max="6411" width="9" style="73" customWidth="1"/>
    <col min="6412" max="6413" width="0" style="73" hidden="1" customWidth="1"/>
    <col min="6414" max="6656" width="8.19921875" style="73"/>
    <col min="6657" max="6657" width="15.69921875" style="73" customWidth="1"/>
    <col min="6658" max="6658" width="26.69921875" style="73" customWidth="1"/>
    <col min="6659" max="6659" width="56.3984375" style="73" customWidth="1"/>
    <col min="6660" max="6660" width="0" style="73" hidden="1" customWidth="1"/>
    <col min="6661" max="6661" width="8.19921875" style="73"/>
    <col min="6662" max="6662" width="5.796875" style="73" customWidth="1"/>
    <col min="6663" max="6663" width="15.296875" style="73" customWidth="1"/>
    <col min="6664" max="6664" width="4.09765625" style="73" customWidth="1"/>
    <col min="6665" max="6665" width="15.796875" style="73" customWidth="1"/>
    <col min="6666" max="6666" width="17.59765625" style="73" customWidth="1"/>
    <col min="6667" max="6667" width="9" style="73" customWidth="1"/>
    <col min="6668" max="6669" width="0" style="73" hidden="1" customWidth="1"/>
    <col min="6670" max="6912" width="8.19921875" style="73"/>
    <col min="6913" max="6913" width="15.69921875" style="73" customWidth="1"/>
    <col min="6914" max="6914" width="26.69921875" style="73" customWidth="1"/>
    <col min="6915" max="6915" width="56.3984375" style="73" customWidth="1"/>
    <col min="6916" max="6916" width="0" style="73" hidden="1" customWidth="1"/>
    <col min="6917" max="6917" width="8.19921875" style="73"/>
    <col min="6918" max="6918" width="5.796875" style="73" customWidth="1"/>
    <col min="6919" max="6919" width="15.296875" style="73" customWidth="1"/>
    <col min="6920" max="6920" width="4.09765625" style="73" customWidth="1"/>
    <col min="6921" max="6921" width="15.796875" style="73" customWidth="1"/>
    <col min="6922" max="6922" width="17.59765625" style="73" customWidth="1"/>
    <col min="6923" max="6923" width="9" style="73" customWidth="1"/>
    <col min="6924" max="6925" width="0" style="73" hidden="1" customWidth="1"/>
    <col min="6926" max="7168" width="8.19921875" style="73"/>
    <col min="7169" max="7169" width="15.69921875" style="73" customWidth="1"/>
    <col min="7170" max="7170" width="26.69921875" style="73" customWidth="1"/>
    <col min="7171" max="7171" width="56.3984375" style="73" customWidth="1"/>
    <col min="7172" max="7172" width="0" style="73" hidden="1" customWidth="1"/>
    <col min="7173" max="7173" width="8.19921875" style="73"/>
    <col min="7174" max="7174" width="5.796875" style="73" customWidth="1"/>
    <col min="7175" max="7175" width="15.296875" style="73" customWidth="1"/>
    <col min="7176" max="7176" width="4.09765625" style="73" customWidth="1"/>
    <col min="7177" max="7177" width="15.796875" style="73" customWidth="1"/>
    <col min="7178" max="7178" width="17.59765625" style="73" customWidth="1"/>
    <col min="7179" max="7179" width="9" style="73" customWidth="1"/>
    <col min="7180" max="7181" width="0" style="73" hidden="1" customWidth="1"/>
    <col min="7182" max="7424" width="8.19921875" style="73"/>
    <col min="7425" max="7425" width="15.69921875" style="73" customWidth="1"/>
    <col min="7426" max="7426" width="26.69921875" style="73" customWidth="1"/>
    <col min="7427" max="7427" width="56.3984375" style="73" customWidth="1"/>
    <col min="7428" max="7428" width="0" style="73" hidden="1" customWidth="1"/>
    <col min="7429" max="7429" width="8.19921875" style="73"/>
    <col min="7430" max="7430" width="5.796875" style="73" customWidth="1"/>
    <col min="7431" max="7431" width="15.296875" style="73" customWidth="1"/>
    <col min="7432" max="7432" width="4.09765625" style="73" customWidth="1"/>
    <col min="7433" max="7433" width="15.796875" style="73" customWidth="1"/>
    <col min="7434" max="7434" width="17.59765625" style="73" customWidth="1"/>
    <col min="7435" max="7435" width="9" style="73" customWidth="1"/>
    <col min="7436" max="7437" width="0" style="73" hidden="1" customWidth="1"/>
    <col min="7438" max="7680" width="8.19921875" style="73"/>
    <col min="7681" max="7681" width="15.69921875" style="73" customWidth="1"/>
    <col min="7682" max="7682" width="26.69921875" style="73" customWidth="1"/>
    <col min="7683" max="7683" width="56.3984375" style="73" customWidth="1"/>
    <col min="7684" max="7684" width="0" style="73" hidden="1" customWidth="1"/>
    <col min="7685" max="7685" width="8.19921875" style="73"/>
    <col min="7686" max="7686" width="5.796875" style="73" customWidth="1"/>
    <col min="7687" max="7687" width="15.296875" style="73" customWidth="1"/>
    <col min="7688" max="7688" width="4.09765625" style="73" customWidth="1"/>
    <col min="7689" max="7689" width="15.796875" style="73" customWidth="1"/>
    <col min="7690" max="7690" width="17.59765625" style="73" customWidth="1"/>
    <col min="7691" max="7691" width="9" style="73" customWidth="1"/>
    <col min="7692" max="7693" width="0" style="73" hidden="1" customWidth="1"/>
    <col min="7694" max="7936" width="8.19921875" style="73"/>
    <col min="7937" max="7937" width="15.69921875" style="73" customWidth="1"/>
    <col min="7938" max="7938" width="26.69921875" style="73" customWidth="1"/>
    <col min="7939" max="7939" width="56.3984375" style="73" customWidth="1"/>
    <col min="7940" max="7940" width="0" style="73" hidden="1" customWidth="1"/>
    <col min="7941" max="7941" width="8.19921875" style="73"/>
    <col min="7942" max="7942" width="5.796875" style="73" customWidth="1"/>
    <col min="7943" max="7943" width="15.296875" style="73" customWidth="1"/>
    <col min="7944" max="7944" width="4.09765625" style="73" customWidth="1"/>
    <col min="7945" max="7945" width="15.796875" style="73" customWidth="1"/>
    <col min="7946" max="7946" width="17.59765625" style="73" customWidth="1"/>
    <col min="7947" max="7947" width="9" style="73" customWidth="1"/>
    <col min="7948" max="7949" width="0" style="73" hidden="1" customWidth="1"/>
    <col min="7950" max="8192" width="8.19921875" style="73"/>
    <col min="8193" max="8193" width="15.69921875" style="73" customWidth="1"/>
    <col min="8194" max="8194" width="26.69921875" style="73" customWidth="1"/>
    <col min="8195" max="8195" width="56.3984375" style="73" customWidth="1"/>
    <col min="8196" max="8196" width="0" style="73" hidden="1" customWidth="1"/>
    <col min="8197" max="8197" width="8.19921875" style="73"/>
    <col min="8198" max="8198" width="5.796875" style="73" customWidth="1"/>
    <col min="8199" max="8199" width="15.296875" style="73" customWidth="1"/>
    <col min="8200" max="8200" width="4.09765625" style="73" customWidth="1"/>
    <col min="8201" max="8201" width="15.796875" style="73" customWidth="1"/>
    <col min="8202" max="8202" width="17.59765625" style="73" customWidth="1"/>
    <col min="8203" max="8203" width="9" style="73" customWidth="1"/>
    <col min="8204" max="8205" width="0" style="73" hidden="1" customWidth="1"/>
    <col min="8206" max="8448" width="8.19921875" style="73"/>
    <col min="8449" max="8449" width="15.69921875" style="73" customWidth="1"/>
    <col min="8450" max="8450" width="26.69921875" style="73" customWidth="1"/>
    <col min="8451" max="8451" width="56.3984375" style="73" customWidth="1"/>
    <col min="8452" max="8452" width="0" style="73" hidden="1" customWidth="1"/>
    <col min="8453" max="8453" width="8.19921875" style="73"/>
    <col min="8454" max="8454" width="5.796875" style="73" customWidth="1"/>
    <col min="8455" max="8455" width="15.296875" style="73" customWidth="1"/>
    <col min="8456" max="8456" width="4.09765625" style="73" customWidth="1"/>
    <col min="8457" max="8457" width="15.796875" style="73" customWidth="1"/>
    <col min="8458" max="8458" width="17.59765625" style="73" customWidth="1"/>
    <col min="8459" max="8459" width="9" style="73" customWidth="1"/>
    <col min="8460" max="8461" width="0" style="73" hidden="1" customWidth="1"/>
    <col min="8462" max="8704" width="8.19921875" style="73"/>
    <col min="8705" max="8705" width="15.69921875" style="73" customWidth="1"/>
    <col min="8706" max="8706" width="26.69921875" style="73" customWidth="1"/>
    <col min="8707" max="8707" width="56.3984375" style="73" customWidth="1"/>
    <col min="8708" max="8708" width="0" style="73" hidden="1" customWidth="1"/>
    <col min="8709" max="8709" width="8.19921875" style="73"/>
    <col min="8710" max="8710" width="5.796875" style="73" customWidth="1"/>
    <col min="8711" max="8711" width="15.296875" style="73" customWidth="1"/>
    <col min="8712" max="8712" width="4.09765625" style="73" customWidth="1"/>
    <col min="8713" max="8713" width="15.796875" style="73" customWidth="1"/>
    <col min="8714" max="8714" width="17.59765625" style="73" customWidth="1"/>
    <col min="8715" max="8715" width="9" style="73" customWidth="1"/>
    <col min="8716" max="8717" width="0" style="73" hidden="1" customWidth="1"/>
    <col min="8718" max="8960" width="8.19921875" style="73"/>
    <col min="8961" max="8961" width="15.69921875" style="73" customWidth="1"/>
    <col min="8962" max="8962" width="26.69921875" style="73" customWidth="1"/>
    <col min="8963" max="8963" width="56.3984375" style="73" customWidth="1"/>
    <col min="8964" max="8964" width="0" style="73" hidden="1" customWidth="1"/>
    <col min="8965" max="8965" width="8.19921875" style="73"/>
    <col min="8966" max="8966" width="5.796875" style="73" customWidth="1"/>
    <col min="8967" max="8967" width="15.296875" style="73" customWidth="1"/>
    <col min="8968" max="8968" width="4.09765625" style="73" customWidth="1"/>
    <col min="8969" max="8969" width="15.796875" style="73" customWidth="1"/>
    <col min="8970" max="8970" width="17.59765625" style="73" customWidth="1"/>
    <col min="8971" max="8971" width="9" style="73" customWidth="1"/>
    <col min="8972" max="8973" width="0" style="73" hidden="1" customWidth="1"/>
    <col min="8974" max="9216" width="8.19921875" style="73"/>
    <col min="9217" max="9217" width="15.69921875" style="73" customWidth="1"/>
    <col min="9218" max="9218" width="26.69921875" style="73" customWidth="1"/>
    <col min="9219" max="9219" width="56.3984375" style="73" customWidth="1"/>
    <col min="9220" max="9220" width="0" style="73" hidden="1" customWidth="1"/>
    <col min="9221" max="9221" width="8.19921875" style="73"/>
    <col min="9222" max="9222" width="5.796875" style="73" customWidth="1"/>
    <col min="9223" max="9223" width="15.296875" style="73" customWidth="1"/>
    <col min="9224" max="9224" width="4.09765625" style="73" customWidth="1"/>
    <col min="9225" max="9225" width="15.796875" style="73" customWidth="1"/>
    <col min="9226" max="9226" width="17.59765625" style="73" customWidth="1"/>
    <col min="9227" max="9227" width="9" style="73" customWidth="1"/>
    <col min="9228" max="9229" width="0" style="73" hidden="1" customWidth="1"/>
    <col min="9230" max="9472" width="8.19921875" style="73"/>
    <col min="9473" max="9473" width="15.69921875" style="73" customWidth="1"/>
    <col min="9474" max="9474" width="26.69921875" style="73" customWidth="1"/>
    <col min="9475" max="9475" width="56.3984375" style="73" customWidth="1"/>
    <col min="9476" max="9476" width="0" style="73" hidden="1" customWidth="1"/>
    <col min="9477" max="9477" width="8.19921875" style="73"/>
    <col min="9478" max="9478" width="5.796875" style="73" customWidth="1"/>
    <col min="9479" max="9479" width="15.296875" style="73" customWidth="1"/>
    <col min="9480" max="9480" width="4.09765625" style="73" customWidth="1"/>
    <col min="9481" max="9481" width="15.796875" style="73" customWidth="1"/>
    <col min="9482" max="9482" width="17.59765625" style="73" customWidth="1"/>
    <col min="9483" max="9483" width="9" style="73" customWidth="1"/>
    <col min="9484" max="9485" width="0" style="73" hidden="1" customWidth="1"/>
    <col min="9486" max="9728" width="8.19921875" style="73"/>
    <col min="9729" max="9729" width="15.69921875" style="73" customWidth="1"/>
    <col min="9730" max="9730" width="26.69921875" style="73" customWidth="1"/>
    <col min="9731" max="9731" width="56.3984375" style="73" customWidth="1"/>
    <col min="9732" max="9732" width="0" style="73" hidden="1" customWidth="1"/>
    <col min="9733" max="9733" width="8.19921875" style="73"/>
    <col min="9734" max="9734" width="5.796875" style="73" customWidth="1"/>
    <col min="9735" max="9735" width="15.296875" style="73" customWidth="1"/>
    <col min="9736" max="9736" width="4.09765625" style="73" customWidth="1"/>
    <col min="9737" max="9737" width="15.796875" style="73" customWidth="1"/>
    <col min="9738" max="9738" width="17.59765625" style="73" customWidth="1"/>
    <col min="9739" max="9739" width="9" style="73" customWidth="1"/>
    <col min="9740" max="9741" width="0" style="73" hidden="1" customWidth="1"/>
    <col min="9742" max="9984" width="8.19921875" style="73"/>
    <col min="9985" max="9985" width="15.69921875" style="73" customWidth="1"/>
    <col min="9986" max="9986" width="26.69921875" style="73" customWidth="1"/>
    <col min="9987" max="9987" width="56.3984375" style="73" customWidth="1"/>
    <col min="9988" max="9988" width="0" style="73" hidden="1" customWidth="1"/>
    <col min="9989" max="9989" width="8.19921875" style="73"/>
    <col min="9990" max="9990" width="5.796875" style="73" customWidth="1"/>
    <col min="9991" max="9991" width="15.296875" style="73" customWidth="1"/>
    <col min="9992" max="9992" width="4.09765625" style="73" customWidth="1"/>
    <col min="9993" max="9993" width="15.796875" style="73" customWidth="1"/>
    <col min="9994" max="9994" width="17.59765625" style="73" customWidth="1"/>
    <col min="9995" max="9995" width="9" style="73" customWidth="1"/>
    <col min="9996" max="9997" width="0" style="73" hidden="1" customWidth="1"/>
    <col min="9998" max="10240" width="8.19921875" style="73"/>
    <col min="10241" max="10241" width="15.69921875" style="73" customWidth="1"/>
    <col min="10242" max="10242" width="26.69921875" style="73" customWidth="1"/>
    <col min="10243" max="10243" width="56.3984375" style="73" customWidth="1"/>
    <col min="10244" max="10244" width="0" style="73" hidden="1" customWidth="1"/>
    <col min="10245" max="10245" width="8.19921875" style="73"/>
    <col min="10246" max="10246" width="5.796875" style="73" customWidth="1"/>
    <col min="10247" max="10247" width="15.296875" style="73" customWidth="1"/>
    <col min="10248" max="10248" width="4.09765625" style="73" customWidth="1"/>
    <col min="10249" max="10249" width="15.796875" style="73" customWidth="1"/>
    <col min="10250" max="10250" width="17.59765625" style="73" customWidth="1"/>
    <col min="10251" max="10251" width="9" style="73" customWidth="1"/>
    <col min="10252" max="10253" width="0" style="73" hidden="1" customWidth="1"/>
    <col min="10254" max="10496" width="8.19921875" style="73"/>
    <col min="10497" max="10497" width="15.69921875" style="73" customWidth="1"/>
    <col min="10498" max="10498" width="26.69921875" style="73" customWidth="1"/>
    <col min="10499" max="10499" width="56.3984375" style="73" customWidth="1"/>
    <col min="10500" max="10500" width="0" style="73" hidden="1" customWidth="1"/>
    <col min="10501" max="10501" width="8.19921875" style="73"/>
    <col min="10502" max="10502" width="5.796875" style="73" customWidth="1"/>
    <col min="10503" max="10503" width="15.296875" style="73" customWidth="1"/>
    <col min="10504" max="10504" width="4.09765625" style="73" customWidth="1"/>
    <col min="10505" max="10505" width="15.796875" style="73" customWidth="1"/>
    <col min="10506" max="10506" width="17.59765625" style="73" customWidth="1"/>
    <col min="10507" max="10507" width="9" style="73" customWidth="1"/>
    <col min="10508" max="10509" width="0" style="73" hidden="1" customWidth="1"/>
    <col min="10510" max="10752" width="8.19921875" style="73"/>
    <col min="10753" max="10753" width="15.69921875" style="73" customWidth="1"/>
    <col min="10754" max="10754" width="26.69921875" style="73" customWidth="1"/>
    <col min="10755" max="10755" width="56.3984375" style="73" customWidth="1"/>
    <col min="10756" max="10756" width="0" style="73" hidden="1" customWidth="1"/>
    <col min="10757" max="10757" width="8.19921875" style="73"/>
    <col min="10758" max="10758" width="5.796875" style="73" customWidth="1"/>
    <col min="10759" max="10759" width="15.296875" style="73" customWidth="1"/>
    <col min="10760" max="10760" width="4.09765625" style="73" customWidth="1"/>
    <col min="10761" max="10761" width="15.796875" style="73" customWidth="1"/>
    <col min="10762" max="10762" width="17.59765625" style="73" customWidth="1"/>
    <col min="10763" max="10763" width="9" style="73" customWidth="1"/>
    <col min="10764" max="10765" width="0" style="73" hidden="1" customWidth="1"/>
    <col min="10766" max="11008" width="8.19921875" style="73"/>
    <col min="11009" max="11009" width="15.69921875" style="73" customWidth="1"/>
    <col min="11010" max="11010" width="26.69921875" style="73" customWidth="1"/>
    <col min="11011" max="11011" width="56.3984375" style="73" customWidth="1"/>
    <col min="11012" max="11012" width="0" style="73" hidden="1" customWidth="1"/>
    <col min="11013" max="11013" width="8.19921875" style="73"/>
    <col min="11014" max="11014" width="5.796875" style="73" customWidth="1"/>
    <col min="11015" max="11015" width="15.296875" style="73" customWidth="1"/>
    <col min="11016" max="11016" width="4.09765625" style="73" customWidth="1"/>
    <col min="11017" max="11017" width="15.796875" style="73" customWidth="1"/>
    <col min="11018" max="11018" width="17.59765625" style="73" customWidth="1"/>
    <col min="11019" max="11019" width="9" style="73" customWidth="1"/>
    <col min="11020" max="11021" width="0" style="73" hidden="1" customWidth="1"/>
    <col min="11022" max="11264" width="8.19921875" style="73"/>
    <col min="11265" max="11265" width="15.69921875" style="73" customWidth="1"/>
    <col min="11266" max="11266" width="26.69921875" style="73" customWidth="1"/>
    <col min="11267" max="11267" width="56.3984375" style="73" customWidth="1"/>
    <col min="11268" max="11268" width="0" style="73" hidden="1" customWidth="1"/>
    <col min="11269" max="11269" width="8.19921875" style="73"/>
    <col min="11270" max="11270" width="5.796875" style="73" customWidth="1"/>
    <col min="11271" max="11271" width="15.296875" style="73" customWidth="1"/>
    <col min="11272" max="11272" width="4.09765625" style="73" customWidth="1"/>
    <col min="11273" max="11273" width="15.796875" style="73" customWidth="1"/>
    <col min="11274" max="11274" width="17.59765625" style="73" customWidth="1"/>
    <col min="11275" max="11275" width="9" style="73" customWidth="1"/>
    <col min="11276" max="11277" width="0" style="73" hidden="1" customWidth="1"/>
    <col min="11278" max="11520" width="8.19921875" style="73"/>
    <col min="11521" max="11521" width="15.69921875" style="73" customWidth="1"/>
    <col min="11522" max="11522" width="26.69921875" style="73" customWidth="1"/>
    <col min="11523" max="11523" width="56.3984375" style="73" customWidth="1"/>
    <col min="11524" max="11524" width="0" style="73" hidden="1" customWidth="1"/>
    <col min="11525" max="11525" width="8.19921875" style="73"/>
    <col min="11526" max="11526" width="5.796875" style="73" customWidth="1"/>
    <col min="11527" max="11527" width="15.296875" style="73" customWidth="1"/>
    <col min="11528" max="11528" width="4.09765625" style="73" customWidth="1"/>
    <col min="11529" max="11529" width="15.796875" style="73" customWidth="1"/>
    <col min="11530" max="11530" width="17.59765625" style="73" customWidth="1"/>
    <col min="11531" max="11531" width="9" style="73" customWidth="1"/>
    <col min="11532" max="11533" width="0" style="73" hidden="1" customWidth="1"/>
    <col min="11534" max="11776" width="8.19921875" style="73"/>
    <col min="11777" max="11777" width="15.69921875" style="73" customWidth="1"/>
    <col min="11778" max="11778" width="26.69921875" style="73" customWidth="1"/>
    <col min="11779" max="11779" width="56.3984375" style="73" customWidth="1"/>
    <col min="11780" max="11780" width="0" style="73" hidden="1" customWidth="1"/>
    <col min="11781" max="11781" width="8.19921875" style="73"/>
    <col min="11782" max="11782" width="5.796875" style="73" customWidth="1"/>
    <col min="11783" max="11783" width="15.296875" style="73" customWidth="1"/>
    <col min="11784" max="11784" width="4.09765625" style="73" customWidth="1"/>
    <col min="11785" max="11785" width="15.796875" style="73" customWidth="1"/>
    <col min="11786" max="11786" width="17.59765625" style="73" customWidth="1"/>
    <col min="11787" max="11787" width="9" style="73" customWidth="1"/>
    <col min="11788" max="11789" width="0" style="73" hidden="1" customWidth="1"/>
    <col min="11790" max="12032" width="8.19921875" style="73"/>
    <col min="12033" max="12033" width="15.69921875" style="73" customWidth="1"/>
    <col min="12034" max="12034" width="26.69921875" style="73" customWidth="1"/>
    <col min="12035" max="12035" width="56.3984375" style="73" customWidth="1"/>
    <col min="12036" max="12036" width="0" style="73" hidden="1" customWidth="1"/>
    <col min="12037" max="12037" width="8.19921875" style="73"/>
    <col min="12038" max="12038" width="5.796875" style="73" customWidth="1"/>
    <col min="12039" max="12039" width="15.296875" style="73" customWidth="1"/>
    <col min="12040" max="12040" width="4.09765625" style="73" customWidth="1"/>
    <col min="12041" max="12041" width="15.796875" style="73" customWidth="1"/>
    <col min="12042" max="12042" width="17.59765625" style="73" customWidth="1"/>
    <col min="12043" max="12043" width="9" style="73" customWidth="1"/>
    <col min="12044" max="12045" width="0" style="73" hidden="1" customWidth="1"/>
    <col min="12046" max="12288" width="8.19921875" style="73"/>
    <col min="12289" max="12289" width="15.69921875" style="73" customWidth="1"/>
    <col min="12290" max="12290" width="26.69921875" style="73" customWidth="1"/>
    <col min="12291" max="12291" width="56.3984375" style="73" customWidth="1"/>
    <col min="12292" max="12292" width="0" style="73" hidden="1" customWidth="1"/>
    <col min="12293" max="12293" width="8.19921875" style="73"/>
    <col min="12294" max="12294" width="5.796875" style="73" customWidth="1"/>
    <col min="12295" max="12295" width="15.296875" style="73" customWidth="1"/>
    <col min="12296" max="12296" width="4.09765625" style="73" customWidth="1"/>
    <col min="12297" max="12297" width="15.796875" style="73" customWidth="1"/>
    <col min="12298" max="12298" width="17.59765625" style="73" customWidth="1"/>
    <col min="12299" max="12299" width="9" style="73" customWidth="1"/>
    <col min="12300" max="12301" width="0" style="73" hidden="1" customWidth="1"/>
    <col min="12302" max="12544" width="8.19921875" style="73"/>
    <col min="12545" max="12545" width="15.69921875" style="73" customWidth="1"/>
    <col min="12546" max="12546" width="26.69921875" style="73" customWidth="1"/>
    <col min="12547" max="12547" width="56.3984375" style="73" customWidth="1"/>
    <col min="12548" max="12548" width="0" style="73" hidden="1" customWidth="1"/>
    <col min="12549" max="12549" width="8.19921875" style="73"/>
    <col min="12550" max="12550" width="5.796875" style="73" customWidth="1"/>
    <col min="12551" max="12551" width="15.296875" style="73" customWidth="1"/>
    <col min="12552" max="12552" width="4.09765625" style="73" customWidth="1"/>
    <col min="12553" max="12553" width="15.796875" style="73" customWidth="1"/>
    <col min="12554" max="12554" width="17.59765625" style="73" customWidth="1"/>
    <col min="12555" max="12555" width="9" style="73" customWidth="1"/>
    <col min="12556" max="12557" width="0" style="73" hidden="1" customWidth="1"/>
    <col min="12558" max="12800" width="8.19921875" style="73"/>
    <col min="12801" max="12801" width="15.69921875" style="73" customWidth="1"/>
    <col min="12802" max="12802" width="26.69921875" style="73" customWidth="1"/>
    <col min="12803" max="12803" width="56.3984375" style="73" customWidth="1"/>
    <col min="12804" max="12804" width="0" style="73" hidden="1" customWidth="1"/>
    <col min="12805" max="12805" width="8.19921875" style="73"/>
    <col min="12806" max="12806" width="5.796875" style="73" customWidth="1"/>
    <col min="12807" max="12807" width="15.296875" style="73" customWidth="1"/>
    <col min="12808" max="12808" width="4.09765625" style="73" customWidth="1"/>
    <col min="12809" max="12809" width="15.796875" style="73" customWidth="1"/>
    <col min="12810" max="12810" width="17.59765625" style="73" customWidth="1"/>
    <col min="12811" max="12811" width="9" style="73" customWidth="1"/>
    <col min="12812" max="12813" width="0" style="73" hidden="1" customWidth="1"/>
    <col min="12814" max="13056" width="8.19921875" style="73"/>
    <col min="13057" max="13057" width="15.69921875" style="73" customWidth="1"/>
    <col min="13058" max="13058" width="26.69921875" style="73" customWidth="1"/>
    <col min="13059" max="13059" width="56.3984375" style="73" customWidth="1"/>
    <col min="13060" max="13060" width="0" style="73" hidden="1" customWidth="1"/>
    <col min="13061" max="13061" width="8.19921875" style="73"/>
    <col min="13062" max="13062" width="5.796875" style="73" customWidth="1"/>
    <col min="13063" max="13063" width="15.296875" style="73" customWidth="1"/>
    <col min="13064" max="13064" width="4.09765625" style="73" customWidth="1"/>
    <col min="13065" max="13065" width="15.796875" style="73" customWidth="1"/>
    <col min="13066" max="13066" width="17.59765625" style="73" customWidth="1"/>
    <col min="13067" max="13067" width="9" style="73" customWidth="1"/>
    <col min="13068" max="13069" width="0" style="73" hidden="1" customWidth="1"/>
    <col min="13070" max="13312" width="8.19921875" style="73"/>
    <col min="13313" max="13313" width="15.69921875" style="73" customWidth="1"/>
    <col min="13314" max="13314" width="26.69921875" style="73" customWidth="1"/>
    <col min="13315" max="13315" width="56.3984375" style="73" customWidth="1"/>
    <col min="13316" max="13316" width="0" style="73" hidden="1" customWidth="1"/>
    <col min="13317" max="13317" width="8.19921875" style="73"/>
    <col min="13318" max="13318" width="5.796875" style="73" customWidth="1"/>
    <col min="13319" max="13319" width="15.296875" style="73" customWidth="1"/>
    <col min="13320" max="13320" width="4.09765625" style="73" customWidth="1"/>
    <col min="13321" max="13321" width="15.796875" style="73" customWidth="1"/>
    <col min="13322" max="13322" width="17.59765625" style="73" customWidth="1"/>
    <col min="13323" max="13323" width="9" style="73" customWidth="1"/>
    <col min="13324" max="13325" width="0" style="73" hidden="1" customWidth="1"/>
    <col min="13326" max="13568" width="8.19921875" style="73"/>
    <col min="13569" max="13569" width="15.69921875" style="73" customWidth="1"/>
    <col min="13570" max="13570" width="26.69921875" style="73" customWidth="1"/>
    <col min="13571" max="13571" width="56.3984375" style="73" customWidth="1"/>
    <col min="13572" max="13572" width="0" style="73" hidden="1" customWidth="1"/>
    <col min="13573" max="13573" width="8.19921875" style="73"/>
    <col min="13574" max="13574" width="5.796875" style="73" customWidth="1"/>
    <col min="13575" max="13575" width="15.296875" style="73" customWidth="1"/>
    <col min="13576" max="13576" width="4.09765625" style="73" customWidth="1"/>
    <col min="13577" max="13577" width="15.796875" style="73" customWidth="1"/>
    <col min="13578" max="13578" width="17.59765625" style="73" customWidth="1"/>
    <col min="13579" max="13579" width="9" style="73" customWidth="1"/>
    <col min="13580" max="13581" width="0" style="73" hidden="1" customWidth="1"/>
    <col min="13582" max="13824" width="8.19921875" style="73"/>
    <col min="13825" max="13825" width="15.69921875" style="73" customWidth="1"/>
    <col min="13826" max="13826" width="26.69921875" style="73" customWidth="1"/>
    <col min="13827" max="13827" width="56.3984375" style="73" customWidth="1"/>
    <col min="13828" max="13828" width="0" style="73" hidden="1" customWidth="1"/>
    <col min="13829" max="13829" width="8.19921875" style="73"/>
    <col min="13830" max="13830" width="5.796875" style="73" customWidth="1"/>
    <col min="13831" max="13831" width="15.296875" style="73" customWidth="1"/>
    <col min="13832" max="13832" width="4.09765625" style="73" customWidth="1"/>
    <col min="13833" max="13833" width="15.796875" style="73" customWidth="1"/>
    <col min="13834" max="13834" width="17.59765625" style="73" customWidth="1"/>
    <col min="13835" max="13835" width="9" style="73" customWidth="1"/>
    <col min="13836" max="13837" width="0" style="73" hidden="1" customWidth="1"/>
    <col min="13838" max="14080" width="8.19921875" style="73"/>
    <col min="14081" max="14081" width="15.69921875" style="73" customWidth="1"/>
    <col min="14082" max="14082" width="26.69921875" style="73" customWidth="1"/>
    <col min="14083" max="14083" width="56.3984375" style="73" customWidth="1"/>
    <col min="14084" max="14084" width="0" style="73" hidden="1" customWidth="1"/>
    <col min="14085" max="14085" width="8.19921875" style="73"/>
    <col min="14086" max="14086" width="5.796875" style="73" customWidth="1"/>
    <col min="14087" max="14087" width="15.296875" style="73" customWidth="1"/>
    <col min="14088" max="14088" width="4.09765625" style="73" customWidth="1"/>
    <col min="14089" max="14089" width="15.796875" style="73" customWidth="1"/>
    <col min="14090" max="14090" width="17.59765625" style="73" customWidth="1"/>
    <col min="14091" max="14091" width="9" style="73" customWidth="1"/>
    <col min="14092" max="14093" width="0" style="73" hidden="1" customWidth="1"/>
    <col min="14094" max="14336" width="8.19921875" style="73"/>
    <col min="14337" max="14337" width="15.69921875" style="73" customWidth="1"/>
    <col min="14338" max="14338" width="26.69921875" style="73" customWidth="1"/>
    <col min="14339" max="14339" width="56.3984375" style="73" customWidth="1"/>
    <col min="14340" max="14340" width="0" style="73" hidden="1" customWidth="1"/>
    <col min="14341" max="14341" width="8.19921875" style="73"/>
    <col min="14342" max="14342" width="5.796875" style="73" customWidth="1"/>
    <col min="14343" max="14343" width="15.296875" style="73" customWidth="1"/>
    <col min="14344" max="14344" width="4.09765625" style="73" customWidth="1"/>
    <col min="14345" max="14345" width="15.796875" style="73" customWidth="1"/>
    <col min="14346" max="14346" width="17.59765625" style="73" customWidth="1"/>
    <col min="14347" max="14347" width="9" style="73" customWidth="1"/>
    <col min="14348" max="14349" width="0" style="73" hidden="1" customWidth="1"/>
    <col min="14350" max="14592" width="8.19921875" style="73"/>
    <col min="14593" max="14593" width="15.69921875" style="73" customWidth="1"/>
    <col min="14594" max="14594" width="26.69921875" style="73" customWidth="1"/>
    <col min="14595" max="14595" width="56.3984375" style="73" customWidth="1"/>
    <col min="14596" max="14596" width="0" style="73" hidden="1" customWidth="1"/>
    <col min="14597" max="14597" width="8.19921875" style="73"/>
    <col min="14598" max="14598" width="5.796875" style="73" customWidth="1"/>
    <col min="14599" max="14599" width="15.296875" style="73" customWidth="1"/>
    <col min="14600" max="14600" width="4.09765625" style="73" customWidth="1"/>
    <col min="14601" max="14601" width="15.796875" style="73" customWidth="1"/>
    <col min="14602" max="14602" width="17.59765625" style="73" customWidth="1"/>
    <col min="14603" max="14603" width="9" style="73" customWidth="1"/>
    <col min="14604" max="14605" width="0" style="73" hidden="1" customWidth="1"/>
    <col min="14606" max="14848" width="8.19921875" style="73"/>
    <col min="14849" max="14849" width="15.69921875" style="73" customWidth="1"/>
    <col min="14850" max="14850" width="26.69921875" style="73" customWidth="1"/>
    <col min="14851" max="14851" width="56.3984375" style="73" customWidth="1"/>
    <col min="14852" max="14852" width="0" style="73" hidden="1" customWidth="1"/>
    <col min="14853" max="14853" width="8.19921875" style="73"/>
    <col min="14854" max="14854" width="5.796875" style="73" customWidth="1"/>
    <col min="14855" max="14855" width="15.296875" style="73" customWidth="1"/>
    <col min="14856" max="14856" width="4.09765625" style="73" customWidth="1"/>
    <col min="14857" max="14857" width="15.796875" style="73" customWidth="1"/>
    <col min="14858" max="14858" width="17.59765625" style="73" customWidth="1"/>
    <col min="14859" max="14859" width="9" style="73" customWidth="1"/>
    <col min="14860" max="14861" width="0" style="73" hidden="1" customWidth="1"/>
    <col min="14862" max="15104" width="8.19921875" style="73"/>
    <col min="15105" max="15105" width="15.69921875" style="73" customWidth="1"/>
    <col min="15106" max="15106" width="26.69921875" style="73" customWidth="1"/>
    <col min="15107" max="15107" width="56.3984375" style="73" customWidth="1"/>
    <col min="15108" max="15108" width="0" style="73" hidden="1" customWidth="1"/>
    <col min="15109" max="15109" width="8.19921875" style="73"/>
    <col min="15110" max="15110" width="5.796875" style="73" customWidth="1"/>
    <col min="15111" max="15111" width="15.296875" style="73" customWidth="1"/>
    <col min="15112" max="15112" width="4.09765625" style="73" customWidth="1"/>
    <col min="15113" max="15113" width="15.796875" style="73" customWidth="1"/>
    <col min="15114" max="15114" width="17.59765625" style="73" customWidth="1"/>
    <col min="15115" max="15115" width="9" style="73" customWidth="1"/>
    <col min="15116" max="15117" width="0" style="73" hidden="1" customWidth="1"/>
    <col min="15118" max="15360" width="8.19921875" style="73"/>
    <col min="15361" max="15361" width="15.69921875" style="73" customWidth="1"/>
    <col min="15362" max="15362" width="26.69921875" style="73" customWidth="1"/>
    <col min="15363" max="15363" width="56.3984375" style="73" customWidth="1"/>
    <col min="15364" max="15364" width="0" style="73" hidden="1" customWidth="1"/>
    <col min="15365" max="15365" width="8.19921875" style="73"/>
    <col min="15366" max="15366" width="5.796875" style="73" customWidth="1"/>
    <col min="15367" max="15367" width="15.296875" style="73" customWidth="1"/>
    <col min="15368" max="15368" width="4.09765625" style="73" customWidth="1"/>
    <col min="15369" max="15369" width="15.796875" style="73" customWidth="1"/>
    <col min="15370" max="15370" width="17.59765625" style="73" customWidth="1"/>
    <col min="15371" max="15371" width="9" style="73" customWidth="1"/>
    <col min="15372" max="15373" width="0" style="73" hidden="1" customWidth="1"/>
    <col min="15374" max="15616" width="8.19921875" style="73"/>
    <col min="15617" max="15617" width="15.69921875" style="73" customWidth="1"/>
    <col min="15618" max="15618" width="26.69921875" style="73" customWidth="1"/>
    <col min="15619" max="15619" width="56.3984375" style="73" customWidth="1"/>
    <col min="15620" max="15620" width="0" style="73" hidden="1" customWidth="1"/>
    <col min="15621" max="15621" width="8.19921875" style="73"/>
    <col min="15622" max="15622" width="5.796875" style="73" customWidth="1"/>
    <col min="15623" max="15623" width="15.296875" style="73" customWidth="1"/>
    <col min="15624" max="15624" width="4.09765625" style="73" customWidth="1"/>
    <col min="15625" max="15625" width="15.796875" style="73" customWidth="1"/>
    <col min="15626" max="15626" width="17.59765625" style="73" customWidth="1"/>
    <col min="15627" max="15627" width="9" style="73" customWidth="1"/>
    <col min="15628" max="15629" width="0" style="73" hidden="1" customWidth="1"/>
    <col min="15630" max="15872" width="8.19921875" style="73"/>
    <col min="15873" max="15873" width="15.69921875" style="73" customWidth="1"/>
    <col min="15874" max="15874" width="26.69921875" style="73" customWidth="1"/>
    <col min="15875" max="15875" width="56.3984375" style="73" customWidth="1"/>
    <col min="15876" max="15876" width="0" style="73" hidden="1" customWidth="1"/>
    <col min="15877" max="15877" width="8.19921875" style="73"/>
    <col min="15878" max="15878" width="5.796875" style="73" customWidth="1"/>
    <col min="15879" max="15879" width="15.296875" style="73" customWidth="1"/>
    <col min="15880" max="15880" width="4.09765625" style="73" customWidth="1"/>
    <col min="15881" max="15881" width="15.796875" style="73" customWidth="1"/>
    <col min="15882" max="15882" width="17.59765625" style="73" customWidth="1"/>
    <col min="15883" max="15883" width="9" style="73" customWidth="1"/>
    <col min="15884" max="15885" width="0" style="73" hidden="1" customWidth="1"/>
    <col min="15886" max="16128" width="8.19921875" style="73"/>
    <col min="16129" max="16129" width="15.69921875" style="73" customWidth="1"/>
    <col min="16130" max="16130" width="26.69921875" style="73" customWidth="1"/>
    <col min="16131" max="16131" width="56.3984375" style="73" customWidth="1"/>
    <col min="16132" max="16132" width="0" style="73" hidden="1" customWidth="1"/>
    <col min="16133" max="16133" width="8.19921875" style="73"/>
    <col min="16134" max="16134" width="5.796875" style="73" customWidth="1"/>
    <col min="16135" max="16135" width="15.296875" style="73" customWidth="1"/>
    <col min="16136" max="16136" width="4.09765625" style="73" customWidth="1"/>
    <col min="16137" max="16137" width="15.796875" style="73" customWidth="1"/>
    <col min="16138" max="16138" width="17.59765625" style="73" customWidth="1"/>
    <col min="16139" max="16139" width="9" style="73" customWidth="1"/>
    <col min="16140" max="16141" width="0" style="73" hidden="1" customWidth="1"/>
    <col min="16142" max="16384" width="8.19921875" style="73"/>
  </cols>
  <sheetData>
    <row r="1" spans="1:13" s="8" customFormat="1" ht="15.75" customHeight="1">
      <c r="A1" s="1" t="s">
        <v>762</v>
      </c>
      <c r="B1" s="2"/>
      <c r="C1" s="2"/>
      <c r="D1" s="3"/>
      <c r="E1" s="4"/>
      <c r="F1" s="4"/>
      <c r="G1" s="5" t="s">
        <v>1</v>
      </c>
      <c r="H1" s="5"/>
      <c r="I1" s="5"/>
      <c r="J1" s="5"/>
      <c r="K1" s="5"/>
      <c r="L1" s="80" t="s">
        <v>2</v>
      </c>
      <c r="M1" s="81" t="s">
        <v>3</v>
      </c>
    </row>
    <row r="2" spans="1:13" s="8" customFormat="1" ht="14.1" customHeight="1">
      <c r="A2" s="9" t="s">
        <v>4</v>
      </c>
      <c r="B2" s="9" t="s">
        <v>763</v>
      </c>
      <c r="C2" s="10" t="s">
        <v>6</v>
      </c>
      <c r="D2" s="11"/>
      <c r="E2" s="9" t="s">
        <v>7</v>
      </c>
      <c r="F2" s="9" t="s">
        <v>8</v>
      </c>
      <c r="G2" s="12" t="s">
        <v>9</v>
      </c>
      <c r="H2" s="13" t="s">
        <v>10</v>
      </c>
      <c r="I2" s="13"/>
      <c r="J2" s="12" t="s">
        <v>678</v>
      </c>
      <c r="K2" s="14" t="s">
        <v>11</v>
      </c>
      <c r="L2" s="82"/>
      <c r="M2" s="83"/>
    </row>
    <row r="3" spans="1:13" s="27" customFormat="1" ht="14.1" customHeight="1">
      <c r="A3" s="17" t="s">
        <v>12</v>
      </c>
      <c r="B3" s="18" t="s">
        <v>13</v>
      </c>
      <c r="C3" s="84" t="s">
        <v>14</v>
      </c>
      <c r="D3" s="85"/>
      <c r="E3" s="21" t="s">
        <v>15</v>
      </c>
      <c r="F3" s="20" t="s">
        <v>16</v>
      </c>
      <c r="G3" s="54"/>
      <c r="H3" s="23" t="str">
        <f t="shared" ref="H3:H66" si="0">IF(G3="","",IF(G3&gt;I3,"▽","▲"))</f>
        <v/>
      </c>
      <c r="I3" s="54">
        <v>1260</v>
      </c>
      <c r="J3" s="55"/>
      <c r="K3" s="21"/>
      <c r="L3" s="77" t="str">
        <f>IF(G3="","",I3-G3)</f>
        <v/>
      </c>
      <c r="M3" s="78" t="str">
        <f>IF(G3="","",((I3-G3)/G3)*100)</f>
        <v/>
      </c>
    </row>
    <row r="4" spans="1:13" s="27" customFormat="1" ht="14.1" customHeight="1">
      <c r="A4" s="17"/>
      <c r="B4" s="18" t="s">
        <v>21</v>
      </c>
      <c r="C4" s="84" t="s">
        <v>22</v>
      </c>
      <c r="D4" s="85"/>
      <c r="E4" s="21" t="s">
        <v>19</v>
      </c>
      <c r="F4" s="20" t="s">
        <v>20</v>
      </c>
      <c r="G4" s="32"/>
      <c r="H4" s="23" t="str">
        <f t="shared" si="0"/>
        <v/>
      </c>
      <c r="I4" s="32">
        <v>1065000</v>
      </c>
      <c r="J4" s="35"/>
      <c r="K4" s="21"/>
      <c r="L4" s="77" t="str">
        <f t="shared" ref="L4:L67" si="1">IF(G4="","",I4-G4)</f>
        <v/>
      </c>
      <c r="M4" s="78" t="str">
        <f t="shared" ref="M4:M67" si="2">IF(G4="","",((I4-G4)/G4)*100)</f>
        <v/>
      </c>
    </row>
    <row r="5" spans="1:13" s="27" customFormat="1" ht="14.1" customHeight="1">
      <c r="A5" s="17"/>
      <c r="B5" s="18" t="s">
        <v>764</v>
      </c>
      <c r="C5" s="84" t="s">
        <v>765</v>
      </c>
      <c r="D5" s="85"/>
      <c r="E5" s="21" t="s">
        <v>19</v>
      </c>
      <c r="F5" s="20" t="s">
        <v>23</v>
      </c>
      <c r="G5" s="54"/>
      <c r="H5" s="23" t="str">
        <f t="shared" si="0"/>
        <v/>
      </c>
      <c r="I5" s="54">
        <v>1095000</v>
      </c>
      <c r="J5" s="35"/>
      <c r="K5" s="21"/>
      <c r="L5" s="77" t="str">
        <f t="shared" si="1"/>
        <v/>
      </c>
      <c r="M5" s="78" t="str">
        <f t="shared" si="2"/>
        <v/>
      </c>
    </row>
    <row r="6" spans="1:13" s="27" customFormat="1" ht="14.1" customHeight="1">
      <c r="A6" s="17"/>
      <c r="B6" s="28" t="s">
        <v>24</v>
      </c>
      <c r="C6" s="84" t="s">
        <v>25</v>
      </c>
      <c r="D6" s="85"/>
      <c r="E6" s="21" t="s">
        <v>19</v>
      </c>
      <c r="F6" s="20" t="s">
        <v>16</v>
      </c>
      <c r="G6" s="54"/>
      <c r="H6" s="23" t="str">
        <f t="shared" si="0"/>
        <v/>
      </c>
      <c r="I6" s="54">
        <v>1260</v>
      </c>
      <c r="J6" s="55"/>
      <c r="K6" s="21"/>
      <c r="L6" s="77" t="str">
        <f t="shared" si="1"/>
        <v/>
      </c>
      <c r="M6" s="78" t="str">
        <f t="shared" si="2"/>
        <v/>
      </c>
    </row>
    <row r="7" spans="1:13" s="27" customFormat="1" ht="14.1" customHeight="1">
      <c r="A7" s="17"/>
      <c r="B7" s="18" t="s">
        <v>26</v>
      </c>
      <c r="C7" s="84" t="s">
        <v>27</v>
      </c>
      <c r="D7" s="85"/>
      <c r="E7" s="21" t="s">
        <v>19</v>
      </c>
      <c r="F7" s="20" t="s">
        <v>16</v>
      </c>
      <c r="G7" s="54"/>
      <c r="H7" s="23" t="str">
        <f t="shared" si="0"/>
        <v/>
      </c>
      <c r="I7" s="54">
        <v>1260</v>
      </c>
      <c r="J7" s="55"/>
      <c r="K7" s="21"/>
      <c r="L7" s="77" t="str">
        <f t="shared" si="1"/>
        <v/>
      </c>
      <c r="M7" s="78" t="str">
        <f t="shared" si="2"/>
        <v/>
      </c>
    </row>
    <row r="8" spans="1:13" s="27" customFormat="1" ht="14.1" customHeight="1">
      <c r="A8" s="17"/>
      <c r="B8" s="18" t="s">
        <v>28</v>
      </c>
      <c r="C8" s="84" t="s">
        <v>29</v>
      </c>
      <c r="D8" s="85"/>
      <c r="E8" s="21" t="s">
        <v>19</v>
      </c>
      <c r="F8" s="20" t="s">
        <v>16</v>
      </c>
      <c r="G8" s="54"/>
      <c r="H8" s="23" t="str">
        <f t="shared" si="0"/>
        <v/>
      </c>
      <c r="I8" s="54">
        <v>1260</v>
      </c>
      <c r="J8" s="55"/>
      <c r="K8" s="21"/>
      <c r="L8" s="77" t="str">
        <f t="shared" si="1"/>
        <v/>
      </c>
      <c r="M8" s="78" t="str">
        <f t="shared" si="2"/>
        <v/>
      </c>
    </row>
    <row r="9" spans="1:13" s="27" customFormat="1" ht="14.1" customHeight="1">
      <c r="A9" s="17"/>
      <c r="B9" s="18" t="s">
        <v>30</v>
      </c>
      <c r="C9" s="84" t="s">
        <v>31</v>
      </c>
      <c r="D9" s="85"/>
      <c r="E9" s="21" t="s">
        <v>19</v>
      </c>
      <c r="F9" s="20" t="s">
        <v>16</v>
      </c>
      <c r="G9" s="54"/>
      <c r="H9" s="23" t="str">
        <f t="shared" si="0"/>
        <v/>
      </c>
      <c r="I9" s="54">
        <v>1260</v>
      </c>
      <c r="J9" s="55"/>
      <c r="K9" s="21"/>
      <c r="L9" s="77" t="str">
        <f t="shared" si="1"/>
        <v/>
      </c>
      <c r="M9" s="78" t="str">
        <f t="shared" si="2"/>
        <v/>
      </c>
    </row>
    <row r="10" spans="1:13" s="27" customFormat="1" ht="14.1" customHeight="1">
      <c r="A10" s="17"/>
      <c r="B10" s="18" t="s">
        <v>32</v>
      </c>
      <c r="C10" s="84" t="s">
        <v>33</v>
      </c>
      <c r="D10" s="85"/>
      <c r="E10" s="21" t="s">
        <v>19</v>
      </c>
      <c r="F10" s="20" t="s">
        <v>23</v>
      </c>
      <c r="G10" s="54"/>
      <c r="H10" s="23" t="str">
        <f t="shared" si="0"/>
        <v/>
      </c>
      <c r="I10" s="54">
        <v>1330000</v>
      </c>
      <c r="J10" s="35"/>
      <c r="K10" s="21"/>
      <c r="L10" s="77" t="str">
        <f t="shared" si="1"/>
        <v/>
      </c>
      <c r="M10" s="78" t="str">
        <f t="shared" si="2"/>
        <v/>
      </c>
    </row>
    <row r="11" spans="1:13" s="27" customFormat="1" ht="14.1" customHeight="1">
      <c r="A11" s="17"/>
      <c r="B11" s="18" t="s">
        <v>34</v>
      </c>
      <c r="C11" s="84" t="s">
        <v>766</v>
      </c>
      <c r="D11" s="85"/>
      <c r="E11" s="21" t="s">
        <v>19</v>
      </c>
      <c r="F11" s="20" t="s">
        <v>16</v>
      </c>
      <c r="G11" s="54"/>
      <c r="H11" s="23" t="str">
        <f t="shared" si="0"/>
        <v/>
      </c>
      <c r="I11" s="54">
        <v>1220</v>
      </c>
      <c r="J11" s="35"/>
      <c r="K11" s="21"/>
      <c r="L11" s="77" t="str">
        <f t="shared" si="1"/>
        <v/>
      </c>
      <c r="M11" s="78" t="str">
        <f t="shared" si="2"/>
        <v/>
      </c>
    </row>
    <row r="12" spans="1:13" s="27" customFormat="1" ht="14.1" customHeight="1">
      <c r="A12" s="17"/>
      <c r="B12" s="18" t="s">
        <v>36</v>
      </c>
      <c r="C12" s="84" t="s">
        <v>682</v>
      </c>
      <c r="D12" s="85"/>
      <c r="E12" s="21" t="s">
        <v>19</v>
      </c>
      <c r="F12" s="20" t="s">
        <v>16</v>
      </c>
      <c r="G12" s="54"/>
      <c r="H12" s="23" t="str">
        <f t="shared" si="0"/>
        <v/>
      </c>
      <c r="I12" s="54">
        <v>1290</v>
      </c>
      <c r="J12" s="35"/>
      <c r="K12" s="21"/>
      <c r="L12" s="77" t="str">
        <f t="shared" si="1"/>
        <v/>
      </c>
      <c r="M12" s="78" t="str">
        <f t="shared" si="2"/>
        <v/>
      </c>
    </row>
    <row r="13" spans="1:13" s="27" customFormat="1" ht="14.1" customHeight="1">
      <c r="A13" s="17"/>
      <c r="B13" s="28" t="s">
        <v>767</v>
      </c>
      <c r="C13" s="84" t="s">
        <v>39</v>
      </c>
      <c r="D13" s="85"/>
      <c r="E13" s="21" t="s">
        <v>19</v>
      </c>
      <c r="F13" s="20" t="s">
        <v>16</v>
      </c>
      <c r="G13" s="54"/>
      <c r="H13" s="23" t="str">
        <f t="shared" si="0"/>
        <v/>
      </c>
      <c r="I13" s="54">
        <v>1290</v>
      </c>
      <c r="J13" s="35"/>
      <c r="K13" s="21"/>
      <c r="L13" s="77" t="str">
        <f t="shared" si="1"/>
        <v/>
      </c>
      <c r="M13" s="78" t="str">
        <f t="shared" si="2"/>
        <v/>
      </c>
    </row>
    <row r="14" spans="1:13" s="27" customFormat="1" ht="14.1" customHeight="1">
      <c r="A14" s="17"/>
      <c r="B14" s="18" t="s">
        <v>40</v>
      </c>
      <c r="C14" s="84" t="s">
        <v>683</v>
      </c>
      <c r="D14" s="85"/>
      <c r="E14" s="21" t="s">
        <v>19</v>
      </c>
      <c r="F14" s="21" t="s">
        <v>42</v>
      </c>
      <c r="G14" s="54"/>
      <c r="H14" s="23" t="str">
        <f t="shared" si="0"/>
        <v/>
      </c>
      <c r="I14" s="54">
        <v>6990</v>
      </c>
      <c r="J14" s="35"/>
      <c r="K14" s="21"/>
      <c r="L14" s="77" t="str">
        <f t="shared" si="1"/>
        <v/>
      </c>
      <c r="M14" s="78" t="str">
        <f t="shared" si="2"/>
        <v/>
      </c>
    </row>
    <row r="15" spans="1:13" s="27" customFormat="1" ht="14.1" customHeight="1">
      <c r="A15" s="17"/>
      <c r="B15" s="18" t="s">
        <v>43</v>
      </c>
      <c r="C15" s="84" t="s">
        <v>684</v>
      </c>
      <c r="D15" s="85"/>
      <c r="E15" s="21" t="s">
        <v>19</v>
      </c>
      <c r="F15" s="21" t="s">
        <v>42</v>
      </c>
      <c r="G15" s="54"/>
      <c r="H15" s="23" t="str">
        <f t="shared" si="0"/>
        <v/>
      </c>
      <c r="I15" s="54">
        <v>4690</v>
      </c>
      <c r="J15" s="35"/>
      <c r="K15" s="21"/>
      <c r="L15" s="77" t="str">
        <f t="shared" si="1"/>
        <v/>
      </c>
      <c r="M15" s="78" t="str">
        <f t="shared" si="2"/>
        <v/>
      </c>
    </row>
    <row r="16" spans="1:13" s="27" customFormat="1" ht="14.1" customHeight="1">
      <c r="A16" s="17"/>
      <c r="B16" s="18" t="s">
        <v>45</v>
      </c>
      <c r="C16" s="84" t="s">
        <v>685</v>
      </c>
      <c r="D16" s="85"/>
      <c r="E16" s="21" t="s">
        <v>47</v>
      </c>
      <c r="F16" s="20" t="s">
        <v>23</v>
      </c>
      <c r="G16" s="54"/>
      <c r="H16" s="23" t="str">
        <f t="shared" si="0"/>
        <v/>
      </c>
      <c r="I16" s="54">
        <v>2441000</v>
      </c>
      <c r="J16" s="55"/>
      <c r="K16" s="21"/>
      <c r="L16" s="77" t="str">
        <f t="shared" si="1"/>
        <v/>
      </c>
      <c r="M16" s="78" t="str">
        <f t="shared" si="2"/>
        <v/>
      </c>
    </row>
    <row r="17" spans="1:13" s="27" customFormat="1" ht="14.1" customHeight="1">
      <c r="A17" s="17"/>
      <c r="B17" s="28" t="s">
        <v>48</v>
      </c>
      <c r="C17" s="86" t="s">
        <v>686</v>
      </c>
      <c r="D17" s="87"/>
      <c r="E17" s="21" t="s">
        <v>15</v>
      </c>
      <c r="F17" s="20" t="s">
        <v>50</v>
      </c>
      <c r="G17" s="54"/>
      <c r="H17" s="23" t="str">
        <f t="shared" si="0"/>
        <v/>
      </c>
      <c r="I17" s="54">
        <v>9980</v>
      </c>
      <c r="J17" s="35"/>
      <c r="K17" s="21"/>
      <c r="L17" s="77" t="str">
        <f t="shared" si="1"/>
        <v/>
      </c>
      <c r="M17" s="78" t="str">
        <f t="shared" si="2"/>
        <v/>
      </c>
    </row>
    <row r="18" spans="1:13" s="27" customFormat="1" ht="14.1" customHeight="1">
      <c r="A18" s="17"/>
      <c r="B18" s="18" t="s">
        <v>51</v>
      </c>
      <c r="C18" s="84" t="s">
        <v>52</v>
      </c>
      <c r="D18" s="85"/>
      <c r="E18" s="21" t="s">
        <v>19</v>
      </c>
      <c r="F18" s="20" t="s">
        <v>16</v>
      </c>
      <c r="G18" s="54"/>
      <c r="H18" s="23" t="str">
        <f t="shared" si="0"/>
        <v/>
      </c>
      <c r="I18" s="54">
        <v>1390</v>
      </c>
      <c r="J18" s="55"/>
      <c r="K18" s="21"/>
      <c r="L18" s="77" t="str">
        <f t="shared" si="1"/>
        <v/>
      </c>
      <c r="M18" s="78" t="str">
        <f t="shared" si="2"/>
        <v/>
      </c>
    </row>
    <row r="19" spans="1:13" s="27" customFormat="1" ht="14.1" customHeight="1">
      <c r="A19" s="17"/>
      <c r="B19" s="18" t="s">
        <v>53</v>
      </c>
      <c r="C19" s="84" t="s">
        <v>54</v>
      </c>
      <c r="D19" s="85"/>
      <c r="E19" s="21" t="s">
        <v>19</v>
      </c>
      <c r="F19" s="20" t="s">
        <v>16</v>
      </c>
      <c r="G19" s="54"/>
      <c r="H19" s="23" t="str">
        <f t="shared" si="0"/>
        <v/>
      </c>
      <c r="I19" s="54">
        <v>1460</v>
      </c>
      <c r="J19" s="55"/>
      <c r="K19" s="21"/>
      <c r="L19" s="77" t="str">
        <f t="shared" si="1"/>
        <v/>
      </c>
      <c r="M19" s="78" t="str">
        <f t="shared" si="2"/>
        <v/>
      </c>
    </row>
    <row r="20" spans="1:13" s="27" customFormat="1" ht="14.1" customHeight="1">
      <c r="A20" s="17"/>
      <c r="B20" s="18" t="s">
        <v>55</v>
      </c>
      <c r="C20" s="84" t="s">
        <v>56</v>
      </c>
      <c r="D20" s="85"/>
      <c r="E20" s="21" t="s">
        <v>19</v>
      </c>
      <c r="F20" s="20" t="s">
        <v>16</v>
      </c>
      <c r="G20" s="54"/>
      <c r="H20" s="23" t="str">
        <f t="shared" si="0"/>
        <v/>
      </c>
      <c r="I20" s="54">
        <v>1710</v>
      </c>
      <c r="J20" s="55"/>
      <c r="K20" s="21"/>
      <c r="L20" s="77" t="str">
        <f t="shared" si="1"/>
        <v/>
      </c>
      <c r="M20" s="78" t="str">
        <f t="shared" si="2"/>
        <v/>
      </c>
    </row>
    <row r="21" spans="1:13" s="27" customFormat="1" ht="14.1" customHeight="1">
      <c r="A21" s="17"/>
      <c r="B21" s="18" t="s">
        <v>57</v>
      </c>
      <c r="C21" s="84" t="s">
        <v>58</v>
      </c>
      <c r="D21" s="85"/>
      <c r="E21" s="21" t="s">
        <v>47</v>
      </c>
      <c r="F21" s="20" t="s">
        <v>16</v>
      </c>
      <c r="G21" s="54"/>
      <c r="H21" s="23" t="str">
        <f t="shared" si="0"/>
        <v/>
      </c>
      <c r="I21" s="54">
        <v>2760</v>
      </c>
      <c r="J21" s="55"/>
      <c r="K21" s="21"/>
      <c r="L21" s="77" t="str">
        <f t="shared" si="1"/>
        <v/>
      </c>
      <c r="M21" s="78" t="str">
        <f t="shared" si="2"/>
        <v/>
      </c>
    </row>
    <row r="22" spans="1:13" s="27" customFormat="1" ht="14.1" customHeight="1">
      <c r="A22" s="17"/>
      <c r="B22" s="18" t="s">
        <v>59</v>
      </c>
      <c r="C22" s="84" t="s">
        <v>60</v>
      </c>
      <c r="D22" s="85"/>
      <c r="E22" s="21" t="s">
        <v>19</v>
      </c>
      <c r="F22" s="20" t="s">
        <v>16</v>
      </c>
      <c r="G22" s="54"/>
      <c r="H22" s="23" t="str">
        <f t="shared" si="0"/>
        <v/>
      </c>
      <c r="I22" s="54">
        <v>2010</v>
      </c>
      <c r="J22" s="55"/>
      <c r="K22" s="21"/>
      <c r="L22" s="77" t="str">
        <f t="shared" si="1"/>
        <v/>
      </c>
      <c r="M22" s="78" t="str">
        <f t="shared" si="2"/>
        <v/>
      </c>
    </row>
    <row r="23" spans="1:13" s="27" customFormat="1" ht="14.1" customHeight="1">
      <c r="A23" s="17"/>
      <c r="B23" s="18" t="s">
        <v>61</v>
      </c>
      <c r="C23" s="84" t="s">
        <v>62</v>
      </c>
      <c r="D23" s="85"/>
      <c r="E23" s="21" t="s">
        <v>15</v>
      </c>
      <c r="F23" s="20" t="s">
        <v>50</v>
      </c>
      <c r="G23" s="54"/>
      <c r="H23" s="23" t="str">
        <f t="shared" si="0"/>
        <v/>
      </c>
      <c r="I23" s="54">
        <v>1350</v>
      </c>
      <c r="J23" s="55"/>
      <c r="K23" s="21"/>
      <c r="L23" s="77" t="str">
        <f t="shared" si="1"/>
        <v/>
      </c>
      <c r="M23" s="78" t="str">
        <f t="shared" si="2"/>
        <v/>
      </c>
    </row>
    <row r="24" spans="1:13" s="27" customFormat="1" ht="14.1" customHeight="1">
      <c r="A24" s="17"/>
      <c r="B24" s="18" t="s">
        <v>63</v>
      </c>
      <c r="C24" s="84" t="s">
        <v>64</v>
      </c>
      <c r="D24" s="85"/>
      <c r="E24" s="21" t="s">
        <v>19</v>
      </c>
      <c r="F24" s="20" t="s">
        <v>65</v>
      </c>
      <c r="G24" s="54"/>
      <c r="H24" s="23" t="str">
        <f t="shared" si="0"/>
        <v/>
      </c>
      <c r="I24" s="54">
        <v>40460</v>
      </c>
      <c r="J24" s="55"/>
      <c r="K24" s="21"/>
      <c r="L24" s="77" t="str">
        <f t="shared" si="1"/>
        <v/>
      </c>
      <c r="M24" s="78" t="str">
        <f t="shared" si="2"/>
        <v/>
      </c>
    </row>
    <row r="25" spans="1:13" s="27" customFormat="1" ht="14.1" customHeight="1">
      <c r="A25" s="17"/>
      <c r="B25" s="18" t="s">
        <v>66</v>
      </c>
      <c r="C25" s="84" t="s">
        <v>67</v>
      </c>
      <c r="D25" s="85"/>
      <c r="E25" s="21" t="s">
        <v>47</v>
      </c>
      <c r="F25" s="21" t="s">
        <v>68</v>
      </c>
      <c r="G25" s="32"/>
      <c r="H25" s="23" t="str">
        <f t="shared" si="0"/>
        <v/>
      </c>
      <c r="I25" s="32">
        <v>24</v>
      </c>
      <c r="J25" s="55"/>
      <c r="K25" s="21"/>
      <c r="L25" s="77" t="str">
        <f t="shared" si="1"/>
        <v/>
      </c>
      <c r="M25" s="78" t="str">
        <f t="shared" si="2"/>
        <v/>
      </c>
    </row>
    <row r="26" spans="1:13" s="27" customFormat="1" ht="14.1" customHeight="1">
      <c r="A26" s="17" t="s">
        <v>69</v>
      </c>
      <c r="B26" s="28" t="s">
        <v>70</v>
      </c>
      <c r="C26" s="86" t="s">
        <v>71</v>
      </c>
      <c r="D26" s="87"/>
      <c r="E26" s="21" t="s">
        <v>15</v>
      </c>
      <c r="F26" s="21" t="s">
        <v>23</v>
      </c>
      <c r="G26" s="32"/>
      <c r="H26" s="23" t="str">
        <f t="shared" si="0"/>
        <v/>
      </c>
      <c r="I26" s="32">
        <v>4300000</v>
      </c>
      <c r="J26" s="55"/>
      <c r="K26" s="21"/>
      <c r="L26" s="77" t="str">
        <f t="shared" si="1"/>
        <v/>
      </c>
      <c r="M26" s="78" t="str">
        <f t="shared" si="2"/>
        <v/>
      </c>
    </row>
    <row r="27" spans="1:13" s="27" customFormat="1" ht="14.1" customHeight="1">
      <c r="A27" s="17"/>
      <c r="B27" s="18" t="s">
        <v>72</v>
      </c>
      <c r="C27" s="84" t="s">
        <v>73</v>
      </c>
      <c r="D27" s="85"/>
      <c r="E27" s="21" t="s">
        <v>19</v>
      </c>
      <c r="F27" s="20" t="s">
        <v>16</v>
      </c>
      <c r="G27" s="32"/>
      <c r="H27" s="23" t="str">
        <f t="shared" si="0"/>
        <v/>
      </c>
      <c r="I27" s="32">
        <v>9550</v>
      </c>
      <c r="J27" s="55"/>
      <c r="K27" s="21"/>
      <c r="L27" s="77" t="str">
        <f t="shared" si="1"/>
        <v/>
      </c>
      <c r="M27" s="78" t="str">
        <f t="shared" si="2"/>
        <v/>
      </c>
    </row>
    <row r="28" spans="1:13" s="27" customFormat="1" ht="14.1" customHeight="1">
      <c r="A28" s="17"/>
      <c r="B28" s="28" t="s">
        <v>74</v>
      </c>
      <c r="C28" s="84" t="s">
        <v>75</v>
      </c>
      <c r="D28" s="85"/>
      <c r="E28" s="21" t="s">
        <v>19</v>
      </c>
      <c r="F28" s="21" t="s">
        <v>50</v>
      </c>
      <c r="G28" s="32"/>
      <c r="H28" s="23" t="str">
        <f t="shared" si="0"/>
        <v/>
      </c>
      <c r="I28" s="32">
        <v>3000</v>
      </c>
      <c r="J28" s="55"/>
      <c r="K28" s="21"/>
      <c r="L28" s="77" t="str">
        <f t="shared" si="1"/>
        <v/>
      </c>
      <c r="M28" s="78" t="str">
        <f t="shared" si="2"/>
        <v/>
      </c>
    </row>
    <row r="29" spans="1:13" s="27" customFormat="1" ht="14.1" customHeight="1">
      <c r="A29" s="17"/>
      <c r="B29" s="18" t="s">
        <v>76</v>
      </c>
      <c r="C29" s="84" t="s">
        <v>77</v>
      </c>
      <c r="D29" s="85"/>
      <c r="E29" s="21" t="s">
        <v>19</v>
      </c>
      <c r="F29" s="20" t="s">
        <v>16</v>
      </c>
      <c r="G29" s="32"/>
      <c r="H29" s="23" t="str">
        <f t="shared" si="0"/>
        <v/>
      </c>
      <c r="I29" s="32">
        <v>3750</v>
      </c>
      <c r="J29" s="55"/>
      <c r="K29" s="21"/>
      <c r="L29" s="77" t="str">
        <f t="shared" si="1"/>
        <v/>
      </c>
      <c r="M29" s="78" t="str">
        <f t="shared" si="2"/>
        <v/>
      </c>
    </row>
    <row r="30" spans="1:13" s="27" customFormat="1" ht="14.1" customHeight="1">
      <c r="A30" s="17"/>
      <c r="B30" s="18" t="s">
        <v>78</v>
      </c>
      <c r="C30" s="84" t="s">
        <v>79</v>
      </c>
      <c r="D30" s="85"/>
      <c r="E30" s="21" t="s">
        <v>19</v>
      </c>
      <c r="F30" s="20" t="s">
        <v>16</v>
      </c>
      <c r="G30" s="32"/>
      <c r="H30" s="23" t="str">
        <f t="shared" si="0"/>
        <v/>
      </c>
      <c r="I30" s="32">
        <v>1940</v>
      </c>
      <c r="J30" s="55"/>
      <c r="K30" s="21"/>
      <c r="L30" s="77" t="str">
        <f t="shared" si="1"/>
        <v/>
      </c>
      <c r="M30" s="78" t="str">
        <f t="shared" si="2"/>
        <v/>
      </c>
    </row>
    <row r="31" spans="1:13" s="27" customFormat="1" ht="14.1" customHeight="1">
      <c r="A31" s="42" t="s">
        <v>80</v>
      </c>
      <c r="B31" s="18" t="s">
        <v>81</v>
      </c>
      <c r="C31" s="84" t="s">
        <v>82</v>
      </c>
      <c r="D31" s="85"/>
      <c r="E31" s="21" t="s">
        <v>19</v>
      </c>
      <c r="F31" s="20" t="s">
        <v>16</v>
      </c>
      <c r="G31" s="54"/>
      <c r="H31" s="23" t="str">
        <f t="shared" si="0"/>
        <v/>
      </c>
      <c r="I31" s="54">
        <v>14630</v>
      </c>
      <c r="J31" s="55"/>
      <c r="K31" s="21"/>
      <c r="L31" s="77" t="str">
        <f t="shared" si="1"/>
        <v/>
      </c>
      <c r="M31" s="78" t="str">
        <f t="shared" si="2"/>
        <v/>
      </c>
    </row>
    <row r="32" spans="1:13" s="27" customFormat="1" ht="14.1" customHeight="1">
      <c r="A32" s="44"/>
      <c r="B32" s="18" t="s">
        <v>83</v>
      </c>
      <c r="C32" s="84" t="s">
        <v>84</v>
      </c>
      <c r="D32" s="85"/>
      <c r="E32" s="21" t="s">
        <v>19</v>
      </c>
      <c r="F32" s="20" t="s">
        <v>16</v>
      </c>
      <c r="G32" s="54"/>
      <c r="H32" s="23" t="str">
        <f t="shared" si="0"/>
        <v/>
      </c>
      <c r="I32" s="54">
        <v>16220</v>
      </c>
      <c r="J32" s="55"/>
      <c r="K32" s="21"/>
      <c r="L32" s="77" t="str">
        <f t="shared" si="1"/>
        <v/>
      </c>
      <c r="M32" s="78" t="str">
        <f t="shared" si="2"/>
        <v/>
      </c>
    </row>
    <row r="33" spans="1:13" s="27" customFormat="1" ht="14.1" customHeight="1">
      <c r="A33" s="44"/>
      <c r="B33" s="18" t="s">
        <v>85</v>
      </c>
      <c r="C33" s="84" t="s">
        <v>86</v>
      </c>
      <c r="D33" s="85"/>
      <c r="E33" s="21" t="s">
        <v>19</v>
      </c>
      <c r="F33" s="20" t="s">
        <v>16</v>
      </c>
      <c r="G33" s="54"/>
      <c r="H33" s="23" t="str">
        <f t="shared" si="0"/>
        <v/>
      </c>
      <c r="I33" s="54">
        <v>15470</v>
      </c>
      <c r="J33" s="55"/>
      <c r="K33" s="21"/>
      <c r="L33" s="77" t="str">
        <f t="shared" si="1"/>
        <v/>
      </c>
      <c r="M33" s="78" t="str">
        <f t="shared" si="2"/>
        <v/>
      </c>
    </row>
    <row r="34" spans="1:13" s="27" customFormat="1" ht="14.1" customHeight="1">
      <c r="A34" s="44"/>
      <c r="B34" s="18" t="s">
        <v>87</v>
      </c>
      <c r="C34" s="84" t="s">
        <v>88</v>
      </c>
      <c r="D34" s="85"/>
      <c r="E34" s="21" t="s">
        <v>19</v>
      </c>
      <c r="F34" s="20" t="s">
        <v>16</v>
      </c>
      <c r="G34" s="54"/>
      <c r="H34" s="23" t="str">
        <f t="shared" si="0"/>
        <v/>
      </c>
      <c r="I34" s="54">
        <v>11880</v>
      </c>
      <c r="J34" s="55"/>
      <c r="K34" s="21"/>
      <c r="L34" s="77" t="str">
        <f t="shared" si="1"/>
        <v/>
      </c>
      <c r="M34" s="78" t="str">
        <f t="shared" si="2"/>
        <v/>
      </c>
    </row>
    <row r="35" spans="1:13" s="27" customFormat="1" ht="14.1" customHeight="1">
      <c r="A35" s="44"/>
      <c r="B35" s="28" t="s">
        <v>89</v>
      </c>
      <c r="C35" s="86" t="s">
        <v>90</v>
      </c>
      <c r="D35" s="87"/>
      <c r="E35" s="21" t="s">
        <v>19</v>
      </c>
      <c r="F35" s="21" t="s">
        <v>91</v>
      </c>
      <c r="G35" s="32">
        <v>12210000</v>
      </c>
      <c r="H35" s="23" t="str">
        <f t="shared" si="0"/>
        <v>▽</v>
      </c>
      <c r="I35" s="32">
        <v>11980000</v>
      </c>
      <c r="J35" s="55" t="s">
        <v>768</v>
      </c>
      <c r="K35" s="21"/>
      <c r="L35" s="77">
        <f>IF(G35="","",I35-G35)</f>
        <v>-230000</v>
      </c>
      <c r="M35" s="78">
        <f>IF(G35="","",((I35-G35)/G35)*100)</f>
        <v>-1.8837018837018837</v>
      </c>
    </row>
    <row r="36" spans="1:13" s="27" customFormat="1" ht="14.1" customHeight="1">
      <c r="A36" s="44"/>
      <c r="B36" s="18" t="s">
        <v>93</v>
      </c>
      <c r="C36" s="84" t="s">
        <v>94</v>
      </c>
      <c r="D36" s="85"/>
      <c r="E36" s="21" t="s">
        <v>19</v>
      </c>
      <c r="F36" s="20" t="s">
        <v>95</v>
      </c>
      <c r="G36" s="32"/>
      <c r="H36" s="23" t="str">
        <f t="shared" si="0"/>
        <v/>
      </c>
      <c r="I36" s="32">
        <v>4006800</v>
      </c>
      <c r="J36" s="55"/>
      <c r="K36" s="21"/>
      <c r="L36" s="77" t="str">
        <f t="shared" si="1"/>
        <v/>
      </c>
      <c r="M36" s="78" t="str">
        <f>IF(G36="","",((I36-G36)/G36)*100)</f>
        <v/>
      </c>
    </row>
    <row r="37" spans="1:13" s="27" customFormat="1" ht="14.1" customHeight="1">
      <c r="A37" s="44"/>
      <c r="B37" s="18" t="s">
        <v>96</v>
      </c>
      <c r="C37" s="84" t="s">
        <v>97</v>
      </c>
      <c r="D37" s="85"/>
      <c r="E37" s="21" t="s">
        <v>19</v>
      </c>
      <c r="F37" s="20" t="s">
        <v>16</v>
      </c>
      <c r="G37" s="54"/>
      <c r="H37" s="23" t="str">
        <f t="shared" si="0"/>
        <v/>
      </c>
      <c r="I37" s="54">
        <v>36500</v>
      </c>
      <c r="J37" s="55"/>
      <c r="K37" s="21"/>
      <c r="L37" s="77" t="str">
        <f t="shared" si="1"/>
        <v/>
      </c>
      <c r="M37" s="78" t="str">
        <f>IF(G37="","",((I37-G37)/G37)*100)</f>
        <v/>
      </c>
    </row>
    <row r="38" spans="1:13" s="27" customFormat="1" ht="14.1" customHeight="1">
      <c r="A38" s="44"/>
      <c r="B38" s="18" t="s">
        <v>98</v>
      </c>
      <c r="C38" s="84" t="s">
        <v>99</v>
      </c>
      <c r="D38" s="85"/>
      <c r="E38" s="21" t="s">
        <v>19</v>
      </c>
      <c r="F38" s="20" t="s">
        <v>16</v>
      </c>
      <c r="G38" s="54"/>
      <c r="H38" s="23" t="str">
        <f t="shared" si="0"/>
        <v/>
      </c>
      <c r="I38" s="54">
        <v>5000</v>
      </c>
      <c r="J38" s="55"/>
      <c r="K38" s="21"/>
      <c r="L38" s="77" t="str">
        <f t="shared" si="1"/>
        <v/>
      </c>
      <c r="M38" s="78" t="str">
        <f t="shared" si="2"/>
        <v/>
      </c>
    </row>
    <row r="39" spans="1:13" s="27" customFormat="1" ht="14.1" customHeight="1">
      <c r="A39" s="44"/>
      <c r="B39" s="18" t="s">
        <v>100</v>
      </c>
      <c r="C39" s="84" t="s">
        <v>101</v>
      </c>
      <c r="D39" s="85"/>
      <c r="E39" s="21" t="s">
        <v>19</v>
      </c>
      <c r="F39" s="21" t="s">
        <v>95</v>
      </c>
      <c r="G39" s="54"/>
      <c r="H39" s="23" t="str">
        <f t="shared" si="0"/>
        <v/>
      </c>
      <c r="I39" s="54">
        <v>5048780</v>
      </c>
      <c r="J39" s="55"/>
      <c r="K39" s="21"/>
      <c r="L39" s="77" t="str">
        <f t="shared" si="1"/>
        <v/>
      </c>
      <c r="M39" s="78" t="str">
        <f t="shared" si="2"/>
        <v/>
      </c>
    </row>
    <row r="40" spans="1:13" s="27" customFormat="1" ht="14.1" customHeight="1">
      <c r="A40" s="44"/>
      <c r="B40" s="18" t="s">
        <v>102</v>
      </c>
      <c r="C40" s="84" t="s">
        <v>103</v>
      </c>
      <c r="D40" s="85"/>
      <c r="E40" s="21" t="s">
        <v>19</v>
      </c>
      <c r="F40" s="20" t="s">
        <v>95</v>
      </c>
      <c r="G40" s="32"/>
      <c r="H40" s="23" t="str">
        <f t="shared" si="0"/>
        <v/>
      </c>
      <c r="I40" s="32">
        <v>3538280</v>
      </c>
      <c r="J40" s="55"/>
      <c r="K40" s="21"/>
      <c r="L40" s="77" t="str">
        <f t="shared" si="1"/>
        <v/>
      </c>
      <c r="M40" s="78" t="str">
        <f t="shared" si="2"/>
        <v/>
      </c>
    </row>
    <row r="41" spans="1:13" s="27" customFormat="1" ht="14.1" customHeight="1">
      <c r="A41" s="44"/>
      <c r="B41" s="28" t="s">
        <v>104</v>
      </c>
      <c r="C41" s="86" t="s">
        <v>103</v>
      </c>
      <c r="D41" s="87"/>
      <c r="E41" s="21" t="s">
        <v>19</v>
      </c>
      <c r="F41" s="20" t="s">
        <v>16</v>
      </c>
      <c r="G41" s="32"/>
      <c r="H41" s="23" t="str">
        <f t="shared" si="0"/>
        <v/>
      </c>
      <c r="I41" s="32">
        <v>32000</v>
      </c>
      <c r="J41" s="55"/>
      <c r="K41" s="21"/>
      <c r="L41" s="77" t="str">
        <f t="shared" si="1"/>
        <v/>
      </c>
      <c r="M41" s="78" t="str">
        <f t="shared" si="2"/>
        <v/>
      </c>
    </row>
    <row r="42" spans="1:13" s="27" customFormat="1" ht="14.1" customHeight="1">
      <c r="A42" s="44"/>
      <c r="B42" s="28" t="s">
        <v>105</v>
      </c>
      <c r="C42" s="86" t="s">
        <v>106</v>
      </c>
      <c r="D42" s="87"/>
      <c r="E42" s="21" t="s">
        <v>19</v>
      </c>
      <c r="F42" s="20" t="s">
        <v>16</v>
      </c>
      <c r="G42" s="32"/>
      <c r="H42" s="23" t="str">
        <f t="shared" si="0"/>
        <v/>
      </c>
      <c r="I42" s="32">
        <v>4200</v>
      </c>
      <c r="J42" s="55"/>
      <c r="K42" s="21"/>
      <c r="L42" s="77" t="str">
        <f t="shared" si="1"/>
        <v/>
      </c>
      <c r="M42" s="78" t="str">
        <f t="shared" si="2"/>
        <v/>
      </c>
    </row>
    <row r="43" spans="1:13" s="27" customFormat="1" ht="14.1" customHeight="1">
      <c r="A43" s="44"/>
      <c r="B43" s="18" t="s">
        <v>107</v>
      </c>
      <c r="C43" s="84" t="s">
        <v>689</v>
      </c>
      <c r="D43" s="85"/>
      <c r="E43" s="21" t="s">
        <v>19</v>
      </c>
      <c r="F43" s="21" t="s">
        <v>42</v>
      </c>
      <c r="G43" s="32"/>
      <c r="H43" s="23" t="str">
        <f t="shared" si="0"/>
        <v/>
      </c>
      <c r="I43" s="32">
        <v>78000</v>
      </c>
      <c r="J43" s="55"/>
      <c r="K43" s="21"/>
      <c r="L43" s="77" t="str">
        <f t="shared" si="1"/>
        <v/>
      </c>
      <c r="M43" s="78" t="str">
        <f t="shared" si="2"/>
        <v/>
      </c>
    </row>
    <row r="44" spans="1:13" s="27" customFormat="1" ht="14.1" customHeight="1">
      <c r="A44" s="44"/>
      <c r="B44" s="18" t="s">
        <v>109</v>
      </c>
      <c r="C44" s="84" t="s">
        <v>110</v>
      </c>
      <c r="D44" s="85"/>
      <c r="E44" s="21" t="s">
        <v>111</v>
      </c>
      <c r="F44" s="20" t="s">
        <v>16</v>
      </c>
      <c r="G44" s="58"/>
      <c r="H44" s="23" t="str">
        <f t="shared" si="0"/>
        <v/>
      </c>
      <c r="I44" s="58">
        <v>35000</v>
      </c>
      <c r="J44" s="55"/>
      <c r="K44" s="21"/>
      <c r="L44" s="77" t="str">
        <f t="shared" si="1"/>
        <v/>
      </c>
      <c r="M44" s="78" t="str">
        <f t="shared" si="2"/>
        <v/>
      </c>
    </row>
    <row r="45" spans="1:13" s="27" customFormat="1" ht="14.1" customHeight="1">
      <c r="A45" s="44"/>
      <c r="B45" s="18" t="s">
        <v>112</v>
      </c>
      <c r="C45" s="84" t="s">
        <v>113</v>
      </c>
      <c r="D45" s="85"/>
      <c r="E45" s="21" t="s">
        <v>19</v>
      </c>
      <c r="F45" s="20" t="s">
        <v>114</v>
      </c>
      <c r="G45" s="32"/>
      <c r="H45" s="23" t="str">
        <f t="shared" si="0"/>
        <v/>
      </c>
      <c r="I45" s="32">
        <v>5440</v>
      </c>
      <c r="J45" s="55"/>
      <c r="K45" s="21"/>
      <c r="L45" s="77" t="str">
        <f t="shared" si="1"/>
        <v/>
      </c>
      <c r="M45" s="78" t="str">
        <f t="shared" si="2"/>
        <v/>
      </c>
    </row>
    <row r="46" spans="1:13" s="27" customFormat="1" ht="14.1" customHeight="1">
      <c r="A46" s="47"/>
      <c r="B46" s="18" t="s">
        <v>115</v>
      </c>
      <c r="C46" s="86" t="s">
        <v>116</v>
      </c>
      <c r="D46" s="87"/>
      <c r="E46" s="21" t="s">
        <v>19</v>
      </c>
      <c r="F46" s="21" t="s">
        <v>117</v>
      </c>
      <c r="G46" s="32"/>
      <c r="H46" s="23" t="str">
        <f t="shared" si="0"/>
        <v/>
      </c>
      <c r="I46" s="32">
        <v>3760</v>
      </c>
      <c r="J46" s="55"/>
      <c r="K46" s="21"/>
      <c r="L46" s="77" t="str">
        <f t="shared" si="1"/>
        <v/>
      </c>
      <c r="M46" s="78" t="str">
        <f t="shared" si="2"/>
        <v/>
      </c>
    </row>
    <row r="47" spans="1:13" s="27" customFormat="1" ht="14.1" customHeight="1">
      <c r="A47" s="17" t="s">
        <v>118</v>
      </c>
      <c r="B47" s="18" t="s">
        <v>119</v>
      </c>
      <c r="C47" s="84" t="s">
        <v>120</v>
      </c>
      <c r="D47" s="85"/>
      <c r="E47" s="21" t="s">
        <v>19</v>
      </c>
      <c r="F47" s="20" t="s">
        <v>121</v>
      </c>
      <c r="G47" s="32"/>
      <c r="H47" s="23" t="str">
        <f t="shared" si="0"/>
        <v/>
      </c>
      <c r="I47" s="32">
        <v>36000</v>
      </c>
      <c r="J47" s="55"/>
      <c r="K47" s="34"/>
      <c r="L47" s="77" t="str">
        <f t="shared" si="1"/>
        <v/>
      </c>
      <c r="M47" s="78" t="str">
        <f t="shared" si="2"/>
        <v/>
      </c>
    </row>
    <row r="48" spans="1:13" s="27" customFormat="1" ht="14.1" customHeight="1">
      <c r="A48" s="17"/>
      <c r="B48" s="18" t="s">
        <v>122</v>
      </c>
      <c r="C48" s="84" t="s">
        <v>123</v>
      </c>
      <c r="D48" s="85"/>
      <c r="E48" s="21" t="s">
        <v>19</v>
      </c>
      <c r="F48" s="20" t="s">
        <v>124</v>
      </c>
      <c r="G48" s="32"/>
      <c r="H48" s="23" t="str">
        <f t="shared" si="0"/>
        <v/>
      </c>
      <c r="I48" s="32">
        <v>30000</v>
      </c>
      <c r="J48" s="55"/>
      <c r="K48" s="35"/>
      <c r="L48" s="77" t="str">
        <f t="shared" si="1"/>
        <v/>
      </c>
      <c r="M48" s="78" t="str">
        <f t="shared" si="2"/>
        <v/>
      </c>
    </row>
    <row r="49" spans="1:13" s="27" customFormat="1" ht="14.1" customHeight="1">
      <c r="A49" s="17"/>
      <c r="B49" s="18" t="s">
        <v>125</v>
      </c>
      <c r="C49" s="84" t="s">
        <v>126</v>
      </c>
      <c r="D49" s="85"/>
      <c r="E49" s="21" t="s">
        <v>19</v>
      </c>
      <c r="F49" s="20" t="s">
        <v>124</v>
      </c>
      <c r="G49" s="32"/>
      <c r="H49" s="23" t="str">
        <f t="shared" si="0"/>
        <v/>
      </c>
      <c r="I49" s="32">
        <v>29000</v>
      </c>
      <c r="J49" s="55"/>
      <c r="K49" s="35"/>
      <c r="L49" s="77" t="str">
        <f t="shared" si="1"/>
        <v/>
      </c>
      <c r="M49" s="78" t="str">
        <f t="shared" si="2"/>
        <v/>
      </c>
    </row>
    <row r="50" spans="1:13" s="27" customFormat="1" ht="14.1" customHeight="1">
      <c r="A50" s="17"/>
      <c r="B50" s="18" t="s">
        <v>127</v>
      </c>
      <c r="C50" s="84" t="s">
        <v>128</v>
      </c>
      <c r="D50" s="85" t="s">
        <v>129</v>
      </c>
      <c r="E50" s="21" t="s">
        <v>19</v>
      </c>
      <c r="F50" s="21" t="s">
        <v>130</v>
      </c>
      <c r="G50" s="32"/>
      <c r="H50" s="23" t="str">
        <f t="shared" si="0"/>
        <v/>
      </c>
      <c r="I50" s="32">
        <v>6800</v>
      </c>
      <c r="J50" s="55"/>
      <c r="K50" s="35"/>
      <c r="L50" s="77" t="str">
        <f t="shared" si="1"/>
        <v/>
      </c>
      <c r="M50" s="78" t="str">
        <f t="shared" si="2"/>
        <v/>
      </c>
    </row>
    <row r="51" spans="1:13" s="27" customFormat="1" ht="14.1" customHeight="1">
      <c r="A51" s="17"/>
      <c r="B51" s="28" t="s">
        <v>131</v>
      </c>
      <c r="C51" s="86" t="s">
        <v>132</v>
      </c>
      <c r="D51" s="87" t="s">
        <v>129</v>
      </c>
      <c r="E51" s="21" t="s">
        <v>19</v>
      </c>
      <c r="F51" s="21" t="s">
        <v>130</v>
      </c>
      <c r="G51" s="32"/>
      <c r="H51" s="23" t="str">
        <f t="shared" si="0"/>
        <v/>
      </c>
      <c r="I51" s="32">
        <v>15000</v>
      </c>
      <c r="J51" s="55"/>
      <c r="K51" s="21"/>
      <c r="L51" s="77" t="str">
        <f t="shared" si="1"/>
        <v/>
      </c>
      <c r="M51" s="78" t="str">
        <f t="shared" si="2"/>
        <v/>
      </c>
    </row>
    <row r="52" spans="1:13" s="27" customFormat="1" ht="14.1" customHeight="1">
      <c r="A52" s="17"/>
      <c r="B52" s="28" t="s">
        <v>133</v>
      </c>
      <c r="C52" s="86" t="s">
        <v>134</v>
      </c>
      <c r="D52" s="87"/>
      <c r="E52" s="21" t="s">
        <v>19</v>
      </c>
      <c r="F52" s="21" t="s">
        <v>130</v>
      </c>
      <c r="G52" s="32"/>
      <c r="H52" s="23" t="str">
        <f t="shared" si="0"/>
        <v/>
      </c>
      <c r="I52" s="32">
        <v>5200</v>
      </c>
      <c r="J52" s="88"/>
      <c r="K52" s="21"/>
      <c r="L52" s="77" t="str">
        <f t="shared" si="1"/>
        <v/>
      </c>
      <c r="M52" s="78" t="str">
        <f t="shared" si="2"/>
        <v/>
      </c>
    </row>
    <row r="53" spans="1:13" s="27" customFormat="1" ht="14.1" customHeight="1">
      <c r="A53" s="17"/>
      <c r="B53" s="18" t="s">
        <v>135</v>
      </c>
      <c r="C53" s="84" t="s">
        <v>136</v>
      </c>
      <c r="D53" s="85"/>
      <c r="E53" s="21" t="s">
        <v>47</v>
      </c>
      <c r="F53" s="20" t="s">
        <v>124</v>
      </c>
      <c r="G53" s="32"/>
      <c r="H53" s="23" t="str">
        <f t="shared" si="0"/>
        <v/>
      </c>
      <c r="I53" s="32">
        <v>75860</v>
      </c>
      <c r="J53" s="55"/>
      <c r="K53" s="21"/>
      <c r="L53" s="77" t="str">
        <f t="shared" si="1"/>
        <v/>
      </c>
      <c r="M53" s="78" t="str">
        <f t="shared" si="2"/>
        <v/>
      </c>
    </row>
    <row r="54" spans="1:13" s="27" customFormat="1" ht="14.1" customHeight="1">
      <c r="A54" s="17"/>
      <c r="B54" s="18" t="s">
        <v>137</v>
      </c>
      <c r="C54" s="86" t="s">
        <v>138</v>
      </c>
      <c r="D54" s="85"/>
      <c r="E54" s="21" t="s">
        <v>15</v>
      </c>
      <c r="F54" s="21" t="s">
        <v>139</v>
      </c>
      <c r="G54" s="32"/>
      <c r="H54" s="23" t="str">
        <f t="shared" si="0"/>
        <v/>
      </c>
      <c r="I54" s="32">
        <v>2700</v>
      </c>
      <c r="J54" s="55"/>
      <c r="K54" s="35"/>
      <c r="L54" s="77" t="str">
        <f t="shared" si="1"/>
        <v/>
      </c>
      <c r="M54" s="78" t="str">
        <f t="shared" si="2"/>
        <v/>
      </c>
    </row>
    <row r="55" spans="1:13" s="27" customFormat="1" ht="14.1" customHeight="1">
      <c r="A55" s="17"/>
      <c r="B55" s="28" t="s">
        <v>140</v>
      </c>
      <c r="C55" s="86" t="s">
        <v>138</v>
      </c>
      <c r="D55" s="87"/>
      <c r="E55" s="21" t="s">
        <v>19</v>
      </c>
      <c r="F55" s="21" t="s">
        <v>139</v>
      </c>
      <c r="G55" s="32"/>
      <c r="H55" s="23" t="str">
        <f t="shared" si="0"/>
        <v/>
      </c>
      <c r="I55" s="32">
        <v>2400</v>
      </c>
      <c r="J55" s="55"/>
      <c r="K55" s="35"/>
      <c r="L55" s="77" t="str">
        <f t="shared" si="1"/>
        <v/>
      </c>
      <c r="M55" s="78" t="str">
        <f t="shared" si="2"/>
        <v/>
      </c>
    </row>
    <row r="56" spans="1:13" s="27" customFormat="1" ht="14.1" customHeight="1">
      <c r="A56" s="17"/>
      <c r="B56" s="18" t="s">
        <v>141</v>
      </c>
      <c r="C56" s="86" t="s">
        <v>142</v>
      </c>
      <c r="D56" s="85"/>
      <c r="E56" s="21" t="s">
        <v>19</v>
      </c>
      <c r="F56" s="21" t="s">
        <v>139</v>
      </c>
      <c r="G56" s="32"/>
      <c r="H56" s="23" t="str">
        <f t="shared" si="0"/>
        <v/>
      </c>
      <c r="I56" s="32">
        <v>6500</v>
      </c>
      <c r="J56" s="55"/>
      <c r="K56" s="35"/>
      <c r="L56" s="77" t="str">
        <f t="shared" si="1"/>
        <v/>
      </c>
      <c r="M56" s="78" t="str">
        <f t="shared" si="2"/>
        <v/>
      </c>
    </row>
    <row r="57" spans="1:13" s="27" customFormat="1" ht="14.1" customHeight="1">
      <c r="A57" s="17"/>
      <c r="B57" s="18" t="s">
        <v>143</v>
      </c>
      <c r="C57" s="86" t="s">
        <v>144</v>
      </c>
      <c r="D57" s="85"/>
      <c r="E57" s="21" t="s">
        <v>19</v>
      </c>
      <c r="F57" s="21" t="s">
        <v>139</v>
      </c>
      <c r="G57" s="32"/>
      <c r="H57" s="23" t="str">
        <f t="shared" si="0"/>
        <v/>
      </c>
      <c r="I57" s="32">
        <v>3000</v>
      </c>
      <c r="J57" s="55"/>
      <c r="K57" s="35"/>
      <c r="L57" s="77" t="str">
        <f t="shared" si="1"/>
        <v/>
      </c>
      <c r="M57" s="78" t="str">
        <f t="shared" si="2"/>
        <v/>
      </c>
    </row>
    <row r="58" spans="1:13" s="27" customFormat="1" ht="14.1" customHeight="1">
      <c r="A58" s="17"/>
      <c r="B58" s="28" t="s">
        <v>145</v>
      </c>
      <c r="C58" s="86" t="s">
        <v>144</v>
      </c>
      <c r="D58" s="87"/>
      <c r="E58" s="21" t="s">
        <v>19</v>
      </c>
      <c r="F58" s="21" t="s">
        <v>139</v>
      </c>
      <c r="G58" s="32"/>
      <c r="H58" s="23" t="str">
        <f t="shared" si="0"/>
        <v/>
      </c>
      <c r="I58" s="32">
        <v>2700</v>
      </c>
      <c r="J58" s="55"/>
      <c r="K58" s="35"/>
      <c r="L58" s="77" t="str">
        <f t="shared" si="1"/>
        <v/>
      </c>
      <c r="M58" s="78" t="str">
        <f t="shared" si="2"/>
        <v/>
      </c>
    </row>
    <row r="59" spans="1:13" s="27" customFormat="1" ht="14.1" customHeight="1">
      <c r="A59" s="17"/>
      <c r="B59" s="18" t="s">
        <v>146</v>
      </c>
      <c r="C59" s="86" t="s">
        <v>147</v>
      </c>
      <c r="D59" s="85"/>
      <c r="E59" s="21" t="s">
        <v>19</v>
      </c>
      <c r="F59" s="21" t="s">
        <v>139</v>
      </c>
      <c r="G59" s="32"/>
      <c r="H59" s="23" t="str">
        <f t="shared" si="0"/>
        <v/>
      </c>
      <c r="I59" s="32">
        <v>7000</v>
      </c>
      <c r="J59" s="55"/>
      <c r="K59" s="35"/>
      <c r="L59" s="77" t="str">
        <f t="shared" si="1"/>
        <v/>
      </c>
      <c r="M59" s="78" t="str">
        <f t="shared" si="2"/>
        <v/>
      </c>
    </row>
    <row r="60" spans="1:13" s="27" customFormat="1" ht="14.1" customHeight="1">
      <c r="A60" s="17" t="s">
        <v>148</v>
      </c>
      <c r="B60" s="28" t="s">
        <v>149</v>
      </c>
      <c r="C60" s="86" t="s">
        <v>150</v>
      </c>
      <c r="D60" s="87"/>
      <c r="E60" s="21" t="s">
        <v>19</v>
      </c>
      <c r="F60" s="21" t="s">
        <v>114</v>
      </c>
      <c r="G60" s="32"/>
      <c r="H60" s="23" t="str">
        <f t="shared" si="0"/>
        <v/>
      </c>
      <c r="I60" s="32">
        <v>910</v>
      </c>
      <c r="J60" s="35"/>
      <c r="K60" s="35"/>
      <c r="L60" s="77" t="str">
        <f>IF(G60="","",I60-G60)</f>
        <v/>
      </c>
      <c r="M60" s="78" t="str">
        <f>IF(G60="","",((I60-G60)/G60)*100)</f>
        <v/>
      </c>
    </row>
    <row r="61" spans="1:13" s="27" customFormat="1" ht="14.1" customHeight="1">
      <c r="A61" s="17"/>
      <c r="B61" s="28" t="s">
        <v>151</v>
      </c>
      <c r="C61" s="86" t="s">
        <v>152</v>
      </c>
      <c r="D61" s="87"/>
      <c r="E61" s="21" t="s">
        <v>47</v>
      </c>
      <c r="F61" s="21" t="s">
        <v>23</v>
      </c>
      <c r="G61" s="32"/>
      <c r="H61" s="23" t="str">
        <f t="shared" si="0"/>
        <v/>
      </c>
      <c r="I61" s="32">
        <v>70000</v>
      </c>
      <c r="J61" s="35"/>
      <c r="K61" s="35"/>
      <c r="L61" s="77" t="str">
        <f t="shared" si="1"/>
        <v/>
      </c>
      <c r="M61" s="78" t="str">
        <f t="shared" si="2"/>
        <v/>
      </c>
    </row>
    <row r="62" spans="1:13" s="27" customFormat="1" ht="14.1" customHeight="1">
      <c r="A62" s="17"/>
      <c r="B62" s="28" t="s">
        <v>153</v>
      </c>
      <c r="C62" s="86" t="s">
        <v>154</v>
      </c>
      <c r="D62" s="87"/>
      <c r="E62" s="21" t="s">
        <v>19</v>
      </c>
      <c r="F62" s="21" t="s">
        <v>68</v>
      </c>
      <c r="G62" s="32"/>
      <c r="H62" s="23" t="str">
        <f t="shared" si="0"/>
        <v/>
      </c>
      <c r="I62" s="32">
        <v>29520</v>
      </c>
      <c r="J62" s="35"/>
      <c r="K62" s="35"/>
      <c r="L62" s="77" t="str">
        <f t="shared" si="1"/>
        <v/>
      </c>
      <c r="M62" s="78" t="str">
        <f t="shared" si="2"/>
        <v/>
      </c>
    </row>
    <row r="63" spans="1:13" s="27" customFormat="1" ht="14.1" customHeight="1">
      <c r="A63" s="17"/>
      <c r="B63" s="28" t="s">
        <v>769</v>
      </c>
      <c r="C63" s="86" t="s">
        <v>770</v>
      </c>
      <c r="D63" s="87"/>
      <c r="E63" s="21" t="s">
        <v>19</v>
      </c>
      <c r="F63" s="20" t="s">
        <v>771</v>
      </c>
      <c r="G63" s="32"/>
      <c r="H63" s="23" t="str">
        <f t="shared" si="0"/>
        <v/>
      </c>
      <c r="I63" s="32">
        <v>10500</v>
      </c>
      <c r="J63" s="55"/>
      <c r="K63" s="55"/>
      <c r="L63" s="77" t="str">
        <f t="shared" si="1"/>
        <v/>
      </c>
      <c r="M63" s="78" t="str">
        <f t="shared" si="2"/>
        <v/>
      </c>
    </row>
    <row r="64" spans="1:13" s="27" customFormat="1" ht="14.1" customHeight="1">
      <c r="A64" s="17"/>
      <c r="B64" s="28" t="s">
        <v>158</v>
      </c>
      <c r="C64" s="86" t="s">
        <v>159</v>
      </c>
      <c r="D64" s="87"/>
      <c r="E64" s="21" t="s">
        <v>19</v>
      </c>
      <c r="F64" s="21" t="s">
        <v>68</v>
      </c>
      <c r="G64" s="32"/>
      <c r="H64" s="23" t="str">
        <f t="shared" si="0"/>
        <v/>
      </c>
      <c r="I64" s="32">
        <v>7600</v>
      </c>
      <c r="J64" s="35"/>
      <c r="K64" s="35"/>
      <c r="L64" s="77" t="str">
        <f t="shared" si="1"/>
        <v/>
      </c>
      <c r="M64" s="78" t="str">
        <f t="shared" si="2"/>
        <v/>
      </c>
    </row>
    <row r="65" spans="1:13" s="27" customFormat="1" ht="14.1" customHeight="1">
      <c r="A65" s="17"/>
      <c r="B65" s="28" t="s">
        <v>160</v>
      </c>
      <c r="C65" s="86" t="s">
        <v>161</v>
      </c>
      <c r="D65" s="87"/>
      <c r="E65" s="21" t="s">
        <v>19</v>
      </c>
      <c r="F65" s="20" t="s">
        <v>157</v>
      </c>
      <c r="G65" s="32"/>
      <c r="H65" s="23" t="str">
        <f t="shared" si="0"/>
        <v/>
      </c>
      <c r="I65" s="32">
        <v>8500</v>
      </c>
      <c r="J65" s="35"/>
      <c r="K65" s="35"/>
      <c r="L65" s="77" t="str">
        <f t="shared" si="1"/>
        <v/>
      </c>
      <c r="M65" s="78" t="str">
        <f t="shared" si="2"/>
        <v/>
      </c>
    </row>
    <row r="66" spans="1:13" s="27" customFormat="1" ht="14.1" customHeight="1">
      <c r="A66" s="17"/>
      <c r="B66" s="28" t="s">
        <v>162</v>
      </c>
      <c r="C66" s="86" t="s">
        <v>690</v>
      </c>
      <c r="D66" s="87"/>
      <c r="E66" s="21" t="s">
        <v>19</v>
      </c>
      <c r="F66" s="21" t="s">
        <v>691</v>
      </c>
      <c r="G66" s="32"/>
      <c r="H66" s="23" t="str">
        <f t="shared" si="0"/>
        <v/>
      </c>
      <c r="I66" s="32">
        <v>94900</v>
      </c>
      <c r="J66" s="35"/>
      <c r="K66" s="35"/>
      <c r="L66" s="77" t="str">
        <f t="shared" si="1"/>
        <v/>
      </c>
      <c r="M66" s="78" t="str">
        <f t="shared" si="2"/>
        <v/>
      </c>
    </row>
    <row r="67" spans="1:13" s="27" customFormat="1" ht="14.1" customHeight="1">
      <c r="A67" s="17"/>
      <c r="B67" s="18" t="s">
        <v>165</v>
      </c>
      <c r="C67" s="84" t="s">
        <v>166</v>
      </c>
      <c r="D67" s="85"/>
      <c r="E67" s="21" t="s">
        <v>19</v>
      </c>
      <c r="F67" s="21" t="s">
        <v>117</v>
      </c>
      <c r="G67" s="32"/>
      <c r="H67" s="23" t="str">
        <f t="shared" ref="H67:H130" si="3">IF(G67="","",IF(G67&gt;I67,"▽","▲"))</f>
        <v/>
      </c>
      <c r="I67" s="32">
        <v>103740</v>
      </c>
      <c r="J67" s="55"/>
      <c r="K67" s="35"/>
      <c r="L67" s="77" t="str">
        <f t="shared" si="1"/>
        <v/>
      </c>
      <c r="M67" s="78" t="str">
        <f t="shared" si="2"/>
        <v/>
      </c>
    </row>
    <row r="68" spans="1:13" s="27" customFormat="1" ht="14.1" customHeight="1">
      <c r="A68" s="17"/>
      <c r="B68" s="18" t="s">
        <v>167</v>
      </c>
      <c r="C68" s="86" t="s">
        <v>168</v>
      </c>
      <c r="D68" s="87"/>
      <c r="E68" s="21" t="s">
        <v>19</v>
      </c>
      <c r="F68" s="21" t="s">
        <v>117</v>
      </c>
      <c r="G68" s="32"/>
      <c r="H68" s="23" t="str">
        <f t="shared" si="3"/>
        <v/>
      </c>
      <c r="I68" s="32">
        <v>302000</v>
      </c>
      <c r="J68" s="55"/>
      <c r="K68" s="35"/>
      <c r="L68" s="77" t="str">
        <f t="shared" ref="L68:L131" si="4">IF(G68="","",I68-G68)</f>
        <v/>
      </c>
      <c r="M68" s="78" t="str">
        <f t="shared" ref="M68:M131" si="5">IF(G68="","",((I68-G68)/G68)*100)</f>
        <v/>
      </c>
    </row>
    <row r="69" spans="1:13" s="27" customFormat="1" ht="14.1" customHeight="1">
      <c r="A69" s="17"/>
      <c r="B69" s="28" t="s">
        <v>169</v>
      </c>
      <c r="C69" s="86" t="s">
        <v>692</v>
      </c>
      <c r="D69" s="87"/>
      <c r="E69" s="21" t="s">
        <v>19</v>
      </c>
      <c r="F69" s="21" t="s">
        <v>117</v>
      </c>
      <c r="G69" s="32"/>
      <c r="H69" s="23" t="str">
        <f t="shared" si="3"/>
        <v/>
      </c>
      <c r="I69" s="32">
        <v>62800</v>
      </c>
      <c r="J69" s="35"/>
      <c r="K69" s="35"/>
      <c r="L69" s="77" t="str">
        <f t="shared" si="4"/>
        <v/>
      </c>
      <c r="M69" s="78" t="str">
        <f t="shared" si="5"/>
        <v/>
      </c>
    </row>
    <row r="70" spans="1:13" s="27" customFormat="1" ht="14.1" customHeight="1">
      <c r="A70" s="17"/>
      <c r="B70" s="28" t="s">
        <v>171</v>
      </c>
      <c r="C70" s="86" t="s">
        <v>693</v>
      </c>
      <c r="D70" s="87"/>
      <c r="E70" s="21" t="s">
        <v>15</v>
      </c>
      <c r="F70" s="21" t="s">
        <v>23</v>
      </c>
      <c r="G70" s="32"/>
      <c r="H70" s="23" t="str">
        <f t="shared" si="3"/>
        <v/>
      </c>
      <c r="I70" s="32">
        <v>1400000</v>
      </c>
      <c r="J70" s="21"/>
      <c r="K70" s="21"/>
      <c r="L70" s="77" t="str">
        <f t="shared" si="4"/>
        <v/>
      </c>
      <c r="M70" s="78" t="str">
        <f t="shared" si="5"/>
        <v/>
      </c>
    </row>
    <row r="71" spans="1:13" s="27" customFormat="1" ht="14.1" customHeight="1">
      <c r="A71" s="17"/>
      <c r="B71" s="28" t="s">
        <v>173</v>
      </c>
      <c r="C71" s="86" t="s">
        <v>174</v>
      </c>
      <c r="D71" s="87"/>
      <c r="E71" s="21" t="s">
        <v>19</v>
      </c>
      <c r="F71" s="21" t="s">
        <v>65</v>
      </c>
      <c r="G71" s="32"/>
      <c r="H71" s="23" t="str">
        <f t="shared" si="3"/>
        <v/>
      </c>
      <c r="I71" s="32">
        <v>74200</v>
      </c>
      <c r="J71" s="21"/>
      <c r="K71" s="21"/>
      <c r="L71" s="77" t="str">
        <f t="shared" si="4"/>
        <v/>
      </c>
      <c r="M71" s="78" t="str">
        <f t="shared" si="5"/>
        <v/>
      </c>
    </row>
    <row r="72" spans="1:13" s="27" customFormat="1" ht="14.1" customHeight="1">
      <c r="A72" s="17"/>
      <c r="B72" s="28" t="s">
        <v>178</v>
      </c>
      <c r="C72" s="86" t="s">
        <v>694</v>
      </c>
      <c r="D72" s="87"/>
      <c r="E72" s="21" t="s">
        <v>15</v>
      </c>
      <c r="F72" s="21" t="s">
        <v>42</v>
      </c>
      <c r="G72" s="32"/>
      <c r="H72" s="23" t="str">
        <f t="shared" si="3"/>
        <v/>
      </c>
      <c r="I72" s="32">
        <v>185</v>
      </c>
      <c r="J72" s="35"/>
      <c r="K72" s="35"/>
      <c r="L72" s="77" t="str">
        <f t="shared" si="4"/>
        <v/>
      </c>
      <c r="M72" s="78" t="str">
        <f t="shared" si="5"/>
        <v/>
      </c>
    </row>
    <row r="73" spans="1:13" s="27" customFormat="1" ht="14.1" customHeight="1">
      <c r="A73" s="17"/>
      <c r="B73" s="28" t="s">
        <v>180</v>
      </c>
      <c r="C73" s="86" t="s">
        <v>181</v>
      </c>
      <c r="D73" s="87"/>
      <c r="E73" s="21" t="s">
        <v>19</v>
      </c>
      <c r="F73" s="20" t="s">
        <v>157</v>
      </c>
      <c r="G73" s="32"/>
      <c r="H73" s="23" t="str">
        <f t="shared" si="3"/>
        <v/>
      </c>
      <c r="I73" s="32">
        <v>21500</v>
      </c>
      <c r="J73" s="35"/>
      <c r="K73" s="35"/>
      <c r="L73" s="77" t="str">
        <f t="shared" si="4"/>
        <v/>
      </c>
      <c r="M73" s="78" t="str">
        <f t="shared" si="5"/>
        <v/>
      </c>
    </row>
    <row r="74" spans="1:13" s="27" customFormat="1" ht="14.1" customHeight="1">
      <c r="A74" s="17" t="s">
        <v>182</v>
      </c>
      <c r="B74" s="28" t="s">
        <v>183</v>
      </c>
      <c r="C74" s="84" t="s">
        <v>184</v>
      </c>
      <c r="D74" s="85"/>
      <c r="E74" s="21" t="s">
        <v>47</v>
      </c>
      <c r="F74" s="21" t="s">
        <v>42</v>
      </c>
      <c r="G74" s="32"/>
      <c r="H74" s="23" t="str">
        <f t="shared" si="3"/>
        <v/>
      </c>
      <c r="I74" s="32">
        <v>80</v>
      </c>
      <c r="J74" s="35"/>
      <c r="K74" s="35"/>
      <c r="L74" s="77" t="str">
        <f t="shared" si="4"/>
        <v/>
      </c>
      <c r="M74" s="78" t="str">
        <f t="shared" si="5"/>
        <v/>
      </c>
    </row>
    <row r="75" spans="1:13" s="27" customFormat="1" ht="14.1" customHeight="1">
      <c r="A75" s="17"/>
      <c r="B75" s="28" t="s">
        <v>185</v>
      </c>
      <c r="C75" s="86" t="s">
        <v>186</v>
      </c>
      <c r="D75" s="87"/>
      <c r="E75" s="21" t="s">
        <v>19</v>
      </c>
      <c r="F75" s="21" t="s">
        <v>42</v>
      </c>
      <c r="G75" s="32"/>
      <c r="H75" s="23" t="str">
        <f t="shared" si="3"/>
        <v/>
      </c>
      <c r="I75" s="32">
        <v>800</v>
      </c>
      <c r="J75" s="35"/>
      <c r="K75" s="35"/>
      <c r="L75" s="77" t="str">
        <f t="shared" si="4"/>
        <v/>
      </c>
      <c r="M75" s="78" t="str">
        <f t="shared" si="5"/>
        <v/>
      </c>
    </row>
    <row r="76" spans="1:13" s="27" customFormat="1" ht="14.1" customHeight="1">
      <c r="A76" s="17"/>
      <c r="B76" s="28" t="s">
        <v>187</v>
      </c>
      <c r="C76" s="86" t="s">
        <v>772</v>
      </c>
      <c r="D76" s="85"/>
      <c r="E76" s="21" t="s">
        <v>19</v>
      </c>
      <c r="F76" s="21" t="s">
        <v>42</v>
      </c>
      <c r="G76" s="32"/>
      <c r="H76" s="23" t="str">
        <f t="shared" si="3"/>
        <v/>
      </c>
      <c r="I76" s="32">
        <v>480</v>
      </c>
      <c r="J76" s="35"/>
      <c r="K76" s="35"/>
      <c r="L76" s="77" t="str">
        <f t="shared" si="4"/>
        <v/>
      </c>
      <c r="M76" s="78" t="str">
        <f t="shared" si="5"/>
        <v/>
      </c>
    </row>
    <row r="77" spans="1:13" s="27" customFormat="1" ht="14.1" customHeight="1">
      <c r="A77" s="17"/>
      <c r="B77" s="28" t="s">
        <v>189</v>
      </c>
      <c r="C77" s="86" t="s">
        <v>190</v>
      </c>
      <c r="D77" s="87"/>
      <c r="E77" s="21" t="s">
        <v>19</v>
      </c>
      <c r="F77" s="20" t="s">
        <v>157</v>
      </c>
      <c r="G77" s="32"/>
      <c r="H77" s="23" t="str">
        <f t="shared" si="3"/>
        <v/>
      </c>
      <c r="I77" s="32">
        <v>140000</v>
      </c>
      <c r="J77" s="35"/>
      <c r="K77" s="35"/>
      <c r="L77" s="77" t="str">
        <f t="shared" si="4"/>
        <v/>
      </c>
      <c r="M77" s="78" t="str">
        <f t="shared" si="5"/>
        <v/>
      </c>
    </row>
    <row r="78" spans="1:13" s="27" customFormat="1" ht="14.1" customHeight="1">
      <c r="A78" s="17"/>
      <c r="B78" s="18" t="s">
        <v>773</v>
      </c>
      <c r="C78" s="84" t="s">
        <v>774</v>
      </c>
      <c r="D78" s="85"/>
      <c r="E78" s="21" t="s">
        <v>19</v>
      </c>
      <c r="F78" s="21" t="s">
        <v>193</v>
      </c>
      <c r="G78" s="32"/>
      <c r="H78" s="23" t="str">
        <f t="shared" si="3"/>
        <v/>
      </c>
      <c r="I78" s="32">
        <v>9000</v>
      </c>
      <c r="J78" s="35"/>
      <c r="K78" s="35"/>
      <c r="L78" s="77" t="str">
        <f t="shared" si="4"/>
        <v/>
      </c>
      <c r="M78" s="78" t="str">
        <f t="shared" si="5"/>
        <v/>
      </c>
    </row>
    <row r="79" spans="1:13" s="27" customFormat="1" ht="14.1" customHeight="1">
      <c r="A79" s="17"/>
      <c r="B79" s="28" t="s">
        <v>194</v>
      </c>
      <c r="C79" s="86" t="s">
        <v>695</v>
      </c>
      <c r="D79" s="87"/>
      <c r="E79" s="21" t="s">
        <v>15</v>
      </c>
      <c r="F79" s="20" t="s">
        <v>157</v>
      </c>
      <c r="G79" s="32"/>
      <c r="H79" s="23" t="str">
        <f t="shared" si="3"/>
        <v/>
      </c>
      <c r="I79" s="32">
        <v>41000</v>
      </c>
      <c r="J79" s="35"/>
      <c r="K79" s="35"/>
      <c r="L79" s="77" t="str">
        <f t="shared" si="4"/>
        <v/>
      </c>
      <c r="M79" s="78" t="str">
        <f t="shared" si="5"/>
        <v/>
      </c>
    </row>
    <row r="80" spans="1:13" s="27" customFormat="1" ht="14.1" customHeight="1">
      <c r="A80" s="17"/>
      <c r="B80" s="28" t="s">
        <v>196</v>
      </c>
      <c r="C80" s="86" t="s">
        <v>197</v>
      </c>
      <c r="D80" s="87"/>
      <c r="E80" s="21" t="s">
        <v>19</v>
      </c>
      <c r="F80" s="21" t="s">
        <v>68</v>
      </c>
      <c r="G80" s="32"/>
      <c r="H80" s="23" t="str">
        <f t="shared" si="3"/>
        <v/>
      </c>
      <c r="I80" s="32">
        <v>16000</v>
      </c>
      <c r="J80" s="35"/>
      <c r="K80" s="35"/>
      <c r="L80" s="77" t="str">
        <f t="shared" si="4"/>
        <v/>
      </c>
      <c r="M80" s="78" t="str">
        <f t="shared" si="5"/>
        <v/>
      </c>
    </row>
    <row r="81" spans="1:13" s="27" customFormat="1" ht="14.1" customHeight="1">
      <c r="A81" s="17"/>
      <c r="B81" s="28" t="s">
        <v>198</v>
      </c>
      <c r="C81" s="86" t="s">
        <v>199</v>
      </c>
      <c r="D81" s="87"/>
      <c r="E81" s="21" t="s">
        <v>19</v>
      </c>
      <c r="F81" s="20" t="s">
        <v>157</v>
      </c>
      <c r="G81" s="32"/>
      <c r="H81" s="23" t="str">
        <f t="shared" si="3"/>
        <v/>
      </c>
      <c r="I81" s="32">
        <v>31000</v>
      </c>
      <c r="J81" s="35"/>
      <c r="K81" s="35"/>
      <c r="L81" s="77" t="str">
        <f t="shared" si="4"/>
        <v/>
      </c>
      <c r="M81" s="78" t="str">
        <f t="shared" si="5"/>
        <v/>
      </c>
    </row>
    <row r="82" spans="1:13" s="27" customFormat="1" ht="14.1" customHeight="1">
      <c r="A82" s="17"/>
      <c r="B82" s="28" t="s">
        <v>200</v>
      </c>
      <c r="C82" s="86" t="s">
        <v>201</v>
      </c>
      <c r="D82" s="87"/>
      <c r="E82" s="21" t="s">
        <v>19</v>
      </c>
      <c r="F82" s="20" t="s">
        <v>202</v>
      </c>
      <c r="G82" s="32"/>
      <c r="H82" s="23" t="str">
        <f t="shared" si="3"/>
        <v/>
      </c>
      <c r="I82" s="32">
        <v>39000</v>
      </c>
      <c r="J82" s="35"/>
      <c r="K82" s="35"/>
      <c r="L82" s="77" t="str">
        <f t="shared" si="4"/>
        <v/>
      </c>
      <c r="M82" s="78" t="str">
        <f t="shared" si="5"/>
        <v/>
      </c>
    </row>
    <row r="83" spans="1:13" s="27" customFormat="1" ht="14.1" customHeight="1">
      <c r="A83" s="17"/>
      <c r="B83" s="28" t="s">
        <v>203</v>
      </c>
      <c r="C83" s="86" t="s">
        <v>204</v>
      </c>
      <c r="D83" s="87"/>
      <c r="E83" s="21" t="s">
        <v>19</v>
      </c>
      <c r="F83" s="21" t="s">
        <v>205</v>
      </c>
      <c r="G83" s="32"/>
      <c r="H83" s="23" t="str">
        <f t="shared" si="3"/>
        <v/>
      </c>
      <c r="I83" s="32">
        <v>50000</v>
      </c>
      <c r="J83" s="35"/>
      <c r="K83" s="35"/>
      <c r="L83" s="77" t="str">
        <f t="shared" si="4"/>
        <v/>
      </c>
      <c r="M83" s="78" t="str">
        <f t="shared" si="5"/>
        <v/>
      </c>
    </row>
    <row r="84" spans="1:13" s="27" customFormat="1" ht="14.1" customHeight="1">
      <c r="A84" s="17"/>
      <c r="B84" s="28" t="s">
        <v>206</v>
      </c>
      <c r="C84" s="86" t="s">
        <v>207</v>
      </c>
      <c r="D84" s="87"/>
      <c r="E84" s="21" t="s">
        <v>19</v>
      </c>
      <c r="F84" s="21" t="s">
        <v>208</v>
      </c>
      <c r="G84" s="32"/>
      <c r="H84" s="23" t="str">
        <f t="shared" si="3"/>
        <v/>
      </c>
      <c r="I84" s="32">
        <v>2080</v>
      </c>
      <c r="J84" s="35"/>
      <c r="K84" s="35"/>
      <c r="L84" s="77" t="str">
        <f t="shared" si="4"/>
        <v/>
      </c>
      <c r="M84" s="78" t="str">
        <f t="shared" si="5"/>
        <v/>
      </c>
    </row>
    <row r="85" spans="1:13" s="27" customFormat="1" ht="14.1" customHeight="1">
      <c r="A85" s="17"/>
      <c r="B85" s="28" t="s">
        <v>775</v>
      </c>
      <c r="C85" s="89" t="s">
        <v>776</v>
      </c>
      <c r="D85" s="87"/>
      <c r="E85" s="21" t="s">
        <v>19</v>
      </c>
      <c r="F85" s="21" t="s">
        <v>205</v>
      </c>
      <c r="G85" s="58"/>
      <c r="H85" s="23" t="str">
        <f t="shared" si="3"/>
        <v/>
      </c>
      <c r="I85" s="58">
        <v>57000</v>
      </c>
      <c r="J85" s="35"/>
      <c r="K85" s="35"/>
      <c r="L85" s="77" t="str">
        <f>IF(G85="","",I85-G85)</f>
        <v/>
      </c>
      <c r="M85" s="78" t="str">
        <f>IF(G85="","",((I85-G85)/G85)*100)</f>
        <v/>
      </c>
    </row>
    <row r="86" spans="1:13" s="27" customFormat="1" ht="14.1" customHeight="1">
      <c r="A86" s="17"/>
      <c r="B86" s="28" t="s">
        <v>211</v>
      </c>
      <c r="C86" s="89" t="s">
        <v>696</v>
      </c>
      <c r="D86" s="87"/>
      <c r="E86" s="21" t="s">
        <v>19</v>
      </c>
      <c r="F86" s="21" t="s">
        <v>213</v>
      </c>
      <c r="G86" s="58"/>
      <c r="H86" s="23" t="str">
        <f t="shared" si="3"/>
        <v/>
      </c>
      <c r="I86" s="58">
        <v>87980</v>
      </c>
      <c r="J86" s="35"/>
      <c r="K86" s="35"/>
      <c r="L86" s="77" t="str">
        <f t="shared" si="4"/>
        <v/>
      </c>
      <c r="M86" s="78" t="str">
        <f t="shared" si="5"/>
        <v/>
      </c>
    </row>
    <row r="87" spans="1:13" s="27" customFormat="1" ht="14.1" customHeight="1">
      <c r="A87" s="17"/>
      <c r="B87" s="18" t="s">
        <v>214</v>
      </c>
      <c r="C87" s="86" t="s">
        <v>215</v>
      </c>
      <c r="D87" s="87"/>
      <c r="E87" s="21" t="s">
        <v>15</v>
      </c>
      <c r="F87" s="20" t="s">
        <v>16</v>
      </c>
      <c r="G87" s="32"/>
      <c r="H87" s="23" t="str">
        <f t="shared" si="3"/>
        <v/>
      </c>
      <c r="I87" s="32">
        <v>10900</v>
      </c>
      <c r="J87" s="35"/>
      <c r="K87" s="35"/>
      <c r="L87" s="77" t="str">
        <f t="shared" si="4"/>
        <v/>
      </c>
      <c r="M87" s="78" t="str">
        <f t="shared" si="5"/>
        <v/>
      </c>
    </row>
    <row r="88" spans="1:13" s="27" customFormat="1" ht="14.1" customHeight="1">
      <c r="A88" s="17"/>
      <c r="B88" s="18" t="s">
        <v>216</v>
      </c>
      <c r="C88" s="86" t="s">
        <v>217</v>
      </c>
      <c r="D88" s="87"/>
      <c r="E88" s="21" t="s">
        <v>19</v>
      </c>
      <c r="F88" s="20" t="s">
        <v>157</v>
      </c>
      <c r="G88" s="32"/>
      <c r="H88" s="23" t="str">
        <f t="shared" si="3"/>
        <v/>
      </c>
      <c r="I88" s="32">
        <v>9530</v>
      </c>
      <c r="J88" s="21"/>
      <c r="K88" s="21"/>
      <c r="L88" s="77" t="str">
        <f t="shared" si="4"/>
        <v/>
      </c>
      <c r="M88" s="78" t="str">
        <f t="shared" si="5"/>
        <v/>
      </c>
    </row>
    <row r="89" spans="1:13" s="27" customFormat="1" ht="14.1" customHeight="1">
      <c r="A89" s="17"/>
      <c r="B89" s="28" t="s">
        <v>218</v>
      </c>
      <c r="C89" s="86" t="s">
        <v>219</v>
      </c>
      <c r="D89" s="87"/>
      <c r="E89" s="21" t="s">
        <v>19</v>
      </c>
      <c r="F89" s="21" t="s">
        <v>220</v>
      </c>
      <c r="G89" s="32"/>
      <c r="H89" s="23" t="str">
        <f t="shared" si="3"/>
        <v/>
      </c>
      <c r="I89" s="32">
        <v>75500</v>
      </c>
      <c r="J89" s="55"/>
      <c r="K89" s="21"/>
      <c r="L89" s="77" t="str">
        <f t="shared" si="4"/>
        <v/>
      </c>
      <c r="M89" s="78" t="str">
        <f t="shared" si="5"/>
        <v/>
      </c>
    </row>
    <row r="90" spans="1:13" s="27" customFormat="1" ht="14.1" customHeight="1">
      <c r="A90" s="17"/>
      <c r="B90" s="28" t="s">
        <v>221</v>
      </c>
      <c r="C90" s="86" t="s">
        <v>222</v>
      </c>
      <c r="D90" s="87"/>
      <c r="E90" s="21" t="s">
        <v>19</v>
      </c>
      <c r="F90" s="21" t="s">
        <v>220</v>
      </c>
      <c r="G90" s="32"/>
      <c r="H90" s="23" t="str">
        <f t="shared" si="3"/>
        <v/>
      </c>
      <c r="I90" s="32">
        <v>221000</v>
      </c>
      <c r="J90" s="55"/>
      <c r="K90" s="21"/>
      <c r="L90" s="77" t="str">
        <f t="shared" si="4"/>
        <v/>
      </c>
      <c r="M90" s="78" t="str">
        <f t="shared" si="5"/>
        <v/>
      </c>
    </row>
    <row r="91" spans="1:13" s="27" customFormat="1" ht="14.1" customHeight="1">
      <c r="A91" s="17" t="s">
        <v>182</v>
      </c>
      <c r="B91" s="28" t="s">
        <v>223</v>
      </c>
      <c r="C91" s="86" t="s">
        <v>224</v>
      </c>
      <c r="D91" s="87"/>
      <c r="E91" s="21" t="s">
        <v>19</v>
      </c>
      <c r="F91" s="21" t="s">
        <v>220</v>
      </c>
      <c r="G91" s="32"/>
      <c r="H91" s="23" t="str">
        <f t="shared" si="3"/>
        <v/>
      </c>
      <c r="I91" s="32">
        <v>97000</v>
      </c>
      <c r="J91" s="35"/>
      <c r="K91" s="35"/>
      <c r="L91" s="77" t="str">
        <f t="shared" si="4"/>
        <v/>
      </c>
      <c r="M91" s="78" t="str">
        <f t="shared" si="5"/>
        <v/>
      </c>
    </row>
    <row r="92" spans="1:13" s="27" customFormat="1" ht="14.1" customHeight="1">
      <c r="A92" s="17"/>
      <c r="B92" s="28" t="s">
        <v>225</v>
      </c>
      <c r="C92" s="86" t="s">
        <v>226</v>
      </c>
      <c r="D92" s="87"/>
      <c r="E92" s="21" t="s">
        <v>19</v>
      </c>
      <c r="F92" s="21" t="s">
        <v>220</v>
      </c>
      <c r="G92" s="32"/>
      <c r="H92" s="23" t="str">
        <f t="shared" si="3"/>
        <v/>
      </c>
      <c r="I92" s="32">
        <v>119350</v>
      </c>
      <c r="J92" s="55"/>
      <c r="K92" s="35"/>
      <c r="L92" s="77" t="str">
        <f t="shared" si="4"/>
        <v/>
      </c>
      <c r="M92" s="78" t="str">
        <f t="shared" si="5"/>
        <v/>
      </c>
    </row>
    <row r="93" spans="1:13" s="27" customFormat="1" ht="14.1" customHeight="1">
      <c r="A93" s="17"/>
      <c r="B93" s="28" t="s">
        <v>227</v>
      </c>
      <c r="C93" s="86" t="s">
        <v>697</v>
      </c>
      <c r="D93" s="85"/>
      <c r="E93" s="21" t="s">
        <v>19</v>
      </c>
      <c r="F93" s="20" t="s">
        <v>157</v>
      </c>
      <c r="G93" s="32"/>
      <c r="H93" s="23" t="str">
        <f t="shared" si="3"/>
        <v/>
      </c>
      <c r="I93" s="32">
        <v>16000</v>
      </c>
      <c r="J93" s="35"/>
      <c r="K93" s="35"/>
      <c r="L93" s="77" t="str">
        <f t="shared" si="4"/>
        <v/>
      </c>
      <c r="M93" s="78" t="str">
        <f t="shared" si="5"/>
        <v/>
      </c>
    </row>
    <row r="94" spans="1:13" s="27" customFormat="1" ht="14.1" customHeight="1">
      <c r="A94" s="17"/>
      <c r="B94" s="28" t="s">
        <v>229</v>
      </c>
      <c r="C94" s="84" t="s">
        <v>777</v>
      </c>
      <c r="D94" s="85"/>
      <c r="E94" s="21" t="s">
        <v>19</v>
      </c>
      <c r="F94" s="20" t="s">
        <v>157</v>
      </c>
      <c r="G94" s="32"/>
      <c r="H94" s="23" t="str">
        <f t="shared" si="3"/>
        <v/>
      </c>
      <c r="I94" s="32">
        <v>9200</v>
      </c>
      <c r="J94" s="55"/>
      <c r="K94" s="35"/>
      <c r="L94" s="77" t="str">
        <f t="shared" si="4"/>
        <v/>
      </c>
      <c r="M94" s="78" t="str">
        <f t="shared" si="5"/>
        <v/>
      </c>
    </row>
    <row r="95" spans="1:13" s="27" customFormat="1" ht="14.1" customHeight="1">
      <c r="A95" s="17"/>
      <c r="B95" s="18" t="s">
        <v>231</v>
      </c>
      <c r="C95" s="84" t="s">
        <v>698</v>
      </c>
      <c r="D95" s="85"/>
      <c r="E95" s="21" t="s">
        <v>19</v>
      </c>
      <c r="F95" s="21" t="s">
        <v>42</v>
      </c>
      <c r="G95" s="32"/>
      <c r="H95" s="23" t="str">
        <f t="shared" si="3"/>
        <v/>
      </c>
      <c r="I95" s="32">
        <v>1940</v>
      </c>
      <c r="J95" s="21"/>
      <c r="K95" s="21"/>
      <c r="L95" s="77" t="str">
        <f t="shared" si="4"/>
        <v/>
      </c>
      <c r="M95" s="78" t="str">
        <f t="shared" si="5"/>
        <v/>
      </c>
    </row>
    <row r="96" spans="1:13" s="27" customFormat="1" ht="14.1" customHeight="1">
      <c r="A96" s="17"/>
      <c r="B96" s="28" t="s">
        <v>778</v>
      </c>
      <c r="C96" s="86" t="s">
        <v>234</v>
      </c>
      <c r="D96" s="87"/>
      <c r="E96" s="21" t="s">
        <v>19</v>
      </c>
      <c r="F96" s="20" t="s">
        <v>157</v>
      </c>
      <c r="G96" s="32"/>
      <c r="H96" s="23" t="str">
        <f t="shared" si="3"/>
        <v/>
      </c>
      <c r="I96" s="32">
        <v>10400</v>
      </c>
      <c r="J96" s="35"/>
      <c r="K96" s="35"/>
      <c r="L96" s="77" t="str">
        <f t="shared" si="4"/>
        <v/>
      </c>
      <c r="M96" s="78" t="str">
        <f t="shared" si="5"/>
        <v/>
      </c>
    </row>
    <row r="97" spans="1:13" s="27" customFormat="1" ht="14.1" customHeight="1">
      <c r="A97" s="17"/>
      <c r="B97" s="18" t="s">
        <v>699</v>
      </c>
      <c r="C97" s="84" t="s">
        <v>700</v>
      </c>
      <c r="D97" s="85"/>
      <c r="E97" s="21" t="s">
        <v>19</v>
      </c>
      <c r="F97" s="21" t="s">
        <v>42</v>
      </c>
      <c r="G97" s="32"/>
      <c r="H97" s="23" t="str">
        <f t="shared" si="3"/>
        <v/>
      </c>
      <c r="I97" s="32">
        <v>33500</v>
      </c>
      <c r="J97" s="21"/>
      <c r="K97" s="35"/>
      <c r="L97" s="77" t="str">
        <f t="shared" si="4"/>
        <v/>
      </c>
      <c r="M97" s="78" t="str">
        <f t="shared" si="5"/>
        <v/>
      </c>
    </row>
    <row r="98" spans="1:13" s="27" customFormat="1" ht="14.1" customHeight="1">
      <c r="A98" s="17"/>
      <c r="B98" s="28" t="s">
        <v>237</v>
      </c>
      <c r="C98" s="86" t="s">
        <v>238</v>
      </c>
      <c r="D98" s="87"/>
      <c r="E98" s="21" t="s">
        <v>19</v>
      </c>
      <c r="F98" s="20" t="s">
        <v>157</v>
      </c>
      <c r="G98" s="32"/>
      <c r="H98" s="23" t="str">
        <f t="shared" si="3"/>
        <v/>
      </c>
      <c r="I98" s="32">
        <v>9000</v>
      </c>
      <c r="J98" s="21"/>
      <c r="K98" s="35"/>
      <c r="L98" s="77" t="str">
        <f t="shared" si="4"/>
        <v/>
      </c>
      <c r="M98" s="78" t="str">
        <f t="shared" si="5"/>
        <v/>
      </c>
    </row>
    <row r="99" spans="1:13" s="27" customFormat="1" ht="14.1" customHeight="1">
      <c r="A99" s="17"/>
      <c r="B99" s="18" t="s">
        <v>239</v>
      </c>
      <c r="C99" s="84" t="s">
        <v>240</v>
      </c>
      <c r="D99" s="85"/>
      <c r="E99" s="21" t="s">
        <v>19</v>
      </c>
      <c r="F99" s="21" t="s">
        <v>42</v>
      </c>
      <c r="G99" s="32"/>
      <c r="H99" s="23" t="str">
        <f t="shared" si="3"/>
        <v/>
      </c>
      <c r="I99" s="32">
        <v>4700</v>
      </c>
      <c r="J99" s="21"/>
      <c r="K99" s="21"/>
      <c r="L99" s="77" t="str">
        <f t="shared" si="4"/>
        <v/>
      </c>
      <c r="M99" s="78" t="str">
        <f t="shared" si="5"/>
        <v/>
      </c>
    </row>
    <row r="100" spans="1:13" s="27" customFormat="1" ht="14.1" customHeight="1">
      <c r="A100" s="17" t="s">
        <v>241</v>
      </c>
      <c r="B100" s="18" t="s">
        <v>242</v>
      </c>
      <c r="C100" s="84" t="s">
        <v>243</v>
      </c>
      <c r="D100" s="85"/>
      <c r="E100" s="21" t="s">
        <v>19</v>
      </c>
      <c r="F100" s="20" t="s">
        <v>244</v>
      </c>
      <c r="G100" s="32"/>
      <c r="H100" s="23" t="str">
        <f t="shared" si="3"/>
        <v/>
      </c>
      <c r="I100" s="32">
        <v>2270</v>
      </c>
      <c r="J100" s="35"/>
      <c r="K100" s="21"/>
      <c r="L100" s="77" t="str">
        <f t="shared" si="4"/>
        <v/>
      </c>
      <c r="M100" s="78" t="str">
        <f t="shared" si="5"/>
        <v/>
      </c>
    </row>
    <row r="101" spans="1:13" s="27" customFormat="1" ht="14.1" customHeight="1">
      <c r="A101" s="17"/>
      <c r="B101" s="18" t="s">
        <v>245</v>
      </c>
      <c r="C101" s="84" t="s">
        <v>246</v>
      </c>
      <c r="D101" s="85"/>
      <c r="E101" s="21" t="s">
        <v>19</v>
      </c>
      <c r="F101" s="20" t="s">
        <v>50</v>
      </c>
      <c r="G101" s="32"/>
      <c r="H101" s="23" t="str">
        <f t="shared" si="3"/>
        <v/>
      </c>
      <c r="I101" s="32">
        <v>3020</v>
      </c>
      <c r="J101" s="35"/>
      <c r="K101" s="21"/>
      <c r="L101" s="77" t="str">
        <f t="shared" si="4"/>
        <v/>
      </c>
      <c r="M101" s="78" t="str">
        <f t="shared" si="5"/>
        <v/>
      </c>
    </row>
    <row r="102" spans="1:13" s="27" customFormat="1" ht="14.1" customHeight="1">
      <c r="A102" s="17"/>
      <c r="B102" s="18" t="s">
        <v>247</v>
      </c>
      <c r="C102" s="84" t="s">
        <v>248</v>
      </c>
      <c r="D102" s="85"/>
      <c r="E102" s="21" t="s">
        <v>19</v>
      </c>
      <c r="F102" s="20" t="s">
        <v>50</v>
      </c>
      <c r="G102" s="32"/>
      <c r="H102" s="23" t="str">
        <f t="shared" si="3"/>
        <v/>
      </c>
      <c r="I102" s="32">
        <v>6830</v>
      </c>
      <c r="J102" s="21"/>
      <c r="K102" s="21"/>
      <c r="L102" s="77" t="str">
        <f t="shared" si="4"/>
        <v/>
      </c>
      <c r="M102" s="78" t="str">
        <f t="shared" si="5"/>
        <v/>
      </c>
    </row>
    <row r="103" spans="1:13" s="27" customFormat="1" ht="14.1" customHeight="1">
      <c r="A103" s="17"/>
      <c r="B103" s="28" t="s">
        <v>249</v>
      </c>
      <c r="C103" s="86" t="s">
        <v>250</v>
      </c>
      <c r="D103" s="87"/>
      <c r="E103" s="21" t="s">
        <v>19</v>
      </c>
      <c r="F103" s="21" t="s">
        <v>50</v>
      </c>
      <c r="G103" s="32"/>
      <c r="H103" s="23" t="str">
        <f t="shared" si="3"/>
        <v/>
      </c>
      <c r="I103" s="32">
        <v>960</v>
      </c>
      <c r="J103" s="21"/>
      <c r="K103" s="21"/>
      <c r="L103" s="77" t="str">
        <f t="shared" si="4"/>
        <v/>
      </c>
      <c r="M103" s="78" t="str">
        <f t="shared" si="5"/>
        <v/>
      </c>
    </row>
    <row r="104" spans="1:13" s="27" customFormat="1" ht="14.1" customHeight="1">
      <c r="A104" s="17"/>
      <c r="B104" s="18" t="s">
        <v>251</v>
      </c>
      <c r="C104" s="84" t="s">
        <v>252</v>
      </c>
      <c r="D104" s="85"/>
      <c r="E104" s="21" t="s">
        <v>19</v>
      </c>
      <c r="F104" s="21" t="s">
        <v>117</v>
      </c>
      <c r="G104" s="32"/>
      <c r="H104" s="23" t="str">
        <f t="shared" si="3"/>
        <v/>
      </c>
      <c r="I104" s="32">
        <v>4040</v>
      </c>
      <c r="J104" s="21"/>
      <c r="K104" s="35"/>
      <c r="L104" s="77" t="str">
        <f t="shared" si="4"/>
        <v/>
      </c>
      <c r="M104" s="78" t="str">
        <f t="shared" si="5"/>
        <v/>
      </c>
    </row>
    <row r="105" spans="1:13" s="27" customFormat="1" ht="14.1" customHeight="1">
      <c r="A105" s="17"/>
      <c r="B105" s="18" t="s">
        <v>253</v>
      </c>
      <c r="C105" s="84" t="s">
        <v>254</v>
      </c>
      <c r="D105" s="85"/>
      <c r="E105" s="21" t="s">
        <v>19</v>
      </c>
      <c r="F105" s="20" t="s">
        <v>244</v>
      </c>
      <c r="G105" s="54"/>
      <c r="H105" s="23" t="str">
        <f t="shared" si="3"/>
        <v/>
      </c>
      <c r="I105" s="54">
        <v>6620</v>
      </c>
      <c r="J105" s="35"/>
      <c r="K105" s="21"/>
      <c r="L105" s="77" t="str">
        <f t="shared" si="4"/>
        <v/>
      </c>
      <c r="M105" s="78" t="str">
        <f t="shared" si="5"/>
        <v/>
      </c>
    </row>
    <row r="106" spans="1:13" s="27" customFormat="1" ht="14.1" customHeight="1">
      <c r="A106" s="17"/>
      <c r="B106" s="28" t="s">
        <v>255</v>
      </c>
      <c r="C106" s="86" t="s">
        <v>779</v>
      </c>
      <c r="D106" s="87"/>
      <c r="E106" s="21" t="s">
        <v>19</v>
      </c>
      <c r="F106" s="20" t="s">
        <v>244</v>
      </c>
      <c r="G106" s="54"/>
      <c r="H106" s="23" t="str">
        <f t="shared" si="3"/>
        <v/>
      </c>
      <c r="I106" s="54">
        <v>800</v>
      </c>
      <c r="J106" s="21"/>
      <c r="K106" s="21"/>
      <c r="L106" s="77" t="str">
        <f t="shared" si="4"/>
        <v/>
      </c>
      <c r="M106" s="78" t="str">
        <f t="shared" si="5"/>
        <v/>
      </c>
    </row>
    <row r="107" spans="1:13" s="27" customFormat="1" ht="14.1" customHeight="1">
      <c r="A107" s="17"/>
      <c r="B107" s="28" t="s">
        <v>257</v>
      </c>
      <c r="C107" s="86" t="s">
        <v>258</v>
      </c>
      <c r="D107" s="87"/>
      <c r="E107" s="21" t="s">
        <v>19</v>
      </c>
      <c r="F107" s="20" t="s">
        <v>50</v>
      </c>
      <c r="G107" s="32"/>
      <c r="H107" s="23" t="str">
        <f t="shared" si="3"/>
        <v/>
      </c>
      <c r="I107" s="32">
        <v>53590</v>
      </c>
      <c r="J107" s="35"/>
      <c r="K107" s="35"/>
      <c r="L107" s="77" t="str">
        <f t="shared" si="4"/>
        <v/>
      </c>
      <c r="M107" s="78" t="str">
        <f t="shared" si="5"/>
        <v/>
      </c>
    </row>
    <row r="108" spans="1:13" s="27" customFormat="1" ht="14.1" customHeight="1">
      <c r="A108" s="17"/>
      <c r="B108" s="28" t="s">
        <v>780</v>
      </c>
      <c r="C108" s="86" t="s">
        <v>260</v>
      </c>
      <c r="D108" s="87"/>
      <c r="E108" s="21" t="s">
        <v>19</v>
      </c>
      <c r="F108" s="21" t="s">
        <v>68</v>
      </c>
      <c r="G108" s="32"/>
      <c r="H108" s="23" t="str">
        <f t="shared" si="3"/>
        <v/>
      </c>
      <c r="I108" s="32">
        <v>760</v>
      </c>
      <c r="J108" s="21"/>
      <c r="K108" s="21"/>
      <c r="L108" s="77" t="str">
        <f t="shared" si="4"/>
        <v/>
      </c>
      <c r="M108" s="78" t="str">
        <f t="shared" si="5"/>
        <v/>
      </c>
    </row>
    <row r="109" spans="1:13" s="27" customFormat="1" ht="14.1" customHeight="1">
      <c r="A109" s="17"/>
      <c r="B109" s="28" t="s">
        <v>261</v>
      </c>
      <c r="C109" s="86" t="s">
        <v>262</v>
      </c>
      <c r="D109" s="87"/>
      <c r="E109" s="21" t="s">
        <v>19</v>
      </c>
      <c r="F109" s="21" t="s">
        <v>68</v>
      </c>
      <c r="G109" s="32"/>
      <c r="H109" s="23" t="str">
        <f t="shared" si="3"/>
        <v/>
      </c>
      <c r="I109" s="32">
        <v>25830</v>
      </c>
      <c r="J109" s="21"/>
      <c r="K109" s="21"/>
      <c r="L109" s="77" t="str">
        <f t="shared" si="4"/>
        <v/>
      </c>
      <c r="M109" s="78" t="str">
        <f t="shared" si="5"/>
        <v/>
      </c>
    </row>
    <row r="110" spans="1:13" s="27" customFormat="1" ht="14.1" customHeight="1">
      <c r="A110" s="17" t="s">
        <v>263</v>
      </c>
      <c r="B110" s="18" t="s">
        <v>781</v>
      </c>
      <c r="C110" s="84" t="s">
        <v>782</v>
      </c>
      <c r="D110" s="85"/>
      <c r="E110" s="21" t="s">
        <v>19</v>
      </c>
      <c r="F110" s="21" t="s">
        <v>783</v>
      </c>
      <c r="G110" s="32"/>
      <c r="H110" s="23" t="str">
        <f t="shared" si="3"/>
        <v/>
      </c>
      <c r="I110" s="32">
        <v>11310</v>
      </c>
      <c r="J110" s="21"/>
      <c r="K110" s="35"/>
      <c r="L110" s="77" t="str">
        <f t="shared" si="4"/>
        <v/>
      </c>
      <c r="M110" s="78" t="str">
        <f t="shared" si="5"/>
        <v/>
      </c>
    </row>
    <row r="111" spans="1:13" s="27" customFormat="1" ht="14.1" customHeight="1">
      <c r="A111" s="17"/>
      <c r="B111" s="18" t="s">
        <v>266</v>
      </c>
      <c r="C111" s="84" t="s">
        <v>267</v>
      </c>
      <c r="D111" s="85"/>
      <c r="E111" s="21" t="s">
        <v>19</v>
      </c>
      <c r="F111" s="21" t="s">
        <v>68</v>
      </c>
      <c r="G111" s="54"/>
      <c r="H111" s="23" t="str">
        <f t="shared" si="3"/>
        <v/>
      </c>
      <c r="I111" s="54">
        <v>112130</v>
      </c>
      <c r="J111" s="21"/>
      <c r="K111" s="90"/>
      <c r="L111" s="77" t="str">
        <f t="shared" si="4"/>
        <v/>
      </c>
      <c r="M111" s="78" t="str">
        <f t="shared" si="5"/>
        <v/>
      </c>
    </row>
    <row r="112" spans="1:13" s="27" customFormat="1" ht="14.1" customHeight="1">
      <c r="A112" s="17"/>
      <c r="B112" s="28" t="s">
        <v>268</v>
      </c>
      <c r="C112" s="84" t="s">
        <v>267</v>
      </c>
      <c r="D112" s="85"/>
      <c r="E112" s="21" t="s">
        <v>19</v>
      </c>
      <c r="F112" s="21" t="s">
        <v>68</v>
      </c>
      <c r="G112" s="32"/>
      <c r="H112" s="23" t="str">
        <f t="shared" si="3"/>
        <v/>
      </c>
      <c r="I112" s="32">
        <v>413600</v>
      </c>
      <c r="J112" s="21"/>
      <c r="K112" s="35"/>
      <c r="L112" s="77" t="str">
        <f t="shared" si="4"/>
        <v/>
      </c>
      <c r="M112" s="78" t="str">
        <f t="shared" si="5"/>
        <v/>
      </c>
    </row>
    <row r="113" spans="1:13" s="27" customFormat="1" ht="14.1" customHeight="1">
      <c r="A113" s="17" t="s">
        <v>269</v>
      </c>
      <c r="B113" s="28" t="s">
        <v>270</v>
      </c>
      <c r="C113" s="84" t="s">
        <v>701</v>
      </c>
      <c r="D113" s="85"/>
      <c r="E113" s="21" t="s">
        <v>19</v>
      </c>
      <c r="F113" s="21" t="s">
        <v>272</v>
      </c>
      <c r="G113" s="32"/>
      <c r="H113" s="23" t="str">
        <f t="shared" si="3"/>
        <v/>
      </c>
      <c r="I113" s="32">
        <v>230000</v>
      </c>
      <c r="J113" s="35"/>
      <c r="K113" s="35"/>
      <c r="L113" s="77" t="str">
        <f t="shared" si="4"/>
        <v/>
      </c>
      <c r="M113" s="78" t="str">
        <f t="shared" si="5"/>
        <v/>
      </c>
    </row>
    <row r="114" spans="1:13" s="27" customFormat="1" ht="14.1" customHeight="1">
      <c r="A114" s="17"/>
      <c r="B114" s="18" t="s">
        <v>273</v>
      </c>
      <c r="C114" s="84" t="s">
        <v>274</v>
      </c>
      <c r="D114" s="85"/>
      <c r="E114" s="21" t="s">
        <v>19</v>
      </c>
      <c r="F114" s="21" t="s">
        <v>272</v>
      </c>
      <c r="G114" s="32"/>
      <c r="H114" s="23" t="str">
        <f t="shared" si="3"/>
        <v/>
      </c>
      <c r="I114" s="32">
        <v>169000</v>
      </c>
      <c r="J114" s="35"/>
      <c r="K114" s="35"/>
      <c r="L114" s="77" t="str">
        <f t="shared" si="4"/>
        <v/>
      </c>
      <c r="M114" s="78" t="str">
        <f t="shared" si="5"/>
        <v/>
      </c>
    </row>
    <row r="115" spans="1:13" s="27" customFormat="1" ht="14.1" customHeight="1">
      <c r="A115" s="17"/>
      <c r="B115" s="18" t="s">
        <v>275</v>
      </c>
      <c r="C115" s="86" t="s">
        <v>276</v>
      </c>
      <c r="D115" s="85"/>
      <c r="E115" s="21" t="s">
        <v>19</v>
      </c>
      <c r="F115" s="21" t="s">
        <v>272</v>
      </c>
      <c r="G115" s="32"/>
      <c r="H115" s="23" t="str">
        <f t="shared" si="3"/>
        <v/>
      </c>
      <c r="I115" s="32">
        <v>62000</v>
      </c>
      <c r="J115" s="35"/>
      <c r="K115" s="35"/>
      <c r="L115" s="77" t="str">
        <f t="shared" si="4"/>
        <v/>
      </c>
      <c r="M115" s="78" t="str">
        <f t="shared" si="5"/>
        <v/>
      </c>
    </row>
    <row r="116" spans="1:13" s="27" customFormat="1" ht="14.1" customHeight="1">
      <c r="A116" s="42" t="s">
        <v>702</v>
      </c>
      <c r="B116" s="28" t="s">
        <v>278</v>
      </c>
      <c r="C116" s="86" t="s">
        <v>703</v>
      </c>
      <c r="D116" s="87"/>
      <c r="E116" s="21" t="s">
        <v>19</v>
      </c>
      <c r="F116" s="21" t="s">
        <v>280</v>
      </c>
      <c r="G116" s="32"/>
      <c r="H116" s="23" t="str">
        <f t="shared" si="3"/>
        <v/>
      </c>
      <c r="I116" s="32">
        <v>550000</v>
      </c>
      <c r="J116" s="35"/>
      <c r="K116" s="35"/>
      <c r="L116" s="77" t="str">
        <f t="shared" si="4"/>
        <v/>
      </c>
      <c r="M116" s="78" t="str">
        <f t="shared" si="5"/>
        <v/>
      </c>
    </row>
    <row r="117" spans="1:13" s="27" customFormat="1" ht="14.1" customHeight="1">
      <c r="A117" s="47"/>
      <c r="B117" s="28" t="s">
        <v>281</v>
      </c>
      <c r="C117" s="86" t="s">
        <v>704</v>
      </c>
      <c r="D117" s="87"/>
      <c r="E117" s="21" t="s">
        <v>19</v>
      </c>
      <c r="F117" s="21" t="s">
        <v>280</v>
      </c>
      <c r="G117" s="32"/>
      <c r="H117" s="23" t="str">
        <f t="shared" si="3"/>
        <v/>
      </c>
      <c r="I117" s="32">
        <v>1270000</v>
      </c>
      <c r="J117" s="21"/>
      <c r="K117" s="21"/>
      <c r="L117" s="77" t="str">
        <f t="shared" si="4"/>
        <v/>
      </c>
      <c r="M117" s="78" t="str">
        <f t="shared" si="5"/>
        <v/>
      </c>
    </row>
    <row r="118" spans="1:13" s="27" customFormat="1" ht="14.1" customHeight="1">
      <c r="A118" s="42" t="s">
        <v>277</v>
      </c>
      <c r="B118" s="28" t="s">
        <v>283</v>
      </c>
      <c r="C118" s="86" t="s">
        <v>284</v>
      </c>
      <c r="D118" s="87" t="s">
        <v>129</v>
      </c>
      <c r="E118" s="21" t="s">
        <v>19</v>
      </c>
      <c r="F118" s="21" t="s">
        <v>280</v>
      </c>
      <c r="G118" s="32"/>
      <c r="H118" s="23" t="str">
        <f t="shared" si="3"/>
        <v/>
      </c>
      <c r="I118" s="32">
        <v>1105000</v>
      </c>
      <c r="J118" s="35"/>
      <c r="K118" s="35"/>
      <c r="L118" s="77" t="str">
        <f t="shared" si="4"/>
        <v/>
      </c>
      <c r="M118" s="78" t="str">
        <f t="shared" si="5"/>
        <v/>
      </c>
    </row>
    <row r="119" spans="1:13" s="27" customFormat="1" ht="14.1" customHeight="1">
      <c r="A119" s="47"/>
      <c r="B119" s="28" t="s">
        <v>285</v>
      </c>
      <c r="C119" s="86" t="s">
        <v>286</v>
      </c>
      <c r="D119" s="87" t="s">
        <v>129</v>
      </c>
      <c r="E119" s="21" t="s">
        <v>19</v>
      </c>
      <c r="F119" s="21" t="s">
        <v>280</v>
      </c>
      <c r="G119" s="32"/>
      <c r="H119" s="23" t="str">
        <f t="shared" si="3"/>
        <v/>
      </c>
      <c r="I119" s="32">
        <v>15028200</v>
      </c>
      <c r="J119" s="35"/>
      <c r="K119" s="35"/>
      <c r="L119" s="77" t="str">
        <f t="shared" si="4"/>
        <v/>
      </c>
      <c r="M119" s="78" t="str">
        <f t="shared" si="5"/>
        <v/>
      </c>
    </row>
    <row r="120" spans="1:13" s="27" customFormat="1" ht="14.1" customHeight="1">
      <c r="A120" s="21" t="s">
        <v>287</v>
      </c>
      <c r="B120" s="28" t="s">
        <v>288</v>
      </c>
      <c r="C120" s="86" t="s">
        <v>289</v>
      </c>
      <c r="D120" s="87"/>
      <c r="E120" s="21" t="s">
        <v>19</v>
      </c>
      <c r="F120" s="21" t="s">
        <v>50</v>
      </c>
      <c r="G120" s="32"/>
      <c r="H120" s="23" t="str">
        <f t="shared" si="3"/>
        <v/>
      </c>
      <c r="I120" s="32">
        <v>5220</v>
      </c>
      <c r="J120" s="21"/>
      <c r="K120" s="21"/>
      <c r="L120" s="77" t="str">
        <f t="shared" si="4"/>
        <v/>
      </c>
      <c r="M120" s="78" t="str">
        <f t="shared" si="5"/>
        <v/>
      </c>
    </row>
    <row r="121" spans="1:13" s="27" customFormat="1" ht="14.1" customHeight="1">
      <c r="A121" s="91" t="s">
        <v>290</v>
      </c>
      <c r="B121" s="28" t="s">
        <v>291</v>
      </c>
      <c r="C121" s="86" t="s">
        <v>292</v>
      </c>
      <c r="D121" s="87"/>
      <c r="E121" s="21" t="s">
        <v>19</v>
      </c>
      <c r="F121" s="20" t="s">
        <v>50</v>
      </c>
      <c r="G121" s="32"/>
      <c r="H121" s="23" t="str">
        <f t="shared" si="3"/>
        <v/>
      </c>
      <c r="I121" s="32">
        <v>337</v>
      </c>
      <c r="J121" s="55"/>
      <c r="K121" s="35"/>
      <c r="L121" s="77" t="str">
        <f t="shared" si="4"/>
        <v/>
      </c>
      <c r="M121" s="78" t="str">
        <f t="shared" si="5"/>
        <v/>
      </c>
    </row>
    <row r="122" spans="1:13" s="27" customFormat="1" ht="14.1" customHeight="1">
      <c r="A122" s="92"/>
      <c r="B122" s="28" t="s">
        <v>293</v>
      </c>
      <c r="C122" s="86" t="s">
        <v>294</v>
      </c>
      <c r="D122" s="87"/>
      <c r="E122" s="21" t="s">
        <v>19</v>
      </c>
      <c r="F122" s="21" t="s">
        <v>50</v>
      </c>
      <c r="G122" s="32"/>
      <c r="H122" s="23" t="str">
        <f t="shared" si="3"/>
        <v/>
      </c>
      <c r="I122" s="32">
        <v>2300</v>
      </c>
      <c r="J122" s="55"/>
      <c r="K122" s="35"/>
      <c r="L122" s="77" t="str">
        <f t="shared" si="4"/>
        <v/>
      </c>
      <c r="M122" s="78" t="str">
        <f t="shared" si="5"/>
        <v/>
      </c>
    </row>
    <row r="123" spans="1:13" s="27" customFormat="1" ht="14.1" customHeight="1">
      <c r="A123" s="92"/>
      <c r="B123" s="28" t="s">
        <v>705</v>
      </c>
      <c r="C123" s="86" t="s">
        <v>296</v>
      </c>
      <c r="D123" s="87"/>
      <c r="E123" s="21" t="s">
        <v>19</v>
      </c>
      <c r="F123" s="20" t="s">
        <v>50</v>
      </c>
      <c r="G123" s="32"/>
      <c r="H123" s="23" t="str">
        <f t="shared" si="3"/>
        <v/>
      </c>
      <c r="I123" s="32">
        <v>755</v>
      </c>
      <c r="J123" s="35"/>
      <c r="K123" s="21"/>
      <c r="L123" s="77" t="str">
        <f t="shared" si="4"/>
        <v/>
      </c>
      <c r="M123" s="78" t="str">
        <f t="shared" si="5"/>
        <v/>
      </c>
    </row>
    <row r="124" spans="1:13" s="27" customFormat="1" ht="14.1" customHeight="1">
      <c r="A124" s="92"/>
      <c r="B124" s="28" t="s">
        <v>297</v>
      </c>
      <c r="C124" s="86" t="s">
        <v>298</v>
      </c>
      <c r="D124" s="87"/>
      <c r="E124" s="21" t="s">
        <v>19</v>
      </c>
      <c r="F124" s="20" t="s">
        <v>50</v>
      </c>
      <c r="G124" s="32"/>
      <c r="H124" s="23" t="str">
        <f t="shared" si="3"/>
        <v/>
      </c>
      <c r="I124" s="32">
        <v>910</v>
      </c>
      <c r="J124" s="21"/>
      <c r="K124" s="21"/>
      <c r="L124" s="77" t="str">
        <f t="shared" si="4"/>
        <v/>
      </c>
      <c r="M124" s="78" t="str">
        <f t="shared" si="5"/>
        <v/>
      </c>
    </row>
    <row r="125" spans="1:13" s="27" customFormat="1" ht="14.1" customHeight="1">
      <c r="A125" s="92"/>
      <c r="B125" s="28" t="s">
        <v>299</v>
      </c>
      <c r="C125" s="86" t="s">
        <v>300</v>
      </c>
      <c r="D125" s="87"/>
      <c r="E125" s="21" t="s">
        <v>19</v>
      </c>
      <c r="F125" s="21" t="s">
        <v>50</v>
      </c>
      <c r="G125" s="32"/>
      <c r="H125" s="23" t="str">
        <f t="shared" si="3"/>
        <v/>
      </c>
      <c r="I125" s="32">
        <v>21320</v>
      </c>
      <c r="J125" s="35"/>
      <c r="K125" s="35"/>
      <c r="L125" s="77" t="str">
        <f t="shared" si="4"/>
        <v/>
      </c>
      <c r="M125" s="78" t="str">
        <f t="shared" si="5"/>
        <v/>
      </c>
    </row>
    <row r="126" spans="1:13" s="27" customFormat="1" ht="14.1" customHeight="1">
      <c r="A126" s="92"/>
      <c r="B126" s="28" t="s">
        <v>301</v>
      </c>
      <c r="C126" s="86" t="s">
        <v>784</v>
      </c>
      <c r="D126" s="87"/>
      <c r="E126" s="21" t="s">
        <v>19</v>
      </c>
      <c r="F126" s="21" t="s">
        <v>50</v>
      </c>
      <c r="G126" s="32"/>
      <c r="H126" s="23" t="str">
        <f t="shared" si="3"/>
        <v/>
      </c>
      <c r="I126" s="32">
        <v>790</v>
      </c>
      <c r="J126" s="21"/>
      <c r="K126" s="21"/>
      <c r="L126" s="77" t="str">
        <f t="shared" si="4"/>
        <v/>
      </c>
      <c r="M126" s="78" t="str">
        <f t="shared" si="5"/>
        <v/>
      </c>
    </row>
    <row r="127" spans="1:13" s="27" customFormat="1" ht="14.1" customHeight="1">
      <c r="A127" s="92"/>
      <c r="B127" s="18" t="s">
        <v>303</v>
      </c>
      <c r="C127" s="86" t="s">
        <v>304</v>
      </c>
      <c r="D127" s="87"/>
      <c r="E127" s="21" t="s">
        <v>15</v>
      </c>
      <c r="F127" s="20" t="s">
        <v>114</v>
      </c>
      <c r="G127" s="32"/>
      <c r="H127" s="23" t="str">
        <f t="shared" si="3"/>
        <v/>
      </c>
      <c r="I127" s="32">
        <v>16650</v>
      </c>
      <c r="J127" s="55"/>
      <c r="K127" s="75"/>
      <c r="L127" s="77" t="str">
        <f t="shared" si="4"/>
        <v/>
      </c>
      <c r="M127" s="78" t="str">
        <f t="shared" si="5"/>
        <v/>
      </c>
    </row>
    <row r="128" spans="1:13" s="27" customFormat="1" ht="14.1" customHeight="1">
      <c r="A128" s="92"/>
      <c r="B128" s="28" t="s">
        <v>305</v>
      </c>
      <c r="C128" s="86" t="s">
        <v>707</v>
      </c>
      <c r="D128" s="87"/>
      <c r="E128" s="21" t="s">
        <v>19</v>
      </c>
      <c r="F128" s="21" t="s">
        <v>50</v>
      </c>
      <c r="G128" s="32"/>
      <c r="H128" s="23" t="str">
        <f t="shared" si="3"/>
        <v/>
      </c>
      <c r="I128" s="32">
        <v>3300</v>
      </c>
      <c r="J128" s="55"/>
      <c r="K128" s="75"/>
      <c r="L128" s="77" t="str">
        <f t="shared" si="4"/>
        <v/>
      </c>
      <c r="M128" s="78" t="str">
        <f t="shared" si="5"/>
        <v/>
      </c>
    </row>
    <row r="129" spans="1:13" s="27" customFormat="1" ht="14.1" customHeight="1">
      <c r="A129" s="92"/>
      <c r="B129" s="28" t="s">
        <v>708</v>
      </c>
      <c r="C129" s="84" t="s">
        <v>709</v>
      </c>
      <c r="D129" s="85"/>
      <c r="E129" s="21" t="s">
        <v>19</v>
      </c>
      <c r="F129" s="21" t="s">
        <v>710</v>
      </c>
      <c r="G129" s="32"/>
      <c r="H129" s="23" t="str">
        <f t="shared" si="3"/>
        <v/>
      </c>
      <c r="I129" s="32">
        <v>21500</v>
      </c>
      <c r="J129" s="35"/>
      <c r="K129" s="75"/>
      <c r="L129" s="77" t="str">
        <f t="shared" si="4"/>
        <v/>
      </c>
      <c r="M129" s="78" t="str">
        <f t="shared" si="5"/>
        <v/>
      </c>
    </row>
    <row r="130" spans="1:13" s="27" customFormat="1" ht="14.1" customHeight="1">
      <c r="A130" s="92"/>
      <c r="B130" s="28" t="s">
        <v>309</v>
      </c>
      <c r="C130" s="86" t="s">
        <v>310</v>
      </c>
      <c r="D130" s="87"/>
      <c r="E130" s="21" t="s">
        <v>19</v>
      </c>
      <c r="F130" s="21" t="s">
        <v>280</v>
      </c>
      <c r="G130" s="54"/>
      <c r="H130" s="23" t="str">
        <f t="shared" si="3"/>
        <v/>
      </c>
      <c r="I130" s="54">
        <v>14600000</v>
      </c>
      <c r="J130" s="35"/>
      <c r="K130" s="75"/>
      <c r="L130" s="77" t="str">
        <f t="shared" si="4"/>
        <v/>
      </c>
      <c r="M130" s="78" t="str">
        <f t="shared" si="5"/>
        <v/>
      </c>
    </row>
    <row r="131" spans="1:13" s="27" customFormat="1" ht="14.1" customHeight="1">
      <c r="A131" s="92"/>
      <c r="B131" s="28" t="s">
        <v>311</v>
      </c>
      <c r="C131" s="93" t="s">
        <v>785</v>
      </c>
      <c r="D131" s="87"/>
      <c r="E131" s="21" t="s">
        <v>19</v>
      </c>
      <c r="F131" s="21" t="s">
        <v>280</v>
      </c>
      <c r="G131" s="54"/>
      <c r="H131" s="23" t="str">
        <f t="shared" ref="H131:H194" si="6">IF(G131="","",IF(G131&gt;I131,"▽","▲"))</f>
        <v/>
      </c>
      <c r="I131" s="54">
        <v>133700</v>
      </c>
      <c r="J131" s="35"/>
      <c r="K131" s="75"/>
      <c r="L131" s="77" t="str">
        <f t="shared" si="4"/>
        <v/>
      </c>
      <c r="M131" s="78" t="str">
        <f t="shared" si="5"/>
        <v/>
      </c>
    </row>
    <row r="132" spans="1:13" s="27" customFormat="1" ht="14.1" customHeight="1">
      <c r="A132" s="92"/>
      <c r="B132" s="28" t="s">
        <v>313</v>
      </c>
      <c r="C132" s="86" t="s">
        <v>314</v>
      </c>
      <c r="D132" s="87"/>
      <c r="E132" s="21" t="s">
        <v>19</v>
      </c>
      <c r="F132" s="21" t="s">
        <v>280</v>
      </c>
      <c r="G132" s="54"/>
      <c r="H132" s="23" t="str">
        <f t="shared" si="6"/>
        <v/>
      </c>
      <c r="I132" s="54">
        <v>82857</v>
      </c>
      <c r="J132" s="35"/>
      <c r="K132" s="75"/>
      <c r="L132" s="77" t="str">
        <f t="shared" ref="L132:L195" si="7">IF(G132="","",I132-G132)</f>
        <v/>
      </c>
      <c r="M132" s="78" t="str">
        <f t="shared" ref="M132:M195" si="8">IF(G132="","",((I132-G132)/G132)*100)</f>
        <v/>
      </c>
    </row>
    <row r="133" spans="1:13" s="27" customFormat="1" ht="14.1" customHeight="1">
      <c r="A133" s="92"/>
      <c r="B133" s="28" t="s">
        <v>315</v>
      </c>
      <c r="C133" s="86" t="s">
        <v>316</v>
      </c>
      <c r="D133" s="87"/>
      <c r="E133" s="21" t="s">
        <v>19</v>
      </c>
      <c r="F133" s="21" t="s">
        <v>68</v>
      </c>
      <c r="G133" s="32"/>
      <c r="H133" s="23" t="str">
        <f t="shared" si="6"/>
        <v/>
      </c>
      <c r="I133" s="32">
        <v>1900</v>
      </c>
      <c r="J133" s="35"/>
      <c r="K133" s="75"/>
      <c r="L133" s="77" t="str">
        <f t="shared" si="7"/>
        <v/>
      </c>
      <c r="M133" s="78" t="str">
        <f t="shared" si="8"/>
        <v/>
      </c>
    </row>
    <row r="134" spans="1:13" s="27" customFormat="1" ht="14.1" customHeight="1">
      <c r="A134" s="92"/>
      <c r="B134" s="28" t="s">
        <v>317</v>
      </c>
      <c r="C134" s="86" t="s">
        <v>318</v>
      </c>
      <c r="D134" s="87"/>
      <c r="E134" s="21" t="s">
        <v>19</v>
      </c>
      <c r="F134" s="21" t="s">
        <v>68</v>
      </c>
      <c r="G134" s="54"/>
      <c r="H134" s="23" t="str">
        <f t="shared" si="6"/>
        <v/>
      </c>
      <c r="I134" s="54">
        <v>115000</v>
      </c>
      <c r="J134" s="35"/>
      <c r="K134" s="75"/>
      <c r="L134" s="77" t="str">
        <f t="shared" si="7"/>
        <v/>
      </c>
      <c r="M134" s="78" t="str">
        <f t="shared" si="8"/>
        <v/>
      </c>
    </row>
    <row r="135" spans="1:13" s="27" customFormat="1" ht="13.5" customHeight="1">
      <c r="A135" s="94"/>
      <c r="B135" s="28" t="s">
        <v>319</v>
      </c>
      <c r="C135" s="86" t="s">
        <v>320</v>
      </c>
      <c r="D135" s="87"/>
      <c r="E135" s="21" t="s">
        <v>19</v>
      </c>
      <c r="F135" s="21" t="s">
        <v>280</v>
      </c>
      <c r="G135" s="32"/>
      <c r="H135" s="23" t="str">
        <f t="shared" si="6"/>
        <v/>
      </c>
      <c r="I135" s="32">
        <v>21000</v>
      </c>
      <c r="J135" s="21"/>
      <c r="K135" s="75"/>
      <c r="L135" s="77" t="str">
        <f t="shared" si="7"/>
        <v/>
      </c>
      <c r="M135" s="78" t="str">
        <f t="shared" si="8"/>
        <v/>
      </c>
    </row>
    <row r="136" spans="1:13" s="27" customFormat="1" ht="14.4">
      <c r="A136" s="17" t="s">
        <v>321</v>
      </c>
      <c r="B136" s="28" t="s">
        <v>322</v>
      </c>
      <c r="C136" s="86" t="s">
        <v>786</v>
      </c>
      <c r="D136" s="87"/>
      <c r="E136" s="21" t="s">
        <v>19</v>
      </c>
      <c r="F136" s="21" t="s">
        <v>68</v>
      </c>
      <c r="G136" s="32"/>
      <c r="H136" s="23" t="str">
        <f t="shared" si="6"/>
        <v/>
      </c>
      <c r="I136" s="32">
        <v>126000</v>
      </c>
      <c r="J136" s="35"/>
      <c r="K136" s="35"/>
      <c r="L136" s="77" t="str">
        <f t="shared" si="7"/>
        <v/>
      </c>
      <c r="M136" s="78" t="str">
        <f t="shared" si="8"/>
        <v/>
      </c>
    </row>
    <row r="137" spans="1:13" s="27" customFormat="1" ht="14.1" customHeight="1">
      <c r="A137" s="17"/>
      <c r="B137" s="28" t="s">
        <v>711</v>
      </c>
      <c r="C137" s="86" t="s">
        <v>712</v>
      </c>
      <c r="D137" s="87"/>
      <c r="E137" s="21" t="s">
        <v>19</v>
      </c>
      <c r="F137" s="21" t="s">
        <v>280</v>
      </c>
      <c r="G137" s="32"/>
      <c r="H137" s="23" t="str">
        <f t="shared" si="6"/>
        <v/>
      </c>
      <c r="I137" s="32">
        <v>2140000</v>
      </c>
      <c r="J137" s="55"/>
      <c r="K137" s="21"/>
      <c r="L137" s="77" t="str">
        <f t="shared" si="7"/>
        <v/>
      </c>
      <c r="M137" s="78" t="str">
        <f t="shared" si="8"/>
        <v/>
      </c>
    </row>
    <row r="138" spans="1:13" s="27" customFormat="1" ht="14.1" customHeight="1">
      <c r="A138" s="17"/>
      <c r="B138" s="28" t="s">
        <v>326</v>
      </c>
      <c r="C138" s="86" t="s">
        <v>327</v>
      </c>
      <c r="D138" s="87"/>
      <c r="E138" s="21" t="s">
        <v>19</v>
      </c>
      <c r="F138" s="21" t="s">
        <v>280</v>
      </c>
      <c r="G138" s="32"/>
      <c r="H138" s="23" t="str">
        <f t="shared" si="6"/>
        <v/>
      </c>
      <c r="I138" s="32">
        <v>196000</v>
      </c>
      <c r="J138" s="35"/>
      <c r="K138" s="35"/>
      <c r="L138" s="77" t="str">
        <f t="shared" si="7"/>
        <v/>
      </c>
      <c r="M138" s="78" t="str">
        <f t="shared" si="8"/>
        <v/>
      </c>
    </row>
    <row r="139" spans="1:13" s="27" customFormat="1" ht="14.1" customHeight="1">
      <c r="A139" s="17"/>
      <c r="B139" s="28" t="s">
        <v>328</v>
      </c>
      <c r="C139" s="86" t="s">
        <v>329</v>
      </c>
      <c r="D139" s="87"/>
      <c r="E139" s="21" t="s">
        <v>19</v>
      </c>
      <c r="F139" s="21" t="s">
        <v>16</v>
      </c>
      <c r="G139" s="32"/>
      <c r="H139" s="23" t="str">
        <f t="shared" si="6"/>
        <v/>
      </c>
      <c r="I139" s="32">
        <v>3666</v>
      </c>
      <c r="J139" s="21"/>
      <c r="K139" s="21"/>
      <c r="L139" s="77" t="str">
        <f t="shared" si="7"/>
        <v/>
      </c>
      <c r="M139" s="78" t="str">
        <f t="shared" si="8"/>
        <v/>
      </c>
    </row>
    <row r="140" spans="1:13" s="27" customFormat="1" ht="14.1" customHeight="1">
      <c r="A140" s="17"/>
      <c r="B140" s="28" t="s">
        <v>330</v>
      </c>
      <c r="C140" s="86" t="s">
        <v>331</v>
      </c>
      <c r="D140" s="87"/>
      <c r="E140" s="21" t="s">
        <v>19</v>
      </c>
      <c r="F140" s="21" t="s">
        <v>280</v>
      </c>
      <c r="G140" s="32"/>
      <c r="H140" s="23" t="str">
        <f t="shared" si="6"/>
        <v/>
      </c>
      <c r="I140" s="32">
        <v>90000</v>
      </c>
      <c r="J140" s="35"/>
      <c r="K140" s="35"/>
      <c r="L140" s="77" t="str">
        <f t="shared" si="7"/>
        <v/>
      </c>
      <c r="M140" s="78" t="str">
        <f t="shared" si="8"/>
        <v/>
      </c>
    </row>
    <row r="141" spans="1:13" s="27" customFormat="1" ht="14.1" customHeight="1">
      <c r="A141" s="17"/>
      <c r="B141" s="28" t="s">
        <v>332</v>
      </c>
      <c r="C141" s="86" t="s">
        <v>333</v>
      </c>
      <c r="D141" s="87"/>
      <c r="E141" s="21" t="s">
        <v>19</v>
      </c>
      <c r="F141" s="21" t="s">
        <v>280</v>
      </c>
      <c r="G141" s="32"/>
      <c r="H141" s="23" t="str">
        <f t="shared" si="6"/>
        <v/>
      </c>
      <c r="I141" s="32">
        <v>176000</v>
      </c>
      <c r="J141" s="35"/>
      <c r="K141" s="35"/>
      <c r="L141" s="77" t="str">
        <f t="shared" si="7"/>
        <v/>
      </c>
      <c r="M141" s="78" t="str">
        <f t="shared" si="8"/>
        <v/>
      </c>
    </row>
    <row r="142" spans="1:13" s="27" customFormat="1" ht="14.1" customHeight="1">
      <c r="A142" s="17"/>
      <c r="B142" s="28" t="s">
        <v>334</v>
      </c>
      <c r="C142" s="86" t="s">
        <v>335</v>
      </c>
      <c r="D142" s="87"/>
      <c r="E142" s="21" t="s">
        <v>19</v>
      </c>
      <c r="F142" s="21" t="s">
        <v>68</v>
      </c>
      <c r="G142" s="54"/>
      <c r="H142" s="23" t="str">
        <f t="shared" si="6"/>
        <v/>
      </c>
      <c r="I142" s="54">
        <v>8549</v>
      </c>
      <c r="J142" s="35"/>
      <c r="K142" s="35"/>
      <c r="L142" s="77" t="str">
        <f t="shared" si="7"/>
        <v/>
      </c>
      <c r="M142" s="78" t="str">
        <f t="shared" si="8"/>
        <v/>
      </c>
    </row>
    <row r="143" spans="1:13" s="27" customFormat="1" ht="14.1" customHeight="1">
      <c r="A143" s="17"/>
      <c r="B143" s="28" t="s">
        <v>336</v>
      </c>
      <c r="C143" s="86" t="s">
        <v>337</v>
      </c>
      <c r="D143" s="87"/>
      <c r="E143" s="21" t="s">
        <v>19</v>
      </c>
      <c r="F143" s="21" t="s">
        <v>280</v>
      </c>
      <c r="G143" s="32"/>
      <c r="H143" s="23" t="str">
        <f t="shared" si="6"/>
        <v/>
      </c>
      <c r="I143" s="32">
        <v>502000</v>
      </c>
      <c r="J143" s="21"/>
      <c r="K143" s="35"/>
      <c r="L143" s="77" t="str">
        <f t="shared" si="7"/>
        <v/>
      </c>
      <c r="M143" s="78" t="str">
        <f t="shared" si="8"/>
        <v/>
      </c>
    </row>
    <row r="144" spans="1:13" s="27" customFormat="1" ht="14.1" customHeight="1">
      <c r="A144" s="42" t="s">
        <v>338</v>
      </c>
      <c r="B144" s="28" t="s">
        <v>339</v>
      </c>
      <c r="C144" s="86" t="s">
        <v>787</v>
      </c>
      <c r="D144" s="87"/>
      <c r="E144" s="21" t="s">
        <v>47</v>
      </c>
      <c r="F144" s="21" t="s">
        <v>341</v>
      </c>
      <c r="G144" s="95"/>
      <c r="H144" s="23" t="str">
        <f t="shared" si="6"/>
        <v/>
      </c>
      <c r="I144" s="95">
        <v>586</v>
      </c>
      <c r="J144" s="55"/>
      <c r="K144" s="35"/>
      <c r="L144" s="77" t="str">
        <f t="shared" si="7"/>
        <v/>
      </c>
      <c r="M144" s="78" t="str">
        <f t="shared" si="8"/>
        <v/>
      </c>
    </row>
    <row r="145" spans="1:13" s="27" customFormat="1" ht="14.1" customHeight="1">
      <c r="A145" s="44"/>
      <c r="B145" s="18" t="s">
        <v>342</v>
      </c>
      <c r="C145" s="84" t="s">
        <v>343</v>
      </c>
      <c r="D145" s="85"/>
      <c r="E145" s="21" t="s">
        <v>19</v>
      </c>
      <c r="F145" s="20" t="s">
        <v>713</v>
      </c>
      <c r="G145" s="96"/>
      <c r="H145" s="23" t="str">
        <f t="shared" si="6"/>
        <v/>
      </c>
      <c r="I145" s="96">
        <v>1125000</v>
      </c>
      <c r="J145" s="55"/>
      <c r="K145" s="35"/>
      <c r="L145" s="77" t="str">
        <f t="shared" si="7"/>
        <v/>
      </c>
      <c r="M145" s="78" t="str">
        <f t="shared" si="8"/>
        <v/>
      </c>
    </row>
    <row r="146" spans="1:13" s="27" customFormat="1" ht="14.1" customHeight="1">
      <c r="A146" s="44"/>
      <c r="B146" s="18" t="s">
        <v>344</v>
      </c>
      <c r="C146" s="84" t="s">
        <v>788</v>
      </c>
      <c r="D146" s="85"/>
      <c r="E146" s="21" t="s">
        <v>19</v>
      </c>
      <c r="F146" s="20" t="s">
        <v>95</v>
      </c>
      <c r="G146" s="96"/>
      <c r="H146" s="23" t="str">
        <f t="shared" si="6"/>
        <v/>
      </c>
      <c r="I146" s="96">
        <v>1118000</v>
      </c>
      <c r="J146" s="55"/>
      <c r="K146" s="35"/>
      <c r="L146" s="77" t="str">
        <f t="shared" si="7"/>
        <v/>
      </c>
      <c r="M146" s="78" t="str">
        <f t="shared" si="8"/>
        <v/>
      </c>
    </row>
    <row r="147" spans="1:13" s="27" customFormat="1" ht="14.1" customHeight="1">
      <c r="A147" s="44"/>
      <c r="B147" s="18" t="s">
        <v>714</v>
      </c>
      <c r="C147" s="84" t="s">
        <v>347</v>
      </c>
      <c r="D147" s="85"/>
      <c r="E147" s="21" t="s">
        <v>19</v>
      </c>
      <c r="F147" s="20" t="s">
        <v>95</v>
      </c>
      <c r="G147" s="54"/>
      <c r="H147" s="23" t="str">
        <f t="shared" si="6"/>
        <v/>
      </c>
      <c r="I147" s="54">
        <v>1000000</v>
      </c>
      <c r="J147" s="55"/>
      <c r="K147" s="35"/>
      <c r="L147" s="77" t="str">
        <f t="shared" si="7"/>
        <v/>
      </c>
      <c r="M147" s="78" t="str">
        <f t="shared" si="8"/>
        <v/>
      </c>
    </row>
    <row r="148" spans="1:13" s="27" customFormat="1" ht="14.1" customHeight="1">
      <c r="A148" s="44"/>
      <c r="B148" s="28" t="s">
        <v>789</v>
      </c>
      <c r="C148" s="84" t="s">
        <v>349</v>
      </c>
      <c r="D148" s="85"/>
      <c r="E148" s="21" t="s">
        <v>19</v>
      </c>
      <c r="F148" s="20" t="s">
        <v>95</v>
      </c>
      <c r="G148" s="54"/>
      <c r="H148" s="23" t="str">
        <f t="shared" si="6"/>
        <v/>
      </c>
      <c r="I148" s="54">
        <v>987000</v>
      </c>
      <c r="J148" s="55"/>
      <c r="K148" s="35"/>
      <c r="L148" s="77" t="str">
        <f t="shared" si="7"/>
        <v/>
      </c>
      <c r="M148" s="78" t="str">
        <f t="shared" si="8"/>
        <v/>
      </c>
    </row>
    <row r="149" spans="1:13" s="27" customFormat="1" ht="14.1" customHeight="1">
      <c r="A149" s="44"/>
      <c r="B149" s="18" t="s">
        <v>350</v>
      </c>
      <c r="C149" s="84" t="s">
        <v>351</v>
      </c>
      <c r="D149" s="85"/>
      <c r="E149" s="21" t="s">
        <v>19</v>
      </c>
      <c r="F149" s="20" t="s">
        <v>95</v>
      </c>
      <c r="G149" s="54"/>
      <c r="H149" s="23" t="str">
        <f t="shared" si="6"/>
        <v/>
      </c>
      <c r="I149" s="54">
        <v>1013000</v>
      </c>
      <c r="J149" s="55"/>
      <c r="K149" s="35"/>
      <c r="L149" s="77" t="str">
        <f t="shared" si="7"/>
        <v/>
      </c>
      <c r="M149" s="78" t="str">
        <f t="shared" si="8"/>
        <v/>
      </c>
    </row>
    <row r="150" spans="1:13" s="27" customFormat="1" ht="14.1" customHeight="1">
      <c r="A150" s="44"/>
      <c r="B150" s="28" t="s">
        <v>790</v>
      </c>
      <c r="C150" s="86" t="s">
        <v>791</v>
      </c>
      <c r="D150" s="85"/>
      <c r="E150" s="21" t="s">
        <v>19</v>
      </c>
      <c r="F150" s="20" t="s">
        <v>95</v>
      </c>
      <c r="G150" s="54"/>
      <c r="H150" s="23" t="str">
        <f t="shared" si="6"/>
        <v/>
      </c>
      <c r="I150" s="54">
        <v>1099000</v>
      </c>
      <c r="J150" s="55"/>
      <c r="K150" s="35"/>
      <c r="L150" s="77" t="str">
        <f t="shared" si="7"/>
        <v/>
      </c>
      <c r="M150" s="78" t="str">
        <f t="shared" si="8"/>
        <v/>
      </c>
    </row>
    <row r="151" spans="1:13" s="27" customFormat="1" ht="14.1" customHeight="1">
      <c r="A151" s="44"/>
      <c r="B151" s="28" t="s">
        <v>792</v>
      </c>
      <c r="C151" s="86" t="s">
        <v>793</v>
      </c>
      <c r="D151" s="85"/>
      <c r="E151" s="21" t="s">
        <v>19</v>
      </c>
      <c r="F151" s="20" t="s">
        <v>95</v>
      </c>
      <c r="G151" s="54"/>
      <c r="H151" s="23" t="str">
        <f t="shared" si="6"/>
        <v/>
      </c>
      <c r="I151" s="54">
        <v>2190000</v>
      </c>
      <c r="J151" s="55"/>
      <c r="K151" s="35"/>
      <c r="L151" s="77" t="str">
        <f t="shared" si="7"/>
        <v/>
      </c>
      <c r="M151" s="78" t="str">
        <f t="shared" si="8"/>
        <v/>
      </c>
    </row>
    <row r="152" spans="1:13" s="27" customFormat="1" ht="14.1" customHeight="1">
      <c r="A152" s="44"/>
      <c r="B152" s="18" t="s">
        <v>356</v>
      </c>
      <c r="C152" s="84" t="s">
        <v>357</v>
      </c>
      <c r="D152" s="85"/>
      <c r="E152" s="21" t="s">
        <v>19</v>
      </c>
      <c r="F152" s="20" t="s">
        <v>95</v>
      </c>
      <c r="G152" s="54"/>
      <c r="H152" s="23" t="str">
        <f t="shared" si="6"/>
        <v/>
      </c>
      <c r="I152" s="54">
        <v>1035000</v>
      </c>
      <c r="J152" s="55"/>
      <c r="K152" s="35"/>
      <c r="L152" s="77" t="str">
        <f t="shared" si="7"/>
        <v/>
      </c>
      <c r="M152" s="78" t="str">
        <f t="shared" si="8"/>
        <v/>
      </c>
    </row>
    <row r="153" spans="1:13" s="27" customFormat="1" ht="14.1" customHeight="1">
      <c r="A153" s="44"/>
      <c r="B153" s="28" t="s">
        <v>358</v>
      </c>
      <c r="C153" s="84" t="s">
        <v>359</v>
      </c>
      <c r="D153" s="85"/>
      <c r="E153" s="21" t="s">
        <v>19</v>
      </c>
      <c r="F153" s="20" t="s">
        <v>95</v>
      </c>
      <c r="G153" s="58"/>
      <c r="H153" s="23" t="str">
        <f t="shared" si="6"/>
        <v/>
      </c>
      <c r="I153" s="58">
        <v>1100000</v>
      </c>
      <c r="J153" s="55"/>
      <c r="K153" s="35"/>
      <c r="L153" s="77" t="str">
        <f t="shared" si="7"/>
        <v/>
      </c>
      <c r="M153" s="78" t="str">
        <f t="shared" si="8"/>
        <v/>
      </c>
    </row>
    <row r="154" spans="1:13" s="27" customFormat="1" ht="14.1" customHeight="1">
      <c r="A154" s="44"/>
      <c r="B154" s="18" t="s">
        <v>363</v>
      </c>
      <c r="C154" s="84" t="s">
        <v>364</v>
      </c>
      <c r="D154" s="85"/>
      <c r="E154" s="21" t="s">
        <v>19</v>
      </c>
      <c r="F154" s="20" t="s">
        <v>95</v>
      </c>
      <c r="G154" s="96"/>
      <c r="H154" s="23" t="str">
        <f t="shared" si="6"/>
        <v/>
      </c>
      <c r="I154" s="96">
        <v>2450000</v>
      </c>
      <c r="J154" s="55"/>
      <c r="K154" s="35"/>
      <c r="L154" s="77" t="str">
        <f>IF(G154="","",I154-G154)</f>
        <v/>
      </c>
      <c r="M154" s="78" t="str">
        <f t="shared" si="8"/>
        <v/>
      </c>
    </row>
    <row r="155" spans="1:13" s="27" customFormat="1" ht="14.1" customHeight="1">
      <c r="A155" s="44"/>
      <c r="B155" s="18" t="s">
        <v>365</v>
      </c>
      <c r="C155" s="84" t="s">
        <v>366</v>
      </c>
      <c r="D155" s="85"/>
      <c r="E155" s="21" t="s">
        <v>19</v>
      </c>
      <c r="F155" s="20" t="s">
        <v>95</v>
      </c>
      <c r="G155" s="96"/>
      <c r="H155" s="23" t="str">
        <f t="shared" si="6"/>
        <v/>
      </c>
      <c r="I155" s="96">
        <v>2800000</v>
      </c>
      <c r="J155" s="55"/>
      <c r="K155" s="35"/>
      <c r="L155" s="77" t="str">
        <f t="shared" si="7"/>
        <v/>
      </c>
      <c r="M155" s="78" t="str">
        <f t="shared" si="8"/>
        <v/>
      </c>
    </row>
    <row r="156" spans="1:13" s="27" customFormat="1" ht="14.1" customHeight="1">
      <c r="A156" s="44"/>
      <c r="B156" s="18" t="s">
        <v>367</v>
      </c>
      <c r="C156" s="84" t="s">
        <v>366</v>
      </c>
      <c r="D156" s="85"/>
      <c r="E156" s="21" t="s">
        <v>19</v>
      </c>
      <c r="F156" s="20" t="s">
        <v>95</v>
      </c>
      <c r="G156" s="96"/>
      <c r="H156" s="23" t="str">
        <f t="shared" si="6"/>
        <v/>
      </c>
      <c r="I156" s="96">
        <v>1750000</v>
      </c>
      <c r="J156" s="55"/>
      <c r="K156" s="35"/>
      <c r="L156" s="77" t="str">
        <f t="shared" si="7"/>
        <v/>
      </c>
      <c r="M156" s="78" t="str">
        <f t="shared" si="8"/>
        <v/>
      </c>
    </row>
    <row r="157" spans="1:13" s="27" customFormat="1" ht="14.1" customHeight="1">
      <c r="A157" s="44"/>
      <c r="B157" s="28" t="s">
        <v>794</v>
      </c>
      <c r="C157" s="86" t="s">
        <v>795</v>
      </c>
      <c r="D157" s="87"/>
      <c r="E157" s="21" t="s">
        <v>19</v>
      </c>
      <c r="F157" s="20" t="s">
        <v>95</v>
      </c>
      <c r="G157" s="54"/>
      <c r="H157" s="23" t="str">
        <f t="shared" si="6"/>
        <v/>
      </c>
      <c r="I157" s="54">
        <v>2650000</v>
      </c>
      <c r="J157" s="55"/>
      <c r="K157" s="35"/>
      <c r="L157" s="77" t="str">
        <f t="shared" si="7"/>
        <v/>
      </c>
      <c r="M157" s="78" t="str">
        <f t="shared" si="8"/>
        <v/>
      </c>
    </row>
    <row r="158" spans="1:13" s="27" customFormat="1" ht="14.1" customHeight="1">
      <c r="A158" s="44"/>
      <c r="B158" s="18" t="s">
        <v>372</v>
      </c>
      <c r="C158" s="86" t="s">
        <v>373</v>
      </c>
      <c r="D158" s="87"/>
      <c r="E158" s="21" t="s">
        <v>19</v>
      </c>
      <c r="F158" s="20" t="s">
        <v>95</v>
      </c>
      <c r="G158" s="96"/>
      <c r="H158" s="23" t="str">
        <f t="shared" si="6"/>
        <v/>
      </c>
      <c r="I158" s="96">
        <v>1700000</v>
      </c>
      <c r="J158" s="55"/>
      <c r="K158" s="35"/>
      <c r="L158" s="77" t="str">
        <f t="shared" si="7"/>
        <v/>
      </c>
      <c r="M158" s="78" t="str">
        <f t="shared" si="8"/>
        <v/>
      </c>
    </row>
    <row r="159" spans="1:13" s="27" customFormat="1" ht="14.1" customHeight="1">
      <c r="A159" s="44"/>
      <c r="B159" s="28" t="s">
        <v>370</v>
      </c>
      <c r="C159" s="86" t="s">
        <v>371</v>
      </c>
      <c r="D159" s="87"/>
      <c r="E159" s="21" t="s">
        <v>796</v>
      </c>
      <c r="F159" s="21" t="s">
        <v>16</v>
      </c>
      <c r="G159" s="96"/>
      <c r="H159" s="23" t="str">
        <f t="shared" si="6"/>
        <v/>
      </c>
      <c r="I159" s="96">
        <v>2800</v>
      </c>
      <c r="J159" s="55"/>
      <c r="K159" s="35"/>
      <c r="L159" s="77" t="str">
        <f>IF(G159="","",I159-G159)</f>
        <v/>
      </c>
      <c r="M159" s="78" t="str">
        <f>IF(G159="","",((I159-G159)/G159)*100)</f>
        <v/>
      </c>
    </row>
    <row r="160" spans="1:13" s="27" customFormat="1" ht="14.1" customHeight="1">
      <c r="A160" s="44"/>
      <c r="B160" s="28" t="s">
        <v>797</v>
      </c>
      <c r="C160" s="86" t="s">
        <v>798</v>
      </c>
      <c r="D160" s="85"/>
      <c r="E160" s="21" t="s">
        <v>19</v>
      </c>
      <c r="F160" s="20" t="s">
        <v>91</v>
      </c>
      <c r="G160" s="54"/>
      <c r="H160" s="23" t="str">
        <f t="shared" si="6"/>
        <v/>
      </c>
      <c r="I160" s="54">
        <v>2798000</v>
      </c>
      <c r="J160" s="55"/>
      <c r="K160" s="35"/>
      <c r="L160" s="77" t="str">
        <f>IF(G160="","",I160-G160)</f>
        <v/>
      </c>
      <c r="M160" s="78" t="str">
        <f>IF(G160="","",((I160-G160)/G160)*100)</f>
        <v/>
      </c>
    </row>
    <row r="161" spans="1:13" s="27" customFormat="1" ht="14.1" customHeight="1">
      <c r="A161" s="44"/>
      <c r="B161" s="28" t="s">
        <v>362</v>
      </c>
      <c r="C161" s="86" t="s">
        <v>361</v>
      </c>
      <c r="D161" s="87"/>
      <c r="E161" s="21" t="s">
        <v>19</v>
      </c>
      <c r="F161" s="20" t="s">
        <v>95</v>
      </c>
      <c r="G161" s="96"/>
      <c r="H161" s="23" t="str">
        <f t="shared" si="6"/>
        <v/>
      </c>
      <c r="I161" s="96">
        <v>1820000</v>
      </c>
      <c r="J161" s="55"/>
      <c r="K161" s="35"/>
      <c r="L161" s="77" t="str">
        <f>IF(G161="","",I161-G161)</f>
        <v/>
      </c>
      <c r="M161" s="78" t="str">
        <f>IF(G161="","",((I161-G161)/G161)*100)</f>
        <v/>
      </c>
    </row>
    <row r="162" spans="1:13" s="27" customFormat="1" ht="14.1" customHeight="1">
      <c r="A162" s="44"/>
      <c r="B162" s="18" t="s">
        <v>374</v>
      </c>
      <c r="C162" s="84" t="s">
        <v>375</v>
      </c>
      <c r="D162" s="85"/>
      <c r="E162" s="21" t="s">
        <v>19</v>
      </c>
      <c r="F162" s="21" t="s">
        <v>205</v>
      </c>
      <c r="G162" s="32"/>
      <c r="H162" s="23" t="str">
        <f t="shared" si="6"/>
        <v/>
      </c>
      <c r="I162" s="32">
        <v>35870</v>
      </c>
      <c r="J162" s="21"/>
      <c r="K162" s="35"/>
      <c r="L162" s="77" t="str">
        <f t="shared" si="7"/>
        <v/>
      </c>
      <c r="M162" s="78" t="str">
        <f t="shared" si="8"/>
        <v/>
      </c>
    </row>
    <row r="163" spans="1:13" s="27" customFormat="1" ht="14.1" customHeight="1">
      <c r="A163" s="44"/>
      <c r="B163" s="18" t="s">
        <v>376</v>
      </c>
      <c r="C163" s="84" t="s">
        <v>377</v>
      </c>
      <c r="D163" s="85"/>
      <c r="E163" s="21" t="s">
        <v>19</v>
      </c>
      <c r="F163" s="21" t="s">
        <v>205</v>
      </c>
      <c r="G163" s="32"/>
      <c r="H163" s="23" t="str">
        <f t="shared" si="6"/>
        <v/>
      </c>
      <c r="I163" s="32">
        <v>9530</v>
      </c>
      <c r="J163" s="55"/>
      <c r="K163" s="35"/>
      <c r="L163" s="77" t="str">
        <f t="shared" si="7"/>
        <v/>
      </c>
      <c r="M163" s="78" t="str">
        <f t="shared" si="8"/>
        <v/>
      </c>
    </row>
    <row r="164" spans="1:13" s="27" customFormat="1" ht="14.1" customHeight="1">
      <c r="A164" s="44"/>
      <c r="B164" s="18" t="s">
        <v>378</v>
      </c>
      <c r="C164" s="84" t="s">
        <v>379</v>
      </c>
      <c r="D164" s="85"/>
      <c r="E164" s="21" t="s">
        <v>19</v>
      </c>
      <c r="F164" s="20" t="s">
        <v>16</v>
      </c>
      <c r="G164" s="32"/>
      <c r="H164" s="23" t="str">
        <f t="shared" si="6"/>
        <v/>
      </c>
      <c r="I164" s="32">
        <v>3200</v>
      </c>
      <c r="J164" s="55"/>
      <c r="K164" s="35"/>
      <c r="L164" s="77" t="str">
        <f t="shared" si="7"/>
        <v/>
      </c>
      <c r="M164" s="78" t="str">
        <f t="shared" si="8"/>
        <v/>
      </c>
    </row>
    <row r="165" spans="1:13" s="27" customFormat="1" ht="14.1" customHeight="1">
      <c r="A165" s="44"/>
      <c r="B165" s="18" t="s">
        <v>716</v>
      </c>
      <c r="C165" s="84" t="s">
        <v>717</v>
      </c>
      <c r="D165" s="85"/>
      <c r="E165" s="21" t="s">
        <v>19</v>
      </c>
      <c r="F165" s="20" t="s">
        <v>95</v>
      </c>
      <c r="G165" s="32"/>
      <c r="H165" s="23" t="str">
        <f t="shared" si="6"/>
        <v/>
      </c>
      <c r="I165" s="32">
        <v>3400000</v>
      </c>
      <c r="J165" s="55"/>
      <c r="K165" s="35"/>
      <c r="L165" s="77" t="str">
        <f t="shared" si="7"/>
        <v/>
      </c>
      <c r="M165" s="78" t="str">
        <f t="shared" si="8"/>
        <v/>
      </c>
    </row>
    <row r="166" spans="1:13" s="27" customFormat="1" ht="14.1" customHeight="1">
      <c r="A166" s="44"/>
      <c r="B166" s="18" t="s">
        <v>382</v>
      </c>
      <c r="C166" s="84" t="s">
        <v>383</v>
      </c>
      <c r="D166" s="85"/>
      <c r="E166" s="21" t="s">
        <v>19</v>
      </c>
      <c r="F166" s="20" t="s">
        <v>95</v>
      </c>
      <c r="G166" s="32"/>
      <c r="H166" s="23" t="str">
        <f t="shared" si="6"/>
        <v/>
      </c>
      <c r="I166" s="32">
        <v>3080000</v>
      </c>
      <c r="J166" s="55"/>
      <c r="K166" s="35"/>
      <c r="L166" s="77" t="str">
        <f t="shared" si="7"/>
        <v/>
      </c>
      <c r="M166" s="78" t="str">
        <f t="shared" si="8"/>
        <v/>
      </c>
    </row>
    <row r="167" spans="1:13" s="27" customFormat="1" ht="14.1" customHeight="1">
      <c r="A167" s="44"/>
      <c r="B167" s="18" t="s">
        <v>384</v>
      </c>
      <c r="C167" s="84" t="s">
        <v>799</v>
      </c>
      <c r="D167" s="85"/>
      <c r="E167" s="21" t="s">
        <v>19</v>
      </c>
      <c r="F167" s="21" t="s">
        <v>42</v>
      </c>
      <c r="G167" s="32"/>
      <c r="H167" s="23" t="str">
        <f t="shared" si="6"/>
        <v/>
      </c>
      <c r="I167" s="32">
        <v>226000</v>
      </c>
      <c r="J167" s="35"/>
      <c r="K167" s="21"/>
      <c r="L167" s="77" t="str">
        <f t="shared" si="7"/>
        <v/>
      </c>
      <c r="M167" s="78" t="str">
        <f t="shared" si="8"/>
        <v/>
      </c>
    </row>
    <row r="168" spans="1:13" s="27" customFormat="1" ht="14.1" customHeight="1">
      <c r="A168" s="44"/>
      <c r="B168" s="18" t="s">
        <v>386</v>
      </c>
      <c r="C168" s="86" t="s">
        <v>800</v>
      </c>
      <c r="D168" s="87"/>
      <c r="E168" s="21" t="s">
        <v>19</v>
      </c>
      <c r="F168" s="21" t="s">
        <v>68</v>
      </c>
      <c r="G168" s="32"/>
      <c r="H168" s="23" t="str">
        <f t="shared" si="6"/>
        <v/>
      </c>
      <c r="I168" s="32">
        <v>113300</v>
      </c>
      <c r="J168" s="35"/>
      <c r="K168" s="35"/>
      <c r="L168" s="77" t="str">
        <f t="shared" si="7"/>
        <v/>
      </c>
      <c r="M168" s="78" t="str">
        <f t="shared" si="8"/>
        <v/>
      </c>
    </row>
    <row r="169" spans="1:13" s="27" customFormat="1" ht="14.1" customHeight="1">
      <c r="A169" s="47"/>
      <c r="B169" s="18" t="s">
        <v>388</v>
      </c>
      <c r="C169" s="84" t="s">
        <v>801</v>
      </c>
      <c r="D169" s="85"/>
      <c r="E169" s="21" t="s">
        <v>15</v>
      </c>
      <c r="F169" s="21" t="s">
        <v>42</v>
      </c>
      <c r="G169" s="54"/>
      <c r="H169" s="23" t="str">
        <f t="shared" si="6"/>
        <v/>
      </c>
      <c r="I169" s="54">
        <v>189200</v>
      </c>
      <c r="J169" s="35"/>
      <c r="K169" s="35"/>
      <c r="L169" s="77" t="str">
        <f t="shared" si="7"/>
        <v/>
      </c>
      <c r="M169" s="78" t="str">
        <f t="shared" si="8"/>
        <v/>
      </c>
    </row>
    <row r="170" spans="1:13" s="27" customFormat="1" ht="14.1" customHeight="1">
      <c r="A170" s="48" t="s">
        <v>718</v>
      </c>
      <c r="B170" s="18" t="s">
        <v>391</v>
      </c>
      <c r="C170" s="84" t="s">
        <v>392</v>
      </c>
      <c r="D170" s="85"/>
      <c r="E170" s="21" t="s">
        <v>19</v>
      </c>
      <c r="F170" s="21" t="s">
        <v>220</v>
      </c>
      <c r="G170" s="54"/>
      <c r="H170" s="23" t="str">
        <f t="shared" si="6"/>
        <v/>
      </c>
      <c r="I170" s="54">
        <v>25000</v>
      </c>
      <c r="J170" s="55"/>
      <c r="K170" s="21"/>
      <c r="L170" s="77" t="str">
        <f t="shared" si="7"/>
        <v/>
      </c>
      <c r="M170" s="78" t="str">
        <f t="shared" si="8"/>
        <v/>
      </c>
    </row>
    <row r="171" spans="1:13" s="27" customFormat="1" ht="14.1" customHeight="1">
      <c r="A171" s="48"/>
      <c r="B171" s="18" t="s">
        <v>393</v>
      </c>
      <c r="C171" s="84" t="s">
        <v>394</v>
      </c>
      <c r="D171" s="85"/>
      <c r="E171" s="21" t="s">
        <v>19</v>
      </c>
      <c r="F171" s="21" t="s">
        <v>220</v>
      </c>
      <c r="G171" s="32"/>
      <c r="H171" s="23" t="str">
        <f t="shared" si="6"/>
        <v/>
      </c>
      <c r="I171" s="32">
        <v>37400</v>
      </c>
      <c r="J171" s="55"/>
      <c r="K171" s="35"/>
      <c r="L171" s="77" t="str">
        <f t="shared" si="7"/>
        <v/>
      </c>
      <c r="M171" s="78" t="str">
        <f t="shared" si="8"/>
        <v/>
      </c>
    </row>
    <row r="172" spans="1:13" s="27" customFormat="1" ht="14.1" customHeight="1">
      <c r="A172" s="48"/>
      <c r="B172" s="18" t="s">
        <v>395</v>
      </c>
      <c r="C172" s="84" t="s">
        <v>396</v>
      </c>
      <c r="D172" s="85"/>
      <c r="E172" s="21" t="s">
        <v>19</v>
      </c>
      <c r="F172" s="21" t="s">
        <v>220</v>
      </c>
      <c r="G172" s="32"/>
      <c r="H172" s="23" t="str">
        <f t="shared" si="6"/>
        <v/>
      </c>
      <c r="I172" s="32">
        <v>227700</v>
      </c>
      <c r="J172" s="55"/>
      <c r="K172" s="21"/>
      <c r="L172" s="77" t="str">
        <f t="shared" si="7"/>
        <v/>
      </c>
      <c r="M172" s="78" t="str">
        <f t="shared" si="8"/>
        <v/>
      </c>
    </row>
    <row r="173" spans="1:13" s="27" customFormat="1" ht="14.1" customHeight="1">
      <c r="A173" s="48"/>
      <c r="B173" s="18" t="s">
        <v>397</v>
      </c>
      <c r="C173" s="84" t="s">
        <v>398</v>
      </c>
      <c r="D173" s="85"/>
      <c r="E173" s="21" t="s">
        <v>19</v>
      </c>
      <c r="F173" s="21" t="s">
        <v>220</v>
      </c>
      <c r="G173" s="32"/>
      <c r="H173" s="23" t="str">
        <f t="shared" si="6"/>
        <v/>
      </c>
      <c r="I173" s="32">
        <v>29700</v>
      </c>
      <c r="J173" s="55"/>
      <c r="K173" s="21"/>
      <c r="L173" s="77" t="str">
        <f t="shared" si="7"/>
        <v/>
      </c>
      <c r="M173" s="78" t="str">
        <f t="shared" si="8"/>
        <v/>
      </c>
    </row>
    <row r="174" spans="1:13" s="27" customFormat="1" ht="14.1" customHeight="1">
      <c r="A174" s="48"/>
      <c r="B174" s="18" t="s">
        <v>399</v>
      </c>
      <c r="C174" s="84" t="s">
        <v>400</v>
      </c>
      <c r="D174" s="85"/>
      <c r="E174" s="21" t="s">
        <v>19</v>
      </c>
      <c r="F174" s="21" t="s">
        <v>401</v>
      </c>
      <c r="G174" s="32"/>
      <c r="H174" s="23" t="str">
        <f t="shared" si="6"/>
        <v/>
      </c>
      <c r="I174" s="32">
        <v>57200</v>
      </c>
      <c r="J174" s="55"/>
      <c r="K174" s="21"/>
      <c r="L174" s="77" t="str">
        <f t="shared" si="7"/>
        <v/>
      </c>
      <c r="M174" s="78" t="str">
        <f t="shared" si="8"/>
        <v/>
      </c>
    </row>
    <row r="175" spans="1:13" s="27" customFormat="1" ht="14.1" customHeight="1">
      <c r="A175" s="48"/>
      <c r="B175" s="28" t="s">
        <v>402</v>
      </c>
      <c r="C175" s="84" t="s">
        <v>403</v>
      </c>
      <c r="D175" s="85"/>
      <c r="E175" s="21" t="s">
        <v>19</v>
      </c>
      <c r="F175" s="21" t="s">
        <v>401</v>
      </c>
      <c r="G175" s="32"/>
      <c r="H175" s="23" t="str">
        <f t="shared" si="6"/>
        <v/>
      </c>
      <c r="I175" s="32">
        <v>45100</v>
      </c>
      <c r="J175" s="55"/>
      <c r="K175" s="21"/>
      <c r="L175" s="77" t="str">
        <f t="shared" si="7"/>
        <v/>
      </c>
      <c r="M175" s="78" t="str">
        <f t="shared" si="8"/>
        <v/>
      </c>
    </row>
    <row r="176" spans="1:13" s="27" customFormat="1" ht="14.1" customHeight="1">
      <c r="A176" s="48"/>
      <c r="B176" s="18" t="s">
        <v>404</v>
      </c>
      <c r="C176" s="84" t="s">
        <v>405</v>
      </c>
      <c r="D176" s="85"/>
      <c r="E176" s="21" t="s">
        <v>19</v>
      </c>
      <c r="F176" s="21" t="s">
        <v>401</v>
      </c>
      <c r="G176" s="32"/>
      <c r="H176" s="23" t="str">
        <f t="shared" si="6"/>
        <v/>
      </c>
      <c r="I176" s="32">
        <v>27500</v>
      </c>
      <c r="J176" s="55"/>
      <c r="K176" s="21"/>
      <c r="L176" s="77" t="str">
        <f t="shared" si="7"/>
        <v/>
      </c>
      <c r="M176" s="78" t="str">
        <f t="shared" si="8"/>
        <v/>
      </c>
    </row>
    <row r="177" spans="1:13" s="27" customFormat="1" ht="14.1" customHeight="1">
      <c r="A177" s="48"/>
      <c r="B177" s="18" t="s">
        <v>406</v>
      </c>
      <c r="C177" s="84" t="s">
        <v>407</v>
      </c>
      <c r="D177" s="85"/>
      <c r="E177" s="21" t="s">
        <v>19</v>
      </c>
      <c r="F177" s="21" t="s">
        <v>220</v>
      </c>
      <c r="G177" s="32"/>
      <c r="H177" s="23" t="str">
        <f t="shared" si="6"/>
        <v/>
      </c>
      <c r="I177" s="32">
        <v>34760</v>
      </c>
      <c r="J177" s="55"/>
      <c r="K177" s="35"/>
      <c r="L177" s="77" t="str">
        <f t="shared" si="7"/>
        <v/>
      </c>
      <c r="M177" s="78" t="str">
        <f t="shared" si="8"/>
        <v/>
      </c>
    </row>
    <row r="178" spans="1:13" s="27" customFormat="1" ht="14.1" customHeight="1">
      <c r="A178" s="48"/>
      <c r="B178" s="18" t="s">
        <v>408</v>
      </c>
      <c r="C178" s="86" t="s">
        <v>409</v>
      </c>
      <c r="D178" s="87"/>
      <c r="E178" s="21" t="s">
        <v>19</v>
      </c>
      <c r="F178" s="21" t="s">
        <v>220</v>
      </c>
      <c r="G178" s="32"/>
      <c r="H178" s="23" t="str">
        <f t="shared" si="6"/>
        <v/>
      </c>
      <c r="I178" s="32">
        <v>55000</v>
      </c>
      <c r="J178" s="55"/>
      <c r="K178" s="35"/>
      <c r="L178" s="77" t="str">
        <f t="shared" si="7"/>
        <v/>
      </c>
      <c r="M178" s="78" t="str">
        <f t="shared" si="8"/>
        <v/>
      </c>
    </row>
    <row r="179" spans="1:13" s="27" customFormat="1" ht="14.1" customHeight="1">
      <c r="A179" s="48"/>
      <c r="B179" s="28" t="s">
        <v>410</v>
      </c>
      <c r="C179" s="86" t="s">
        <v>411</v>
      </c>
      <c r="D179" s="87"/>
      <c r="E179" s="21" t="s">
        <v>19</v>
      </c>
      <c r="F179" s="21" t="s">
        <v>401</v>
      </c>
      <c r="G179" s="32"/>
      <c r="H179" s="23" t="str">
        <f t="shared" si="6"/>
        <v/>
      </c>
      <c r="I179" s="32">
        <v>718300</v>
      </c>
      <c r="J179" s="55"/>
      <c r="K179" s="35"/>
      <c r="L179" s="77" t="str">
        <f>IF(G179="","",I179-G179)</f>
        <v/>
      </c>
      <c r="M179" s="78" t="str">
        <f>IF(G179="","",((I179-G179)/G179)*100)</f>
        <v/>
      </c>
    </row>
    <row r="180" spans="1:13" s="27" customFormat="1" ht="14.1" customHeight="1">
      <c r="A180" s="48"/>
      <c r="B180" s="18" t="s">
        <v>412</v>
      </c>
      <c r="C180" s="84" t="s">
        <v>413</v>
      </c>
      <c r="D180" s="85"/>
      <c r="E180" s="21" t="s">
        <v>19</v>
      </c>
      <c r="F180" s="21" t="s">
        <v>341</v>
      </c>
      <c r="G180" s="32"/>
      <c r="H180" s="23" t="str">
        <f t="shared" si="6"/>
        <v/>
      </c>
      <c r="I180" s="32">
        <v>520</v>
      </c>
      <c r="J180" s="35"/>
      <c r="K180" s="35"/>
      <c r="L180" s="77" t="str">
        <f t="shared" si="7"/>
        <v/>
      </c>
      <c r="M180" s="78" t="str">
        <f t="shared" si="8"/>
        <v/>
      </c>
    </row>
    <row r="181" spans="1:13" s="27" customFormat="1" ht="14.1" customHeight="1">
      <c r="A181" s="48"/>
      <c r="B181" s="18" t="s">
        <v>414</v>
      </c>
      <c r="C181" s="84" t="s">
        <v>415</v>
      </c>
      <c r="D181" s="85"/>
      <c r="E181" s="21" t="s">
        <v>19</v>
      </c>
      <c r="F181" s="21" t="s">
        <v>341</v>
      </c>
      <c r="G181" s="32"/>
      <c r="H181" s="23" t="str">
        <f t="shared" si="6"/>
        <v/>
      </c>
      <c r="I181" s="32">
        <v>520</v>
      </c>
      <c r="J181" s="35"/>
      <c r="K181" s="35"/>
      <c r="L181" s="77" t="str">
        <f t="shared" si="7"/>
        <v/>
      </c>
      <c r="M181" s="78" t="str">
        <f t="shared" si="8"/>
        <v/>
      </c>
    </row>
    <row r="182" spans="1:13" s="27" customFormat="1" ht="14.1" customHeight="1">
      <c r="A182" s="48"/>
      <c r="B182" s="18" t="s">
        <v>416</v>
      </c>
      <c r="C182" s="84" t="s">
        <v>417</v>
      </c>
      <c r="D182" s="85"/>
      <c r="E182" s="21" t="s">
        <v>19</v>
      </c>
      <c r="F182" s="21" t="s">
        <v>418</v>
      </c>
      <c r="G182" s="32"/>
      <c r="H182" s="23" t="str">
        <f t="shared" si="6"/>
        <v/>
      </c>
      <c r="I182" s="32">
        <v>13300</v>
      </c>
      <c r="J182" s="35"/>
      <c r="K182" s="35"/>
      <c r="L182" s="77" t="str">
        <f t="shared" si="7"/>
        <v/>
      </c>
      <c r="M182" s="78" t="str">
        <f t="shared" si="8"/>
        <v/>
      </c>
    </row>
    <row r="183" spans="1:13" s="27" customFormat="1" ht="14.1" customHeight="1">
      <c r="A183" s="48"/>
      <c r="B183" s="18" t="s">
        <v>719</v>
      </c>
      <c r="C183" s="84" t="s">
        <v>720</v>
      </c>
      <c r="D183" s="85"/>
      <c r="E183" s="21" t="s">
        <v>19</v>
      </c>
      <c r="F183" s="20" t="s">
        <v>114</v>
      </c>
      <c r="G183" s="32"/>
      <c r="H183" s="23" t="str">
        <f t="shared" si="6"/>
        <v/>
      </c>
      <c r="I183" s="32">
        <v>22200</v>
      </c>
      <c r="J183" s="35"/>
      <c r="K183" s="35"/>
      <c r="L183" s="77" t="str">
        <f t="shared" si="7"/>
        <v/>
      </c>
      <c r="M183" s="78" t="str">
        <f t="shared" si="8"/>
        <v/>
      </c>
    </row>
    <row r="184" spans="1:13" s="27" customFormat="1" ht="14.1" customHeight="1">
      <c r="A184" s="17" t="s">
        <v>421</v>
      </c>
      <c r="B184" s="18" t="s">
        <v>422</v>
      </c>
      <c r="C184" s="84" t="s">
        <v>423</v>
      </c>
      <c r="D184" s="85"/>
      <c r="E184" s="21" t="s">
        <v>19</v>
      </c>
      <c r="F184" s="20" t="s">
        <v>16</v>
      </c>
      <c r="G184" s="32"/>
      <c r="H184" s="23" t="str">
        <f t="shared" si="6"/>
        <v/>
      </c>
      <c r="I184" s="32">
        <v>18100</v>
      </c>
      <c r="J184" s="21"/>
      <c r="K184" s="35"/>
      <c r="L184" s="77" t="str">
        <f t="shared" si="7"/>
        <v/>
      </c>
      <c r="M184" s="78" t="str">
        <f t="shared" si="8"/>
        <v/>
      </c>
    </row>
    <row r="185" spans="1:13" s="27" customFormat="1" ht="14.1" customHeight="1">
      <c r="A185" s="17"/>
      <c r="B185" s="18" t="s">
        <v>424</v>
      </c>
      <c r="C185" s="84" t="s">
        <v>425</v>
      </c>
      <c r="D185" s="85"/>
      <c r="E185" s="21" t="s">
        <v>19</v>
      </c>
      <c r="F185" s="20" t="s">
        <v>16</v>
      </c>
      <c r="G185" s="32"/>
      <c r="H185" s="23" t="str">
        <f t="shared" si="6"/>
        <v/>
      </c>
      <c r="I185" s="32">
        <v>9400</v>
      </c>
      <c r="J185" s="21"/>
      <c r="K185" s="35"/>
      <c r="L185" s="77" t="str">
        <f t="shared" si="7"/>
        <v/>
      </c>
      <c r="M185" s="78" t="str">
        <f t="shared" si="8"/>
        <v/>
      </c>
    </row>
    <row r="186" spans="1:13" s="27" customFormat="1" ht="14.1" customHeight="1">
      <c r="A186" s="17"/>
      <c r="B186" s="18" t="s">
        <v>426</v>
      </c>
      <c r="C186" s="84" t="s">
        <v>427</v>
      </c>
      <c r="D186" s="85" t="s">
        <v>129</v>
      </c>
      <c r="E186" s="21" t="s">
        <v>19</v>
      </c>
      <c r="F186" s="20" t="s">
        <v>114</v>
      </c>
      <c r="G186" s="32"/>
      <c r="H186" s="23" t="str">
        <f t="shared" si="6"/>
        <v/>
      </c>
      <c r="I186" s="32">
        <v>6180</v>
      </c>
      <c r="J186" s="21"/>
      <c r="K186" s="21"/>
      <c r="L186" s="77" t="str">
        <f>IF(G186="","",I186-G186)</f>
        <v/>
      </c>
      <c r="M186" s="78" t="str">
        <f>IF(G186="","",((I186-G186)/G186)*100)</f>
        <v/>
      </c>
    </row>
    <row r="187" spans="1:13" s="27" customFormat="1" ht="14.1" customHeight="1">
      <c r="A187" s="17"/>
      <c r="B187" s="18" t="s">
        <v>428</v>
      </c>
      <c r="C187" s="86" t="s">
        <v>802</v>
      </c>
      <c r="D187" s="87" t="s">
        <v>129</v>
      </c>
      <c r="E187" s="21" t="s">
        <v>19</v>
      </c>
      <c r="F187" s="20" t="s">
        <v>114</v>
      </c>
      <c r="G187" s="32"/>
      <c r="H187" s="23" t="str">
        <f t="shared" si="6"/>
        <v/>
      </c>
      <c r="I187" s="32">
        <v>4900</v>
      </c>
      <c r="J187" s="21"/>
      <c r="K187" s="21"/>
      <c r="L187" s="77" t="str">
        <f t="shared" si="7"/>
        <v/>
      </c>
      <c r="M187" s="78" t="str">
        <f t="shared" si="8"/>
        <v/>
      </c>
    </row>
    <row r="188" spans="1:13" s="27" customFormat="1" ht="14.1" customHeight="1">
      <c r="A188" s="17"/>
      <c r="B188" s="18" t="s">
        <v>430</v>
      </c>
      <c r="C188" s="84" t="s">
        <v>431</v>
      </c>
      <c r="D188" s="85" t="s">
        <v>129</v>
      </c>
      <c r="E188" s="21" t="s">
        <v>19</v>
      </c>
      <c r="F188" s="20" t="s">
        <v>16</v>
      </c>
      <c r="G188" s="32"/>
      <c r="H188" s="23" t="str">
        <f t="shared" si="6"/>
        <v/>
      </c>
      <c r="I188" s="32">
        <v>2330</v>
      </c>
      <c r="J188" s="21"/>
      <c r="K188" s="21"/>
      <c r="L188" s="77" t="str">
        <f t="shared" si="7"/>
        <v/>
      </c>
      <c r="M188" s="78" t="str">
        <f t="shared" si="8"/>
        <v/>
      </c>
    </row>
    <row r="189" spans="1:13" s="27" customFormat="1" ht="14.1" customHeight="1">
      <c r="A189" s="17"/>
      <c r="B189" s="18" t="s">
        <v>432</v>
      </c>
      <c r="C189" s="86" t="s">
        <v>433</v>
      </c>
      <c r="D189" s="87" t="s">
        <v>129</v>
      </c>
      <c r="E189" s="21" t="s">
        <v>19</v>
      </c>
      <c r="F189" s="21" t="s">
        <v>16</v>
      </c>
      <c r="G189" s="32"/>
      <c r="H189" s="23" t="str">
        <f t="shared" si="6"/>
        <v/>
      </c>
      <c r="I189" s="32">
        <v>7070</v>
      </c>
      <c r="J189" s="21"/>
      <c r="K189" s="21"/>
      <c r="L189" s="77" t="str">
        <f t="shared" si="7"/>
        <v/>
      </c>
      <c r="M189" s="78" t="str">
        <f t="shared" si="8"/>
        <v/>
      </c>
    </row>
    <row r="190" spans="1:13" s="27" customFormat="1" ht="14.1" customHeight="1">
      <c r="A190" s="17"/>
      <c r="B190" s="18" t="s">
        <v>434</v>
      </c>
      <c r="C190" s="84" t="s">
        <v>435</v>
      </c>
      <c r="D190" s="85" t="s">
        <v>129</v>
      </c>
      <c r="E190" s="21" t="s">
        <v>19</v>
      </c>
      <c r="F190" s="20" t="s">
        <v>114</v>
      </c>
      <c r="G190" s="32"/>
      <c r="H190" s="23" t="str">
        <f t="shared" si="6"/>
        <v/>
      </c>
      <c r="I190" s="32">
        <v>2330</v>
      </c>
      <c r="J190" s="21"/>
      <c r="K190" s="21"/>
      <c r="L190" s="77" t="str">
        <f t="shared" si="7"/>
        <v/>
      </c>
      <c r="M190" s="78" t="str">
        <f t="shared" si="8"/>
        <v/>
      </c>
    </row>
    <row r="191" spans="1:13" s="27" customFormat="1" ht="14.1" customHeight="1">
      <c r="A191" s="17"/>
      <c r="B191" s="28" t="s">
        <v>721</v>
      </c>
      <c r="C191" s="86" t="s">
        <v>722</v>
      </c>
      <c r="D191" s="87" t="s">
        <v>129</v>
      </c>
      <c r="E191" s="21" t="s">
        <v>19</v>
      </c>
      <c r="F191" s="20" t="s">
        <v>16</v>
      </c>
      <c r="G191" s="58"/>
      <c r="H191" s="23" t="str">
        <f t="shared" si="6"/>
        <v/>
      </c>
      <c r="I191" s="58">
        <v>6559</v>
      </c>
      <c r="J191" s="35"/>
      <c r="K191" s="76"/>
      <c r="L191" s="77" t="str">
        <f t="shared" si="7"/>
        <v/>
      </c>
      <c r="M191" s="78" t="str">
        <f t="shared" si="8"/>
        <v/>
      </c>
    </row>
    <row r="192" spans="1:13" s="27" customFormat="1" ht="14.1" customHeight="1">
      <c r="A192" s="48" t="s">
        <v>438</v>
      </c>
      <c r="B192" s="18" t="s">
        <v>439</v>
      </c>
      <c r="C192" s="86" t="s">
        <v>803</v>
      </c>
      <c r="D192" s="87"/>
      <c r="E192" s="21" t="s">
        <v>19</v>
      </c>
      <c r="F192" s="21" t="s">
        <v>441</v>
      </c>
      <c r="G192" s="32"/>
      <c r="H192" s="23" t="str">
        <f t="shared" si="6"/>
        <v/>
      </c>
      <c r="I192" s="32">
        <v>27490</v>
      </c>
      <c r="J192" s="35"/>
      <c r="K192" s="35"/>
      <c r="L192" s="77" t="str">
        <f t="shared" si="7"/>
        <v/>
      </c>
      <c r="M192" s="78" t="str">
        <f t="shared" si="8"/>
        <v/>
      </c>
    </row>
    <row r="193" spans="1:13" s="27" customFormat="1" ht="14.1" customHeight="1">
      <c r="A193" s="48"/>
      <c r="B193" s="18" t="s">
        <v>442</v>
      </c>
      <c r="C193" s="86" t="s">
        <v>443</v>
      </c>
      <c r="D193" s="87"/>
      <c r="E193" s="21" t="s">
        <v>19</v>
      </c>
      <c r="F193" s="21" t="s">
        <v>441</v>
      </c>
      <c r="G193" s="32"/>
      <c r="H193" s="23" t="str">
        <f t="shared" si="6"/>
        <v/>
      </c>
      <c r="I193" s="32">
        <v>46220</v>
      </c>
      <c r="J193" s="35"/>
      <c r="K193" s="35"/>
      <c r="L193" s="77" t="str">
        <f t="shared" si="7"/>
        <v/>
      </c>
      <c r="M193" s="78" t="str">
        <f t="shared" si="8"/>
        <v/>
      </c>
    </row>
    <row r="194" spans="1:13" s="27" customFormat="1" ht="14.1" customHeight="1">
      <c r="A194" s="48"/>
      <c r="B194" s="18" t="s">
        <v>444</v>
      </c>
      <c r="C194" s="84" t="s">
        <v>445</v>
      </c>
      <c r="D194" s="85"/>
      <c r="E194" s="21" t="s">
        <v>19</v>
      </c>
      <c r="F194" s="21" t="s">
        <v>441</v>
      </c>
      <c r="G194" s="32"/>
      <c r="H194" s="23" t="str">
        <f t="shared" si="6"/>
        <v/>
      </c>
      <c r="I194" s="32">
        <v>60220</v>
      </c>
      <c r="J194" s="35"/>
      <c r="K194" s="35"/>
      <c r="L194" s="77" t="str">
        <f t="shared" si="7"/>
        <v/>
      </c>
      <c r="M194" s="78" t="str">
        <f t="shared" si="8"/>
        <v/>
      </c>
    </row>
    <row r="195" spans="1:13" s="27" customFormat="1" ht="14.1" customHeight="1">
      <c r="A195" s="48"/>
      <c r="B195" s="18" t="s">
        <v>446</v>
      </c>
      <c r="C195" s="84" t="s">
        <v>447</v>
      </c>
      <c r="D195" s="85"/>
      <c r="E195" s="21" t="s">
        <v>19</v>
      </c>
      <c r="F195" s="21" t="s">
        <v>441</v>
      </c>
      <c r="G195" s="58"/>
      <c r="H195" s="23" t="str">
        <f t="shared" ref="H195:H233" si="9">IF(G195="","",IF(G195&gt;I195,"▽","▲"))</f>
        <v/>
      </c>
      <c r="I195" s="58">
        <v>82200</v>
      </c>
      <c r="J195" s="35"/>
      <c r="K195" s="35"/>
      <c r="L195" s="77" t="str">
        <f t="shared" si="7"/>
        <v/>
      </c>
      <c r="M195" s="78" t="str">
        <f t="shared" si="8"/>
        <v/>
      </c>
    </row>
    <row r="196" spans="1:13" s="27" customFormat="1" ht="14.1" customHeight="1">
      <c r="A196" s="48"/>
      <c r="B196" s="28" t="s">
        <v>448</v>
      </c>
      <c r="C196" s="86" t="s">
        <v>449</v>
      </c>
      <c r="D196" s="87"/>
      <c r="E196" s="21" t="s">
        <v>19</v>
      </c>
      <c r="F196" s="20" t="s">
        <v>95</v>
      </c>
      <c r="G196" s="32"/>
      <c r="H196" s="23" t="str">
        <f t="shared" si="9"/>
        <v/>
      </c>
      <c r="I196" s="32">
        <v>2640000</v>
      </c>
      <c r="J196" s="35"/>
      <c r="K196" s="35"/>
      <c r="L196" s="77" t="str">
        <f t="shared" ref="L196:L259" si="10">IF(G196="","",I196-G196)</f>
        <v/>
      </c>
      <c r="M196" s="78" t="str">
        <f t="shared" ref="M196:M259" si="11">IF(G196="","",((I196-G196)/G196)*100)</f>
        <v/>
      </c>
    </row>
    <row r="197" spans="1:13" s="27" customFormat="1" ht="14.1" customHeight="1">
      <c r="A197" s="48"/>
      <c r="B197" s="28" t="s">
        <v>450</v>
      </c>
      <c r="C197" s="86" t="s">
        <v>451</v>
      </c>
      <c r="D197" s="87"/>
      <c r="E197" s="21" t="s">
        <v>19</v>
      </c>
      <c r="F197" s="20" t="s">
        <v>95</v>
      </c>
      <c r="G197" s="32"/>
      <c r="H197" s="23" t="str">
        <f t="shared" si="9"/>
        <v/>
      </c>
      <c r="I197" s="32">
        <v>1365000</v>
      </c>
      <c r="J197" s="35"/>
      <c r="K197" s="35"/>
      <c r="L197" s="77" t="str">
        <f t="shared" si="10"/>
        <v/>
      </c>
      <c r="M197" s="78" t="str">
        <f t="shared" si="11"/>
        <v/>
      </c>
    </row>
    <row r="198" spans="1:13" s="27" customFormat="1" ht="14.1" customHeight="1">
      <c r="A198" s="48"/>
      <c r="B198" s="18" t="s">
        <v>452</v>
      </c>
      <c r="C198" s="84" t="s">
        <v>453</v>
      </c>
      <c r="D198" s="85"/>
      <c r="E198" s="21" t="s">
        <v>19</v>
      </c>
      <c r="F198" s="21" t="s">
        <v>441</v>
      </c>
      <c r="G198" s="32"/>
      <c r="H198" s="23" t="str">
        <f t="shared" si="9"/>
        <v/>
      </c>
      <c r="I198" s="32">
        <v>131840</v>
      </c>
      <c r="J198" s="35"/>
      <c r="K198" s="35"/>
      <c r="L198" s="77" t="str">
        <f t="shared" si="10"/>
        <v/>
      </c>
      <c r="M198" s="78" t="str">
        <f t="shared" si="11"/>
        <v/>
      </c>
    </row>
    <row r="199" spans="1:13" s="27" customFormat="1" ht="14.1" customHeight="1">
      <c r="A199" s="48"/>
      <c r="B199" s="18" t="s">
        <v>454</v>
      </c>
      <c r="C199" s="84" t="s">
        <v>455</v>
      </c>
      <c r="D199" s="85"/>
      <c r="E199" s="21" t="s">
        <v>19</v>
      </c>
      <c r="F199" s="20" t="s">
        <v>95</v>
      </c>
      <c r="G199" s="32"/>
      <c r="H199" s="23" t="str">
        <f t="shared" si="9"/>
        <v/>
      </c>
      <c r="I199" s="32">
        <v>2346000</v>
      </c>
      <c r="J199" s="35"/>
      <c r="K199" s="35"/>
      <c r="L199" s="77" t="str">
        <f t="shared" si="10"/>
        <v/>
      </c>
      <c r="M199" s="78" t="str">
        <f t="shared" si="11"/>
        <v/>
      </c>
    </row>
    <row r="200" spans="1:13" s="27" customFormat="1" ht="14.1" customHeight="1">
      <c r="A200" s="48"/>
      <c r="B200" s="18" t="s">
        <v>456</v>
      </c>
      <c r="C200" s="84" t="s">
        <v>457</v>
      </c>
      <c r="D200" s="85"/>
      <c r="E200" s="21" t="s">
        <v>47</v>
      </c>
      <c r="F200" s="20" t="s">
        <v>95</v>
      </c>
      <c r="G200" s="32"/>
      <c r="H200" s="23" t="str">
        <f t="shared" si="9"/>
        <v/>
      </c>
      <c r="I200" s="32">
        <v>788000</v>
      </c>
      <c r="J200" s="35"/>
      <c r="K200" s="35"/>
      <c r="L200" s="77" t="str">
        <f t="shared" si="10"/>
        <v/>
      </c>
      <c r="M200" s="78" t="str">
        <f t="shared" si="11"/>
        <v/>
      </c>
    </row>
    <row r="201" spans="1:13" s="27" customFormat="1" ht="14.1" customHeight="1">
      <c r="A201" s="48"/>
      <c r="B201" s="18" t="s">
        <v>458</v>
      </c>
      <c r="C201" s="84" t="s">
        <v>459</v>
      </c>
      <c r="D201" s="85"/>
      <c r="E201" s="21" t="s">
        <v>19</v>
      </c>
      <c r="F201" s="20" t="s">
        <v>16</v>
      </c>
      <c r="G201" s="32"/>
      <c r="H201" s="23" t="str">
        <f t="shared" si="9"/>
        <v/>
      </c>
      <c r="I201" s="32">
        <v>6500</v>
      </c>
      <c r="J201" s="35"/>
      <c r="K201" s="35"/>
      <c r="L201" s="77" t="str">
        <f t="shared" si="10"/>
        <v/>
      </c>
      <c r="M201" s="78" t="str">
        <f t="shared" si="11"/>
        <v/>
      </c>
    </row>
    <row r="202" spans="1:13" s="27" customFormat="1" ht="14.1" customHeight="1">
      <c r="A202" s="48"/>
      <c r="B202" s="18" t="s">
        <v>460</v>
      </c>
      <c r="C202" s="84" t="s">
        <v>461</v>
      </c>
      <c r="D202" s="85"/>
      <c r="E202" s="21" t="s">
        <v>15</v>
      </c>
      <c r="F202" s="20" t="s">
        <v>95</v>
      </c>
      <c r="G202" s="32"/>
      <c r="H202" s="23" t="str">
        <f t="shared" si="9"/>
        <v/>
      </c>
      <c r="I202" s="32">
        <v>1684620</v>
      </c>
      <c r="J202" s="35"/>
      <c r="K202" s="35"/>
      <c r="L202" s="77" t="str">
        <f t="shared" si="10"/>
        <v/>
      </c>
      <c r="M202" s="78" t="str">
        <f t="shared" si="11"/>
        <v/>
      </c>
    </row>
    <row r="203" spans="1:13" s="27" customFormat="1" ht="14.1" customHeight="1">
      <c r="A203" s="17" t="s">
        <v>462</v>
      </c>
      <c r="B203" s="28" t="s">
        <v>463</v>
      </c>
      <c r="C203" s="86" t="s">
        <v>464</v>
      </c>
      <c r="D203" s="87" t="s">
        <v>129</v>
      </c>
      <c r="E203" s="21" t="s">
        <v>19</v>
      </c>
      <c r="F203" s="21" t="s">
        <v>65</v>
      </c>
      <c r="G203" s="54"/>
      <c r="H203" s="23" t="str">
        <f t="shared" si="9"/>
        <v/>
      </c>
      <c r="I203" s="54">
        <v>28500</v>
      </c>
      <c r="J203" s="35"/>
      <c r="K203" s="35"/>
      <c r="L203" s="77" t="str">
        <f t="shared" si="10"/>
        <v/>
      </c>
      <c r="M203" s="78" t="str">
        <f t="shared" si="11"/>
        <v/>
      </c>
    </row>
    <row r="204" spans="1:13" s="27" customFormat="1" ht="14.1" customHeight="1">
      <c r="A204" s="17"/>
      <c r="B204" s="18" t="s">
        <v>465</v>
      </c>
      <c r="C204" s="84" t="s">
        <v>723</v>
      </c>
      <c r="D204" s="87" t="s">
        <v>129</v>
      </c>
      <c r="E204" s="21" t="s">
        <v>19</v>
      </c>
      <c r="F204" s="21" t="s">
        <v>280</v>
      </c>
      <c r="G204" s="32"/>
      <c r="H204" s="23" t="str">
        <f t="shared" si="9"/>
        <v/>
      </c>
      <c r="I204" s="32">
        <v>980000</v>
      </c>
      <c r="J204" s="35"/>
      <c r="K204" s="35"/>
      <c r="L204" s="77" t="str">
        <f t="shared" si="10"/>
        <v/>
      </c>
      <c r="M204" s="78" t="str">
        <f t="shared" si="11"/>
        <v/>
      </c>
    </row>
    <row r="205" spans="1:13" s="27" customFormat="1" ht="14.1" customHeight="1">
      <c r="A205" s="17"/>
      <c r="B205" s="28" t="s">
        <v>467</v>
      </c>
      <c r="C205" s="86" t="s">
        <v>804</v>
      </c>
      <c r="D205" s="87" t="s">
        <v>129</v>
      </c>
      <c r="E205" s="21" t="s">
        <v>19</v>
      </c>
      <c r="F205" s="21" t="s">
        <v>280</v>
      </c>
      <c r="G205" s="32"/>
      <c r="H205" s="23" t="str">
        <f t="shared" si="9"/>
        <v/>
      </c>
      <c r="I205" s="32">
        <v>133000</v>
      </c>
      <c r="J205" s="35"/>
      <c r="K205" s="35"/>
      <c r="L205" s="77" t="str">
        <f t="shared" si="10"/>
        <v/>
      </c>
      <c r="M205" s="78" t="str">
        <f t="shared" si="11"/>
        <v/>
      </c>
    </row>
    <row r="206" spans="1:13" s="27" customFormat="1" ht="14.1" customHeight="1">
      <c r="A206" s="17"/>
      <c r="B206" s="28" t="s">
        <v>469</v>
      </c>
      <c r="C206" s="86" t="s">
        <v>805</v>
      </c>
      <c r="D206" s="87"/>
      <c r="E206" s="21" t="s">
        <v>19</v>
      </c>
      <c r="F206" s="21" t="s">
        <v>68</v>
      </c>
      <c r="G206" s="32"/>
      <c r="H206" s="23" t="str">
        <f t="shared" si="9"/>
        <v/>
      </c>
      <c r="I206" s="32">
        <v>15000</v>
      </c>
      <c r="J206" s="35"/>
      <c r="K206" s="35"/>
      <c r="L206" s="77" t="str">
        <f t="shared" si="10"/>
        <v/>
      </c>
      <c r="M206" s="78" t="str">
        <f t="shared" si="11"/>
        <v/>
      </c>
    </row>
    <row r="207" spans="1:13" s="27" customFormat="1" ht="14.1" customHeight="1">
      <c r="A207" s="17"/>
      <c r="B207" s="18" t="s">
        <v>471</v>
      </c>
      <c r="C207" s="86" t="s">
        <v>472</v>
      </c>
      <c r="D207" s="87"/>
      <c r="E207" s="21" t="s">
        <v>19</v>
      </c>
      <c r="F207" s="21" t="s">
        <v>280</v>
      </c>
      <c r="G207" s="32"/>
      <c r="H207" s="23" t="str">
        <f t="shared" si="9"/>
        <v/>
      </c>
      <c r="I207" s="32">
        <v>277000</v>
      </c>
      <c r="J207" s="35"/>
      <c r="K207" s="35"/>
      <c r="L207" s="77" t="str">
        <f t="shared" si="10"/>
        <v/>
      </c>
      <c r="M207" s="78" t="str">
        <f t="shared" si="11"/>
        <v/>
      </c>
    </row>
    <row r="208" spans="1:13" s="27" customFormat="1" ht="14.1" customHeight="1">
      <c r="A208" s="17"/>
      <c r="B208" s="28" t="s">
        <v>473</v>
      </c>
      <c r="C208" s="86" t="s">
        <v>474</v>
      </c>
      <c r="D208" s="87" t="s">
        <v>129</v>
      </c>
      <c r="E208" s="21" t="s">
        <v>19</v>
      </c>
      <c r="F208" s="21" t="s">
        <v>280</v>
      </c>
      <c r="G208" s="32"/>
      <c r="H208" s="23" t="str">
        <f t="shared" si="9"/>
        <v/>
      </c>
      <c r="I208" s="32">
        <v>990000</v>
      </c>
      <c r="J208" s="35"/>
      <c r="K208" s="35"/>
      <c r="L208" s="77" t="str">
        <f t="shared" si="10"/>
        <v/>
      </c>
      <c r="M208" s="78" t="str">
        <f t="shared" si="11"/>
        <v/>
      </c>
    </row>
    <row r="209" spans="1:13" s="27" customFormat="1" ht="14.1" customHeight="1">
      <c r="A209" s="17"/>
      <c r="B209" s="28" t="s">
        <v>475</v>
      </c>
      <c r="C209" s="86" t="s">
        <v>724</v>
      </c>
      <c r="D209" s="87"/>
      <c r="E209" s="21" t="s">
        <v>19</v>
      </c>
      <c r="F209" s="21" t="s">
        <v>68</v>
      </c>
      <c r="G209" s="32"/>
      <c r="H209" s="23" t="str">
        <f t="shared" si="9"/>
        <v/>
      </c>
      <c r="I209" s="32">
        <v>446000</v>
      </c>
      <c r="J209" s="35"/>
      <c r="K209" s="35"/>
      <c r="L209" s="77" t="str">
        <f t="shared" si="10"/>
        <v/>
      </c>
      <c r="M209" s="78" t="str">
        <f t="shared" si="11"/>
        <v/>
      </c>
    </row>
    <row r="210" spans="1:13" s="27" customFormat="1" ht="14.1" customHeight="1">
      <c r="A210" s="17"/>
      <c r="B210" s="28" t="s">
        <v>477</v>
      </c>
      <c r="C210" s="86" t="s">
        <v>478</v>
      </c>
      <c r="D210" s="87"/>
      <c r="E210" s="21" t="s">
        <v>19</v>
      </c>
      <c r="F210" s="21" t="s">
        <v>68</v>
      </c>
      <c r="G210" s="32"/>
      <c r="H210" s="23" t="str">
        <f t="shared" si="9"/>
        <v/>
      </c>
      <c r="I210" s="32">
        <v>1371000</v>
      </c>
      <c r="J210" s="35"/>
      <c r="K210" s="35"/>
      <c r="L210" s="77" t="str">
        <f t="shared" si="10"/>
        <v/>
      </c>
      <c r="M210" s="78" t="str">
        <f t="shared" si="11"/>
        <v/>
      </c>
    </row>
    <row r="211" spans="1:13" s="27" customFormat="1" ht="14.1" customHeight="1">
      <c r="A211" s="17"/>
      <c r="B211" s="28" t="s">
        <v>725</v>
      </c>
      <c r="C211" s="86" t="s">
        <v>480</v>
      </c>
      <c r="D211" s="87"/>
      <c r="E211" s="21" t="s">
        <v>15</v>
      </c>
      <c r="F211" s="21" t="s">
        <v>68</v>
      </c>
      <c r="G211" s="32"/>
      <c r="H211" s="23" t="str">
        <f t="shared" si="9"/>
        <v/>
      </c>
      <c r="I211" s="32">
        <v>65400</v>
      </c>
      <c r="J211" s="35"/>
      <c r="K211" s="35"/>
      <c r="L211" s="77" t="str">
        <f t="shared" si="10"/>
        <v/>
      </c>
      <c r="M211" s="78" t="str">
        <f t="shared" si="11"/>
        <v/>
      </c>
    </row>
    <row r="212" spans="1:13" s="27" customFormat="1" ht="14.1" customHeight="1">
      <c r="A212" s="17"/>
      <c r="B212" s="18" t="s">
        <v>481</v>
      </c>
      <c r="C212" s="86" t="s">
        <v>482</v>
      </c>
      <c r="D212" s="87" t="s">
        <v>129</v>
      </c>
      <c r="E212" s="21" t="s">
        <v>19</v>
      </c>
      <c r="F212" s="21" t="s">
        <v>483</v>
      </c>
      <c r="G212" s="32"/>
      <c r="H212" s="23" t="str">
        <f t="shared" si="9"/>
        <v/>
      </c>
      <c r="I212" s="32">
        <v>2300</v>
      </c>
      <c r="J212" s="35"/>
      <c r="K212" s="35"/>
      <c r="L212" s="77" t="str">
        <f t="shared" si="10"/>
        <v/>
      </c>
      <c r="M212" s="78" t="str">
        <f t="shared" si="11"/>
        <v/>
      </c>
    </row>
    <row r="213" spans="1:13" s="27" customFormat="1" ht="14.1" customHeight="1">
      <c r="A213" s="17"/>
      <c r="B213" s="28" t="s">
        <v>484</v>
      </c>
      <c r="C213" s="86" t="s">
        <v>485</v>
      </c>
      <c r="D213" s="87" t="s">
        <v>129</v>
      </c>
      <c r="E213" s="21" t="s">
        <v>19</v>
      </c>
      <c r="F213" s="21" t="s">
        <v>483</v>
      </c>
      <c r="G213" s="32"/>
      <c r="H213" s="23" t="str">
        <f t="shared" si="9"/>
        <v/>
      </c>
      <c r="I213" s="32">
        <v>2800</v>
      </c>
      <c r="J213" s="35"/>
      <c r="K213" s="35"/>
      <c r="L213" s="77" t="str">
        <f t="shared" si="10"/>
        <v/>
      </c>
      <c r="M213" s="78" t="str">
        <f t="shared" si="11"/>
        <v/>
      </c>
    </row>
    <row r="214" spans="1:13" s="27" customFormat="1" ht="14.1" customHeight="1">
      <c r="A214" s="17"/>
      <c r="B214" s="18" t="s">
        <v>486</v>
      </c>
      <c r="C214" s="86" t="s">
        <v>487</v>
      </c>
      <c r="D214" s="87" t="s">
        <v>129</v>
      </c>
      <c r="E214" s="21" t="s">
        <v>19</v>
      </c>
      <c r="F214" s="21" t="s">
        <v>483</v>
      </c>
      <c r="G214" s="32"/>
      <c r="H214" s="23" t="str">
        <f t="shared" si="9"/>
        <v/>
      </c>
      <c r="I214" s="32">
        <v>2500</v>
      </c>
      <c r="J214" s="35"/>
      <c r="K214" s="35"/>
      <c r="L214" s="77" t="str">
        <f t="shared" si="10"/>
        <v/>
      </c>
      <c r="M214" s="78" t="str">
        <f t="shared" si="11"/>
        <v/>
      </c>
    </row>
    <row r="215" spans="1:13" s="27" customFormat="1" ht="14.1" customHeight="1">
      <c r="A215" s="17" t="s">
        <v>488</v>
      </c>
      <c r="B215" s="28" t="s">
        <v>489</v>
      </c>
      <c r="C215" s="86" t="s">
        <v>490</v>
      </c>
      <c r="D215" s="87" t="s">
        <v>129</v>
      </c>
      <c r="E215" s="21" t="s">
        <v>19</v>
      </c>
      <c r="F215" s="21" t="s">
        <v>418</v>
      </c>
      <c r="G215" s="32"/>
      <c r="H215" s="23" t="str">
        <f t="shared" si="9"/>
        <v/>
      </c>
      <c r="I215" s="32">
        <v>6000</v>
      </c>
      <c r="J215" s="35"/>
      <c r="K215" s="35"/>
      <c r="L215" s="77" t="str">
        <f t="shared" si="10"/>
        <v/>
      </c>
      <c r="M215" s="78" t="str">
        <f t="shared" si="11"/>
        <v/>
      </c>
    </row>
    <row r="216" spans="1:13" s="27" customFormat="1" ht="14.1" customHeight="1">
      <c r="A216" s="17"/>
      <c r="B216" s="28" t="s">
        <v>491</v>
      </c>
      <c r="C216" s="86" t="s">
        <v>726</v>
      </c>
      <c r="D216" s="87" t="s">
        <v>129</v>
      </c>
      <c r="E216" s="21" t="s">
        <v>19</v>
      </c>
      <c r="F216" s="20" t="s">
        <v>493</v>
      </c>
      <c r="G216" s="32"/>
      <c r="H216" s="23" t="str">
        <f t="shared" si="9"/>
        <v/>
      </c>
      <c r="I216" s="32">
        <v>8200</v>
      </c>
      <c r="J216" s="35"/>
      <c r="K216" s="35"/>
      <c r="L216" s="77" t="str">
        <f t="shared" si="10"/>
        <v/>
      </c>
      <c r="M216" s="78" t="str">
        <f t="shared" si="11"/>
        <v/>
      </c>
    </row>
    <row r="217" spans="1:13" s="27" customFormat="1" ht="14.1" customHeight="1">
      <c r="A217" s="17"/>
      <c r="B217" s="28" t="s">
        <v>491</v>
      </c>
      <c r="C217" s="86" t="s">
        <v>494</v>
      </c>
      <c r="D217" s="87" t="s">
        <v>129</v>
      </c>
      <c r="E217" s="21" t="s">
        <v>19</v>
      </c>
      <c r="F217" s="21" t="s">
        <v>495</v>
      </c>
      <c r="G217" s="58"/>
      <c r="H217" s="23" t="str">
        <f t="shared" si="9"/>
        <v/>
      </c>
      <c r="I217" s="58">
        <v>18000</v>
      </c>
      <c r="J217" s="35"/>
      <c r="K217" s="35"/>
      <c r="L217" s="77" t="str">
        <f t="shared" si="10"/>
        <v/>
      </c>
      <c r="M217" s="78" t="str">
        <f t="shared" si="11"/>
        <v/>
      </c>
    </row>
    <row r="218" spans="1:13" s="27" customFormat="1" ht="14.1" customHeight="1">
      <c r="A218" s="17"/>
      <c r="B218" s="28" t="s">
        <v>806</v>
      </c>
      <c r="C218" s="86" t="s">
        <v>807</v>
      </c>
      <c r="D218" s="87" t="s">
        <v>129</v>
      </c>
      <c r="E218" s="21" t="s">
        <v>19</v>
      </c>
      <c r="F218" s="21" t="s">
        <v>495</v>
      </c>
      <c r="G218" s="32"/>
      <c r="H218" s="23" t="str">
        <f t="shared" si="9"/>
        <v/>
      </c>
      <c r="I218" s="32">
        <v>1500</v>
      </c>
      <c r="J218" s="35"/>
      <c r="K218" s="35"/>
      <c r="L218" s="77" t="str">
        <f t="shared" si="10"/>
        <v/>
      </c>
      <c r="M218" s="78" t="str">
        <f t="shared" si="11"/>
        <v/>
      </c>
    </row>
    <row r="219" spans="1:13" s="27" customFormat="1" ht="14.1" customHeight="1">
      <c r="A219" s="17"/>
      <c r="B219" s="28" t="s">
        <v>498</v>
      </c>
      <c r="C219" s="86" t="s">
        <v>499</v>
      </c>
      <c r="D219" s="87" t="s">
        <v>129</v>
      </c>
      <c r="E219" s="21" t="s">
        <v>19</v>
      </c>
      <c r="F219" s="21" t="s">
        <v>495</v>
      </c>
      <c r="G219" s="32"/>
      <c r="H219" s="23" t="str">
        <f t="shared" si="9"/>
        <v/>
      </c>
      <c r="I219" s="32">
        <v>2200</v>
      </c>
      <c r="J219" s="35"/>
      <c r="K219" s="35"/>
      <c r="L219" s="77" t="str">
        <f t="shared" si="10"/>
        <v/>
      </c>
      <c r="M219" s="78" t="str">
        <f t="shared" si="11"/>
        <v/>
      </c>
    </row>
    <row r="220" spans="1:13" s="27" customFormat="1" ht="14.1" customHeight="1">
      <c r="A220" s="17"/>
      <c r="B220" s="28" t="s">
        <v>500</v>
      </c>
      <c r="C220" s="86" t="s">
        <v>501</v>
      </c>
      <c r="D220" s="87" t="s">
        <v>129</v>
      </c>
      <c r="E220" s="21" t="s">
        <v>19</v>
      </c>
      <c r="F220" s="21" t="s">
        <v>418</v>
      </c>
      <c r="G220" s="32"/>
      <c r="H220" s="23" t="str">
        <f t="shared" si="9"/>
        <v/>
      </c>
      <c r="I220" s="32">
        <v>1800</v>
      </c>
      <c r="J220" s="35"/>
      <c r="K220" s="35"/>
      <c r="L220" s="77" t="str">
        <f t="shared" si="10"/>
        <v/>
      </c>
      <c r="M220" s="78" t="str">
        <f t="shared" si="11"/>
        <v/>
      </c>
    </row>
    <row r="221" spans="1:13" s="27" customFormat="1" ht="14.1" customHeight="1">
      <c r="A221" s="17"/>
      <c r="B221" s="18" t="s">
        <v>502</v>
      </c>
      <c r="C221" s="84" t="s">
        <v>503</v>
      </c>
      <c r="D221" s="87" t="s">
        <v>129</v>
      </c>
      <c r="E221" s="21" t="s">
        <v>19</v>
      </c>
      <c r="F221" s="21" t="s">
        <v>418</v>
      </c>
      <c r="G221" s="32"/>
      <c r="H221" s="23" t="str">
        <f t="shared" si="9"/>
        <v/>
      </c>
      <c r="I221" s="32">
        <v>15000</v>
      </c>
      <c r="J221" s="35"/>
      <c r="K221" s="35"/>
      <c r="L221" s="77" t="str">
        <f t="shared" si="10"/>
        <v/>
      </c>
      <c r="M221" s="78" t="str">
        <f t="shared" si="11"/>
        <v/>
      </c>
    </row>
    <row r="222" spans="1:13" s="27" customFormat="1" ht="14.1" customHeight="1">
      <c r="A222" s="17"/>
      <c r="B222" s="18" t="s">
        <v>502</v>
      </c>
      <c r="C222" s="86" t="s">
        <v>504</v>
      </c>
      <c r="D222" s="87" t="s">
        <v>129</v>
      </c>
      <c r="E222" s="21" t="s">
        <v>19</v>
      </c>
      <c r="F222" s="21" t="s">
        <v>495</v>
      </c>
      <c r="G222" s="32"/>
      <c r="H222" s="23" t="str">
        <f t="shared" si="9"/>
        <v/>
      </c>
      <c r="I222" s="32">
        <v>24000</v>
      </c>
      <c r="J222" s="35"/>
      <c r="K222" s="35"/>
      <c r="L222" s="77" t="str">
        <f t="shared" si="10"/>
        <v/>
      </c>
      <c r="M222" s="78" t="str">
        <f t="shared" si="11"/>
        <v/>
      </c>
    </row>
    <row r="223" spans="1:13" s="27" customFormat="1" ht="14.1" customHeight="1">
      <c r="A223" s="17"/>
      <c r="B223" s="28" t="s">
        <v>808</v>
      </c>
      <c r="C223" s="84" t="s">
        <v>809</v>
      </c>
      <c r="D223" s="85" t="s">
        <v>129</v>
      </c>
      <c r="E223" s="21" t="s">
        <v>19</v>
      </c>
      <c r="F223" s="21" t="s">
        <v>418</v>
      </c>
      <c r="G223" s="32"/>
      <c r="H223" s="23" t="str">
        <f t="shared" si="9"/>
        <v/>
      </c>
      <c r="I223" s="32">
        <v>600</v>
      </c>
      <c r="J223" s="35"/>
      <c r="K223" s="35"/>
      <c r="L223" s="77" t="str">
        <f t="shared" si="10"/>
        <v/>
      </c>
      <c r="M223" s="78" t="str">
        <f t="shared" si="11"/>
        <v/>
      </c>
    </row>
    <row r="224" spans="1:13" s="27" customFormat="1" ht="14.1" customHeight="1">
      <c r="A224" s="17"/>
      <c r="B224" s="18" t="s">
        <v>507</v>
      </c>
      <c r="C224" s="84" t="s">
        <v>508</v>
      </c>
      <c r="D224" s="85" t="s">
        <v>129</v>
      </c>
      <c r="E224" s="21" t="s">
        <v>19</v>
      </c>
      <c r="F224" s="21" t="s">
        <v>509</v>
      </c>
      <c r="G224" s="32"/>
      <c r="H224" s="23" t="str">
        <f t="shared" si="9"/>
        <v/>
      </c>
      <c r="I224" s="32">
        <v>2800</v>
      </c>
      <c r="J224" s="35"/>
      <c r="K224" s="35"/>
      <c r="L224" s="77" t="str">
        <f t="shared" si="10"/>
        <v/>
      </c>
      <c r="M224" s="78" t="str">
        <f t="shared" si="11"/>
        <v/>
      </c>
    </row>
    <row r="225" spans="1:13" s="27" customFormat="1" ht="14.1" customHeight="1">
      <c r="A225" s="17"/>
      <c r="B225" s="18" t="s">
        <v>510</v>
      </c>
      <c r="C225" s="84" t="s">
        <v>511</v>
      </c>
      <c r="D225" s="85" t="s">
        <v>129</v>
      </c>
      <c r="E225" s="21" t="s">
        <v>19</v>
      </c>
      <c r="F225" s="21" t="s">
        <v>509</v>
      </c>
      <c r="G225" s="32"/>
      <c r="H225" s="23" t="str">
        <f t="shared" si="9"/>
        <v/>
      </c>
      <c r="I225" s="32">
        <v>30000</v>
      </c>
      <c r="J225" s="35"/>
      <c r="K225" s="35"/>
      <c r="L225" s="77" t="str">
        <f t="shared" si="10"/>
        <v/>
      </c>
      <c r="M225" s="78" t="str">
        <f t="shared" si="11"/>
        <v/>
      </c>
    </row>
    <row r="226" spans="1:13" s="27" customFormat="1" ht="14.1" customHeight="1">
      <c r="A226" s="17"/>
      <c r="B226" s="18" t="s">
        <v>512</v>
      </c>
      <c r="C226" s="84" t="s">
        <v>810</v>
      </c>
      <c r="D226" s="85" t="s">
        <v>129</v>
      </c>
      <c r="E226" s="21" t="s">
        <v>19</v>
      </c>
      <c r="F226" s="20" t="s">
        <v>65</v>
      </c>
      <c r="G226" s="32"/>
      <c r="H226" s="23" t="str">
        <f t="shared" si="9"/>
        <v/>
      </c>
      <c r="I226" s="32">
        <v>5100</v>
      </c>
      <c r="J226" s="35"/>
      <c r="K226" s="35"/>
      <c r="L226" s="77" t="str">
        <f t="shared" si="10"/>
        <v/>
      </c>
      <c r="M226" s="78" t="str">
        <f t="shared" si="11"/>
        <v/>
      </c>
    </row>
    <row r="227" spans="1:13" s="27" customFormat="1" ht="14.1" customHeight="1">
      <c r="A227" s="17"/>
      <c r="B227" s="28" t="s">
        <v>514</v>
      </c>
      <c r="C227" s="86" t="s">
        <v>515</v>
      </c>
      <c r="D227" s="85" t="s">
        <v>129</v>
      </c>
      <c r="E227" s="21" t="s">
        <v>19</v>
      </c>
      <c r="F227" s="21" t="s">
        <v>495</v>
      </c>
      <c r="G227" s="32"/>
      <c r="H227" s="23" t="str">
        <f t="shared" si="9"/>
        <v/>
      </c>
      <c r="I227" s="32">
        <v>18000</v>
      </c>
      <c r="J227" s="35"/>
      <c r="K227" s="35"/>
      <c r="L227" s="77" t="str">
        <f t="shared" si="10"/>
        <v/>
      </c>
      <c r="M227" s="78" t="str">
        <f t="shared" si="11"/>
        <v/>
      </c>
    </row>
    <row r="228" spans="1:13" s="27" customFormat="1" ht="14.1" customHeight="1">
      <c r="A228" s="17"/>
      <c r="B228" s="28" t="s">
        <v>516</v>
      </c>
      <c r="C228" s="86" t="s">
        <v>517</v>
      </c>
      <c r="D228" s="85" t="s">
        <v>129</v>
      </c>
      <c r="E228" s="21" t="s">
        <v>19</v>
      </c>
      <c r="F228" s="21" t="s">
        <v>495</v>
      </c>
      <c r="G228" s="32"/>
      <c r="H228" s="23" t="str">
        <f t="shared" si="9"/>
        <v/>
      </c>
      <c r="I228" s="32">
        <v>30000</v>
      </c>
      <c r="J228" s="35"/>
      <c r="K228" s="35"/>
      <c r="L228" s="77" t="str">
        <f t="shared" si="10"/>
        <v/>
      </c>
      <c r="M228" s="78" t="str">
        <f t="shared" si="11"/>
        <v/>
      </c>
    </row>
    <row r="229" spans="1:13" s="27" customFormat="1" ht="14.1" customHeight="1">
      <c r="A229" s="48" t="s">
        <v>518</v>
      </c>
      <c r="B229" s="28" t="s">
        <v>519</v>
      </c>
      <c r="C229" s="86" t="s">
        <v>520</v>
      </c>
      <c r="D229" s="85" t="s">
        <v>129</v>
      </c>
      <c r="E229" s="21" t="s">
        <v>19</v>
      </c>
      <c r="F229" s="21" t="s">
        <v>65</v>
      </c>
      <c r="G229" s="32"/>
      <c r="H229" s="23" t="str">
        <f t="shared" si="9"/>
        <v/>
      </c>
      <c r="I229" s="32">
        <v>41400</v>
      </c>
      <c r="J229" s="21"/>
      <c r="K229" s="35"/>
      <c r="L229" s="77" t="str">
        <f t="shared" si="10"/>
        <v/>
      </c>
      <c r="M229" s="78" t="str">
        <f t="shared" si="11"/>
        <v/>
      </c>
    </row>
    <row r="230" spans="1:13" s="27" customFormat="1" ht="14.1" customHeight="1">
      <c r="A230" s="48"/>
      <c r="B230" s="18" t="s">
        <v>523</v>
      </c>
      <c r="C230" s="86" t="s">
        <v>524</v>
      </c>
      <c r="D230" s="85" t="s">
        <v>129</v>
      </c>
      <c r="E230" s="21" t="s">
        <v>19</v>
      </c>
      <c r="F230" s="21" t="s">
        <v>65</v>
      </c>
      <c r="G230" s="32"/>
      <c r="H230" s="23" t="str">
        <f t="shared" si="9"/>
        <v/>
      </c>
      <c r="I230" s="32">
        <v>36200</v>
      </c>
      <c r="J230" s="21"/>
      <c r="K230" s="35"/>
      <c r="L230" s="77" t="str">
        <f t="shared" si="10"/>
        <v/>
      </c>
      <c r="M230" s="78" t="str">
        <f t="shared" si="11"/>
        <v/>
      </c>
    </row>
    <row r="231" spans="1:13" s="27" customFormat="1" ht="14.1" customHeight="1">
      <c r="A231" s="48"/>
      <c r="B231" s="18" t="s">
        <v>525</v>
      </c>
      <c r="C231" s="84" t="s">
        <v>526</v>
      </c>
      <c r="D231" s="85" t="s">
        <v>129</v>
      </c>
      <c r="E231" s="21" t="s">
        <v>19</v>
      </c>
      <c r="F231" s="21" t="s">
        <v>65</v>
      </c>
      <c r="G231" s="32"/>
      <c r="H231" s="23" t="str">
        <f t="shared" si="9"/>
        <v/>
      </c>
      <c r="I231" s="32">
        <v>24650</v>
      </c>
      <c r="J231" s="21"/>
      <c r="K231" s="35"/>
      <c r="L231" s="77" t="str">
        <f t="shared" si="10"/>
        <v/>
      </c>
      <c r="M231" s="78" t="str">
        <f t="shared" si="11"/>
        <v/>
      </c>
    </row>
    <row r="232" spans="1:13" s="27" customFormat="1" ht="14.1" customHeight="1">
      <c r="A232" s="48"/>
      <c r="B232" s="18" t="s">
        <v>527</v>
      </c>
      <c r="C232" s="86" t="s">
        <v>528</v>
      </c>
      <c r="D232" s="85" t="s">
        <v>129</v>
      </c>
      <c r="E232" s="21" t="s">
        <v>19</v>
      </c>
      <c r="F232" s="21" t="s">
        <v>65</v>
      </c>
      <c r="G232" s="32"/>
      <c r="H232" s="23" t="str">
        <f t="shared" si="9"/>
        <v/>
      </c>
      <c r="I232" s="32">
        <v>35550</v>
      </c>
      <c r="J232" s="21"/>
      <c r="K232" s="35"/>
      <c r="L232" s="77" t="str">
        <f t="shared" si="10"/>
        <v/>
      </c>
      <c r="M232" s="78" t="str">
        <f t="shared" si="11"/>
        <v/>
      </c>
    </row>
    <row r="233" spans="1:13" s="27" customFormat="1" ht="14.1" customHeight="1">
      <c r="A233" s="17" t="s">
        <v>529</v>
      </c>
      <c r="B233" s="18" t="s">
        <v>530</v>
      </c>
      <c r="C233" s="97" t="s">
        <v>728</v>
      </c>
      <c r="D233" s="85" t="s">
        <v>129</v>
      </c>
      <c r="E233" s="21" t="s">
        <v>729</v>
      </c>
      <c r="F233" s="21" t="s">
        <v>65</v>
      </c>
      <c r="G233" s="32"/>
      <c r="H233" s="23" t="str">
        <f t="shared" si="9"/>
        <v/>
      </c>
      <c r="I233" s="32">
        <v>5700</v>
      </c>
      <c r="J233" s="21"/>
      <c r="K233" s="35"/>
      <c r="L233" s="77" t="str">
        <f t="shared" si="10"/>
        <v/>
      </c>
      <c r="M233" s="78" t="str">
        <f t="shared" si="11"/>
        <v/>
      </c>
    </row>
    <row r="234" spans="1:13" s="27" customFormat="1" ht="14.1" customHeight="1">
      <c r="A234" s="50"/>
      <c r="B234" s="18" t="s">
        <v>730</v>
      </c>
      <c r="C234" s="97" t="s">
        <v>731</v>
      </c>
      <c r="D234" s="85" t="s">
        <v>129</v>
      </c>
      <c r="E234" s="21" t="s">
        <v>729</v>
      </c>
      <c r="F234" s="21" t="s">
        <v>65</v>
      </c>
      <c r="G234" s="32"/>
      <c r="H234" s="98" t="str">
        <f t="shared" ref="H234:H293" si="12">IF(G234="","",IF(G234&gt;I234,"▽",IF(I234="-","",IF(G234&lt;I234,"▲",""))))</f>
        <v/>
      </c>
      <c r="I234" s="32">
        <v>5460</v>
      </c>
      <c r="J234" s="21"/>
      <c r="K234" s="21"/>
      <c r="L234" s="77" t="str">
        <f t="shared" si="10"/>
        <v/>
      </c>
      <c r="M234" s="78" t="str">
        <f t="shared" si="11"/>
        <v/>
      </c>
    </row>
    <row r="235" spans="1:13" s="27" customFormat="1" ht="14.1" customHeight="1">
      <c r="A235" s="50"/>
      <c r="B235" s="18" t="s">
        <v>534</v>
      </c>
      <c r="C235" s="99" t="s">
        <v>732</v>
      </c>
      <c r="D235" s="85" t="s">
        <v>129</v>
      </c>
      <c r="E235" s="21" t="s">
        <v>729</v>
      </c>
      <c r="F235" s="21" t="s">
        <v>68</v>
      </c>
      <c r="G235" s="32"/>
      <c r="H235" s="98" t="str">
        <f t="shared" si="12"/>
        <v/>
      </c>
      <c r="I235" s="32">
        <v>7050</v>
      </c>
      <c r="J235" s="21"/>
      <c r="K235" s="35"/>
      <c r="L235" s="77" t="str">
        <f t="shared" si="10"/>
        <v/>
      </c>
      <c r="M235" s="78" t="str">
        <f t="shared" si="11"/>
        <v/>
      </c>
    </row>
    <row r="236" spans="1:13" s="27" customFormat="1" ht="14.1" customHeight="1">
      <c r="A236" s="50"/>
      <c r="B236" s="18" t="s">
        <v>537</v>
      </c>
      <c r="C236" s="99" t="s">
        <v>733</v>
      </c>
      <c r="D236" s="85" t="s">
        <v>129</v>
      </c>
      <c r="E236" s="21" t="s">
        <v>729</v>
      </c>
      <c r="F236" s="21" t="s">
        <v>68</v>
      </c>
      <c r="G236" s="32"/>
      <c r="H236" s="98" t="str">
        <f t="shared" si="12"/>
        <v/>
      </c>
      <c r="I236" s="32">
        <v>4100</v>
      </c>
      <c r="J236" s="21"/>
      <c r="K236" s="35"/>
      <c r="L236" s="77" t="str">
        <f t="shared" si="10"/>
        <v/>
      </c>
      <c r="M236" s="78" t="str">
        <f t="shared" si="11"/>
        <v/>
      </c>
    </row>
    <row r="237" spans="1:13" s="27" customFormat="1" ht="14.1" customHeight="1">
      <c r="A237" s="50"/>
      <c r="B237" s="18" t="s">
        <v>539</v>
      </c>
      <c r="C237" s="97" t="s">
        <v>734</v>
      </c>
      <c r="D237" s="85" t="s">
        <v>129</v>
      </c>
      <c r="E237" s="21" t="s">
        <v>729</v>
      </c>
      <c r="F237" s="21" t="s">
        <v>735</v>
      </c>
      <c r="G237" s="32"/>
      <c r="H237" s="98" t="str">
        <f t="shared" si="12"/>
        <v/>
      </c>
      <c r="I237" s="32">
        <v>9200</v>
      </c>
      <c r="J237" s="21"/>
      <c r="K237" s="21"/>
      <c r="L237" s="77" t="str">
        <f t="shared" si="10"/>
        <v/>
      </c>
      <c r="M237" s="78" t="str">
        <f t="shared" si="11"/>
        <v/>
      </c>
    </row>
    <row r="238" spans="1:13" s="27" customFormat="1" ht="14.1" customHeight="1">
      <c r="A238" s="50"/>
      <c r="B238" s="18" t="s">
        <v>542</v>
      </c>
      <c r="C238" s="97" t="s">
        <v>811</v>
      </c>
      <c r="D238" s="85" t="s">
        <v>129</v>
      </c>
      <c r="E238" s="21" t="s">
        <v>729</v>
      </c>
      <c r="F238" s="21" t="s">
        <v>68</v>
      </c>
      <c r="G238" s="58"/>
      <c r="H238" s="98" t="str">
        <f t="shared" si="12"/>
        <v/>
      </c>
      <c r="I238" s="58">
        <v>2200</v>
      </c>
      <c r="J238" s="21"/>
      <c r="K238" s="21"/>
      <c r="L238" s="77" t="str">
        <f t="shared" si="10"/>
        <v/>
      </c>
      <c r="M238" s="78" t="str">
        <f t="shared" si="11"/>
        <v/>
      </c>
    </row>
    <row r="239" spans="1:13" s="27" customFormat="1" ht="14.1" customHeight="1">
      <c r="A239" s="17" t="s">
        <v>544</v>
      </c>
      <c r="B239" s="100" t="s">
        <v>545</v>
      </c>
      <c r="C239" s="101" t="s">
        <v>812</v>
      </c>
      <c r="D239" s="102"/>
      <c r="E239" s="103" t="s">
        <v>729</v>
      </c>
      <c r="F239" s="104" t="s">
        <v>547</v>
      </c>
      <c r="G239" s="54">
        <v>284500</v>
      </c>
      <c r="H239" s="98" t="str">
        <f t="shared" si="12"/>
        <v>▽</v>
      </c>
      <c r="I239" s="54">
        <v>281500</v>
      </c>
      <c r="J239" s="21" t="s">
        <v>813</v>
      </c>
      <c r="K239" s="87"/>
      <c r="L239" s="77">
        <f t="shared" si="10"/>
        <v>-3000</v>
      </c>
      <c r="M239" s="78">
        <f t="shared" si="11"/>
        <v>-1.0544815465729349</v>
      </c>
    </row>
    <row r="240" spans="1:13" s="27" customFormat="1" ht="14.1" customHeight="1">
      <c r="A240" s="17"/>
      <c r="B240" s="100" t="s">
        <v>549</v>
      </c>
      <c r="C240" s="105">
        <v>0.999</v>
      </c>
      <c r="D240" s="102"/>
      <c r="E240" s="103" t="s">
        <v>729</v>
      </c>
      <c r="F240" s="104" t="s">
        <v>547</v>
      </c>
      <c r="G240" s="54">
        <v>3800</v>
      </c>
      <c r="H240" s="98" t="str">
        <f t="shared" si="12"/>
        <v>▲</v>
      </c>
      <c r="I240" s="54">
        <v>3880</v>
      </c>
      <c r="J240" s="21" t="s">
        <v>814</v>
      </c>
      <c r="K240" s="87"/>
      <c r="L240" s="77">
        <f t="shared" si="10"/>
        <v>80</v>
      </c>
      <c r="M240" s="78">
        <f t="shared" si="11"/>
        <v>2.1052631578947367</v>
      </c>
    </row>
    <row r="241" spans="1:18" s="27" customFormat="1" ht="14.1" customHeight="1">
      <c r="A241" s="42" t="s">
        <v>550</v>
      </c>
      <c r="B241" s="100" t="s">
        <v>551</v>
      </c>
      <c r="C241" s="101" t="s">
        <v>815</v>
      </c>
      <c r="D241" s="102" t="s">
        <v>129</v>
      </c>
      <c r="E241" s="103" t="s">
        <v>729</v>
      </c>
      <c r="F241" s="103" t="s">
        <v>553</v>
      </c>
      <c r="G241" s="32"/>
      <c r="H241" s="98" t="str">
        <f t="shared" si="12"/>
        <v/>
      </c>
      <c r="I241" s="32">
        <v>6630</v>
      </c>
      <c r="J241" s="21"/>
      <c r="K241" s="21"/>
      <c r="L241" s="77" t="str">
        <f t="shared" si="10"/>
        <v/>
      </c>
      <c r="M241" s="78" t="str">
        <f t="shared" si="11"/>
        <v/>
      </c>
    </row>
    <row r="242" spans="1:18" s="53" customFormat="1" ht="14.1" customHeight="1">
      <c r="A242" s="44"/>
      <c r="B242" s="100" t="s">
        <v>554</v>
      </c>
      <c r="C242" s="101" t="s">
        <v>740</v>
      </c>
      <c r="D242" s="102" t="s">
        <v>129</v>
      </c>
      <c r="E242" s="103" t="s">
        <v>729</v>
      </c>
      <c r="F242" s="103" t="s">
        <v>641</v>
      </c>
      <c r="G242" s="32"/>
      <c r="H242" s="98" t="str">
        <f t="shared" si="12"/>
        <v/>
      </c>
      <c r="I242" s="32">
        <v>5700</v>
      </c>
      <c r="J242" s="21"/>
      <c r="K242" s="35"/>
      <c r="L242" s="77" t="str">
        <f t="shared" si="10"/>
        <v/>
      </c>
      <c r="M242" s="78" t="str">
        <f t="shared" si="11"/>
        <v/>
      </c>
      <c r="O242" s="27"/>
      <c r="P242" s="27"/>
      <c r="Q242" s="27"/>
      <c r="R242" s="27"/>
    </row>
    <row r="243" spans="1:18" s="53" customFormat="1" ht="14.1" customHeight="1">
      <c r="A243" s="44"/>
      <c r="B243" s="100" t="s">
        <v>557</v>
      </c>
      <c r="C243" s="101" t="s">
        <v>741</v>
      </c>
      <c r="D243" s="102" t="s">
        <v>129</v>
      </c>
      <c r="E243" s="103" t="s">
        <v>729</v>
      </c>
      <c r="F243" s="103" t="s">
        <v>493</v>
      </c>
      <c r="G243" s="32"/>
      <c r="H243" s="98" t="str">
        <f t="shared" si="12"/>
        <v/>
      </c>
      <c r="I243" s="32">
        <v>54000</v>
      </c>
      <c r="J243" s="21"/>
      <c r="K243" s="21"/>
      <c r="L243" s="77" t="str">
        <f t="shared" si="10"/>
        <v/>
      </c>
      <c r="M243" s="78" t="str">
        <f t="shared" si="11"/>
        <v/>
      </c>
      <c r="O243" s="27"/>
      <c r="P243" s="27"/>
      <c r="Q243" s="27"/>
      <c r="R243" s="27"/>
    </row>
    <row r="244" spans="1:18" s="53" customFormat="1" ht="14.1" customHeight="1">
      <c r="A244" s="44"/>
      <c r="B244" s="100" t="s">
        <v>559</v>
      </c>
      <c r="C244" s="106" t="s">
        <v>816</v>
      </c>
      <c r="D244" s="102" t="s">
        <v>129</v>
      </c>
      <c r="E244" s="103" t="s">
        <v>729</v>
      </c>
      <c r="F244" s="103" t="s">
        <v>493</v>
      </c>
      <c r="G244" s="30"/>
      <c r="H244" s="98" t="str">
        <f t="shared" si="12"/>
        <v/>
      </c>
      <c r="I244" s="30">
        <v>22900</v>
      </c>
      <c r="J244" s="21"/>
      <c r="K244" s="35"/>
      <c r="L244" s="77" t="str">
        <f t="shared" si="10"/>
        <v/>
      </c>
      <c r="M244" s="78" t="str">
        <f t="shared" si="11"/>
        <v/>
      </c>
      <c r="O244" s="27"/>
      <c r="P244" s="27"/>
      <c r="Q244" s="27"/>
      <c r="R244" s="27"/>
    </row>
    <row r="245" spans="1:18" s="53" customFormat="1" ht="14.1" customHeight="1">
      <c r="A245" s="44"/>
      <c r="B245" s="100" t="s">
        <v>561</v>
      </c>
      <c r="C245" s="101" t="s">
        <v>743</v>
      </c>
      <c r="D245" s="102" t="s">
        <v>129</v>
      </c>
      <c r="E245" s="103" t="s">
        <v>729</v>
      </c>
      <c r="F245" s="103" t="s">
        <v>16</v>
      </c>
      <c r="G245" s="32"/>
      <c r="H245" s="98" t="str">
        <f t="shared" si="12"/>
        <v/>
      </c>
      <c r="I245" s="32">
        <v>9600</v>
      </c>
      <c r="J245" s="21"/>
      <c r="K245" s="21"/>
      <c r="L245" s="77" t="str">
        <f t="shared" si="10"/>
        <v/>
      </c>
      <c r="M245" s="78" t="str">
        <f t="shared" si="11"/>
        <v/>
      </c>
      <c r="O245" s="27"/>
      <c r="P245" s="27"/>
      <c r="Q245" s="27"/>
      <c r="R245" s="27"/>
    </row>
    <row r="246" spans="1:18" s="53" customFormat="1" ht="14.1" customHeight="1">
      <c r="A246" s="44"/>
      <c r="B246" s="107" t="s">
        <v>563</v>
      </c>
      <c r="C246" s="106" t="s">
        <v>744</v>
      </c>
      <c r="D246" s="102" t="s">
        <v>129</v>
      </c>
      <c r="E246" s="103" t="s">
        <v>729</v>
      </c>
      <c r="F246" s="103" t="s">
        <v>65</v>
      </c>
      <c r="G246" s="32"/>
      <c r="H246" s="98" t="str">
        <f t="shared" si="12"/>
        <v/>
      </c>
      <c r="I246" s="32">
        <v>31800</v>
      </c>
      <c r="J246" s="21"/>
      <c r="K246" s="35"/>
      <c r="L246" s="77" t="str">
        <f t="shared" si="10"/>
        <v/>
      </c>
      <c r="M246" s="78" t="str">
        <f t="shared" si="11"/>
        <v/>
      </c>
      <c r="O246" s="27"/>
      <c r="P246" s="27"/>
      <c r="Q246" s="27"/>
      <c r="R246" s="27"/>
    </row>
    <row r="247" spans="1:18" s="53" customFormat="1" ht="14.1" customHeight="1">
      <c r="A247" s="44"/>
      <c r="B247" s="100" t="s">
        <v>817</v>
      </c>
      <c r="C247" s="106" t="s">
        <v>818</v>
      </c>
      <c r="D247" s="102" t="s">
        <v>129</v>
      </c>
      <c r="E247" s="103" t="s">
        <v>729</v>
      </c>
      <c r="F247" s="103" t="s">
        <v>819</v>
      </c>
      <c r="G247" s="32"/>
      <c r="H247" s="98" t="str">
        <f t="shared" si="12"/>
        <v/>
      </c>
      <c r="I247" s="32">
        <v>85000</v>
      </c>
      <c r="J247" s="21"/>
      <c r="K247" s="21"/>
      <c r="L247" s="77" t="str">
        <f t="shared" si="10"/>
        <v/>
      </c>
      <c r="M247" s="78" t="str">
        <f t="shared" si="11"/>
        <v/>
      </c>
      <c r="O247" s="27"/>
      <c r="P247" s="27"/>
      <c r="Q247" s="27"/>
      <c r="R247" s="27"/>
    </row>
    <row r="248" spans="1:18" s="53" customFormat="1" ht="14.1" customHeight="1">
      <c r="A248" s="44"/>
      <c r="B248" s="100" t="s">
        <v>567</v>
      </c>
      <c r="C248" s="101" t="s">
        <v>747</v>
      </c>
      <c r="D248" s="102" t="s">
        <v>129</v>
      </c>
      <c r="E248" s="103" t="s">
        <v>729</v>
      </c>
      <c r="F248" s="103" t="s">
        <v>130</v>
      </c>
      <c r="G248" s="32"/>
      <c r="H248" s="98" t="str">
        <f t="shared" si="12"/>
        <v/>
      </c>
      <c r="I248" s="32">
        <v>46100</v>
      </c>
      <c r="J248" s="21"/>
      <c r="K248" s="21"/>
      <c r="L248" s="77" t="str">
        <f t="shared" si="10"/>
        <v/>
      </c>
      <c r="M248" s="78" t="str">
        <f t="shared" si="11"/>
        <v/>
      </c>
      <c r="O248" s="27"/>
      <c r="P248" s="27"/>
      <c r="Q248" s="27"/>
      <c r="R248" s="27"/>
    </row>
    <row r="249" spans="1:18" s="53" customFormat="1" ht="14.1" customHeight="1">
      <c r="A249" s="44"/>
      <c r="B249" s="100" t="s">
        <v>569</v>
      </c>
      <c r="C249" s="106" t="s">
        <v>748</v>
      </c>
      <c r="D249" s="102" t="s">
        <v>129</v>
      </c>
      <c r="E249" s="103" t="s">
        <v>729</v>
      </c>
      <c r="F249" s="103" t="s">
        <v>130</v>
      </c>
      <c r="G249" s="32"/>
      <c r="H249" s="98" t="str">
        <f t="shared" si="12"/>
        <v/>
      </c>
      <c r="I249" s="32">
        <v>26800</v>
      </c>
      <c r="J249" s="21"/>
      <c r="K249" s="21"/>
      <c r="L249" s="77" t="str">
        <f t="shared" si="10"/>
        <v/>
      </c>
      <c r="M249" s="78" t="str">
        <f t="shared" si="11"/>
        <v/>
      </c>
      <c r="O249" s="27"/>
      <c r="P249" s="27"/>
      <c r="Q249" s="27"/>
      <c r="R249" s="27"/>
    </row>
    <row r="250" spans="1:18" s="53" customFormat="1" ht="14.1" customHeight="1">
      <c r="A250" s="44"/>
      <c r="B250" s="100" t="s">
        <v>571</v>
      </c>
      <c r="C250" s="106" t="s">
        <v>749</v>
      </c>
      <c r="D250" s="102" t="s">
        <v>129</v>
      </c>
      <c r="E250" s="103" t="s">
        <v>729</v>
      </c>
      <c r="F250" s="103" t="s">
        <v>819</v>
      </c>
      <c r="G250" s="58"/>
      <c r="H250" s="98" t="str">
        <f t="shared" si="12"/>
        <v/>
      </c>
      <c r="I250" s="58">
        <v>40800</v>
      </c>
      <c r="J250" s="21"/>
      <c r="K250" s="21"/>
      <c r="L250" s="77" t="str">
        <f t="shared" si="10"/>
        <v/>
      </c>
      <c r="M250" s="78" t="str">
        <f t="shared" si="11"/>
        <v/>
      </c>
      <c r="O250" s="27"/>
      <c r="P250" s="27"/>
      <c r="Q250" s="27"/>
      <c r="R250" s="27"/>
    </row>
    <row r="251" spans="1:18" s="53" customFormat="1" ht="14.1" customHeight="1">
      <c r="A251" s="44"/>
      <c r="B251" s="100" t="s">
        <v>573</v>
      </c>
      <c r="C251" s="101" t="s">
        <v>750</v>
      </c>
      <c r="D251" s="102" t="s">
        <v>129</v>
      </c>
      <c r="E251" s="103" t="s">
        <v>729</v>
      </c>
      <c r="F251" s="103" t="s">
        <v>819</v>
      </c>
      <c r="G251" s="32"/>
      <c r="H251" s="98" t="str">
        <f t="shared" si="12"/>
        <v/>
      </c>
      <c r="I251" s="32">
        <v>66500</v>
      </c>
      <c r="J251" s="21"/>
      <c r="K251" s="21"/>
      <c r="L251" s="77" t="str">
        <f t="shared" si="10"/>
        <v/>
      </c>
      <c r="M251" s="78" t="str">
        <f t="shared" si="11"/>
        <v/>
      </c>
      <c r="O251" s="27"/>
      <c r="P251" s="27"/>
      <c r="Q251" s="27"/>
      <c r="R251" s="27"/>
    </row>
    <row r="252" spans="1:18" s="53" customFormat="1" ht="14.1" customHeight="1">
      <c r="A252" s="44"/>
      <c r="B252" s="100" t="s">
        <v>575</v>
      </c>
      <c r="C252" s="101" t="s">
        <v>820</v>
      </c>
      <c r="D252" s="102" t="s">
        <v>129</v>
      </c>
      <c r="E252" s="103" t="s">
        <v>15</v>
      </c>
      <c r="F252" s="103" t="s">
        <v>819</v>
      </c>
      <c r="G252" s="32"/>
      <c r="H252" s="98" t="str">
        <f t="shared" si="12"/>
        <v/>
      </c>
      <c r="I252" s="32">
        <v>54080</v>
      </c>
      <c r="J252" s="21"/>
      <c r="K252" s="21"/>
      <c r="L252" s="77" t="str">
        <f t="shared" si="10"/>
        <v/>
      </c>
      <c r="M252" s="78" t="str">
        <f t="shared" si="11"/>
        <v/>
      </c>
      <c r="O252" s="27"/>
      <c r="P252" s="27"/>
      <c r="Q252" s="27"/>
      <c r="R252" s="27"/>
    </row>
    <row r="253" spans="1:18" s="53" customFormat="1" ht="14.1" customHeight="1">
      <c r="A253" s="44"/>
      <c r="B253" s="100" t="s">
        <v>577</v>
      </c>
      <c r="C253" s="101" t="s">
        <v>752</v>
      </c>
      <c r="D253" s="102" t="s">
        <v>129</v>
      </c>
      <c r="E253" s="103" t="s">
        <v>729</v>
      </c>
      <c r="F253" s="103" t="s">
        <v>819</v>
      </c>
      <c r="G253" s="32"/>
      <c r="H253" s="98" t="str">
        <f t="shared" si="12"/>
        <v/>
      </c>
      <c r="I253" s="32">
        <v>66300</v>
      </c>
      <c r="J253" s="21"/>
      <c r="K253" s="21"/>
      <c r="L253" s="77" t="str">
        <f t="shared" si="10"/>
        <v/>
      </c>
      <c r="M253" s="78" t="str">
        <f t="shared" si="11"/>
        <v/>
      </c>
      <c r="O253" s="27"/>
      <c r="P253" s="27"/>
      <c r="Q253" s="27"/>
      <c r="R253" s="27"/>
    </row>
    <row r="254" spans="1:18" s="53" customFormat="1" ht="14.1" customHeight="1">
      <c r="A254" s="44"/>
      <c r="B254" s="100" t="s">
        <v>579</v>
      </c>
      <c r="C254" s="106" t="s">
        <v>821</v>
      </c>
      <c r="D254" s="102" t="s">
        <v>129</v>
      </c>
      <c r="E254" s="103" t="s">
        <v>729</v>
      </c>
      <c r="F254" s="103" t="s">
        <v>130</v>
      </c>
      <c r="G254" s="32"/>
      <c r="H254" s="98" t="str">
        <f t="shared" si="12"/>
        <v/>
      </c>
      <c r="I254" s="32">
        <v>30000</v>
      </c>
      <c r="J254" s="21"/>
      <c r="K254" s="21"/>
      <c r="L254" s="77" t="str">
        <f t="shared" si="10"/>
        <v/>
      </c>
      <c r="M254" s="78" t="str">
        <f t="shared" si="11"/>
        <v/>
      </c>
      <c r="O254" s="27"/>
      <c r="P254" s="27"/>
      <c r="Q254" s="27"/>
      <c r="R254" s="27"/>
    </row>
    <row r="255" spans="1:18" s="53" customFormat="1" ht="14.1" customHeight="1">
      <c r="A255" s="44"/>
      <c r="B255" s="107" t="s">
        <v>754</v>
      </c>
      <c r="C255" s="106" t="s">
        <v>755</v>
      </c>
      <c r="D255" s="108"/>
      <c r="E255" s="103" t="s">
        <v>729</v>
      </c>
      <c r="F255" s="103" t="s">
        <v>130</v>
      </c>
      <c r="G255" s="32"/>
      <c r="H255" s="98" t="str">
        <f t="shared" si="12"/>
        <v/>
      </c>
      <c r="I255" s="32">
        <v>9900</v>
      </c>
      <c r="J255" s="21"/>
      <c r="K255" s="21"/>
      <c r="L255" s="77" t="str">
        <f t="shared" si="10"/>
        <v/>
      </c>
      <c r="M255" s="78" t="str">
        <f t="shared" si="11"/>
        <v/>
      </c>
      <c r="O255" s="27"/>
      <c r="P255" s="27"/>
      <c r="Q255" s="27"/>
      <c r="R255" s="27"/>
    </row>
    <row r="256" spans="1:18" s="53" customFormat="1" ht="14.1" customHeight="1">
      <c r="A256" s="44"/>
      <c r="B256" s="100" t="s">
        <v>583</v>
      </c>
      <c r="C256" s="101" t="s">
        <v>756</v>
      </c>
      <c r="D256" s="102" t="s">
        <v>129</v>
      </c>
      <c r="E256" s="103" t="s">
        <v>729</v>
      </c>
      <c r="F256" s="103" t="s">
        <v>130</v>
      </c>
      <c r="G256" s="54"/>
      <c r="H256" s="98" t="str">
        <f t="shared" si="12"/>
        <v/>
      </c>
      <c r="I256" s="54">
        <v>30400</v>
      </c>
      <c r="J256" s="21"/>
      <c r="K256" s="21"/>
      <c r="L256" s="77" t="str">
        <f t="shared" si="10"/>
        <v/>
      </c>
      <c r="M256" s="78" t="str">
        <f t="shared" si="11"/>
        <v/>
      </c>
      <c r="O256" s="27"/>
      <c r="P256" s="27"/>
      <c r="Q256" s="27"/>
      <c r="R256" s="27"/>
    </row>
    <row r="257" spans="1:18" s="53" customFormat="1" ht="14.1" customHeight="1">
      <c r="A257" s="47"/>
      <c r="B257" s="100" t="s">
        <v>585</v>
      </c>
      <c r="C257" s="101" t="s">
        <v>757</v>
      </c>
      <c r="D257" s="102" t="s">
        <v>129</v>
      </c>
      <c r="E257" s="103" t="s">
        <v>729</v>
      </c>
      <c r="F257" s="103" t="s">
        <v>822</v>
      </c>
      <c r="G257" s="32"/>
      <c r="H257" s="98" t="str">
        <f t="shared" si="12"/>
        <v/>
      </c>
      <c r="I257" s="32">
        <v>24300</v>
      </c>
      <c r="J257" s="21"/>
      <c r="K257" s="21"/>
      <c r="L257" s="77" t="str">
        <f t="shared" si="10"/>
        <v/>
      </c>
      <c r="M257" s="78" t="str">
        <f t="shared" si="11"/>
        <v/>
      </c>
      <c r="O257" s="27"/>
      <c r="P257" s="27"/>
      <c r="Q257" s="27"/>
      <c r="R257" s="27"/>
    </row>
    <row r="258" spans="1:18" s="53" customFormat="1" ht="14.1" customHeight="1">
      <c r="A258" s="42" t="s">
        <v>588</v>
      </c>
      <c r="B258" s="107" t="s">
        <v>589</v>
      </c>
      <c r="C258" s="106" t="s">
        <v>590</v>
      </c>
      <c r="D258" s="108"/>
      <c r="E258" s="103" t="s">
        <v>729</v>
      </c>
      <c r="F258" s="104" t="s">
        <v>591</v>
      </c>
      <c r="G258" s="32"/>
      <c r="H258" s="98" t="str">
        <f t="shared" si="12"/>
        <v/>
      </c>
      <c r="I258" s="32">
        <v>296000</v>
      </c>
      <c r="J258" s="21"/>
      <c r="K258" s="21"/>
      <c r="L258" s="77" t="str">
        <f>IF(G258="","",I258-G258)</f>
        <v/>
      </c>
      <c r="M258" s="78" t="str">
        <f>IF(G258="","",((I258-G258)/G258)*100)</f>
        <v/>
      </c>
      <c r="O258" s="27"/>
      <c r="P258" s="27"/>
      <c r="Q258" s="27"/>
      <c r="R258" s="27"/>
    </row>
    <row r="259" spans="1:18" s="53" customFormat="1" ht="14.1" customHeight="1">
      <c r="A259" s="44"/>
      <c r="B259" s="100" t="s">
        <v>592</v>
      </c>
      <c r="C259" s="101" t="s">
        <v>593</v>
      </c>
      <c r="D259" s="102"/>
      <c r="E259" s="103" t="s">
        <v>729</v>
      </c>
      <c r="F259" s="104" t="s">
        <v>594</v>
      </c>
      <c r="G259" s="32"/>
      <c r="H259" s="98" t="str">
        <f t="shared" si="12"/>
        <v/>
      </c>
      <c r="I259" s="32">
        <v>144000</v>
      </c>
      <c r="J259" s="21"/>
      <c r="K259" s="21"/>
      <c r="L259" s="77" t="str">
        <f>IF(G259="","",I259-G259)</f>
        <v/>
      </c>
      <c r="M259" s="78" t="str">
        <f>IF(G259="","",((I259-G259)/G259)*100)</f>
        <v/>
      </c>
      <c r="O259" s="27"/>
      <c r="P259" s="27"/>
      <c r="Q259" s="27"/>
      <c r="R259" s="27"/>
    </row>
    <row r="260" spans="1:18" s="53" customFormat="1" ht="14.1" customHeight="1">
      <c r="A260" s="44"/>
      <c r="B260" s="100" t="s">
        <v>823</v>
      </c>
      <c r="C260" s="101" t="s">
        <v>824</v>
      </c>
      <c r="D260" s="102"/>
      <c r="E260" s="103" t="s">
        <v>729</v>
      </c>
      <c r="F260" s="104" t="s">
        <v>594</v>
      </c>
      <c r="G260" s="54"/>
      <c r="H260" s="98" t="str">
        <f t="shared" si="12"/>
        <v/>
      </c>
      <c r="I260" s="54">
        <v>420000</v>
      </c>
      <c r="J260" s="21"/>
      <c r="K260" s="21"/>
      <c r="L260" s="77" t="str">
        <f>IF(G260="","",I260-G260)</f>
        <v/>
      </c>
      <c r="M260" s="78" t="str">
        <f>IF(G260="","",((I260-G260)/G260)*100)</f>
        <v/>
      </c>
      <c r="O260" s="27"/>
      <c r="P260" s="27"/>
      <c r="Q260" s="27"/>
      <c r="R260" s="27"/>
    </row>
    <row r="261" spans="1:18" s="53" customFormat="1" ht="14.1" customHeight="1">
      <c r="A261" s="44"/>
      <c r="B261" s="107" t="s">
        <v>825</v>
      </c>
      <c r="C261" s="101" t="s">
        <v>598</v>
      </c>
      <c r="D261" s="102"/>
      <c r="E261" s="103" t="s">
        <v>729</v>
      </c>
      <c r="F261" s="104" t="s">
        <v>591</v>
      </c>
      <c r="G261" s="32"/>
      <c r="H261" s="98" t="str">
        <f t="shared" si="12"/>
        <v/>
      </c>
      <c r="I261" s="32">
        <v>840000</v>
      </c>
      <c r="J261" s="21"/>
      <c r="K261" s="21"/>
      <c r="L261" s="77" t="str">
        <f>IF(G261="","",I261-G261)</f>
        <v/>
      </c>
      <c r="M261" s="78" t="str">
        <f>IF(G261="","",((I261-G261)/G261)*100)</f>
        <v/>
      </c>
      <c r="O261" s="27"/>
      <c r="P261" s="27"/>
      <c r="Q261" s="27"/>
      <c r="R261" s="27"/>
    </row>
    <row r="262" spans="1:18" s="53" customFormat="1" ht="14.1" customHeight="1">
      <c r="A262" s="44"/>
      <c r="B262" s="100" t="s">
        <v>599</v>
      </c>
      <c r="C262" s="106" t="s">
        <v>600</v>
      </c>
      <c r="D262" s="108"/>
      <c r="E262" s="103" t="s">
        <v>729</v>
      </c>
      <c r="F262" s="103" t="s">
        <v>601</v>
      </c>
      <c r="G262" s="55">
        <v>4840</v>
      </c>
      <c r="H262" s="98" t="str">
        <f t="shared" si="12"/>
        <v>▲</v>
      </c>
      <c r="I262" s="55">
        <v>5170</v>
      </c>
      <c r="J262" s="21" t="s">
        <v>727</v>
      </c>
      <c r="K262" s="21"/>
      <c r="L262" s="77">
        <f t="shared" ref="L262:L272" si="13">IF(G262="","",I262-G262)</f>
        <v>330</v>
      </c>
      <c r="M262" s="78">
        <f t="shared" ref="M262:M272" si="14">IF(G262="","",((I262-G262)/G262)*100)</f>
        <v>6.8181818181818175</v>
      </c>
      <c r="O262" s="27"/>
      <c r="P262" s="27"/>
      <c r="Q262" s="27"/>
      <c r="R262" s="27"/>
    </row>
    <row r="263" spans="1:18" s="53" customFormat="1" ht="14.1" customHeight="1">
      <c r="A263" s="44"/>
      <c r="B263" s="100" t="s">
        <v>603</v>
      </c>
      <c r="C263" s="106" t="s">
        <v>600</v>
      </c>
      <c r="D263" s="108"/>
      <c r="E263" s="103" t="s">
        <v>729</v>
      </c>
      <c r="F263" s="103" t="s">
        <v>613</v>
      </c>
      <c r="G263" s="55">
        <v>11500</v>
      </c>
      <c r="H263" s="98" t="str">
        <f t="shared" si="12"/>
        <v>▲</v>
      </c>
      <c r="I263" s="55">
        <v>12290</v>
      </c>
      <c r="J263" s="21" t="s">
        <v>727</v>
      </c>
      <c r="K263" s="21"/>
      <c r="L263" s="77">
        <f t="shared" si="13"/>
        <v>790</v>
      </c>
      <c r="M263" s="78">
        <f t="shared" si="14"/>
        <v>6.8695652173913047</v>
      </c>
      <c r="O263" s="27"/>
      <c r="P263" s="27"/>
      <c r="Q263" s="27"/>
      <c r="R263" s="27"/>
    </row>
    <row r="264" spans="1:18" s="53" customFormat="1" ht="14.1" customHeight="1">
      <c r="A264" s="44"/>
      <c r="B264" s="100" t="s">
        <v>605</v>
      </c>
      <c r="C264" s="101" t="s">
        <v>622</v>
      </c>
      <c r="D264" s="102"/>
      <c r="E264" s="103" t="s">
        <v>729</v>
      </c>
      <c r="F264" s="103" t="s">
        <v>606</v>
      </c>
      <c r="G264" s="55">
        <v>6620</v>
      </c>
      <c r="H264" s="98" t="str">
        <f t="shared" si="12"/>
        <v>▽</v>
      </c>
      <c r="I264" s="55">
        <v>6570</v>
      </c>
      <c r="J264" s="21" t="s">
        <v>758</v>
      </c>
      <c r="K264" s="21"/>
      <c r="L264" s="77">
        <f t="shared" si="13"/>
        <v>-50</v>
      </c>
      <c r="M264" s="78">
        <f t="shared" si="14"/>
        <v>-0.75528700906344415</v>
      </c>
      <c r="O264" s="27"/>
      <c r="P264" s="27"/>
      <c r="Q264" s="27"/>
      <c r="R264" s="27"/>
    </row>
    <row r="265" spans="1:18" s="53" customFormat="1" ht="14.1" customHeight="1">
      <c r="A265" s="44"/>
      <c r="B265" s="100" t="s">
        <v>607</v>
      </c>
      <c r="C265" s="101" t="s">
        <v>600</v>
      </c>
      <c r="D265" s="102"/>
      <c r="E265" s="103" t="s">
        <v>729</v>
      </c>
      <c r="F265" s="104" t="s">
        <v>608</v>
      </c>
      <c r="G265" s="55">
        <v>7890</v>
      </c>
      <c r="H265" s="98" t="str">
        <f t="shared" si="12"/>
        <v>▲</v>
      </c>
      <c r="I265" s="55">
        <v>8480</v>
      </c>
      <c r="J265" s="21" t="s">
        <v>727</v>
      </c>
      <c r="K265" s="21"/>
      <c r="L265" s="77">
        <f t="shared" si="13"/>
        <v>590</v>
      </c>
      <c r="M265" s="78">
        <f t="shared" si="14"/>
        <v>7.4778200253485432</v>
      </c>
      <c r="O265" s="27"/>
      <c r="P265" s="27"/>
      <c r="Q265" s="27"/>
      <c r="R265" s="27"/>
    </row>
    <row r="266" spans="1:18" s="53" customFormat="1" ht="14.1" customHeight="1">
      <c r="A266" s="44"/>
      <c r="B266" s="100" t="s">
        <v>610</v>
      </c>
      <c r="C266" s="106" t="s">
        <v>826</v>
      </c>
      <c r="D266" s="102"/>
      <c r="E266" s="103" t="s">
        <v>729</v>
      </c>
      <c r="F266" s="103" t="s">
        <v>608</v>
      </c>
      <c r="G266" s="55">
        <v>27520</v>
      </c>
      <c r="H266" s="98" t="str">
        <f t="shared" si="12"/>
        <v>▲</v>
      </c>
      <c r="I266" s="55">
        <v>41530</v>
      </c>
      <c r="J266" s="21" t="s">
        <v>727</v>
      </c>
      <c r="K266" s="21"/>
      <c r="L266" s="77">
        <f t="shared" si="13"/>
        <v>14010</v>
      </c>
      <c r="M266" s="78">
        <f t="shared" si="14"/>
        <v>50.908430232558146</v>
      </c>
      <c r="O266" s="27"/>
      <c r="P266" s="27"/>
      <c r="Q266" s="27"/>
      <c r="R266" s="27"/>
    </row>
    <row r="267" spans="1:18" s="53" customFormat="1" ht="14.1" customHeight="1">
      <c r="A267" s="44"/>
      <c r="B267" s="100" t="s">
        <v>612</v>
      </c>
      <c r="C267" s="101" t="s">
        <v>600</v>
      </c>
      <c r="D267" s="102"/>
      <c r="E267" s="103" t="s">
        <v>729</v>
      </c>
      <c r="F267" s="104" t="s">
        <v>613</v>
      </c>
      <c r="G267" s="55">
        <v>44770</v>
      </c>
      <c r="H267" s="98" t="str">
        <f t="shared" si="12"/>
        <v>▲</v>
      </c>
      <c r="I267" s="55">
        <v>50000</v>
      </c>
      <c r="J267" s="21" t="s">
        <v>727</v>
      </c>
      <c r="K267" s="21"/>
      <c r="L267" s="77">
        <f t="shared" si="13"/>
        <v>5230</v>
      </c>
      <c r="M267" s="78">
        <f t="shared" si="14"/>
        <v>11.681929863748046</v>
      </c>
      <c r="O267" s="27"/>
      <c r="P267" s="27"/>
      <c r="Q267" s="27"/>
      <c r="R267" s="27"/>
    </row>
    <row r="268" spans="1:18" s="53" customFormat="1" ht="14.1" customHeight="1">
      <c r="A268" s="44"/>
      <c r="B268" s="107" t="s">
        <v>614</v>
      </c>
      <c r="C268" s="101" t="s">
        <v>615</v>
      </c>
      <c r="D268" s="102"/>
      <c r="E268" s="103" t="s">
        <v>729</v>
      </c>
      <c r="F268" s="104" t="s">
        <v>613</v>
      </c>
      <c r="G268" s="55">
        <v>49950</v>
      </c>
      <c r="H268" s="98" t="str">
        <f t="shared" si="12"/>
        <v>▽</v>
      </c>
      <c r="I268" s="55">
        <v>47640</v>
      </c>
      <c r="J268" s="21" t="s">
        <v>758</v>
      </c>
      <c r="K268" s="21"/>
      <c r="L268" s="77">
        <f t="shared" si="13"/>
        <v>-2310</v>
      </c>
      <c r="M268" s="78">
        <f t="shared" si="14"/>
        <v>-4.6246246246246248</v>
      </c>
      <c r="O268" s="27"/>
      <c r="P268" s="27"/>
      <c r="Q268" s="27"/>
      <c r="R268" s="27"/>
    </row>
    <row r="269" spans="1:18" s="53" customFormat="1" ht="14.1" customHeight="1">
      <c r="A269" s="44"/>
      <c r="B269" s="100" t="s">
        <v>617</v>
      </c>
      <c r="C269" s="101" t="s">
        <v>618</v>
      </c>
      <c r="D269" s="102"/>
      <c r="E269" s="103" t="s">
        <v>729</v>
      </c>
      <c r="F269" s="103" t="s">
        <v>619</v>
      </c>
      <c r="G269" s="55">
        <v>47420</v>
      </c>
      <c r="H269" s="98" t="str">
        <f t="shared" si="12"/>
        <v>▽</v>
      </c>
      <c r="I269" s="55">
        <v>46170</v>
      </c>
      <c r="J269" s="21" t="s">
        <v>758</v>
      </c>
      <c r="K269" s="21"/>
      <c r="L269" s="77">
        <f t="shared" si="13"/>
        <v>-1250</v>
      </c>
      <c r="M269" s="78">
        <f t="shared" si="14"/>
        <v>-2.6360185575706452</v>
      </c>
      <c r="O269" s="27"/>
      <c r="P269" s="27"/>
      <c r="Q269" s="27"/>
      <c r="R269" s="27"/>
    </row>
    <row r="270" spans="1:18" s="53" customFormat="1" ht="14.1" customHeight="1">
      <c r="A270" s="44"/>
      <c r="B270" s="100" t="s">
        <v>620</v>
      </c>
      <c r="C270" s="101" t="s">
        <v>622</v>
      </c>
      <c r="D270" s="102"/>
      <c r="E270" s="103" t="s">
        <v>729</v>
      </c>
      <c r="F270" s="104" t="s">
        <v>827</v>
      </c>
      <c r="G270" s="55">
        <v>21340</v>
      </c>
      <c r="H270" s="98" t="str">
        <f t="shared" si="12"/>
        <v>▲</v>
      </c>
      <c r="I270" s="55">
        <v>21530</v>
      </c>
      <c r="J270" s="21" t="s">
        <v>727</v>
      </c>
      <c r="K270" s="21"/>
      <c r="L270" s="77">
        <f t="shared" si="13"/>
        <v>190</v>
      </c>
      <c r="M270" s="78">
        <f t="shared" si="14"/>
        <v>0.89034676663542656</v>
      </c>
      <c r="O270" s="27"/>
      <c r="P270" s="27"/>
      <c r="Q270" s="27"/>
      <c r="R270" s="27"/>
    </row>
    <row r="271" spans="1:18" s="53" customFormat="1" ht="14.1" customHeight="1">
      <c r="A271" s="44"/>
      <c r="B271" s="107" t="s">
        <v>828</v>
      </c>
      <c r="C271" s="106" t="s">
        <v>600</v>
      </c>
      <c r="D271" s="102"/>
      <c r="E271" s="103" t="s">
        <v>729</v>
      </c>
      <c r="F271" s="103" t="s">
        <v>641</v>
      </c>
      <c r="G271" s="55">
        <v>1720</v>
      </c>
      <c r="H271" s="98" t="str">
        <f t="shared" si="12"/>
        <v>▲</v>
      </c>
      <c r="I271" s="55">
        <v>2300</v>
      </c>
      <c r="J271" s="21" t="s">
        <v>727</v>
      </c>
      <c r="K271" s="21"/>
      <c r="L271" s="77">
        <f t="shared" si="13"/>
        <v>580</v>
      </c>
      <c r="M271" s="78">
        <f t="shared" si="14"/>
        <v>33.720930232558139</v>
      </c>
      <c r="O271" s="27"/>
      <c r="P271" s="27"/>
      <c r="Q271" s="27"/>
      <c r="R271" s="27"/>
    </row>
    <row r="272" spans="1:18" s="53" customFormat="1" ht="14.1" customHeight="1">
      <c r="A272" s="44"/>
      <c r="B272" s="100" t="s">
        <v>623</v>
      </c>
      <c r="C272" s="101" t="s">
        <v>829</v>
      </c>
      <c r="D272" s="102"/>
      <c r="E272" s="103" t="s">
        <v>729</v>
      </c>
      <c r="F272" s="103" t="s">
        <v>830</v>
      </c>
      <c r="G272" s="55">
        <v>17300</v>
      </c>
      <c r="H272" s="98" t="str">
        <f t="shared" si="12"/>
        <v>▲</v>
      </c>
      <c r="I272" s="55">
        <v>17650</v>
      </c>
      <c r="J272" s="21" t="s">
        <v>727</v>
      </c>
      <c r="K272" s="21"/>
      <c r="L272" s="77">
        <f t="shared" si="13"/>
        <v>350</v>
      </c>
      <c r="M272" s="78">
        <f t="shared" si="14"/>
        <v>2.0231213872832372</v>
      </c>
      <c r="O272" s="27"/>
      <c r="P272" s="27"/>
      <c r="Q272" s="27"/>
      <c r="R272" s="27"/>
    </row>
    <row r="273" spans="1:18" s="53" customFormat="1" ht="14.1" customHeight="1">
      <c r="A273" s="44"/>
      <c r="B273" s="100" t="s">
        <v>626</v>
      </c>
      <c r="C273" s="106" t="s">
        <v>627</v>
      </c>
      <c r="D273" s="108"/>
      <c r="E273" s="103" t="s">
        <v>729</v>
      </c>
      <c r="F273" s="103" t="s">
        <v>641</v>
      </c>
      <c r="G273" s="58"/>
      <c r="H273" s="98" t="str">
        <f t="shared" si="12"/>
        <v/>
      </c>
      <c r="I273" s="58">
        <v>8470</v>
      </c>
      <c r="J273" s="21"/>
      <c r="K273" s="21"/>
      <c r="L273" s="77" t="str">
        <f>IF(G273="","",I273-G273)</f>
        <v/>
      </c>
      <c r="M273" s="78" t="str">
        <f>IF(G273="","",((I273-G273)/G273)*100)</f>
        <v/>
      </c>
      <c r="O273" s="27"/>
      <c r="P273" s="27"/>
      <c r="Q273" s="27"/>
      <c r="R273" s="27"/>
    </row>
    <row r="274" spans="1:18" s="53" customFormat="1" ht="14.1" customHeight="1">
      <c r="A274" s="44"/>
      <c r="B274" s="100" t="s">
        <v>629</v>
      </c>
      <c r="C274" s="101" t="s">
        <v>630</v>
      </c>
      <c r="D274" s="102"/>
      <c r="E274" s="103" t="s">
        <v>729</v>
      </c>
      <c r="F274" s="104" t="s">
        <v>631</v>
      </c>
      <c r="G274" s="58">
        <v>48000</v>
      </c>
      <c r="H274" s="98" t="str">
        <f t="shared" si="12"/>
        <v>▽</v>
      </c>
      <c r="I274" s="58">
        <v>46000</v>
      </c>
      <c r="J274" s="21" t="s">
        <v>831</v>
      </c>
      <c r="K274" s="21"/>
      <c r="L274" s="77">
        <f>IF(G274="","",I274-G274)</f>
        <v>-2000</v>
      </c>
      <c r="M274" s="78">
        <f>IF(G274="","",((I274-G274)/G274)*100)</f>
        <v>-4.1666666666666661</v>
      </c>
      <c r="O274" s="27"/>
      <c r="P274" s="27"/>
      <c r="Q274" s="27"/>
      <c r="R274" s="27"/>
    </row>
    <row r="275" spans="1:18" s="53" customFormat="1" ht="14.1" customHeight="1">
      <c r="A275" s="44"/>
      <c r="B275" s="100" t="s">
        <v>632</v>
      </c>
      <c r="C275" s="101" t="s">
        <v>600</v>
      </c>
      <c r="D275" s="102"/>
      <c r="E275" s="103" t="s">
        <v>729</v>
      </c>
      <c r="F275" s="104" t="s">
        <v>633</v>
      </c>
      <c r="G275" s="58">
        <v>54000</v>
      </c>
      <c r="H275" s="98" t="str">
        <f t="shared" si="12"/>
        <v>▽</v>
      </c>
      <c r="I275" s="58">
        <v>53000</v>
      </c>
      <c r="J275" s="21" t="s">
        <v>831</v>
      </c>
      <c r="K275" s="21"/>
      <c r="L275" s="77">
        <f>IF(G275="","",I275-G275)</f>
        <v>-1000</v>
      </c>
      <c r="M275" s="78">
        <f>IF(G275="","",((I275-G275)/G275)*100)</f>
        <v>-1.8518518518518516</v>
      </c>
      <c r="O275" s="27"/>
      <c r="P275" s="27"/>
      <c r="Q275" s="27"/>
      <c r="R275" s="27"/>
    </row>
    <row r="276" spans="1:18" s="53" customFormat="1" ht="14.1" customHeight="1">
      <c r="A276" s="44"/>
      <c r="B276" s="107" t="s">
        <v>634</v>
      </c>
      <c r="C276" s="106" t="s">
        <v>622</v>
      </c>
      <c r="D276" s="102"/>
      <c r="E276" s="103" t="s">
        <v>729</v>
      </c>
      <c r="F276" s="103" t="s">
        <v>608</v>
      </c>
      <c r="G276" s="55">
        <v>37380</v>
      </c>
      <c r="H276" s="98" t="str">
        <f t="shared" si="12"/>
        <v>▲</v>
      </c>
      <c r="I276" s="55">
        <v>43750</v>
      </c>
      <c r="J276" s="21" t="s">
        <v>727</v>
      </c>
      <c r="K276" s="21"/>
      <c r="L276" s="77">
        <f t="shared" ref="L276:L282" si="15">IF(G276="","",I276-G276)</f>
        <v>6370</v>
      </c>
      <c r="M276" s="78">
        <f t="shared" ref="M276:M282" si="16">IF(G276="","",((I276-G276)/G276)*100)</f>
        <v>17.04119850187266</v>
      </c>
      <c r="O276" s="27"/>
      <c r="P276" s="27"/>
      <c r="Q276" s="27"/>
      <c r="R276" s="27"/>
    </row>
    <row r="277" spans="1:18" s="53" customFormat="1" ht="14.1" customHeight="1">
      <c r="A277" s="44"/>
      <c r="B277" s="100" t="s">
        <v>636</v>
      </c>
      <c r="C277" s="106" t="s">
        <v>832</v>
      </c>
      <c r="D277" s="108"/>
      <c r="E277" s="103" t="s">
        <v>729</v>
      </c>
      <c r="F277" s="104" t="s">
        <v>601</v>
      </c>
      <c r="G277" s="55">
        <v>26940</v>
      </c>
      <c r="H277" s="98" t="str">
        <f t="shared" si="12"/>
        <v>▲</v>
      </c>
      <c r="I277" s="55">
        <v>27820</v>
      </c>
      <c r="J277" s="21" t="s">
        <v>727</v>
      </c>
      <c r="K277" s="21"/>
      <c r="L277" s="77">
        <f t="shared" si="15"/>
        <v>880</v>
      </c>
      <c r="M277" s="78">
        <f t="shared" si="16"/>
        <v>3.2665181885671863</v>
      </c>
      <c r="O277" s="27"/>
      <c r="P277" s="27"/>
      <c r="Q277" s="27"/>
      <c r="R277" s="27"/>
    </row>
    <row r="278" spans="1:18" s="53" customFormat="1" ht="14.1" customHeight="1">
      <c r="A278" s="44"/>
      <c r="B278" s="100" t="s">
        <v>833</v>
      </c>
      <c r="C278" s="101" t="s">
        <v>834</v>
      </c>
      <c r="D278" s="102"/>
      <c r="E278" s="103" t="s">
        <v>729</v>
      </c>
      <c r="F278" s="103" t="s">
        <v>641</v>
      </c>
      <c r="G278" s="58">
        <v>48806</v>
      </c>
      <c r="H278" s="98" t="str">
        <f t="shared" si="12"/>
        <v>▲</v>
      </c>
      <c r="I278" s="58">
        <v>57314</v>
      </c>
      <c r="J278" s="21" t="s">
        <v>835</v>
      </c>
      <c r="K278" s="21"/>
      <c r="L278" s="77">
        <f t="shared" si="15"/>
        <v>8508</v>
      </c>
      <c r="M278" s="78">
        <f t="shared" si="16"/>
        <v>17.432282916034914</v>
      </c>
      <c r="O278" s="27"/>
      <c r="P278" s="27"/>
      <c r="Q278" s="27"/>
      <c r="R278" s="27"/>
    </row>
    <row r="279" spans="1:18" s="53" customFormat="1" ht="14.1" customHeight="1">
      <c r="A279" s="44"/>
      <c r="B279" s="100" t="s">
        <v>836</v>
      </c>
      <c r="C279" s="106" t="s">
        <v>837</v>
      </c>
      <c r="D279" s="108"/>
      <c r="E279" s="103" t="s">
        <v>729</v>
      </c>
      <c r="F279" s="103" t="s">
        <v>641</v>
      </c>
      <c r="G279" s="54">
        <v>5983</v>
      </c>
      <c r="H279" s="98" t="str">
        <f t="shared" si="12"/>
        <v>▽</v>
      </c>
      <c r="I279" s="54">
        <v>5673</v>
      </c>
      <c r="J279" s="21" t="s">
        <v>831</v>
      </c>
      <c r="K279" s="21"/>
      <c r="L279" s="77">
        <f t="shared" si="15"/>
        <v>-310</v>
      </c>
      <c r="M279" s="78">
        <f t="shared" si="16"/>
        <v>-5.1813471502590671</v>
      </c>
      <c r="O279" s="27"/>
      <c r="P279" s="27"/>
      <c r="Q279" s="27"/>
      <c r="R279" s="27"/>
    </row>
    <row r="280" spans="1:18" s="53" customFormat="1" ht="14.1" customHeight="1">
      <c r="A280" s="44"/>
      <c r="B280" s="107" t="s">
        <v>644</v>
      </c>
      <c r="C280" s="106" t="s">
        <v>645</v>
      </c>
      <c r="D280" s="108"/>
      <c r="E280" s="103" t="s">
        <v>729</v>
      </c>
      <c r="F280" s="103" t="s">
        <v>641</v>
      </c>
      <c r="G280" s="54">
        <v>3884</v>
      </c>
      <c r="H280" s="98" t="str">
        <f t="shared" si="12"/>
        <v>▲</v>
      </c>
      <c r="I280" s="54">
        <v>3944</v>
      </c>
      <c r="J280" s="21" t="s">
        <v>727</v>
      </c>
      <c r="K280" s="21"/>
      <c r="L280" s="77">
        <f t="shared" si="15"/>
        <v>60</v>
      </c>
      <c r="M280" s="78">
        <f t="shared" si="16"/>
        <v>1.544799176107106</v>
      </c>
      <c r="O280" s="27"/>
      <c r="P280" s="27"/>
      <c r="Q280" s="27"/>
      <c r="R280" s="27"/>
    </row>
    <row r="281" spans="1:18" s="53" customFormat="1" ht="14.1" customHeight="1">
      <c r="A281" s="47"/>
      <c r="B281" s="100" t="s">
        <v>646</v>
      </c>
      <c r="C281" s="106" t="s">
        <v>838</v>
      </c>
      <c r="D281" s="108"/>
      <c r="E281" s="103" t="s">
        <v>729</v>
      </c>
      <c r="F281" s="104" t="s">
        <v>648</v>
      </c>
      <c r="G281" s="54">
        <v>1939</v>
      </c>
      <c r="H281" s="98" t="str">
        <f t="shared" si="12"/>
        <v>▽</v>
      </c>
      <c r="I281" s="54">
        <v>1909</v>
      </c>
      <c r="J281" s="21" t="s">
        <v>758</v>
      </c>
      <c r="K281" s="21"/>
      <c r="L281" s="77">
        <f t="shared" si="15"/>
        <v>-30</v>
      </c>
      <c r="M281" s="78">
        <f t="shared" si="16"/>
        <v>-1.5471892728210419</v>
      </c>
      <c r="O281" s="27"/>
      <c r="P281" s="27"/>
      <c r="Q281" s="27"/>
      <c r="R281" s="27"/>
    </row>
    <row r="282" spans="1:18" s="53" customFormat="1" ht="14.1" customHeight="1">
      <c r="A282" s="17" t="s">
        <v>649</v>
      </c>
      <c r="B282" s="107" t="s">
        <v>650</v>
      </c>
      <c r="C282" s="101" t="s">
        <v>839</v>
      </c>
      <c r="D282" s="102"/>
      <c r="E282" s="103" t="s">
        <v>729</v>
      </c>
      <c r="F282" s="104" t="s">
        <v>65</v>
      </c>
      <c r="G282" s="54">
        <v>94630</v>
      </c>
      <c r="H282" s="98" t="str">
        <f t="shared" si="12"/>
        <v>▽</v>
      </c>
      <c r="I282" s="54">
        <v>64170</v>
      </c>
      <c r="J282" s="21" t="s">
        <v>831</v>
      </c>
      <c r="K282" s="21"/>
      <c r="L282" s="77">
        <f t="shared" si="15"/>
        <v>-30460</v>
      </c>
      <c r="M282" s="78">
        <f t="shared" si="16"/>
        <v>-32.188523723977596</v>
      </c>
      <c r="O282" s="27"/>
      <c r="P282" s="27"/>
      <c r="Q282" s="27"/>
      <c r="R282" s="27"/>
    </row>
    <row r="283" spans="1:18" s="53" customFormat="1" ht="14.1" customHeight="1">
      <c r="A283" s="17"/>
      <c r="B283" s="100" t="s">
        <v>652</v>
      </c>
      <c r="C283" s="101" t="s">
        <v>653</v>
      </c>
      <c r="D283" s="102"/>
      <c r="E283" s="103" t="s">
        <v>729</v>
      </c>
      <c r="F283" s="104" t="s">
        <v>65</v>
      </c>
      <c r="G283" s="55">
        <v>60190</v>
      </c>
      <c r="H283" s="98" t="str">
        <f t="shared" si="12"/>
        <v>▽</v>
      </c>
      <c r="I283" s="55">
        <v>49060</v>
      </c>
      <c r="J283" s="21" t="s">
        <v>831</v>
      </c>
      <c r="K283" s="21"/>
      <c r="L283" s="77">
        <f>IF(G283="","",I283-G283)</f>
        <v>-11130</v>
      </c>
      <c r="M283" s="78">
        <f>IF(G283="","",((I283-G283)/G283)*100)</f>
        <v>-18.491443761422165</v>
      </c>
      <c r="O283" s="27"/>
      <c r="P283" s="27"/>
      <c r="Q283" s="27"/>
      <c r="R283" s="27"/>
    </row>
    <row r="284" spans="1:18" s="53" customFormat="1" ht="14.1" customHeight="1">
      <c r="A284" s="17"/>
      <c r="B284" s="100" t="s">
        <v>654</v>
      </c>
      <c r="C284" s="106" t="s">
        <v>840</v>
      </c>
      <c r="D284" s="108"/>
      <c r="E284" s="103" t="s">
        <v>729</v>
      </c>
      <c r="F284" s="104" t="s">
        <v>65</v>
      </c>
      <c r="G284" s="58">
        <v>40530</v>
      </c>
      <c r="H284" s="98" t="str">
        <f t="shared" si="12"/>
        <v>▽</v>
      </c>
      <c r="I284" s="58">
        <v>38260</v>
      </c>
      <c r="J284" s="21" t="s">
        <v>831</v>
      </c>
      <c r="K284" s="21"/>
      <c r="L284" s="77">
        <f>IF(G284="","",I284-G284)</f>
        <v>-2270</v>
      </c>
      <c r="M284" s="78">
        <f>IF(G284="","",((I284-G284)/G284)*100)</f>
        <v>-5.6007895386133733</v>
      </c>
      <c r="O284" s="27"/>
      <c r="P284" s="27"/>
      <c r="Q284" s="27"/>
      <c r="R284" s="27"/>
    </row>
    <row r="285" spans="1:18" s="53" customFormat="1" ht="14.1" customHeight="1">
      <c r="A285" s="17"/>
      <c r="B285" s="100" t="s">
        <v>656</v>
      </c>
      <c r="C285" s="106" t="s">
        <v>841</v>
      </c>
      <c r="D285" s="108"/>
      <c r="E285" s="103" t="s">
        <v>729</v>
      </c>
      <c r="F285" s="104" t="s">
        <v>65</v>
      </c>
      <c r="G285" s="58">
        <v>35720</v>
      </c>
      <c r="H285" s="98" t="str">
        <f t="shared" si="12"/>
        <v>▲</v>
      </c>
      <c r="I285" s="58">
        <v>42030</v>
      </c>
      <c r="J285" s="21" t="s">
        <v>727</v>
      </c>
      <c r="K285" s="21"/>
      <c r="L285" s="77">
        <f>IF(G285="","",I285-G285)</f>
        <v>6310</v>
      </c>
      <c r="M285" s="78">
        <f>IF(G285="","",((I285-G285)/G285)*100)</f>
        <v>17.665173572228444</v>
      </c>
      <c r="O285" s="27"/>
      <c r="P285" s="27"/>
      <c r="Q285" s="27"/>
      <c r="R285" s="27"/>
    </row>
    <row r="286" spans="1:18" s="53" customFormat="1" ht="14.1" customHeight="1">
      <c r="A286" s="17"/>
      <c r="B286" s="107" t="s">
        <v>842</v>
      </c>
      <c r="C286" s="106" t="s">
        <v>841</v>
      </c>
      <c r="D286" s="102"/>
      <c r="E286" s="103" t="s">
        <v>729</v>
      </c>
      <c r="F286" s="104" t="s">
        <v>65</v>
      </c>
      <c r="G286" s="55">
        <v>132950</v>
      </c>
      <c r="H286" s="98" t="str">
        <f t="shared" si="12"/>
        <v>▲</v>
      </c>
      <c r="I286" s="55">
        <v>156870</v>
      </c>
      <c r="J286" s="21" t="s">
        <v>727</v>
      </c>
      <c r="K286" s="21"/>
      <c r="L286" s="77">
        <f t="shared" ref="L286:L291" si="17">IF(G286="","",I286-G286)</f>
        <v>23920</v>
      </c>
      <c r="M286" s="78">
        <f t="shared" ref="M286:M291" si="18">IF(G286="","",((I286-G286)/G286)*100)</f>
        <v>17.991726212861977</v>
      </c>
      <c r="O286" s="27"/>
      <c r="P286" s="27"/>
      <c r="Q286" s="27"/>
      <c r="R286" s="27"/>
    </row>
    <row r="287" spans="1:18" s="53" customFormat="1" ht="14.1" customHeight="1">
      <c r="A287" s="17"/>
      <c r="B287" s="107" t="s">
        <v>660</v>
      </c>
      <c r="C287" s="106" t="s">
        <v>657</v>
      </c>
      <c r="D287" s="108"/>
      <c r="E287" s="103" t="s">
        <v>729</v>
      </c>
      <c r="F287" s="104" t="s">
        <v>65</v>
      </c>
      <c r="G287" s="55">
        <v>88500</v>
      </c>
      <c r="H287" s="98" t="str">
        <f t="shared" si="12"/>
        <v>▲</v>
      </c>
      <c r="I287" s="55">
        <v>92820</v>
      </c>
      <c r="J287" s="21" t="s">
        <v>727</v>
      </c>
      <c r="K287" s="21"/>
      <c r="L287" s="77">
        <f t="shared" si="17"/>
        <v>4320</v>
      </c>
      <c r="M287" s="78">
        <f t="shared" si="18"/>
        <v>4.8813559322033901</v>
      </c>
      <c r="O287" s="27"/>
      <c r="P287" s="27"/>
      <c r="Q287" s="27"/>
      <c r="R287" s="27"/>
    </row>
    <row r="288" spans="1:18" s="53" customFormat="1" ht="14.1" customHeight="1">
      <c r="A288" s="17"/>
      <c r="B288" s="100" t="s">
        <v>662</v>
      </c>
      <c r="C288" s="101" t="s">
        <v>843</v>
      </c>
      <c r="D288" s="102"/>
      <c r="E288" s="103" t="s">
        <v>729</v>
      </c>
      <c r="F288" s="103" t="s">
        <v>641</v>
      </c>
      <c r="G288" s="55">
        <v>16440</v>
      </c>
      <c r="H288" s="98" t="str">
        <f t="shared" si="12"/>
        <v>▽</v>
      </c>
      <c r="I288" s="55">
        <v>12840</v>
      </c>
      <c r="J288" s="21" t="s">
        <v>758</v>
      </c>
      <c r="K288" s="21"/>
      <c r="L288" s="77">
        <f t="shared" si="17"/>
        <v>-3600</v>
      </c>
      <c r="M288" s="78">
        <f t="shared" si="18"/>
        <v>-21.897810218978105</v>
      </c>
      <c r="O288" s="27"/>
      <c r="P288" s="27"/>
      <c r="Q288" s="27"/>
      <c r="R288" s="27"/>
    </row>
    <row r="289" spans="1:18" s="53" customFormat="1" ht="14.1" customHeight="1">
      <c r="A289" s="17"/>
      <c r="B289" s="100" t="s">
        <v>664</v>
      </c>
      <c r="C289" s="106" t="s">
        <v>665</v>
      </c>
      <c r="D289" s="108"/>
      <c r="E289" s="103" t="s">
        <v>729</v>
      </c>
      <c r="F289" s="103" t="s">
        <v>641</v>
      </c>
      <c r="G289" s="58"/>
      <c r="H289" s="98" t="str">
        <f t="shared" si="12"/>
        <v/>
      </c>
      <c r="I289" s="58">
        <v>21190</v>
      </c>
      <c r="J289" s="21"/>
      <c r="K289" s="109"/>
      <c r="L289" s="77" t="str">
        <f t="shared" si="17"/>
        <v/>
      </c>
      <c r="M289" s="78" t="str">
        <f t="shared" si="18"/>
        <v/>
      </c>
      <c r="O289" s="27"/>
      <c r="P289" s="27"/>
      <c r="Q289" s="27"/>
      <c r="R289" s="27"/>
    </row>
    <row r="290" spans="1:18" s="53" customFormat="1" ht="14.1" customHeight="1">
      <c r="A290" s="17" t="s">
        <v>666</v>
      </c>
      <c r="B290" s="107" t="s">
        <v>667</v>
      </c>
      <c r="C290" s="106" t="s">
        <v>668</v>
      </c>
      <c r="D290" s="108"/>
      <c r="E290" s="103" t="s">
        <v>729</v>
      </c>
      <c r="F290" s="103" t="s">
        <v>65</v>
      </c>
      <c r="G290" s="55">
        <v>15780</v>
      </c>
      <c r="H290" s="98" t="str">
        <f t="shared" si="12"/>
        <v>▽</v>
      </c>
      <c r="I290" s="55">
        <v>13170</v>
      </c>
      <c r="J290" s="21" t="s">
        <v>758</v>
      </c>
      <c r="K290" s="21"/>
      <c r="L290" s="77">
        <f t="shared" si="17"/>
        <v>-2610</v>
      </c>
      <c r="M290" s="78">
        <f t="shared" si="18"/>
        <v>-16.539923954372622</v>
      </c>
      <c r="O290" s="27"/>
      <c r="P290" s="27"/>
      <c r="Q290" s="27"/>
      <c r="R290" s="27"/>
    </row>
    <row r="291" spans="1:18" s="53" customFormat="1" ht="14.1" customHeight="1">
      <c r="A291" s="17"/>
      <c r="B291" s="100" t="s">
        <v>669</v>
      </c>
      <c r="C291" s="106" t="s">
        <v>844</v>
      </c>
      <c r="D291" s="102"/>
      <c r="E291" s="103" t="s">
        <v>729</v>
      </c>
      <c r="F291" s="103" t="s">
        <v>641</v>
      </c>
      <c r="G291" s="55">
        <v>49380</v>
      </c>
      <c r="H291" s="98" t="str">
        <f t="shared" si="12"/>
        <v>▲</v>
      </c>
      <c r="I291" s="55">
        <v>57230</v>
      </c>
      <c r="J291" s="21" t="s">
        <v>727</v>
      </c>
      <c r="K291" s="21"/>
      <c r="L291" s="77">
        <f t="shared" si="17"/>
        <v>7850</v>
      </c>
      <c r="M291" s="78">
        <f t="shared" si="18"/>
        <v>15.897124341838801</v>
      </c>
      <c r="O291" s="27"/>
      <c r="P291" s="27"/>
      <c r="Q291" s="27"/>
      <c r="R291" s="27"/>
    </row>
    <row r="292" spans="1:18" s="53" customFormat="1" ht="14.1" customHeight="1">
      <c r="A292" s="17"/>
      <c r="B292" s="100" t="s">
        <v>671</v>
      </c>
      <c r="C292" s="106" t="s">
        <v>845</v>
      </c>
      <c r="D292" s="102"/>
      <c r="E292" s="103" t="s">
        <v>729</v>
      </c>
      <c r="F292" s="103" t="s">
        <v>846</v>
      </c>
      <c r="G292" s="58">
        <v>18000</v>
      </c>
      <c r="H292" s="98" t="str">
        <f t="shared" si="12"/>
        <v>▲</v>
      </c>
      <c r="I292" s="58">
        <v>20000</v>
      </c>
      <c r="J292" s="21" t="s">
        <v>727</v>
      </c>
      <c r="K292" s="21"/>
      <c r="L292" s="77">
        <f>IF(G292="","",I292-G292)</f>
        <v>2000</v>
      </c>
      <c r="M292" s="78">
        <f>IF(G292="","",((I292-G292)/G292)*100)</f>
        <v>11.111111111111111</v>
      </c>
      <c r="O292" s="27"/>
      <c r="P292" s="27"/>
      <c r="Q292" s="27"/>
      <c r="R292" s="27"/>
    </row>
    <row r="293" spans="1:18" s="53" customFormat="1" ht="14.1" customHeight="1">
      <c r="A293" s="17"/>
      <c r="B293" s="100" t="s">
        <v>675</v>
      </c>
      <c r="C293" s="106" t="s">
        <v>600</v>
      </c>
      <c r="D293" s="108"/>
      <c r="E293" s="103" t="s">
        <v>729</v>
      </c>
      <c r="F293" s="103" t="s">
        <v>641</v>
      </c>
      <c r="G293" s="55">
        <v>12310</v>
      </c>
      <c r="H293" s="98" t="str">
        <f t="shared" si="12"/>
        <v>▲</v>
      </c>
      <c r="I293" s="55">
        <v>13780</v>
      </c>
      <c r="J293" s="21" t="s">
        <v>727</v>
      </c>
      <c r="K293" s="21"/>
      <c r="L293" s="77">
        <f>IF(G293="","",I293-G293)</f>
        <v>1470</v>
      </c>
      <c r="M293" s="78">
        <f>IF(G293="","",((I293-G293)/G293)*100)</f>
        <v>11.941510966693745</v>
      </c>
      <c r="O293" s="27"/>
      <c r="P293" s="27"/>
      <c r="Q293" s="27"/>
      <c r="R293" s="27"/>
    </row>
    <row r="294" spans="1:18" s="67" customFormat="1" ht="18.45" customHeight="1">
      <c r="A294" s="60"/>
      <c r="B294" s="61"/>
      <c r="C294" s="62"/>
      <c r="D294" s="63"/>
      <c r="E294" s="60"/>
      <c r="F294" s="60"/>
      <c r="G294" s="64"/>
      <c r="H294" s="65"/>
      <c r="I294" s="66"/>
      <c r="J294" s="66"/>
      <c r="K294" s="63"/>
      <c r="O294" s="27"/>
      <c r="P294" s="27"/>
      <c r="Q294" s="27"/>
      <c r="R294" s="27"/>
    </row>
    <row r="295" spans="1:18" s="67" customFormat="1" ht="18.45" customHeight="1">
      <c r="A295" s="60"/>
      <c r="B295" s="61"/>
      <c r="C295" s="62"/>
      <c r="D295" s="63"/>
      <c r="E295" s="60"/>
      <c r="F295" s="60"/>
      <c r="G295" s="64"/>
      <c r="H295" s="65"/>
      <c r="I295" s="66"/>
      <c r="J295" s="66"/>
      <c r="K295" s="63"/>
      <c r="O295" s="27"/>
      <c r="P295" s="27"/>
      <c r="Q295" s="27"/>
      <c r="R295" s="27"/>
    </row>
    <row r="296" spans="1:18" s="67" customFormat="1" ht="18.45" customHeight="1">
      <c r="A296" s="60"/>
      <c r="B296" s="61"/>
      <c r="C296" s="62"/>
      <c r="D296" s="63"/>
      <c r="E296" s="60"/>
      <c r="F296" s="60"/>
      <c r="G296" s="64"/>
      <c r="H296" s="65"/>
      <c r="I296" s="66"/>
      <c r="J296" s="66"/>
      <c r="K296" s="63"/>
      <c r="O296" s="27"/>
      <c r="P296" s="27"/>
      <c r="Q296" s="27"/>
      <c r="R296" s="27"/>
    </row>
    <row r="297" spans="1:18" s="67" customFormat="1" ht="18.45" customHeight="1">
      <c r="A297" s="60"/>
      <c r="B297" s="61"/>
      <c r="C297" s="62"/>
      <c r="D297" s="63"/>
      <c r="E297" s="60"/>
      <c r="F297" s="60"/>
      <c r="G297" s="64"/>
      <c r="H297" s="65"/>
      <c r="I297" s="66"/>
      <c r="J297" s="66"/>
      <c r="K297" s="63"/>
      <c r="O297" s="27"/>
      <c r="P297" s="27"/>
      <c r="Q297" s="27"/>
      <c r="R297" s="27"/>
    </row>
    <row r="298" spans="1:18" s="67" customFormat="1" ht="18.45" customHeight="1">
      <c r="A298" s="60"/>
      <c r="B298" s="61"/>
      <c r="C298" s="62"/>
      <c r="D298" s="63"/>
      <c r="E298" s="60"/>
      <c r="F298" s="60"/>
      <c r="G298" s="64"/>
      <c r="H298" s="65"/>
      <c r="I298" s="66"/>
      <c r="J298" s="66"/>
      <c r="K298" s="63"/>
      <c r="O298" s="27"/>
      <c r="P298" s="27"/>
      <c r="Q298" s="27"/>
      <c r="R298" s="27"/>
    </row>
    <row r="299" spans="1:18" s="67" customFormat="1" ht="18.45" customHeight="1">
      <c r="A299" s="60"/>
      <c r="B299" s="61"/>
      <c r="C299" s="62"/>
      <c r="D299" s="63"/>
      <c r="E299" s="60"/>
      <c r="F299" s="60"/>
      <c r="G299" s="64"/>
      <c r="H299" s="65"/>
      <c r="I299" s="66"/>
      <c r="J299" s="66"/>
      <c r="K299" s="63"/>
      <c r="O299" s="27"/>
      <c r="P299" s="27"/>
      <c r="Q299" s="27"/>
      <c r="R299" s="27"/>
    </row>
    <row r="300" spans="1:18" s="67" customFormat="1" ht="18.45" customHeight="1">
      <c r="A300" s="60"/>
      <c r="B300" s="61"/>
      <c r="C300" s="62"/>
      <c r="D300" s="63"/>
      <c r="E300" s="60"/>
      <c r="F300" s="60"/>
      <c r="G300" s="64"/>
      <c r="H300" s="65"/>
      <c r="I300" s="66"/>
      <c r="J300" s="66"/>
      <c r="K300" s="63"/>
      <c r="O300" s="27"/>
      <c r="P300" s="27"/>
      <c r="Q300" s="27"/>
      <c r="R300" s="27"/>
    </row>
    <row r="301" spans="1:18" s="67" customFormat="1" ht="18.45" customHeight="1">
      <c r="A301" s="60"/>
      <c r="B301" s="61"/>
      <c r="C301" s="62"/>
      <c r="D301" s="63"/>
      <c r="E301" s="60"/>
      <c r="F301" s="60"/>
      <c r="G301" s="64"/>
      <c r="H301" s="65"/>
      <c r="I301" s="66"/>
      <c r="J301" s="66"/>
      <c r="K301" s="63"/>
      <c r="O301" s="27"/>
      <c r="P301" s="27"/>
      <c r="Q301" s="27"/>
      <c r="R301" s="27"/>
    </row>
    <row r="302" spans="1:18" s="67" customFormat="1" ht="18.45" customHeight="1">
      <c r="A302" s="60"/>
      <c r="B302" s="61"/>
      <c r="C302" s="62"/>
      <c r="D302" s="63"/>
      <c r="E302" s="60"/>
      <c r="F302" s="60"/>
      <c r="G302" s="64"/>
      <c r="H302" s="65"/>
      <c r="I302" s="66"/>
      <c r="J302" s="66"/>
      <c r="K302" s="63"/>
      <c r="O302" s="27"/>
      <c r="P302" s="27"/>
      <c r="Q302" s="27"/>
      <c r="R302" s="27"/>
    </row>
    <row r="303" spans="1:18" s="67" customFormat="1" ht="18.45" customHeight="1">
      <c r="A303" s="60"/>
      <c r="B303" s="61"/>
      <c r="C303" s="62"/>
      <c r="D303" s="63"/>
      <c r="E303" s="60"/>
      <c r="F303" s="60"/>
      <c r="G303" s="64"/>
      <c r="H303" s="65"/>
      <c r="I303" s="66"/>
      <c r="J303" s="66"/>
      <c r="K303" s="63"/>
      <c r="O303" s="27"/>
      <c r="P303" s="27"/>
      <c r="Q303" s="27"/>
      <c r="R303" s="27"/>
    </row>
    <row r="304" spans="1:18" s="67" customFormat="1" ht="18.45" customHeight="1">
      <c r="A304" s="60"/>
      <c r="B304" s="61"/>
      <c r="C304" s="62"/>
      <c r="D304" s="63"/>
      <c r="E304" s="60"/>
      <c r="F304" s="60"/>
      <c r="G304" s="64"/>
      <c r="H304" s="65"/>
      <c r="I304" s="66"/>
      <c r="J304" s="66"/>
      <c r="K304" s="63"/>
      <c r="O304" s="27"/>
      <c r="P304" s="27"/>
      <c r="Q304" s="27"/>
      <c r="R304" s="27"/>
    </row>
    <row r="305" spans="1:18" s="67" customFormat="1" ht="18.45" customHeight="1">
      <c r="A305" s="60"/>
      <c r="B305" s="61"/>
      <c r="C305" s="62"/>
      <c r="D305" s="63"/>
      <c r="E305" s="60"/>
      <c r="F305" s="60"/>
      <c r="G305" s="64"/>
      <c r="H305" s="65"/>
      <c r="I305" s="66"/>
      <c r="J305" s="66"/>
      <c r="K305" s="63"/>
      <c r="O305" s="27"/>
      <c r="P305" s="27"/>
      <c r="Q305" s="27"/>
      <c r="R305" s="27"/>
    </row>
    <row r="306" spans="1:18" s="67" customFormat="1" ht="18.45" customHeight="1">
      <c r="A306" s="60"/>
      <c r="B306" s="61"/>
      <c r="C306" s="62"/>
      <c r="D306" s="63"/>
      <c r="E306" s="60"/>
      <c r="F306" s="60"/>
      <c r="G306" s="64"/>
      <c r="H306" s="65"/>
      <c r="I306" s="66"/>
      <c r="J306" s="66"/>
      <c r="K306" s="63"/>
      <c r="O306" s="27"/>
      <c r="P306" s="27"/>
      <c r="Q306" s="27"/>
      <c r="R306" s="27"/>
    </row>
    <row r="307" spans="1:18" s="67" customFormat="1" ht="18.45" customHeight="1">
      <c r="A307" s="60"/>
      <c r="B307" s="61"/>
      <c r="C307" s="62"/>
      <c r="D307" s="63"/>
      <c r="E307" s="60"/>
      <c r="F307" s="60"/>
      <c r="G307" s="64"/>
      <c r="H307" s="65"/>
      <c r="I307" s="66"/>
      <c r="J307" s="66"/>
      <c r="K307" s="63"/>
      <c r="O307" s="27"/>
      <c r="P307" s="27"/>
      <c r="Q307" s="27"/>
      <c r="R307" s="27"/>
    </row>
    <row r="308" spans="1:18" s="67" customFormat="1" ht="18.45" customHeight="1">
      <c r="A308" s="60"/>
      <c r="B308" s="61"/>
      <c r="C308" s="62"/>
      <c r="D308" s="63"/>
      <c r="E308" s="60"/>
      <c r="F308" s="60"/>
      <c r="G308" s="64"/>
      <c r="H308" s="65"/>
      <c r="I308" s="66"/>
      <c r="J308" s="66"/>
      <c r="K308" s="63"/>
      <c r="O308" s="27"/>
      <c r="P308" s="27"/>
      <c r="Q308" s="27"/>
      <c r="R308" s="27"/>
    </row>
    <row r="309" spans="1:18" s="67" customFormat="1" ht="18.45" customHeight="1">
      <c r="A309" s="60"/>
      <c r="B309" s="61"/>
      <c r="C309" s="62"/>
      <c r="D309" s="63"/>
      <c r="E309" s="60"/>
      <c r="F309" s="60"/>
      <c r="G309" s="64"/>
      <c r="H309" s="65"/>
      <c r="I309" s="66"/>
      <c r="J309" s="66"/>
      <c r="K309" s="63"/>
      <c r="O309" s="27"/>
      <c r="P309" s="27"/>
      <c r="Q309" s="27"/>
      <c r="R309" s="27"/>
    </row>
    <row r="310" spans="1:18" s="67" customFormat="1" ht="18.45" customHeight="1">
      <c r="A310" s="60"/>
      <c r="B310" s="61"/>
      <c r="C310" s="62"/>
      <c r="D310" s="63"/>
      <c r="E310" s="60"/>
      <c r="F310" s="60"/>
      <c r="G310" s="64"/>
      <c r="H310" s="65"/>
      <c r="I310" s="66"/>
      <c r="J310" s="66"/>
      <c r="K310" s="63"/>
      <c r="O310" s="27"/>
      <c r="P310" s="27"/>
      <c r="Q310" s="27"/>
      <c r="R310" s="27"/>
    </row>
    <row r="311" spans="1:18" s="67" customFormat="1" ht="18.45" customHeight="1">
      <c r="A311" s="60"/>
      <c r="B311" s="61"/>
      <c r="C311" s="62"/>
      <c r="D311" s="63"/>
      <c r="E311" s="60"/>
      <c r="F311" s="60"/>
      <c r="G311" s="64"/>
      <c r="H311" s="65"/>
      <c r="I311" s="66"/>
      <c r="J311" s="66"/>
      <c r="K311" s="63"/>
      <c r="O311" s="27"/>
      <c r="P311" s="27"/>
      <c r="Q311" s="27"/>
      <c r="R311" s="27"/>
    </row>
    <row r="312" spans="1:18" s="67" customFormat="1" ht="18.45" customHeight="1">
      <c r="A312" s="60"/>
      <c r="B312" s="61"/>
      <c r="C312" s="62"/>
      <c r="D312" s="63"/>
      <c r="E312" s="60"/>
      <c r="F312" s="60"/>
      <c r="G312" s="64"/>
      <c r="H312" s="65"/>
      <c r="I312" s="66"/>
      <c r="J312" s="66"/>
      <c r="K312" s="63"/>
      <c r="O312" s="27"/>
      <c r="P312" s="27"/>
      <c r="Q312" s="27"/>
      <c r="R312" s="27"/>
    </row>
    <row r="313" spans="1:18" s="67" customFormat="1" ht="18.45" customHeight="1">
      <c r="A313" s="60"/>
      <c r="B313" s="61"/>
      <c r="C313" s="62"/>
      <c r="D313" s="63"/>
      <c r="E313" s="60"/>
      <c r="F313" s="60"/>
      <c r="G313" s="64"/>
      <c r="H313" s="65"/>
      <c r="I313" s="66"/>
      <c r="J313" s="66"/>
      <c r="K313" s="63"/>
      <c r="O313" s="27"/>
      <c r="P313" s="27"/>
      <c r="Q313" s="27"/>
      <c r="R313" s="27"/>
    </row>
    <row r="314" spans="1:18" s="67" customFormat="1" ht="18.45" customHeight="1">
      <c r="A314" s="60"/>
      <c r="B314" s="61"/>
      <c r="C314" s="62"/>
      <c r="D314" s="63"/>
      <c r="E314" s="60"/>
      <c r="F314" s="60"/>
      <c r="G314" s="64"/>
      <c r="H314" s="65"/>
      <c r="I314" s="66"/>
      <c r="J314" s="66"/>
      <c r="K314" s="63"/>
      <c r="O314" s="27"/>
      <c r="P314" s="27"/>
      <c r="Q314" s="27"/>
      <c r="R314" s="27"/>
    </row>
    <row r="315" spans="1:18" s="67" customFormat="1" ht="18.45" customHeight="1">
      <c r="A315" s="60"/>
      <c r="B315" s="61"/>
      <c r="C315" s="62"/>
      <c r="D315" s="63"/>
      <c r="E315" s="60"/>
      <c r="F315" s="60"/>
      <c r="G315" s="64"/>
      <c r="H315" s="65"/>
      <c r="I315" s="66"/>
      <c r="J315" s="66"/>
      <c r="K315" s="63"/>
      <c r="O315" s="27"/>
      <c r="P315" s="27"/>
      <c r="Q315" s="27"/>
      <c r="R315" s="27"/>
    </row>
    <row r="316" spans="1:18" s="67" customFormat="1" ht="18.45" customHeight="1">
      <c r="A316" s="60"/>
      <c r="B316" s="61"/>
      <c r="C316" s="62"/>
      <c r="D316" s="63"/>
      <c r="E316" s="60"/>
      <c r="F316" s="60"/>
      <c r="G316" s="64"/>
      <c r="H316" s="65"/>
      <c r="I316" s="66"/>
      <c r="J316" s="66"/>
      <c r="K316" s="63"/>
      <c r="O316" s="27"/>
      <c r="P316" s="27"/>
      <c r="Q316" s="27"/>
      <c r="R316" s="27"/>
    </row>
    <row r="317" spans="1:18" s="67" customFormat="1" ht="18.45" customHeight="1">
      <c r="A317" s="60"/>
      <c r="B317" s="61"/>
      <c r="C317" s="62"/>
      <c r="D317" s="63"/>
      <c r="E317" s="60"/>
      <c r="F317" s="60"/>
      <c r="G317" s="64"/>
      <c r="H317" s="65"/>
      <c r="I317" s="66"/>
      <c r="J317" s="66"/>
      <c r="K317" s="63"/>
      <c r="O317" s="27"/>
      <c r="P317" s="27"/>
      <c r="Q317" s="27"/>
      <c r="R317" s="27"/>
    </row>
    <row r="318" spans="1:18" s="67" customFormat="1" ht="18.45" customHeight="1">
      <c r="A318" s="60"/>
      <c r="B318" s="61"/>
      <c r="C318" s="62"/>
      <c r="D318" s="63"/>
      <c r="E318" s="60"/>
      <c r="F318" s="60"/>
      <c r="G318" s="64"/>
      <c r="H318" s="65"/>
      <c r="I318" s="66"/>
      <c r="J318" s="66"/>
      <c r="K318" s="63"/>
      <c r="O318" s="27"/>
      <c r="P318" s="27"/>
      <c r="Q318" s="27"/>
      <c r="R318" s="27"/>
    </row>
    <row r="319" spans="1:18" s="67" customFormat="1" ht="18.45" customHeight="1">
      <c r="A319" s="60"/>
      <c r="B319" s="61"/>
      <c r="C319" s="62"/>
      <c r="D319" s="63"/>
      <c r="E319" s="60"/>
      <c r="F319" s="60"/>
      <c r="G319" s="64"/>
      <c r="H319" s="65"/>
      <c r="I319" s="66"/>
      <c r="J319" s="66"/>
      <c r="K319" s="63"/>
      <c r="O319" s="27"/>
      <c r="P319" s="27"/>
      <c r="Q319" s="27"/>
      <c r="R319" s="27"/>
    </row>
    <row r="320" spans="1:18" s="67" customFormat="1" ht="18.45" customHeight="1">
      <c r="A320" s="60"/>
      <c r="B320" s="61"/>
      <c r="C320" s="62"/>
      <c r="D320" s="63"/>
      <c r="E320" s="60"/>
      <c r="F320" s="60"/>
      <c r="G320" s="64"/>
      <c r="H320" s="65"/>
      <c r="I320" s="66"/>
      <c r="J320" s="66"/>
      <c r="K320" s="63"/>
      <c r="O320" s="27"/>
      <c r="P320" s="27"/>
      <c r="Q320" s="27"/>
      <c r="R320" s="27"/>
    </row>
    <row r="321" spans="1:18" s="67" customFormat="1" ht="18.45" customHeight="1">
      <c r="A321" s="60"/>
      <c r="B321" s="61"/>
      <c r="C321" s="62"/>
      <c r="D321" s="63"/>
      <c r="E321" s="60"/>
      <c r="F321" s="60"/>
      <c r="G321" s="64"/>
      <c r="H321" s="65"/>
      <c r="I321" s="66"/>
      <c r="J321" s="66"/>
      <c r="K321" s="63"/>
      <c r="O321" s="27"/>
      <c r="P321" s="27"/>
      <c r="Q321" s="27"/>
      <c r="R321" s="27"/>
    </row>
    <row r="322" spans="1:18" s="67" customFormat="1" ht="18.45" customHeight="1">
      <c r="A322" s="60"/>
      <c r="B322" s="61"/>
      <c r="C322" s="62"/>
      <c r="D322" s="63"/>
      <c r="E322" s="60"/>
      <c r="F322" s="60"/>
      <c r="G322" s="64"/>
      <c r="H322" s="65"/>
      <c r="I322" s="66"/>
      <c r="J322" s="66"/>
      <c r="K322" s="63"/>
      <c r="O322" s="27"/>
      <c r="P322" s="27"/>
      <c r="Q322" s="27"/>
      <c r="R322" s="27"/>
    </row>
    <row r="323" spans="1:18" s="67" customFormat="1" ht="18.45" customHeight="1">
      <c r="A323" s="60"/>
      <c r="B323" s="61"/>
      <c r="C323" s="62"/>
      <c r="D323" s="63"/>
      <c r="E323" s="60"/>
      <c r="F323" s="60"/>
      <c r="G323" s="64"/>
      <c r="H323" s="65"/>
      <c r="I323" s="66"/>
      <c r="J323" s="66"/>
      <c r="K323" s="63"/>
      <c r="O323" s="27"/>
      <c r="P323" s="27"/>
      <c r="Q323" s="27"/>
      <c r="R323" s="27"/>
    </row>
    <row r="324" spans="1:18" s="67" customFormat="1" ht="18.45" customHeight="1">
      <c r="A324" s="60"/>
      <c r="B324" s="61"/>
      <c r="C324" s="62"/>
      <c r="D324" s="63"/>
      <c r="E324" s="60"/>
      <c r="F324" s="60"/>
      <c r="G324" s="64"/>
      <c r="H324" s="65"/>
      <c r="I324" s="66"/>
      <c r="J324" s="66"/>
      <c r="K324" s="63"/>
      <c r="O324" s="27"/>
      <c r="P324" s="27"/>
      <c r="Q324" s="27"/>
      <c r="R324" s="27"/>
    </row>
    <row r="325" spans="1:18" s="67" customFormat="1" ht="18.45" customHeight="1">
      <c r="A325" s="60"/>
      <c r="B325" s="61"/>
      <c r="C325" s="62"/>
      <c r="D325" s="63"/>
      <c r="E325" s="60"/>
      <c r="F325" s="60"/>
      <c r="G325" s="64"/>
      <c r="H325" s="65"/>
      <c r="I325" s="66"/>
      <c r="J325" s="66"/>
      <c r="K325" s="63"/>
      <c r="O325" s="27"/>
      <c r="P325" s="27"/>
      <c r="Q325" s="27"/>
      <c r="R325" s="27"/>
    </row>
    <row r="326" spans="1:18" s="67" customFormat="1" ht="18.45" customHeight="1">
      <c r="A326" s="60"/>
      <c r="B326" s="61"/>
      <c r="C326" s="62"/>
      <c r="D326" s="63"/>
      <c r="E326" s="60"/>
      <c r="F326" s="60"/>
      <c r="G326" s="64"/>
      <c r="H326" s="65"/>
      <c r="I326" s="66"/>
      <c r="J326" s="66"/>
      <c r="K326" s="63"/>
      <c r="O326" s="27"/>
      <c r="P326" s="27"/>
      <c r="Q326" s="27"/>
      <c r="R326" s="27"/>
    </row>
    <row r="327" spans="1:18" s="67" customFormat="1" ht="18.45" customHeight="1">
      <c r="A327" s="60"/>
      <c r="B327" s="61"/>
      <c r="C327" s="62"/>
      <c r="D327" s="63"/>
      <c r="E327" s="60"/>
      <c r="F327" s="60"/>
      <c r="G327" s="64"/>
      <c r="H327" s="65"/>
      <c r="I327" s="66"/>
      <c r="J327" s="66"/>
      <c r="K327" s="63"/>
      <c r="O327" s="27"/>
      <c r="P327" s="27"/>
      <c r="Q327" s="27"/>
      <c r="R327" s="27"/>
    </row>
    <row r="328" spans="1:18" s="67" customFormat="1" ht="18.45" customHeight="1">
      <c r="A328" s="60"/>
      <c r="B328" s="61"/>
      <c r="C328" s="62"/>
      <c r="D328" s="63"/>
      <c r="E328" s="60"/>
      <c r="F328" s="60"/>
      <c r="G328" s="64"/>
      <c r="H328" s="65"/>
      <c r="I328" s="66"/>
      <c r="J328" s="66"/>
      <c r="K328" s="63"/>
      <c r="O328" s="27"/>
      <c r="P328" s="27"/>
      <c r="Q328" s="27"/>
      <c r="R328" s="27"/>
    </row>
    <row r="329" spans="1:18" s="67" customFormat="1" ht="18.45" customHeight="1">
      <c r="A329" s="60"/>
      <c r="B329" s="61"/>
      <c r="C329" s="62"/>
      <c r="D329" s="63"/>
      <c r="E329" s="60"/>
      <c r="F329" s="60"/>
      <c r="G329" s="64"/>
      <c r="H329" s="65"/>
      <c r="I329" s="66"/>
      <c r="J329" s="66"/>
      <c r="K329" s="63"/>
      <c r="O329" s="27"/>
      <c r="P329" s="27"/>
      <c r="Q329" s="27"/>
      <c r="R329" s="27"/>
    </row>
    <row r="330" spans="1:18" s="67" customFormat="1" ht="18.45" customHeight="1">
      <c r="A330" s="60"/>
      <c r="B330" s="61"/>
      <c r="C330" s="62"/>
      <c r="D330" s="63"/>
      <c r="E330" s="60"/>
      <c r="F330" s="60"/>
      <c r="G330" s="64"/>
      <c r="H330" s="65"/>
      <c r="I330" s="66"/>
      <c r="J330" s="66"/>
      <c r="K330" s="63"/>
      <c r="O330" s="27"/>
      <c r="P330" s="27"/>
      <c r="Q330" s="27"/>
      <c r="R330" s="27"/>
    </row>
    <row r="331" spans="1:18" s="67" customFormat="1" ht="18.45" customHeight="1">
      <c r="A331" s="60"/>
      <c r="B331" s="61"/>
      <c r="C331" s="62"/>
      <c r="D331" s="63"/>
      <c r="E331" s="60"/>
      <c r="F331" s="60"/>
      <c r="G331" s="64"/>
      <c r="H331" s="65"/>
      <c r="I331" s="66"/>
      <c r="J331" s="66"/>
      <c r="K331" s="63"/>
      <c r="O331" s="27"/>
      <c r="P331" s="27"/>
      <c r="Q331" s="27"/>
      <c r="R331" s="27"/>
    </row>
    <row r="332" spans="1:18" s="67" customFormat="1" ht="18.45" customHeight="1">
      <c r="A332" s="60"/>
      <c r="B332" s="61"/>
      <c r="C332" s="62"/>
      <c r="D332" s="63"/>
      <c r="E332" s="60"/>
      <c r="F332" s="60"/>
      <c r="G332" s="64"/>
      <c r="H332" s="65"/>
      <c r="I332" s="66"/>
      <c r="J332" s="66"/>
      <c r="K332" s="63"/>
      <c r="O332" s="27"/>
      <c r="P332" s="27"/>
      <c r="Q332" s="27"/>
      <c r="R332" s="27"/>
    </row>
    <row r="333" spans="1:18" s="67" customFormat="1" ht="18.45" customHeight="1">
      <c r="A333" s="60"/>
      <c r="B333" s="61"/>
      <c r="C333" s="62"/>
      <c r="D333" s="63"/>
      <c r="E333" s="60"/>
      <c r="F333" s="60"/>
      <c r="G333" s="64"/>
      <c r="H333" s="65"/>
      <c r="I333" s="66"/>
      <c r="J333" s="66"/>
      <c r="K333" s="63"/>
      <c r="O333" s="27"/>
      <c r="P333" s="27"/>
      <c r="Q333" s="27"/>
      <c r="R333" s="27"/>
    </row>
    <row r="334" spans="1:18" s="67" customFormat="1" ht="18.45" customHeight="1">
      <c r="A334" s="60"/>
      <c r="B334" s="61"/>
      <c r="C334" s="62"/>
      <c r="D334" s="63"/>
      <c r="E334" s="60"/>
      <c r="F334" s="60"/>
      <c r="G334" s="64"/>
      <c r="H334" s="65"/>
      <c r="I334" s="66"/>
      <c r="J334" s="66"/>
      <c r="K334" s="63"/>
      <c r="O334" s="27"/>
      <c r="P334" s="27"/>
      <c r="Q334" s="27"/>
      <c r="R334" s="27"/>
    </row>
    <row r="335" spans="1:18" s="67" customFormat="1" ht="18.45" customHeight="1">
      <c r="A335" s="60"/>
      <c r="B335" s="61"/>
      <c r="C335" s="62"/>
      <c r="D335" s="63"/>
      <c r="E335" s="60"/>
      <c r="F335" s="60"/>
      <c r="G335" s="64"/>
      <c r="H335" s="65"/>
      <c r="I335" s="66"/>
      <c r="J335" s="66"/>
      <c r="K335" s="63"/>
      <c r="O335" s="27"/>
      <c r="P335" s="27"/>
      <c r="Q335" s="27"/>
      <c r="R335" s="27"/>
    </row>
    <row r="336" spans="1:18" s="67" customFormat="1" ht="18.45" customHeight="1">
      <c r="A336" s="60"/>
      <c r="B336" s="61"/>
      <c r="C336" s="62"/>
      <c r="D336" s="63"/>
      <c r="E336" s="60"/>
      <c r="F336" s="60"/>
      <c r="G336" s="64"/>
      <c r="H336" s="65"/>
      <c r="I336" s="66"/>
      <c r="J336" s="66"/>
      <c r="K336" s="63"/>
      <c r="O336" s="27"/>
      <c r="P336" s="27"/>
      <c r="Q336" s="27"/>
      <c r="R336" s="27"/>
    </row>
    <row r="337" spans="1:18" s="67" customFormat="1" ht="18.45" customHeight="1">
      <c r="A337" s="60"/>
      <c r="B337" s="61"/>
      <c r="C337" s="62"/>
      <c r="D337" s="63"/>
      <c r="E337" s="60"/>
      <c r="F337" s="60"/>
      <c r="G337" s="64"/>
      <c r="H337" s="65"/>
      <c r="I337" s="66"/>
      <c r="J337" s="66"/>
      <c r="K337" s="63"/>
      <c r="O337" s="27"/>
      <c r="P337" s="27"/>
      <c r="Q337" s="27"/>
      <c r="R337" s="27"/>
    </row>
    <row r="338" spans="1:18" s="67" customFormat="1" ht="18.45" customHeight="1">
      <c r="A338" s="60"/>
      <c r="B338" s="61"/>
      <c r="C338" s="62"/>
      <c r="D338" s="63"/>
      <c r="E338" s="60"/>
      <c r="F338" s="60"/>
      <c r="G338" s="64"/>
      <c r="H338" s="65"/>
      <c r="I338" s="66"/>
      <c r="J338" s="66"/>
      <c r="K338" s="63"/>
      <c r="O338" s="27"/>
      <c r="P338" s="27"/>
      <c r="Q338" s="27"/>
      <c r="R338" s="27"/>
    </row>
    <row r="339" spans="1:18" s="67" customFormat="1" ht="18.45" customHeight="1">
      <c r="A339" s="60"/>
      <c r="B339" s="61"/>
      <c r="C339" s="62"/>
      <c r="D339" s="63"/>
      <c r="E339" s="60"/>
      <c r="F339" s="60"/>
      <c r="G339" s="64"/>
      <c r="H339" s="65"/>
      <c r="I339" s="66"/>
      <c r="J339" s="66"/>
      <c r="K339" s="63"/>
      <c r="O339" s="27"/>
      <c r="P339" s="27"/>
      <c r="Q339" s="27"/>
      <c r="R339" s="27"/>
    </row>
    <row r="340" spans="1:18" s="67" customFormat="1" ht="18.45" customHeight="1">
      <c r="A340" s="60"/>
      <c r="B340" s="61"/>
      <c r="C340" s="62"/>
      <c r="D340" s="63"/>
      <c r="E340" s="60"/>
      <c r="F340" s="60"/>
      <c r="G340" s="64"/>
      <c r="H340" s="65"/>
      <c r="I340" s="66"/>
      <c r="J340" s="66"/>
      <c r="K340" s="63"/>
      <c r="O340" s="27"/>
      <c r="P340" s="27"/>
      <c r="Q340" s="27"/>
      <c r="R340" s="27"/>
    </row>
    <row r="341" spans="1:18" s="67" customFormat="1" ht="18.45" customHeight="1">
      <c r="A341" s="60"/>
      <c r="B341" s="61"/>
      <c r="C341" s="62"/>
      <c r="D341" s="63"/>
      <c r="E341" s="60"/>
      <c r="F341" s="60"/>
      <c r="G341" s="64"/>
      <c r="H341" s="65"/>
      <c r="I341" s="66"/>
      <c r="J341" s="66"/>
      <c r="K341" s="63"/>
      <c r="O341" s="27"/>
      <c r="P341" s="27"/>
      <c r="Q341" s="27"/>
      <c r="R341" s="27"/>
    </row>
    <row r="342" spans="1:18" s="67" customFormat="1" ht="18.45" customHeight="1">
      <c r="A342" s="60"/>
      <c r="B342" s="61"/>
      <c r="C342" s="62"/>
      <c r="D342" s="63"/>
      <c r="E342" s="60"/>
      <c r="F342" s="60"/>
      <c r="G342" s="64"/>
      <c r="H342" s="65"/>
      <c r="I342" s="66"/>
      <c r="J342" s="66"/>
      <c r="K342" s="63"/>
      <c r="O342" s="27"/>
      <c r="P342" s="27"/>
      <c r="Q342" s="27"/>
      <c r="R342" s="27"/>
    </row>
    <row r="343" spans="1:18" s="67" customFormat="1" ht="18.45" customHeight="1">
      <c r="A343" s="60"/>
      <c r="B343" s="61"/>
      <c r="C343" s="62"/>
      <c r="D343" s="63"/>
      <c r="E343" s="60"/>
      <c r="F343" s="60"/>
      <c r="G343" s="64"/>
      <c r="H343" s="65"/>
      <c r="I343" s="66"/>
      <c r="J343" s="66"/>
      <c r="K343" s="63"/>
      <c r="O343" s="27"/>
      <c r="P343" s="27"/>
      <c r="Q343" s="27"/>
      <c r="R343" s="27"/>
    </row>
    <row r="344" spans="1:18" s="67" customFormat="1" ht="18.45" customHeight="1">
      <c r="A344" s="60"/>
      <c r="B344" s="61"/>
      <c r="C344" s="62"/>
      <c r="D344" s="63"/>
      <c r="E344" s="60"/>
      <c r="F344" s="60"/>
      <c r="G344" s="64"/>
      <c r="H344" s="65"/>
      <c r="I344" s="66"/>
      <c r="J344" s="66"/>
      <c r="K344" s="63"/>
      <c r="O344" s="27"/>
      <c r="P344" s="27"/>
      <c r="Q344" s="27"/>
      <c r="R344" s="27"/>
    </row>
    <row r="345" spans="1:18" s="67" customFormat="1" ht="18.45" customHeight="1">
      <c r="A345" s="60"/>
      <c r="B345" s="61"/>
      <c r="C345" s="62"/>
      <c r="D345" s="63"/>
      <c r="E345" s="60"/>
      <c r="F345" s="60"/>
      <c r="G345" s="64"/>
      <c r="H345" s="65"/>
      <c r="I345" s="66"/>
      <c r="J345" s="66"/>
      <c r="K345" s="63"/>
      <c r="O345" s="27"/>
      <c r="P345" s="27"/>
      <c r="Q345" s="27"/>
      <c r="R345" s="27"/>
    </row>
    <row r="346" spans="1:18" s="67" customFormat="1" ht="18.45" customHeight="1">
      <c r="A346" s="60"/>
      <c r="B346" s="61"/>
      <c r="C346" s="62"/>
      <c r="D346" s="63"/>
      <c r="E346" s="60"/>
      <c r="F346" s="60"/>
      <c r="G346" s="64"/>
      <c r="H346" s="65"/>
      <c r="I346" s="66"/>
      <c r="J346" s="66"/>
      <c r="K346" s="63"/>
      <c r="O346" s="27"/>
      <c r="P346" s="27"/>
      <c r="Q346" s="27"/>
      <c r="R346" s="27"/>
    </row>
    <row r="347" spans="1:18" s="67" customFormat="1" ht="18.45" customHeight="1">
      <c r="A347" s="60"/>
      <c r="B347" s="61"/>
      <c r="C347" s="62"/>
      <c r="D347" s="63"/>
      <c r="E347" s="60"/>
      <c r="F347" s="60"/>
      <c r="G347" s="64"/>
      <c r="H347" s="65"/>
      <c r="I347" s="66"/>
      <c r="J347" s="66"/>
      <c r="K347" s="63"/>
      <c r="O347" s="27"/>
      <c r="P347" s="27"/>
      <c r="Q347" s="27"/>
      <c r="R347" s="27"/>
    </row>
    <row r="348" spans="1:18" s="67" customFormat="1" ht="18.45" customHeight="1">
      <c r="A348" s="60"/>
      <c r="B348" s="61"/>
      <c r="C348" s="62"/>
      <c r="D348" s="63"/>
      <c r="E348" s="60"/>
      <c r="F348" s="60"/>
      <c r="G348" s="64"/>
      <c r="H348" s="65"/>
      <c r="I348" s="66"/>
      <c r="J348" s="66"/>
      <c r="K348" s="63"/>
      <c r="O348" s="27"/>
      <c r="P348" s="27"/>
      <c r="Q348" s="27"/>
      <c r="R348" s="27"/>
    </row>
    <row r="349" spans="1:18" s="67" customFormat="1" ht="18.45" customHeight="1">
      <c r="A349" s="60"/>
      <c r="B349" s="61"/>
      <c r="C349" s="62"/>
      <c r="D349" s="63"/>
      <c r="E349" s="60"/>
      <c r="F349" s="60"/>
      <c r="G349" s="64"/>
      <c r="H349" s="65"/>
      <c r="I349" s="66"/>
      <c r="J349" s="66"/>
      <c r="K349" s="63"/>
      <c r="O349" s="27"/>
      <c r="P349" s="27"/>
      <c r="Q349" s="27"/>
      <c r="R349" s="27"/>
    </row>
    <row r="350" spans="1:18" s="67" customFormat="1" ht="18.45" customHeight="1">
      <c r="A350" s="60"/>
      <c r="B350" s="61"/>
      <c r="C350" s="62"/>
      <c r="D350" s="63"/>
      <c r="E350" s="60"/>
      <c r="F350" s="60"/>
      <c r="G350" s="64"/>
      <c r="H350" s="65"/>
      <c r="I350" s="66"/>
      <c r="J350" s="66"/>
      <c r="K350" s="63"/>
      <c r="O350" s="27"/>
      <c r="P350" s="27"/>
      <c r="Q350" s="27"/>
      <c r="R350" s="27"/>
    </row>
    <row r="351" spans="1:18" s="67" customFormat="1" ht="18.45" customHeight="1">
      <c r="A351" s="60"/>
      <c r="B351" s="61"/>
      <c r="C351" s="62"/>
      <c r="D351" s="63"/>
      <c r="E351" s="60"/>
      <c r="F351" s="60"/>
      <c r="G351" s="64"/>
      <c r="H351" s="65"/>
      <c r="I351" s="66"/>
      <c r="J351" s="66"/>
      <c r="K351" s="63"/>
      <c r="O351" s="27"/>
      <c r="P351" s="27"/>
      <c r="Q351" s="27"/>
      <c r="R351" s="27"/>
    </row>
    <row r="352" spans="1:18" s="67" customFormat="1" ht="18.45" customHeight="1">
      <c r="A352" s="60"/>
      <c r="B352" s="61"/>
      <c r="C352" s="62"/>
      <c r="D352" s="63"/>
      <c r="E352" s="60"/>
      <c r="F352" s="60"/>
      <c r="G352" s="64"/>
      <c r="H352" s="65"/>
      <c r="I352" s="66"/>
      <c r="J352" s="66"/>
      <c r="K352" s="63"/>
      <c r="O352" s="27"/>
      <c r="P352" s="27"/>
      <c r="Q352" s="27"/>
      <c r="R352" s="27"/>
    </row>
    <row r="353" spans="1:18" s="67" customFormat="1" ht="18.45" customHeight="1">
      <c r="A353" s="60"/>
      <c r="B353" s="61"/>
      <c r="C353" s="62"/>
      <c r="D353" s="63"/>
      <c r="E353" s="60"/>
      <c r="F353" s="60"/>
      <c r="G353" s="64"/>
      <c r="H353" s="65"/>
      <c r="I353" s="66"/>
      <c r="J353" s="66"/>
      <c r="K353" s="63"/>
      <c r="O353" s="27"/>
      <c r="P353" s="27"/>
      <c r="Q353" s="27"/>
      <c r="R353" s="27"/>
    </row>
    <row r="354" spans="1:18" s="67" customFormat="1" ht="18.45" customHeight="1">
      <c r="A354" s="60"/>
      <c r="B354" s="61"/>
      <c r="C354" s="62"/>
      <c r="D354" s="63"/>
      <c r="E354" s="60"/>
      <c r="F354" s="60"/>
      <c r="G354" s="64"/>
      <c r="H354" s="65"/>
      <c r="I354" s="66"/>
      <c r="J354" s="66"/>
      <c r="K354" s="63"/>
      <c r="O354" s="27"/>
      <c r="P354" s="27"/>
      <c r="Q354" s="27"/>
      <c r="R354" s="27"/>
    </row>
    <row r="355" spans="1:18" s="67" customFormat="1" ht="18.45" customHeight="1">
      <c r="A355" s="60"/>
      <c r="B355" s="61"/>
      <c r="C355" s="62"/>
      <c r="D355" s="63"/>
      <c r="E355" s="60"/>
      <c r="F355" s="60"/>
      <c r="G355" s="64"/>
      <c r="H355" s="65"/>
      <c r="I355" s="66"/>
      <c r="J355" s="66"/>
      <c r="K355" s="63"/>
    </row>
    <row r="356" spans="1:18" s="67" customFormat="1" ht="18.45" customHeight="1">
      <c r="A356" s="60"/>
      <c r="B356" s="61"/>
      <c r="C356" s="62"/>
      <c r="D356" s="63"/>
      <c r="E356" s="60"/>
      <c r="F356" s="60"/>
      <c r="G356" s="64"/>
      <c r="H356" s="65"/>
      <c r="I356" s="66"/>
      <c r="J356" s="66"/>
      <c r="K356" s="63"/>
    </row>
    <row r="357" spans="1:18" s="67" customFormat="1" ht="18.45" customHeight="1">
      <c r="A357" s="60"/>
      <c r="B357" s="61"/>
      <c r="C357" s="62"/>
      <c r="D357" s="63"/>
      <c r="E357" s="60"/>
      <c r="F357" s="60"/>
      <c r="G357" s="64"/>
      <c r="H357" s="65"/>
      <c r="I357" s="66"/>
      <c r="J357" s="66"/>
      <c r="K357" s="63"/>
    </row>
    <row r="358" spans="1:18" s="67" customFormat="1" ht="18.45" customHeight="1">
      <c r="A358" s="60"/>
      <c r="B358" s="61"/>
      <c r="C358" s="62"/>
      <c r="D358" s="63"/>
      <c r="E358" s="60"/>
      <c r="F358" s="60"/>
      <c r="G358" s="64"/>
      <c r="H358" s="65"/>
      <c r="I358" s="66"/>
      <c r="J358" s="66"/>
      <c r="K358" s="63"/>
    </row>
    <row r="359" spans="1:18" s="67" customFormat="1" ht="18.45" customHeight="1">
      <c r="A359" s="60"/>
      <c r="B359" s="61"/>
      <c r="C359" s="62"/>
      <c r="D359" s="63"/>
      <c r="E359" s="60"/>
      <c r="F359" s="60"/>
      <c r="G359" s="64"/>
      <c r="H359" s="65"/>
      <c r="I359" s="66"/>
      <c r="J359" s="66"/>
      <c r="K359" s="63"/>
    </row>
    <row r="360" spans="1:18" s="67" customFormat="1" ht="18.45" customHeight="1">
      <c r="A360" s="60"/>
      <c r="B360" s="61"/>
      <c r="C360" s="62"/>
      <c r="D360" s="63"/>
      <c r="E360" s="60"/>
      <c r="F360" s="60"/>
      <c r="G360" s="64"/>
      <c r="H360" s="65"/>
      <c r="I360" s="66"/>
      <c r="J360" s="66"/>
      <c r="K360" s="63"/>
    </row>
    <row r="361" spans="1:18" s="67" customFormat="1" ht="18.45" customHeight="1">
      <c r="A361" s="60"/>
      <c r="B361" s="61"/>
      <c r="C361" s="62"/>
      <c r="D361" s="63"/>
      <c r="E361" s="60"/>
      <c r="F361" s="60"/>
      <c r="G361" s="64"/>
      <c r="H361" s="65"/>
      <c r="I361" s="66"/>
      <c r="J361" s="66"/>
      <c r="K361" s="63"/>
    </row>
    <row r="362" spans="1:18" s="67" customFormat="1" ht="18.45" customHeight="1">
      <c r="A362" s="60"/>
      <c r="B362" s="61"/>
      <c r="C362" s="62"/>
      <c r="D362" s="63"/>
      <c r="E362" s="60"/>
      <c r="F362" s="60"/>
      <c r="G362" s="64"/>
      <c r="H362" s="65"/>
      <c r="I362" s="66"/>
      <c r="J362" s="66"/>
      <c r="K362" s="63"/>
    </row>
    <row r="363" spans="1:18" s="67" customFormat="1" ht="18.45" customHeight="1">
      <c r="A363" s="60"/>
      <c r="B363" s="61"/>
      <c r="C363" s="62"/>
      <c r="D363" s="63"/>
      <c r="E363" s="60"/>
      <c r="F363" s="60"/>
      <c r="G363" s="64"/>
      <c r="H363" s="65"/>
      <c r="I363" s="66"/>
      <c r="J363" s="66"/>
      <c r="K363" s="63"/>
    </row>
    <row r="364" spans="1:18" s="67" customFormat="1" ht="18.45" customHeight="1">
      <c r="A364" s="60"/>
      <c r="B364" s="61"/>
      <c r="C364" s="62"/>
      <c r="D364" s="63"/>
      <c r="E364" s="60"/>
      <c r="F364" s="60"/>
      <c r="G364" s="64"/>
      <c r="H364" s="65"/>
      <c r="I364" s="66"/>
      <c r="J364" s="66"/>
      <c r="K364" s="63"/>
    </row>
    <row r="365" spans="1:18" s="67" customFormat="1" ht="18.45" customHeight="1">
      <c r="A365" s="60"/>
      <c r="B365" s="61"/>
      <c r="C365" s="62"/>
      <c r="D365" s="63"/>
      <c r="E365" s="60"/>
      <c r="F365" s="60"/>
      <c r="G365" s="64"/>
      <c r="H365" s="65"/>
      <c r="I365" s="66"/>
      <c r="J365" s="66"/>
      <c r="K365" s="63"/>
    </row>
    <row r="366" spans="1:18" s="67" customFormat="1" ht="18.45" customHeight="1">
      <c r="A366" s="60"/>
      <c r="B366" s="61"/>
      <c r="C366" s="62"/>
      <c r="D366" s="63"/>
      <c r="E366" s="60"/>
      <c r="F366" s="60"/>
      <c r="G366" s="64"/>
      <c r="H366" s="65"/>
      <c r="I366" s="66"/>
      <c r="J366" s="66"/>
      <c r="K366" s="63"/>
    </row>
    <row r="367" spans="1:18" s="67" customFormat="1" ht="18.45" customHeight="1">
      <c r="A367" s="60"/>
      <c r="B367" s="61"/>
      <c r="C367" s="62"/>
      <c r="D367" s="63"/>
      <c r="E367" s="60"/>
      <c r="F367" s="60"/>
      <c r="G367" s="64"/>
      <c r="H367" s="65"/>
      <c r="I367" s="66"/>
      <c r="J367" s="66"/>
      <c r="K367" s="63"/>
    </row>
    <row r="368" spans="1:18" s="67" customFormat="1" ht="18.45" customHeight="1">
      <c r="A368" s="60"/>
      <c r="B368" s="61"/>
      <c r="C368" s="62"/>
      <c r="D368" s="63"/>
      <c r="E368" s="60"/>
      <c r="F368" s="60"/>
      <c r="G368" s="64"/>
      <c r="H368" s="65"/>
      <c r="I368" s="66"/>
      <c r="J368" s="66"/>
      <c r="K368" s="63"/>
    </row>
    <row r="369" spans="1:11" s="67" customFormat="1" ht="18.45" customHeight="1">
      <c r="A369" s="60"/>
      <c r="B369" s="61"/>
      <c r="C369" s="62"/>
      <c r="D369" s="63"/>
      <c r="E369" s="60"/>
      <c r="F369" s="60"/>
      <c r="G369" s="64"/>
      <c r="H369" s="65"/>
      <c r="I369" s="66"/>
      <c r="J369" s="66"/>
      <c r="K369" s="63"/>
    </row>
    <row r="370" spans="1:11" s="67" customFormat="1" ht="18.45" customHeight="1">
      <c r="A370" s="60"/>
      <c r="B370" s="61"/>
      <c r="C370" s="62"/>
      <c r="D370" s="63"/>
      <c r="E370" s="60"/>
      <c r="F370" s="60"/>
      <c r="G370" s="64"/>
      <c r="H370" s="65"/>
      <c r="I370" s="66"/>
      <c r="J370" s="66"/>
      <c r="K370" s="63"/>
    </row>
    <row r="371" spans="1:11" s="67" customFormat="1" ht="18.45" customHeight="1">
      <c r="A371" s="60"/>
      <c r="B371" s="61"/>
      <c r="C371" s="62"/>
      <c r="D371" s="63"/>
      <c r="E371" s="60"/>
      <c r="F371" s="60"/>
      <c r="G371" s="64"/>
      <c r="H371" s="65"/>
      <c r="I371" s="66"/>
      <c r="J371" s="66"/>
      <c r="K371" s="63"/>
    </row>
    <row r="372" spans="1:11" s="67" customFormat="1" ht="18.45" customHeight="1">
      <c r="A372" s="60"/>
      <c r="B372" s="61"/>
      <c r="C372" s="62"/>
      <c r="D372" s="63"/>
      <c r="E372" s="60"/>
      <c r="F372" s="60"/>
      <c r="G372" s="64"/>
      <c r="H372" s="65"/>
      <c r="I372" s="66"/>
      <c r="J372" s="66"/>
      <c r="K372" s="63"/>
    </row>
    <row r="373" spans="1:11" s="67" customFormat="1" ht="18.45" customHeight="1">
      <c r="A373" s="60"/>
      <c r="B373" s="61"/>
      <c r="C373" s="62"/>
      <c r="D373" s="63"/>
      <c r="E373" s="60"/>
      <c r="F373" s="60"/>
      <c r="G373" s="64"/>
      <c r="H373" s="65"/>
      <c r="I373" s="66"/>
      <c r="J373" s="66"/>
      <c r="K373" s="63"/>
    </row>
    <row r="374" spans="1:11" s="67" customFormat="1" ht="18.45" customHeight="1">
      <c r="A374" s="60"/>
      <c r="B374" s="61"/>
      <c r="C374" s="62"/>
      <c r="D374" s="63"/>
      <c r="E374" s="60"/>
      <c r="F374" s="60"/>
      <c r="G374" s="64"/>
      <c r="H374" s="65"/>
      <c r="I374" s="66"/>
      <c r="J374" s="66"/>
      <c r="K374" s="63"/>
    </row>
    <row r="375" spans="1:11" s="67" customFormat="1" ht="18.45" customHeight="1">
      <c r="A375" s="60"/>
      <c r="B375" s="61"/>
      <c r="C375" s="62"/>
      <c r="D375" s="63"/>
      <c r="E375" s="60"/>
      <c r="F375" s="60"/>
      <c r="G375" s="64"/>
      <c r="H375" s="65"/>
      <c r="I375" s="66"/>
      <c r="J375" s="66"/>
      <c r="K375" s="63"/>
    </row>
    <row r="376" spans="1:11" s="67" customFormat="1" ht="18.45" customHeight="1">
      <c r="A376" s="60"/>
      <c r="B376" s="61"/>
      <c r="C376" s="62"/>
      <c r="D376" s="63"/>
      <c r="E376" s="60"/>
      <c r="F376" s="60"/>
      <c r="G376" s="64"/>
      <c r="H376" s="65"/>
      <c r="I376" s="66"/>
      <c r="J376" s="66"/>
      <c r="K376" s="63"/>
    </row>
    <row r="377" spans="1:11" s="67" customFormat="1" ht="18.45" customHeight="1">
      <c r="A377" s="60"/>
      <c r="B377" s="61"/>
      <c r="C377" s="62"/>
      <c r="D377" s="63"/>
      <c r="E377" s="60"/>
      <c r="F377" s="60"/>
      <c r="G377" s="64"/>
      <c r="H377" s="65"/>
      <c r="I377" s="66"/>
      <c r="J377" s="66"/>
      <c r="K377" s="63"/>
    </row>
    <row r="378" spans="1:11" s="67" customFormat="1" ht="18.45" customHeight="1">
      <c r="A378" s="60"/>
      <c r="B378" s="61"/>
      <c r="C378" s="62"/>
      <c r="D378" s="63"/>
      <c r="E378" s="60"/>
      <c r="F378" s="60"/>
      <c r="G378" s="64"/>
      <c r="H378" s="65"/>
      <c r="I378" s="66"/>
      <c r="J378" s="66"/>
      <c r="K378" s="63"/>
    </row>
    <row r="379" spans="1:11" s="67" customFormat="1" ht="18.45" customHeight="1">
      <c r="A379" s="60"/>
      <c r="B379" s="61"/>
      <c r="C379" s="62"/>
      <c r="D379" s="63"/>
      <c r="E379" s="60"/>
      <c r="F379" s="60"/>
      <c r="G379" s="64"/>
      <c r="H379" s="65"/>
      <c r="I379" s="66"/>
      <c r="J379" s="66"/>
      <c r="K379" s="63"/>
    </row>
    <row r="380" spans="1:11" s="67" customFormat="1" ht="18.45" customHeight="1">
      <c r="A380" s="60"/>
      <c r="B380" s="61"/>
      <c r="C380" s="62"/>
      <c r="D380" s="63"/>
      <c r="E380" s="60"/>
      <c r="F380" s="60"/>
      <c r="G380" s="64"/>
      <c r="H380" s="65"/>
      <c r="I380" s="66"/>
      <c r="J380" s="66"/>
      <c r="K380" s="63"/>
    </row>
    <row r="381" spans="1:11" s="67" customFormat="1" ht="18.45" customHeight="1">
      <c r="A381" s="60"/>
      <c r="B381" s="61"/>
      <c r="C381" s="62"/>
      <c r="D381" s="63"/>
      <c r="E381" s="60"/>
      <c r="F381" s="60"/>
      <c r="G381" s="64"/>
      <c r="H381" s="65"/>
      <c r="I381" s="66"/>
      <c r="J381" s="66"/>
      <c r="K381" s="63"/>
    </row>
    <row r="382" spans="1:11" s="67" customFormat="1" ht="18.45" customHeight="1">
      <c r="A382" s="60"/>
      <c r="B382" s="61"/>
      <c r="C382" s="62"/>
      <c r="D382" s="63"/>
      <c r="E382" s="60"/>
      <c r="F382" s="60"/>
      <c r="G382" s="64"/>
      <c r="H382" s="65"/>
      <c r="I382" s="66"/>
      <c r="J382" s="66"/>
      <c r="K382" s="63"/>
    </row>
    <row r="383" spans="1:11" s="67" customFormat="1" ht="18.45" customHeight="1">
      <c r="A383" s="60"/>
      <c r="B383" s="61"/>
      <c r="C383" s="62"/>
      <c r="D383" s="63"/>
      <c r="E383" s="60"/>
      <c r="F383" s="60"/>
      <c r="G383" s="64"/>
      <c r="H383" s="65"/>
      <c r="I383" s="66"/>
      <c r="J383" s="66"/>
      <c r="K383" s="63"/>
    </row>
    <row r="384" spans="1:11" s="67" customFormat="1" ht="18.45" customHeight="1">
      <c r="A384" s="60"/>
      <c r="B384" s="61"/>
      <c r="C384" s="62"/>
      <c r="D384" s="63"/>
      <c r="E384" s="60"/>
      <c r="F384" s="60"/>
      <c r="G384" s="64"/>
      <c r="H384" s="65"/>
      <c r="I384" s="66"/>
      <c r="J384" s="66"/>
      <c r="K384" s="63"/>
    </row>
    <row r="385" spans="1:11" s="67" customFormat="1" ht="18.45" customHeight="1">
      <c r="A385" s="60"/>
      <c r="B385" s="61"/>
      <c r="C385" s="62"/>
      <c r="D385" s="63"/>
      <c r="E385" s="60"/>
      <c r="F385" s="60"/>
      <c r="G385" s="64"/>
      <c r="H385" s="65"/>
      <c r="I385" s="66"/>
      <c r="J385" s="66"/>
      <c r="K385" s="63"/>
    </row>
    <row r="386" spans="1:11" s="67" customFormat="1" ht="18.45" customHeight="1">
      <c r="A386" s="60"/>
      <c r="B386" s="61"/>
      <c r="C386" s="62"/>
      <c r="D386" s="63"/>
      <c r="E386" s="60"/>
      <c r="F386" s="60"/>
      <c r="G386" s="64"/>
      <c r="H386" s="65"/>
      <c r="I386" s="66"/>
      <c r="J386" s="66"/>
      <c r="K386" s="63"/>
    </row>
    <row r="387" spans="1:11" s="67" customFormat="1" ht="18.45" customHeight="1">
      <c r="A387" s="60"/>
      <c r="B387" s="61"/>
      <c r="C387" s="62"/>
      <c r="D387" s="63"/>
      <c r="E387" s="60"/>
      <c r="F387" s="60"/>
      <c r="G387" s="64"/>
      <c r="H387" s="65"/>
      <c r="I387" s="66"/>
      <c r="J387" s="66"/>
      <c r="K387" s="63"/>
    </row>
    <row r="388" spans="1:11" s="67" customFormat="1" ht="18.45" customHeight="1">
      <c r="A388" s="60"/>
      <c r="B388" s="61"/>
      <c r="C388" s="62"/>
      <c r="D388" s="63"/>
      <c r="E388" s="60"/>
      <c r="F388" s="60"/>
      <c r="G388" s="64"/>
      <c r="H388" s="65"/>
      <c r="I388" s="66"/>
      <c r="J388" s="66"/>
      <c r="K388" s="63"/>
    </row>
    <row r="389" spans="1:11" s="67" customFormat="1" ht="18.45" customHeight="1">
      <c r="A389" s="60"/>
      <c r="B389" s="61"/>
      <c r="C389" s="62"/>
      <c r="D389" s="63"/>
      <c r="E389" s="60"/>
      <c r="F389" s="60"/>
      <c r="G389" s="64"/>
      <c r="H389" s="65"/>
      <c r="I389" s="66"/>
      <c r="J389" s="66"/>
      <c r="K389" s="63"/>
    </row>
    <row r="390" spans="1:11" s="67" customFormat="1" ht="18.45" customHeight="1">
      <c r="A390" s="60"/>
      <c r="B390" s="61"/>
      <c r="C390" s="62"/>
      <c r="D390" s="63"/>
      <c r="E390" s="60"/>
      <c r="F390" s="60"/>
      <c r="G390" s="64"/>
      <c r="H390" s="65"/>
      <c r="I390" s="66"/>
      <c r="J390" s="66"/>
      <c r="K390" s="63"/>
    </row>
    <row r="391" spans="1:11" s="67" customFormat="1" ht="18.45" customHeight="1">
      <c r="A391" s="60"/>
      <c r="B391" s="61"/>
      <c r="C391" s="62"/>
      <c r="D391" s="63"/>
      <c r="E391" s="60"/>
      <c r="F391" s="60"/>
      <c r="G391" s="64"/>
      <c r="H391" s="65"/>
      <c r="I391" s="66"/>
      <c r="J391" s="66"/>
      <c r="K391" s="63"/>
    </row>
    <row r="392" spans="1:11" s="67" customFormat="1" ht="18.45" customHeight="1">
      <c r="A392" s="60"/>
      <c r="B392" s="61"/>
      <c r="C392" s="62"/>
      <c r="D392" s="63"/>
      <c r="E392" s="60"/>
      <c r="F392" s="60"/>
      <c r="G392" s="64"/>
      <c r="H392" s="65"/>
      <c r="I392" s="66"/>
      <c r="J392" s="66"/>
      <c r="K392" s="63"/>
    </row>
    <row r="393" spans="1:11" s="67" customFormat="1" ht="18.45" customHeight="1">
      <c r="A393" s="60"/>
      <c r="B393" s="61"/>
      <c r="C393" s="62"/>
      <c r="D393" s="63"/>
      <c r="E393" s="60"/>
      <c r="F393" s="60"/>
      <c r="G393" s="64"/>
      <c r="H393" s="65"/>
      <c r="I393" s="66"/>
      <c r="J393" s="66"/>
      <c r="K393" s="63"/>
    </row>
    <row r="394" spans="1:11" s="67" customFormat="1" ht="18.45" customHeight="1">
      <c r="A394" s="60"/>
      <c r="B394" s="61"/>
      <c r="C394" s="62"/>
      <c r="D394" s="63"/>
      <c r="E394" s="60"/>
      <c r="F394" s="60"/>
      <c r="G394" s="64"/>
      <c r="H394" s="65"/>
      <c r="I394" s="66"/>
      <c r="J394" s="66"/>
      <c r="K394" s="63"/>
    </row>
    <row r="395" spans="1:11" s="67" customFormat="1" ht="18.45" customHeight="1">
      <c r="A395" s="60"/>
      <c r="B395" s="61"/>
      <c r="C395" s="62"/>
      <c r="D395" s="63"/>
      <c r="E395" s="60"/>
      <c r="F395" s="60"/>
      <c r="G395" s="64"/>
      <c r="H395" s="65"/>
      <c r="I395" s="66"/>
      <c r="J395" s="66"/>
      <c r="K395" s="63"/>
    </row>
    <row r="396" spans="1:11" s="67" customFormat="1" ht="18.45" customHeight="1">
      <c r="A396" s="60"/>
      <c r="B396" s="61"/>
      <c r="C396" s="62"/>
      <c r="D396" s="63"/>
      <c r="E396" s="60"/>
      <c r="F396" s="60"/>
      <c r="G396" s="64"/>
      <c r="H396" s="65"/>
      <c r="I396" s="66"/>
      <c r="J396" s="66"/>
      <c r="K396" s="63"/>
    </row>
    <row r="397" spans="1:11" s="67" customFormat="1" ht="18.45" customHeight="1">
      <c r="A397" s="60"/>
      <c r="B397" s="61"/>
      <c r="C397" s="62"/>
      <c r="D397" s="63"/>
      <c r="E397" s="60"/>
      <c r="F397" s="60"/>
      <c r="G397" s="64"/>
      <c r="H397" s="65"/>
      <c r="I397" s="66"/>
      <c r="J397" s="66"/>
      <c r="K397" s="63"/>
    </row>
    <row r="398" spans="1:11" s="67" customFormat="1" ht="18.45" customHeight="1">
      <c r="A398" s="60"/>
      <c r="B398" s="61"/>
      <c r="C398" s="62"/>
      <c r="D398" s="63"/>
      <c r="E398" s="60"/>
      <c r="F398" s="60"/>
      <c r="G398" s="64"/>
      <c r="H398" s="65"/>
      <c r="I398" s="66"/>
      <c r="J398" s="66"/>
      <c r="K398" s="63"/>
    </row>
    <row r="399" spans="1:11" s="67" customFormat="1" ht="18.45" customHeight="1">
      <c r="A399" s="60"/>
      <c r="B399" s="61"/>
      <c r="C399" s="62"/>
      <c r="D399" s="63"/>
      <c r="E399" s="60"/>
      <c r="F399" s="60"/>
      <c r="G399" s="64"/>
      <c r="H399" s="65"/>
      <c r="I399" s="66"/>
      <c r="J399" s="66"/>
      <c r="K399" s="63"/>
    </row>
    <row r="400" spans="1:11" s="67" customFormat="1" ht="18.45" customHeight="1">
      <c r="A400" s="60"/>
      <c r="B400" s="61"/>
      <c r="C400" s="62"/>
      <c r="D400" s="63"/>
      <c r="E400" s="60"/>
      <c r="F400" s="60"/>
      <c r="G400" s="64"/>
      <c r="H400" s="65"/>
      <c r="I400" s="66"/>
      <c r="J400" s="66"/>
      <c r="K400" s="63"/>
    </row>
    <row r="401" spans="1:11" s="67" customFormat="1" ht="18.45" customHeight="1">
      <c r="A401" s="60"/>
      <c r="B401" s="61"/>
      <c r="C401" s="62"/>
      <c r="D401" s="63"/>
      <c r="E401" s="60"/>
      <c r="F401" s="60"/>
      <c r="G401" s="64"/>
      <c r="H401" s="65"/>
      <c r="I401" s="66"/>
      <c r="J401" s="66"/>
      <c r="K401" s="63"/>
    </row>
    <row r="402" spans="1:11" s="67" customFormat="1" ht="18.45" customHeight="1">
      <c r="A402" s="60"/>
      <c r="B402" s="61"/>
      <c r="C402" s="62"/>
      <c r="D402" s="63"/>
      <c r="E402" s="60"/>
      <c r="F402" s="60"/>
      <c r="G402" s="64"/>
      <c r="H402" s="65"/>
      <c r="I402" s="66"/>
      <c r="J402" s="66"/>
      <c r="K402" s="63"/>
    </row>
    <row r="403" spans="1:11" s="67" customFormat="1" ht="18.45" customHeight="1">
      <c r="A403" s="60"/>
      <c r="B403" s="61"/>
      <c r="C403" s="62"/>
      <c r="D403" s="63"/>
      <c r="E403" s="60"/>
      <c r="F403" s="60"/>
      <c r="G403" s="64"/>
      <c r="H403" s="65"/>
      <c r="I403" s="66"/>
      <c r="J403" s="66"/>
      <c r="K403" s="63"/>
    </row>
    <row r="404" spans="1:11" s="67" customFormat="1" ht="18.45" customHeight="1">
      <c r="A404" s="60"/>
      <c r="B404" s="61"/>
      <c r="C404" s="62"/>
      <c r="D404" s="63"/>
      <c r="E404" s="60"/>
      <c r="F404" s="60"/>
      <c r="G404" s="64"/>
      <c r="H404" s="65"/>
      <c r="I404" s="66"/>
      <c r="J404" s="66"/>
      <c r="K404" s="63"/>
    </row>
    <row r="405" spans="1:11" s="67" customFormat="1" ht="18.45" customHeight="1">
      <c r="A405" s="60"/>
      <c r="B405" s="61"/>
      <c r="C405" s="62"/>
      <c r="D405" s="63"/>
      <c r="E405" s="60"/>
      <c r="F405" s="60"/>
      <c r="G405" s="64"/>
      <c r="H405" s="65"/>
      <c r="I405" s="66"/>
      <c r="J405" s="66"/>
      <c r="K405" s="63"/>
    </row>
    <row r="406" spans="1:11" s="67" customFormat="1" ht="18.45" customHeight="1">
      <c r="A406" s="60"/>
      <c r="B406" s="61"/>
      <c r="C406" s="62"/>
      <c r="D406" s="63"/>
      <c r="E406" s="60"/>
      <c r="F406" s="60"/>
      <c r="G406" s="64"/>
      <c r="H406" s="65"/>
      <c r="I406" s="66"/>
      <c r="J406" s="66"/>
      <c r="K406" s="63"/>
    </row>
    <row r="407" spans="1:11" s="67" customFormat="1" ht="18.45" customHeight="1">
      <c r="A407" s="60"/>
      <c r="B407" s="61"/>
      <c r="C407" s="62"/>
      <c r="D407" s="63"/>
      <c r="E407" s="60"/>
      <c r="F407" s="60"/>
      <c r="G407" s="64"/>
      <c r="H407" s="65"/>
      <c r="I407" s="66"/>
      <c r="J407" s="66"/>
      <c r="K407" s="63"/>
    </row>
    <row r="408" spans="1:11" s="67" customFormat="1" ht="18.45" customHeight="1">
      <c r="A408" s="60"/>
      <c r="B408" s="61"/>
      <c r="C408" s="62"/>
      <c r="D408" s="63"/>
      <c r="E408" s="60"/>
      <c r="F408" s="60"/>
      <c r="G408" s="64"/>
      <c r="H408" s="65"/>
      <c r="I408" s="66"/>
      <c r="J408" s="66"/>
      <c r="K408" s="63"/>
    </row>
    <row r="409" spans="1:11" s="67" customFormat="1" ht="18.45" customHeight="1">
      <c r="A409" s="60"/>
      <c r="B409" s="61"/>
      <c r="C409" s="62"/>
      <c r="D409" s="63"/>
      <c r="E409" s="60"/>
      <c r="F409" s="60"/>
      <c r="G409" s="64"/>
      <c r="H409" s="65"/>
      <c r="I409" s="66"/>
      <c r="J409" s="66"/>
      <c r="K409" s="63"/>
    </row>
    <row r="410" spans="1:11" s="67" customFormat="1" ht="18.45" customHeight="1">
      <c r="A410" s="60"/>
      <c r="B410" s="61"/>
      <c r="C410" s="62"/>
      <c r="D410" s="63"/>
      <c r="E410" s="60"/>
      <c r="F410" s="60"/>
      <c r="G410" s="64"/>
      <c r="H410" s="65"/>
      <c r="I410" s="66"/>
      <c r="J410" s="66"/>
      <c r="K410" s="63"/>
    </row>
    <row r="411" spans="1:11" s="67" customFormat="1" ht="18.45" customHeight="1">
      <c r="A411" s="60"/>
      <c r="B411" s="61"/>
      <c r="C411" s="62"/>
      <c r="D411" s="63"/>
      <c r="E411" s="60"/>
      <c r="F411" s="60"/>
      <c r="G411" s="64"/>
      <c r="H411" s="65"/>
      <c r="I411" s="66"/>
      <c r="J411" s="66"/>
      <c r="K411" s="63"/>
    </row>
    <row r="412" spans="1:11" s="67" customFormat="1" ht="18.45" customHeight="1">
      <c r="A412" s="60"/>
      <c r="B412" s="61"/>
      <c r="C412" s="62"/>
      <c r="D412" s="63"/>
      <c r="E412" s="60"/>
      <c r="F412" s="60"/>
      <c r="G412" s="64"/>
      <c r="H412" s="65"/>
      <c r="I412" s="66"/>
      <c r="J412" s="66"/>
      <c r="K412" s="63"/>
    </row>
    <row r="413" spans="1:11" s="67" customFormat="1" ht="18.45" customHeight="1">
      <c r="A413" s="60"/>
      <c r="B413" s="61"/>
      <c r="C413" s="62"/>
      <c r="D413" s="63"/>
      <c r="E413" s="60"/>
      <c r="F413" s="60"/>
      <c r="G413" s="64"/>
      <c r="H413" s="65"/>
      <c r="I413" s="66"/>
      <c r="J413" s="66"/>
      <c r="K413" s="63"/>
    </row>
    <row r="414" spans="1:11" s="67" customFormat="1" ht="18.45" customHeight="1">
      <c r="A414" s="60"/>
      <c r="B414" s="61"/>
      <c r="C414" s="62"/>
      <c r="D414" s="63"/>
      <c r="E414" s="60"/>
      <c r="F414" s="60"/>
      <c r="G414" s="64"/>
      <c r="H414" s="65"/>
      <c r="I414" s="66"/>
      <c r="J414" s="66"/>
      <c r="K414" s="63"/>
    </row>
    <row r="415" spans="1:11" s="67" customFormat="1" ht="18.45" customHeight="1">
      <c r="A415" s="60"/>
      <c r="B415" s="61"/>
      <c r="C415" s="62"/>
      <c r="D415" s="63"/>
      <c r="E415" s="60"/>
      <c r="F415" s="60"/>
      <c r="G415" s="64"/>
      <c r="H415" s="65"/>
      <c r="I415" s="66"/>
      <c r="J415" s="66"/>
      <c r="K415" s="63"/>
    </row>
    <row r="416" spans="1:11" s="67" customFormat="1" ht="18.45" customHeight="1">
      <c r="A416" s="60"/>
      <c r="B416" s="61"/>
      <c r="C416" s="62"/>
      <c r="D416" s="63"/>
      <c r="E416" s="60"/>
      <c r="F416" s="60"/>
      <c r="G416" s="64"/>
      <c r="H416" s="65"/>
      <c r="I416" s="66"/>
      <c r="J416" s="66"/>
      <c r="K416" s="63"/>
    </row>
    <row r="417" spans="1:11" s="67" customFormat="1" ht="18.45" customHeight="1">
      <c r="A417" s="60"/>
      <c r="B417" s="61"/>
      <c r="C417" s="62"/>
      <c r="D417" s="63"/>
      <c r="E417" s="60"/>
      <c r="F417" s="60"/>
      <c r="G417" s="64"/>
      <c r="H417" s="65"/>
      <c r="I417" s="66"/>
      <c r="J417" s="66"/>
      <c r="K417" s="63"/>
    </row>
    <row r="418" spans="1:11" s="67" customFormat="1" ht="18.45" customHeight="1">
      <c r="A418" s="60"/>
      <c r="B418" s="61"/>
      <c r="C418" s="62"/>
      <c r="D418" s="63"/>
      <c r="E418" s="60"/>
      <c r="F418" s="60"/>
      <c r="G418" s="64"/>
      <c r="H418" s="65"/>
      <c r="I418" s="66"/>
      <c r="J418" s="66"/>
      <c r="K418" s="63"/>
    </row>
    <row r="419" spans="1:11" s="67" customFormat="1" ht="18.45" customHeight="1">
      <c r="A419" s="60"/>
      <c r="B419" s="61"/>
      <c r="C419" s="62"/>
      <c r="D419" s="63"/>
      <c r="E419" s="60"/>
      <c r="F419" s="60"/>
      <c r="G419" s="64"/>
      <c r="H419" s="65"/>
      <c r="I419" s="66"/>
      <c r="J419" s="66"/>
      <c r="K419" s="63"/>
    </row>
    <row r="420" spans="1:11" s="67" customFormat="1" ht="18.45" customHeight="1">
      <c r="A420" s="60"/>
      <c r="B420" s="61"/>
      <c r="C420" s="62"/>
      <c r="D420" s="63"/>
      <c r="E420" s="60"/>
      <c r="F420" s="60"/>
      <c r="G420" s="64"/>
      <c r="H420" s="65"/>
      <c r="I420" s="66"/>
      <c r="J420" s="66"/>
      <c r="K420" s="63"/>
    </row>
    <row r="421" spans="1:11" s="67" customFormat="1" ht="18.45" customHeight="1">
      <c r="A421" s="60"/>
      <c r="B421" s="61"/>
      <c r="C421" s="62"/>
      <c r="D421" s="63"/>
      <c r="E421" s="60"/>
      <c r="F421" s="60"/>
      <c r="G421" s="64"/>
      <c r="H421" s="65"/>
      <c r="I421" s="66"/>
      <c r="J421" s="66"/>
      <c r="K421" s="63"/>
    </row>
    <row r="422" spans="1:11" s="67" customFormat="1" ht="18.45" customHeight="1">
      <c r="A422" s="60"/>
      <c r="B422" s="61"/>
      <c r="C422" s="62"/>
      <c r="D422" s="63"/>
      <c r="E422" s="60"/>
      <c r="F422" s="60"/>
      <c r="G422" s="64"/>
      <c r="H422" s="65"/>
      <c r="I422" s="66"/>
      <c r="J422" s="66"/>
      <c r="K422" s="63"/>
    </row>
    <row r="423" spans="1:11" s="67" customFormat="1" ht="18.45" customHeight="1">
      <c r="A423" s="60"/>
      <c r="B423" s="61"/>
      <c r="C423" s="62"/>
      <c r="D423" s="63"/>
      <c r="E423" s="60"/>
      <c r="F423" s="60"/>
      <c r="G423" s="64"/>
      <c r="H423" s="65"/>
      <c r="I423" s="66"/>
      <c r="J423" s="66"/>
      <c r="K423" s="63"/>
    </row>
    <row r="424" spans="1:11" s="67" customFormat="1" ht="18.45" customHeight="1">
      <c r="A424" s="60"/>
      <c r="B424" s="61"/>
      <c r="C424" s="62"/>
      <c r="D424" s="63"/>
      <c r="E424" s="60"/>
      <c r="F424" s="60"/>
      <c r="G424" s="64"/>
      <c r="H424" s="65"/>
      <c r="I424" s="66"/>
      <c r="J424" s="66"/>
      <c r="K424" s="63"/>
    </row>
    <row r="425" spans="1:11" s="67" customFormat="1" ht="18.45" customHeight="1">
      <c r="A425" s="60"/>
      <c r="B425" s="61"/>
      <c r="C425" s="62"/>
      <c r="D425" s="63"/>
      <c r="E425" s="60"/>
      <c r="F425" s="60"/>
      <c r="G425" s="64"/>
      <c r="H425" s="65"/>
      <c r="I425" s="66"/>
      <c r="J425" s="66"/>
      <c r="K425" s="63"/>
    </row>
    <row r="426" spans="1:11" s="67" customFormat="1" ht="18.45" customHeight="1">
      <c r="A426" s="60"/>
      <c r="B426" s="61"/>
      <c r="C426" s="62"/>
      <c r="D426" s="63"/>
      <c r="E426" s="60"/>
      <c r="F426" s="60"/>
      <c r="G426" s="64"/>
      <c r="H426" s="65"/>
      <c r="I426" s="66"/>
      <c r="J426" s="66"/>
      <c r="K426" s="63"/>
    </row>
    <row r="427" spans="1:11" s="67" customFormat="1" ht="18.45" customHeight="1">
      <c r="A427" s="60"/>
      <c r="B427" s="61"/>
      <c r="C427" s="62"/>
      <c r="D427" s="63"/>
      <c r="E427" s="60"/>
      <c r="F427" s="60"/>
      <c r="G427" s="64"/>
      <c r="H427" s="65"/>
      <c r="I427" s="66"/>
      <c r="J427" s="66"/>
      <c r="K427" s="63"/>
    </row>
    <row r="428" spans="1:11" s="67" customFormat="1" ht="18.45" customHeight="1">
      <c r="A428" s="60"/>
      <c r="B428" s="61"/>
      <c r="C428" s="62"/>
      <c r="D428" s="63"/>
      <c r="E428" s="60"/>
      <c r="F428" s="60"/>
      <c r="G428" s="64"/>
      <c r="H428" s="65"/>
      <c r="I428" s="66"/>
      <c r="J428" s="66"/>
      <c r="K428" s="63"/>
    </row>
    <row r="429" spans="1:11" s="67" customFormat="1" ht="18.45" customHeight="1">
      <c r="A429" s="60"/>
      <c r="B429" s="61"/>
      <c r="C429" s="62"/>
      <c r="D429" s="63"/>
      <c r="E429" s="60"/>
      <c r="F429" s="60"/>
      <c r="G429" s="64"/>
      <c r="H429" s="65"/>
      <c r="I429" s="66"/>
      <c r="J429" s="66"/>
      <c r="K429" s="63"/>
    </row>
    <row r="430" spans="1:11" s="67" customFormat="1" ht="18.45" customHeight="1">
      <c r="A430" s="60"/>
      <c r="B430" s="61"/>
      <c r="C430" s="62"/>
      <c r="D430" s="63"/>
      <c r="E430" s="60"/>
      <c r="F430" s="60"/>
      <c r="G430" s="64"/>
      <c r="H430" s="65"/>
      <c r="I430" s="66"/>
      <c r="J430" s="66"/>
      <c r="K430" s="63"/>
    </row>
    <row r="431" spans="1:11" s="67" customFormat="1" ht="18.45" customHeight="1">
      <c r="A431" s="60"/>
      <c r="B431" s="61"/>
      <c r="C431" s="62"/>
      <c r="D431" s="63"/>
      <c r="E431" s="60"/>
      <c r="F431" s="60"/>
      <c r="G431" s="64"/>
      <c r="H431" s="65"/>
      <c r="I431" s="66"/>
      <c r="J431" s="66"/>
      <c r="K431" s="63"/>
    </row>
    <row r="432" spans="1:11" s="67" customFormat="1" ht="18.45" customHeight="1">
      <c r="A432" s="60"/>
      <c r="B432" s="61"/>
      <c r="C432" s="62"/>
      <c r="D432" s="63"/>
      <c r="E432" s="60"/>
      <c r="F432" s="60"/>
      <c r="G432" s="64"/>
      <c r="H432" s="65"/>
      <c r="I432" s="66"/>
      <c r="J432" s="66"/>
      <c r="K432" s="63"/>
    </row>
    <row r="433" spans="1:11" s="67" customFormat="1" ht="18.45" customHeight="1">
      <c r="A433" s="60"/>
      <c r="B433" s="61"/>
      <c r="C433" s="62"/>
      <c r="D433" s="63"/>
      <c r="E433" s="60"/>
      <c r="F433" s="60"/>
      <c r="G433" s="64"/>
      <c r="H433" s="65"/>
      <c r="I433" s="66"/>
      <c r="J433" s="66"/>
      <c r="K433" s="63"/>
    </row>
    <row r="434" spans="1:11" s="67" customFormat="1" ht="18.45" customHeight="1">
      <c r="A434" s="60"/>
      <c r="B434" s="61"/>
      <c r="C434" s="62"/>
      <c r="D434" s="63"/>
      <c r="E434" s="60"/>
      <c r="F434" s="60"/>
      <c r="G434" s="64"/>
      <c r="H434" s="65"/>
      <c r="I434" s="66"/>
      <c r="J434" s="66"/>
      <c r="K434" s="63"/>
    </row>
    <row r="435" spans="1:11" s="67" customFormat="1" ht="18.45" customHeight="1">
      <c r="A435" s="60"/>
      <c r="B435" s="61"/>
      <c r="C435" s="62"/>
      <c r="D435" s="63"/>
      <c r="E435" s="60"/>
      <c r="F435" s="60"/>
      <c r="G435" s="64"/>
      <c r="H435" s="65"/>
      <c r="I435" s="66"/>
      <c r="J435" s="66"/>
      <c r="K435" s="63"/>
    </row>
    <row r="436" spans="1:11" s="67" customFormat="1" ht="18.45" customHeight="1">
      <c r="A436" s="60"/>
      <c r="B436" s="61"/>
      <c r="C436" s="62"/>
      <c r="D436" s="63"/>
      <c r="E436" s="60"/>
      <c r="F436" s="60"/>
      <c r="G436" s="64"/>
      <c r="H436" s="65"/>
      <c r="I436" s="66"/>
      <c r="J436" s="66"/>
      <c r="K436" s="63"/>
    </row>
    <row r="437" spans="1:11" s="67" customFormat="1" ht="18.45" customHeight="1">
      <c r="A437" s="60"/>
      <c r="B437" s="61"/>
      <c r="C437" s="62"/>
      <c r="D437" s="63"/>
      <c r="E437" s="60"/>
      <c r="F437" s="60"/>
      <c r="G437" s="64"/>
      <c r="H437" s="65"/>
      <c r="I437" s="66"/>
      <c r="J437" s="66"/>
      <c r="K437" s="63"/>
    </row>
    <row r="438" spans="1:11" s="67" customFormat="1" ht="18.45" customHeight="1">
      <c r="A438" s="60"/>
      <c r="B438" s="61"/>
      <c r="C438" s="62"/>
      <c r="D438" s="63"/>
      <c r="E438" s="60"/>
      <c r="F438" s="60"/>
      <c r="G438" s="64"/>
      <c r="H438" s="65"/>
      <c r="I438" s="66"/>
      <c r="J438" s="66"/>
      <c r="K438" s="63"/>
    </row>
    <row r="439" spans="1:11" s="67" customFormat="1" ht="18.45" customHeight="1">
      <c r="A439" s="60"/>
      <c r="B439" s="61"/>
      <c r="C439" s="62"/>
      <c r="D439" s="63"/>
      <c r="E439" s="60"/>
      <c r="F439" s="60"/>
      <c r="G439" s="64"/>
      <c r="H439" s="65"/>
      <c r="I439" s="66"/>
      <c r="J439" s="66"/>
      <c r="K439" s="63"/>
    </row>
    <row r="440" spans="1:11" s="67" customFormat="1" ht="18.45" customHeight="1">
      <c r="A440" s="60"/>
      <c r="B440" s="61"/>
      <c r="C440" s="62"/>
      <c r="D440" s="63"/>
      <c r="E440" s="60"/>
      <c r="F440" s="60"/>
      <c r="G440" s="64"/>
      <c r="H440" s="65"/>
      <c r="I440" s="66"/>
      <c r="J440" s="66"/>
      <c r="K440" s="63"/>
    </row>
    <row r="441" spans="1:11" s="67" customFormat="1" ht="18.45" customHeight="1">
      <c r="A441" s="60"/>
      <c r="B441" s="61"/>
      <c r="C441" s="62"/>
      <c r="D441" s="63"/>
      <c r="E441" s="60"/>
      <c r="F441" s="60"/>
      <c r="G441" s="64"/>
      <c r="H441" s="65"/>
      <c r="I441" s="66"/>
      <c r="J441" s="66"/>
      <c r="K441" s="63"/>
    </row>
    <row r="442" spans="1:11" s="67" customFormat="1" ht="18.45" customHeight="1">
      <c r="A442" s="60"/>
      <c r="B442" s="61"/>
      <c r="C442" s="62"/>
      <c r="D442" s="63"/>
      <c r="E442" s="60"/>
      <c r="F442" s="60"/>
      <c r="G442" s="64"/>
      <c r="H442" s="65"/>
      <c r="I442" s="66"/>
      <c r="J442" s="66"/>
      <c r="K442" s="63"/>
    </row>
    <row r="443" spans="1:11" s="67" customFormat="1" ht="18.45" customHeight="1">
      <c r="A443" s="68"/>
      <c r="B443" s="69"/>
      <c r="C443" s="62"/>
      <c r="D443" s="70"/>
      <c r="E443" s="68"/>
      <c r="F443" s="68"/>
      <c r="G443" s="71"/>
      <c r="H443" s="72"/>
      <c r="I443" s="66"/>
      <c r="J443" s="66"/>
      <c r="K443" s="63"/>
    </row>
    <row r="444" spans="1:11" ht="18.45" customHeight="1">
      <c r="A444" s="68"/>
    </row>
    <row r="445" spans="1:11" ht="18.45" customHeight="1">
      <c r="A445" s="68"/>
    </row>
    <row r="446" spans="1:11" ht="18.45" customHeight="1">
      <c r="A446" s="68"/>
    </row>
    <row r="447" spans="1:11" ht="18.45" customHeight="1">
      <c r="A447" s="68"/>
    </row>
    <row r="448" spans="1:11" ht="18.45" customHeight="1">
      <c r="A448" s="68"/>
    </row>
    <row r="449" spans="1:1" ht="18.45" customHeight="1">
      <c r="A449" s="68"/>
    </row>
    <row r="450" spans="1:1" ht="18.45" customHeight="1">
      <c r="A450" s="68"/>
    </row>
    <row r="451" spans="1:1" ht="18.45" customHeight="1">
      <c r="A451" s="68"/>
    </row>
    <row r="452" spans="1:1" ht="18.45" customHeight="1">
      <c r="A452" s="68"/>
    </row>
    <row r="453" spans="1:1" ht="18.45" customHeight="1">
      <c r="A453" s="68"/>
    </row>
    <row r="454" spans="1:1" ht="18.45" customHeight="1">
      <c r="A454" s="68"/>
    </row>
    <row r="455" spans="1:1" ht="18.45" customHeight="1">
      <c r="A455" s="68"/>
    </row>
    <row r="456" spans="1:1" ht="18.45" customHeight="1">
      <c r="A456" s="68"/>
    </row>
    <row r="457" spans="1:1" ht="18.45" customHeight="1">
      <c r="A457" s="68"/>
    </row>
    <row r="458" spans="1:1" ht="18.45" customHeight="1">
      <c r="A458" s="68"/>
    </row>
  </sheetData>
  <mergeCells count="33">
    <mergeCell ref="A258:A281"/>
    <mergeCell ref="A282:A289"/>
    <mergeCell ref="A290:A293"/>
    <mergeCell ref="A215:A228"/>
    <mergeCell ref="A229:A232"/>
    <mergeCell ref="A233:A238"/>
    <mergeCell ref="A239:A240"/>
    <mergeCell ref="A241:A251"/>
    <mergeCell ref="A252:A257"/>
    <mergeCell ref="A136:A143"/>
    <mergeCell ref="A144:A169"/>
    <mergeCell ref="A170:A183"/>
    <mergeCell ref="A184:A191"/>
    <mergeCell ref="A192:A202"/>
    <mergeCell ref="A203:A214"/>
    <mergeCell ref="A100:A109"/>
    <mergeCell ref="A110:A112"/>
    <mergeCell ref="A113:A115"/>
    <mergeCell ref="A116:A117"/>
    <mergeCell ref="A118:A119"/>
    <mergeCell ref="A121:A135"/>
    <mergeCell ref="A26:A30"/>
    <mergeCell ref="A31:A46"/>
    <mergeCell ref="A47:A59"/>
    <mergeCell ref="A60:A73"/>
    <mergeCell ref="A74:A90"/>
    <mergeCell ref="A91:A99"/>
    <mergeCell ref="A1:C1"/>
    <mergeCell ref="G1:K1"/>
    <mergeCell ref="L1:L2"/>
    <mergeCell ref="M1:M2"/>
    <mergeCell ref="H2:I2"/>
    <mergeCell ref="A3:A25"/>
  </mergeCells>
  <phoneticPr fontId="6" type="noConversion"/>
  <pageMargins left="0.35433070866141736" right="0" top="0.6692913385826772" bottom="0.51181102362204722" header="0.47244094488188981" footer="0.31496062992125984"/>
  <pageSetup paperSize="9" scale="80" orientation="landscape" r:id="rId1"/>
  <headerFooter alignWithMargins="0">
    <oddHeader>&amp;C주 간 산 업 물 가 시 세 표</oddHeader>
    <oddFooter>&amp;CPage &amp;P</oddFooter>
  </headerFooter>
  <rowBreaks count="5" manualBreakCount="5">
    <brk id="43" max="16383" man="1"/>
    <brk id="126" max="16383" man="1"/>
    <brk id="168" max="16383" man="1"/>
    <brk id="210" max="16383" man="1"/>
    <brk id="251" max="16383" man="1"/>
  </row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20035-F54B-482F-93FE-758EDACB5F73}">
  <dimension ref="A1:L279"/>
  <sheetViews>
    <sheetView view="pageBreakPreview" topLeftCell="A227" zoomScale="70" zoomScaleSheetLayoutView="70" workbookViewId="0">
      <selection activeCell="B216" sqref="A216:XFD295"/>
    </sheetView>
  </sheetViews>
  <sheetFormatPr defaultColWidth="9" defaultRowHeight="17.399999999999999"/>
  <cols>
    <col min="1" max="1" width="16.8984375" style="111" bestFit="1" customWidth="1"/>
    <col min="2" max="2" width="3.8984375" style="111" bestFit="1" customWidth="1"/>
    <col min="3" max="3" width="30.5" style="111" bestFit="1" customWidth="1"/>
    <col min="4" max="4" width="72.19921875" style="111" bestFit="1" customWidth="1"/>
    <col min="5" max="5" width="6" style="112" bestFit="1" customWidth="1"/>
    <col min="6" max="6" width="9" style="112"/>
    <col min="7" max="8" width="18.3984375" style="111" customWidth="1"/>
    <col min="9" max="9" width="22" style="112" customWidth="1"/>
    <col min="10" max="10" width="5.59765625" style="111" customWidth="1"/>
    <col min="11" max="11" width="10.3984375" style="111" customWidth="1"/>
    <col min="12" max="12" width="16.19921875" style="111" customWidth="1"/>
    <col min="13" max="16384" width="9" style="111"/>
  </cols>
  <sheetData>
    <row r="1" spans="1:12" ht="33" customHeight="1">
      <c r="A1" s="110">
        <f ca="1">TODAY()</f>
        <v>45808</v>
      </c>
      <c r="L1" s="113" t="s">
        <v>847</v>
      </c>
    </row>
    <row r="2" spans="1:12" ht="24.9" customHeight="1">
      <c r="A2" s="114" t="s">
        <v>848</v>
      </c>
      <c r="B2" s="115" t="s">
        <v>849</v>
      </c>
      <c r="C2" s="116"/>
      <c r="D2" s="114" t="s">
        <v>850</v>
      </c>
      <c r="E2" s="114" t="s">
        <v>851</v>
      </c>
      <c r="F2" s="114" t="s">
        <v>852</v>
      </c>
      <c r="G2" s="114" t="s">
        <v>853</v>
      </c>
      <c r="H2" s="117" t="s">
        <v>854</v>
      </c>
      <c r="I2" s="117" t="s">
        <v>855</v>
      </c>
      <c r="J2" s="115" t="s">
        <v>856</v>
      </c>
      <c r="K2" s="116"/>
      <c r="L2" s="114" t="s">
        <v>857</v>
      </c>
    </row>
    <row r="3" spans="1:12" ht="24.9" customHeight="1">
      <c r="A3" s="118" t="s">
        <v>858</v>
      </c>
      <c r="B3" s="119"/>
      <c r="C3" s="120" t="s">
        <v>859</v>
      </c>
      <c r="D3" s="121" t="s">
        <v>860</v>
      </c>
      <c r="E3" s="122" t="s">
        <v>16</v>
      </c>
      <c r="F3" s="122" t="s">
        <v>861</v>
      </c>
      <c r="G3" s="123">
        <v>1030</v>
      </c>
      <c r="H3" s="124">
        <v>1020</v>
      </c>
      <c r="I3" s="125" t="s">
        <v>862</v>
      </c>
      <c r="J3" s="126" t="str">
        <f>IF(K3="","-",IF(K3&gt;0,"▲","▽"))</f>
        <v>▽</v>
      </c>
      <c r="K3" s="127">
        <f>IF(H3="","",IF(G3=H3,"",(H3-G3)/G3))</f>
        <v>-9.7087378640776691E-3</v>
      </c>
      <c r="L3" s="120"/>
    </row>
    <row r="4" spans="1:12" ht="24.9" customHeight="1">
      <c r="A4" s="128"/>
      <c r="B4" s="129"/>
      <c r="C4" s="120" t="s">
        <v>21</v>
      </c>
      <c r="D4" s="130" t="s">
        <v>863</v>
      </c>
      <c r="E4" s="122" t="s">
        <v>23</v>
      </c>
      <c r="F4" s="122" t="s">
        <v>861</v>
      </c>
      <c r="G4" s="123">
        <v>900000</v>
      </c>
      <c r="H4" s="124">
        <v>890000</v>
      </c>
      <c r="I4" s="125" t="s">
        <v>862</v>
      </c>
      <c r="J4" s="126" t="str">
        <f t="shared" ref="J4:J67" si="0">IF(K4="","-",IF(K4&gt;0,"▲","▽"))</f>
        <v>▽</v>
      </c>
      <c r="K4" s="127">
        <f t="shared" ref="K4:K67" si="1">IF(H4="","",IF(G4=H4,"",(H4-G4)/G4))</f>
        <v>-1.1111111111111112E-2</v>
      </c>
      <c r="L4" s="120"/>
    </row>
    <row r="5" spans="1:12" ht="24.9" customHeight="1">
      <c r="A5" s="128"/>
      <c r="B5" s="129"/>
      <c r="C5" s="120" t="s">
        <v>864</v>
      </c>
      <c r="D5" s="130" t="s">
        <v>865</v>
      </c>
      <c r="E5" s="122" t="s">
        <v>23</v>
      </c>
      <c r="F5" s="122" t="s">
        <v>861</v>
      </c>
      <c r="G5" s="123">
        <v>940000</v>
      </c>
      <c r="H5" s="124">
        <v>930000</v>
      </c>
      <c r="I5" s="125" t="s">
        <v>862</v>
      </c>
      <c r="J5" s="126" t="str">
        <f t="shared" si="0"/>
        <v>▽</v>
      </c>
      <c r="K5" s="127">
        <f t="shared" si="1"/>
        <v>-1.0638297872340425E-2</v>
      </c>
      <c r="L5" s="120"/>
    </row>
    <row r="6" spans="1:12" ht="24.9" customHeight="1">
      <c r="A6" s="128"/>
      <c r="B6" s="129"/>
      <c r="C6" s="120" t="s">
        <v>866</v>
      </c>
      <c r="D6" s="130" t="s">
        <v>867</v>
      </c>
      <c r="E6" s="122" t="s">
        <v>16</v>
      </c>
      <c r="F6" s="122" t="s">
        <v>861</v>
      </c>
      <c r="G6" s="123">
        <v>1030</v>
      </c>
      <c r="H6" s="124">
        <v>1020</v>
      </c>
      <c r="I6" s="125" t="s">
        <v>862</v>
      </c>
      <c r="J6" s="126" t="str">
        <f t="shared" si="0"/>
        <v>▽</v>
      </c>
      <c r="K6" s="127">
        <f t="shared" si="1"/>
        <v>-9.7087378640776691E-3</v>
      </c>
      <c r="L6" s="120"/>
    </row>
    <row r="7" spans="1:12" ht="24.9" customHeight="1">
      <c r="A7" s="128"/>
      <c r="B7" s="129"/>
      <c r="C7" s="120" t="s">
        <v>868</v>
      </c>
      <c r="D7" s="130" t="s">
        <v>869</v>
      </c>
      <c r="E7" s="122" t="s">
        <v>16</v>
      </c>
      <c r="F7" s="122" t="s">
        <v>861</v>
      </c>
      <c r="G7" s="123">
        <v>1030</v>
      </c>
      <c r="H7" s="124">
        <v>1020</v>
      </c>
      <c r="I7" s="125" t="s">
        <v>862</v>
      </c>
      <c r="J7" s="126" t="str">
        <f t="shared" si="0"/>
        <v>▽</v>
      </c>
      <c r="K7" s="127">
        <f t="shared" si="1"/>
        <v>-9.7087378640776691E-3</v>
      </c>
      <c r="L7" s="120"/>
    </row>
    <row r="8" spans="1:12" ht="24.9" customHeight="1">
      <c r="A8" s="128"/>
      <c r="B8" s="129"/>
      <c r="C8" s="120" t="s">
        <v>28</v>
      </c>
      <c r="D8" s="130" t="s">
        <v>870</v>
      </c>
      <c r="E8" s="122" t="s">
        <v>16</v>
      </c>
      <c r="F8" s="122" t="s">
        <v>861</v>
      </c>
      <c r="G8" s="123">
        <v>1030</v>
      </c>
      <c r="H8" s="124">
        <v>1020</v>
      </c>
      <c r="I8" s="125" t="s">
        <v>862</v>
      </c>
      <c r="J8" s="126" t="str">
        <f t="shared" si="0"/>
        <v>▽</v>
      </c>
      <c r="K8" s="127">
        <f t="shared" si="1"/>
        <v>-9.7087378640776691E-3</v>
      </c>
      <c r="L8" s="120"/>
    </row>
    <row r="9" spans="1:12" ht="24.9" customHeight="1">
      <c r="A9" s="128"/>
      <c r="B9" s="129"/>
      <c r="C9" s="120" t="s">
        <v>871</v>
      </c>
      <c r="D9" s="130" t="s">
        <v>872</v>
      </c>
      <c r="E9" s="122" t="s">
        <v>16</v>
      </c>
      <c r="F9" s="122" t="s">
        <v>861</v>
      </c>
      <c r="G9" s="123">
        <v>1030</v>
      </c>
      <c r="H9" s="124">
        <v>1020</v>
      </c>
      <c r="I9" s="125" t="s">
        <v>862</v>
      </c>
      <c r="J9" s="126" t="str">
        <f t="shared" si="0"/>
        <v>▽</v>
      </c>
      <c r="K9" s="127">
        <f t="shared" si="1"/>
        <v>-9.7087378640776691E-3</v>
      </c>
      <c r="L9" s="120"/>
    </row>
    <row r="10" spans="1:12" ht="24.9" customHeight="1">
      <c r="A10" s="128"/>
      <c r="B10" s="129"/>
      <c r="C10" s="120" t="s">
        <v>873</v>
      </c>
      <c r="D10" s="130" t="s">
        <v>874</v>
      </c>
      <c r="E10" s="122" t="s">
        <v>23</v>
      </c>
      <c r="F10" s="122" t="s">
        <v>861</v>
      </c>
      <c r="G10" s="123">
        <v>1250000</v>
      </c>
      <c r="H10" s="124">
        <v>1240000</v>
      </c>
      <c r="I10" s="125" t="s">
        <v>862</v>
      </c>
      <c r="J10" s="126" t="str">
        <f t="shared" si="0"/>
        <v>▽</v>
      </c>
      <c r="K10" s="127">
        <f t="shared" si="1"/>
        <v>-8.0000000000000002E-3</v>
      </c>
      <c r="L10" s="120"/>
    </row>
    <row r="11" spans="1:12" ht="24.9" customHeight="1">
      <c r="A11" s="128"/>
      <c r="B11" s="129"/>
      <c r="C11" s="120" t="s">
        <v>34</v>
      </c>
      <c r="D11" s="130" t="s">
        <v>875</v>
      </c>
      <c r="E11" s="122" t="s">
        <v>16</v>
      </c>
      <c r="F11" s="122" t="s">
        <v>861</v>
      </c>
      <c r="G11" s="123">
        <v>920</v>
      </c>
      <c r="H11" s="124">
        <v>900</v>
      </c>
      <c r="I11" s="125" t="s">
        <v>876</v>
      </c>
      <c r="J11" s="126" t="str">
        <f t="shared" si="0"/>
        <v>▽</v>
      </c>
      <c r="K11" s="127">
        <f t="shared" si="1"/>
        <v>-2.1739130434782608E-2</v>
      </c>
      <c r="L11" s="120"/>
    </row>
    <row r="12" spans="1:12" ht="24.9" customHeight="1">
      <c r="A12" s="128"/>
      <c r="B12" s="129"/>
      <c r="C12" s="120" t="s">
        <v>36</v>
      </c>
      <c r="D12" s="130" t="s">
        <v>877</v>
      </c>
      <c r="E12" s="122" t="s">
        <v>16</v>
      </c>
      <c r="F12" s="122" t="s">
        <v>861</v>
      </c>
      <c r="G12" s="123">
        <v>1120</v>
      </c>
      <c r="H12" s="124">
        <v>1110</v>
      </c>
      <c r="I12" s="125" t="s">
        <v>876</v>
      </c>
      <c r="J12" s="126" t="str">
        <f t="shared" si="0"/>
        <v>▽</v>
      </c>
      <c r="K12" s="127">
        <f t="shared" si="1"/>
        <v>-8.9285714285714281E-3</v>
      </c>
      <c r="L12" s="120"/>
    </row>
    <row r="13" spans="1:12" ht="24.9" customHeight="1">
      <c r="A13" s="128"/>
      <c r="B13" s="129"/>
      <c r="C13" s="120" t="s">
        <v>38</v>
      </c>
      <c r="D13" s="130" t="s">
        <v>878</v>
      </c>
      <c r="E13" s="122" t="s">
        <v>16</v>
      </c>
      <c r="F13" s="122" t="s">
        <v>861</v>
      </c>
      <c r="G13" s="123">
        <v>1050</v>
      </c>
      <c r="H13" s="124">
        <v>1050</v>
      </c>
      <c r="I13" s="125"/>
      <c r="J13" s="126" t="str">
        <f t="shared" si="0"/>
        <v>-</v>
      </c>
      <c r="K13" s="127" t="str">
        <f t="shared" si="1"/>
        <v/>
      </c>
      <c r="L13" s="120"/>
    </row>
    <row r="14" spans="1:12" ht="24.9" customHeight="1">
      <c r="A14" s="128"/>
      <c r="B14" s="129"/>
      <c r="C14" s="120" t="s">
        <v>40</v>
      </c>
      <c r="D14" s="130" t="s">
        <v>879</v>
      </c>
      <c r="E14" s="122" t="s">
        <v>208</v>
      </c>
      <c r="F14" s="122" t="s">
        <v>861</v>
      </c>
      <c r="G14" s="123">
        <v>6310</v>
      </c>
      <c r="H14" s="124">
        <v>6310</v>
      </c>
      <c r="I14" s="125"/>
      <c r="J14" s="126" t="str">
        <f t="shared" si="0"/>
        <v>-</v>
      </c>
      <c r="K14" s="127" t="str">
        <f t="shared" si="1"/>
        <v/>
      </c>
      <c r="L14" s="120"/>
    </row>
    <row r="15" spans="1:12" ht="24.9" customHeight="1">
      <c r="A15" s="128"/>
      <c r="B15" s="129"/>
      <c r="C15" s="120" t="s">
        <v>43</v>
      </c>
      <c r="D15" s="130" t="s">
        <v>880</v>
      </c>
      <c r="E15" s="122" t="s">
        <v>208</v>
      </c>
      <c r="F15" s="122" t="s">
        <v>861</v>
      </c>
      <c r="G15" s="123">
        <v>4170</v>
      </c>
      <c r="H15" s="124">
        <v>4170</v>
      </c>
      <c r="I15" s="125"/>
      <c r="J15" s="126" t="str">
        <f t="shared" si="0"/>
        <v>-</v>
      </c>
      <c r="K15" s="127" t="str">
        <f t="shared" si="1"/>
        <v/>
      </c>
      <c r="L15" s="120"/>
    </row>
    <row r="16" spans="1:12" ht="24.9" customHeight="1">
      <c r="A16" s="128"/>
      <c r="B16" s="129"/>
      <c r="C16" s="120" t="s">
        <v>45</v>
      </c>
      <c r="D16" s="130" t="s">
        <v>881</v>
      </c>
      <c r="E16" s="122" t="s">
        <v>23</v>
      </c>
      <c r="F16" s="122" t="s">
        <v>882</v>
      </c>
      <c r="G16" s="123">
        <v>2441000</v>
      </c>
      <c r="H16" s="124">
        <v>2441000</v>
      </c>
      <c r="I16" s="125"/>
      <c r="J16" s="126" t="str">
        <f t="shared" si="0"/>
        <v>-</v>
      </c>
      <c r="K16" s="127" t="str">
        <f t="shared" si="1"/>
        <v/>
      </c>
      <c r="L16" s="120"/>
    </row>
    <row r="17" spans="1:12" ht="24.9" customHeight="1">
      <c r="A17" s="128"/>
      <c r="B17" s="129"/>
      <c r="C17" s="120" t="s">
        <v>883</v>
      </c>
      <c r="D17" s="130" t="s">
        <v>884</v>
      </c>
      <c r="E17" s="122" t="s">
        <v>50</v>
      </c>
      <c r="F17" s="122" t="s">
        <v>861</v>
      </c>
      <c r="G17" s="123">
        <v>8120</v>
      </c>
      <c r="H17" s="124">
        <v>7960</v>
      </c>
      <c r="I17" s="125" t="s">
        <v>876</v>
      </c>
      <c r="J17" s="126" t="str">
        <f t="shared" si="0"/>
        <v>▽</v>
      </c>
      <c r="K17" s="127">
        <f t="shared" si="1"/>
        <v>-1.9704433497536946E-2</v>
      </c>
      <c r="L17" s="120"/>
    </row>
    <row r="18" spans="1:12" ht="24.9" customHeight="1">
      <c r="A18" s="128"/>
      <c r="B18" s="129"/>
      <c r="C18" s="120" t="s">
        <v>51</v>
      </c>
      <c r="D18" s="130" t="s">
        <v>885</v>
      </c>
      <c r="E18" s="122" t="s">
        <v>16</v>
      </c>
      <c r="F18" s="122" t="s">
        <v>861</v>
      </c>
      <c r="G18" s="123">
        <v>1390</v>
      </c>
      <c r="H18" s="124">
        <v>1390</v>
      </c>
      <c r="I18" s="125"/>
      <c r="J18" s="126" t="str">
        <f t="shared" si="0"/>
        <v>-</v>
      </c>
      <c r="K18" s="127" t="str">
        <f t="shared" si="1"/>
        <v/>
      </c>
      <c r="L18" s="120"/>
    </row>
    <row r="19" spans="1:12" ht="24.9" customHeight="1">
      <c r="A19" s="128"/>
      <c r="B19" s="129"/>
      <c r="C19" s="120" t="s">
        <v>53</v>
      </c>
      <c r="D19" s="130" t="s">
        <v>886</v>
      </c>
      <c r="E19" s="122" t="s">
        <v>16</v>
      </c>
      <c r="F19" s="122" t="s">
        <v>861</v>
      </c>
      <c r="G19" s="123">
        <v>1460</v>
      </c>
      <c r="H19" s="124">
        <v>1460</v>
      </c>
      <c r="I19" s="125"/>
      <c r="J19" s="126" t="str">
        <f t="shared" si="0"/>
        <v>-</v>
      </c>
      <c r="K19" s="127" t="str">
        <f t="shared" si="1"/>
        <v/>
      </c>
      <c r="L19" s="120"/>
    </row>
    <row r="20" spans="1:12" ht="24.9" customHeight="1">
      <c r="A20" s="128"/>
      <c r="B20" s="129"/>
      <c r="C20" s="120" t="s">
        <v>55</v>
      </c>
      <c r="D20" s="130" t="s">
        <v>887</v>
      </c>
      <c r="E20" s="122" t="s">
        <v>16</v>
      </c>
      <c r="F20" s="122" t="s">
        <v>861</v>
      </c>
      <c r="G20" s="123">
        <v>1710</v>
      </c>
      <c r="H20" s="124">
        <v>1710</v>
      </c>
      <c r="I20" s="125"/>
      <c r="J20" s="126" t="str">
        <f t="shared" si="0"/>
        <v>-</v>
      </c>
      <c r="K20" s="127" t="str">
        <f t="shared" si="1"/>
        <v/>
      </c>
      <c r="L20" s="120"/>
    </row>
    <row r="21" spans="1:12" ht="24.9" customHeight="1">
      <c r="A21" s="128"/>
      <c r="B21" s="129"/>
      <c r="C21" s="120" t="s">
        <v>57</v>
      </c>
      <c r="D21" s="130" t="s">
        <v>888</v>
      </c>
      <c r="E21" s="122" t="s">
        <v>16</v>
      </c>
      <c r="F21" s="122" t="s">
        <v>882</v>
      </c>
      <c r="G21" s="123">
        <v>2760</v>
      </c>
      <c r="H21" s="124">
        <v>2760</v>
      </c>
      <c r="I21" s="125"/>
      <c r="J21" s="126" t="str">
        <f t="shared" si="0"/>
        <v>-</v>
      </c>
      <c r="K21" s="127" t="str">
        <f t="shared" si="1"/>
        <v/>
      </c>
      <c r="L21" s="120"/>
    </row>
    <row r="22" spans="1:12" ht="24.9" customHeight="1">
      <c r="A22" s="128"/>
      <c r="B22" s="129"/>
      <c r="C22" s="120" t="s">
        <v>59</v>
      </c>
      <c r="D22" s="130" t="s">
        <v>889</v>
      </c>
      <c r="E22" s="122" t="s">
        <v>16</v>
      </c>
      <c r="F22" s="122" t="s">
        <v>882</v>
      </c>
      <c r="G22" s="123">
        <v>2010</v>
      </c>
      <c r="H22" s="124">
        <v>2010</v>
      </c>
      <c r="I22" s="125"/>
      <c r="J22" s="126" t="str">
        <f t="shared" si="0"/>
        <v>-</v>
      </c>
      <c r="K22" s="127" t="str">
        <f t="shared" si="1"/>
        <v/>
      </c>
      <c r="L22" s="120"/>
    </row>
    <row r="23" spans="1:12" ht="24.9" customHeight="1">
      <c r="A23" s="128"/>
      <c r="B23" s="129"/>
      <c r="C23" s="120" t="s">
        <v>61</v>
      </c>
      <c r="D23" s="130" t="s">
        <v>890</v>
      </c>
      <c r="E23" s="122" t="s">
        <v>50</v>
      </c>
      <c r="F23" s="122" t="s">
        <v>861</v>
      </c>
      <c r="G23" s="123">
        <v>1350</v>
      </c>
      <c r="H23" s="124">
        <v>1350</v>
      </c>
      <c r="I23" s="125"/>
      <c r="J23" s="126" t="str">
        <f t="shared" si="0"/>
        <v>-</v>
      </c>
      <c r="K23" s="127" t="str">
        <f t="shared" si="1"/>
        <v/>
      </c>
      <c r="L23" s="120"/>
    </row>
    <row r="24" spans="1:12" ht="24.9" customHeight="1">
      <c r="A24" s="128"/>
      <c r="B24" s="129"/>
      <c r="C24" s="120" t="s">
        <v>63</v>
      </c>
      <c r="D24" s="130" t="s">
        <v>891</v>
      </c>
      <c r="E24" s="122" t="s">
        <v>65</v>
      </c>
      <c r="F24" s="122" t="s">
        <v>861</v>
      </c>
      <c r="G24" s="123">
        <v>40460</v>
      </c>
      <c r="H24" s="124">
        <v>40460</v>
      </c>
      <c r="I24" s="125"/>
      <c r="J24" s="126" t="str">
        <f t="shared" si="0"/>
        <v>-</v>
      </c>
      <c r="K24" s="127" t="str">
        <f t="shared" si="1"/>
        <v/>
      </c>
      <c r="L24" s="120"/>
    </row>
    <row r="25" spans="1:12" ht="24.9" customHeight="1">
      <c r="A25" s="131"/>
      <c r="B25" s="132"/>
      <c r="C25" s="120" t="s">
        <v>66</v>
      </c>
      <c r="D25" s="130" t="s">
        <v>892</v>
      </c>
      <c r="E25" s="122" t="s">
        <v>68</v>
      </c>
      <c r="F25" s="122" t="s">
        <v>882</v>
      </c>
      <c r="G25" s="123">
        <v>24</v>
      </c>
      <c r="H25" s="124">
        <v>24</v>
      </c>
      <c r="I25" s="125"/>
      <c r="J25" s="126" t="str">
        <f t="shared" si="0"/>
        <v>-</v>
      </c>
      <c r="K25" s="127" t="str">
        <f t="shared" si="1"/>
        <v/>
      </c>
      <c r="L25" s="120"/>
    </row>
    <row r="26" spans="1:12" ht="24.9" customHeight="1">
      <c r="A26" s="118" t="s">
        <v>893</v>
      </c>
      <c r="B26" s="119"/>
      <c r="C26" s="120" t="s">
        <v>894</v>
      </c>
      <c r="D26" s="130" t="s">
        <v>895</v>
      </c>
      <c r="E26" s="122" t="s">
        <v>23</v>
      </c>
      <c r="F26" s="122" t="s">
        <v>861</v>
      </c>
      <c r="G26" s="123">
        <v>3600000</v>
      </c>
      <c r="H26" s="124">
        <v>3500000</v>
      </c>
      <c r="I26" s="125" t="s">
        <v>876</v>
      </c>
      <c r="J26" s="126" t="str">
        <f t="shared" si="0"/>
        <v>▽</v>
      </c>
      <c r="K26" s="127">
        <f t="shared" si="1"/>
        <v>-2.7777777777777776E-2</v>
      </c>
      <c r="L26" s="120"/>
    </row>
    <row r="27" spans="1:12" ht="24.9" customHeight="1">
      <c r="A27" s="128"/>
      <c r="B27" s="129"/>
      <c r="C27" s="120" t="s">
        <v>896</v>
      </c>
      <c r="D27" s="130" t="s">
        <v>897</v>
      </c>
      <c r="E27" s="122" t="s">
        <v>16</v>
      </c>
      <c r="F27" s="122" t="s">
        <v>861</v>
      </c>
      <c r="G27" s="123">
        <v>9550</v>
      </c>
      <c r="H27" s="124">
        <v>9550</v>
      </c>
      <c r="I27" s="125"/>
      <c r="J27" s="126" t="str">
        <f t="shared" si="0"/>
        <v>-</v>
      </c>
      <c r="K27" s="127" t="str">
        <f t="shared" si="1"/>
        <v/>
      </c>
      <c r="L27" s="120"/>
    </row>
    <row r="28" spans="1:12" ht="24.9" customHeight="1">
      <c r="A28" s="128"/>
      <c r="B28" s="129"/>
      <c r="C28" s="120" t="s">
        <v>74</v>
      </c>
      <c r="D28" s="130" t="s">
        <v>898</v>
      </c>
      <c r="E28" s="122" t="s">
        <v>50</v>
      </c>
      <c r="F28" s="122" t="s">
        <v>861</v>
      </c>
      <c r="G28" s="123">
        <v>3000</v>
      </c>
      <c r="H28" s="124">
        <v>3000</v>
      </c>
      <c r="I28" s="125"/>
      <c r="J28" s="126" t="str">
        <f t="shared" si="0"/>
        <v>-</v>
      </c>
      <c r="K28" s="127" t="str">
        <f t="shared" si="1"/>
        <v/>
      </c>
      <c r="L28" s="120"/>
    </row>
    <row r="29" spans="1:12" ht="24.9" customHeight="1">
      <c r="A29" s="128"/>
      <c r="B29" s="129"/>
      <c r="C29" s="120" t="s">
        <v>899</v>
      </c>
      <c r="D29" s="130" t="s">
        <v>77</v>
      </c>
      <c r="E29" s="122" t="s">
        <v>16</v>
      </c>
      <c r="F29" s="122" t="s">
        <v>861</v>
      </c>
      <c r="G29" s="123">
        <v>3750</v>
      </c>
      <c r="H29" s="124">
        <v>3750</v>
      </c>
      <c r="I29" s="125"/>
      <c r="J29" s="126" t="str">
        <f t="shared" si="0"/>
        <v>-</v>
      </c>
      <c r="K29" s="127" t="str">
        <f t="shared" si="1"/>
        <v/>
      </c>
      <c r="L29" s="120"/>
    </row>
    <row r="30" spans="1:12" ht="24.9" customHeight="1">
      <c r="A30" s="131"/>
      <c r="B30" s="132"/>
      <c r="C30" s="120" t="s">
        <v>78</v>
      </c>
      <c r="D30" s="130" t="s">
        <v>900</v>
      </c>
      <c r="E30" s="122" t="s">
        <v>16</v>
      </c>
      <c r="F30" s="122" t="s">
        <v>861</v>
      </c>
      <c r="G30" s="123">
        <v>1960</v>
      </c>
      <c r="H30" s="124">
        <v>1960</v>
      </c>
      <c r="I30" s="125"/>
      <c r="J30" s="126" t="str">
        <f t="shared" si="0"/>
        <v>-</v>
      </c>
      <c r="K30" s="127" t="str">
        <f t="shared" si="1"/>
        <v/>
      </c>
      <c r="L30" s="120"/>
    </row>
    <row r="31" spans="1:12" ht="24.9" customHeight="1">
      <c r="A31" s="118" t="s">
        <v>901</v>
      </c>
      <c r="B31" s="119"/>
      <c r="C31" s="120" t="s">
        <v>902</v>
      </c>
      <c r="D31" s="130" t="s">
        <v>903</v>
      </c>
      <c r="E31" s="122" t="s">
        <v>16</v>
      </c>
      <c r="F31" s="122" t="s">
        <v>861</v>
      </c>
      <c r="G31" s="123">
        <v>14910</v>
      </c>
      <c r="H31" s="124">
        <v>14910</v>
      </c>
      <c r="I31" s="125"/>
      <c r="J31" s="126" t="str">
        <f t="shared" si="0"/>
        <v>-</v>
      </c>
      <c r="K31" s="127" t="str">
        <f t="shared" si="1"/>
        <v/>
      </c>
      <c r="L31" s="120"/>
    </row>
    <row r="32" spans="1:12" ht="24.9" customHeight="1">
      <c r="A32" s="128"/>
      <c r="B32" s="129"/>
      <c r="C32" s="120" t="s">
        <v>904</v>
      </c>
      <c r="D32" s="130" t="s">
        <v>905</v>
      </c>
      <c r="E32" s="122" t="s">
        <v>16</v>
      </c>
      <c r="F32" s="122" t="s">
        <v>861</v>
      </c>
      <c r="G32" s="123">
        <v>16390</v>
      </c>
      <c r="H32" s="124">
        <v>16390</v>
      </c>
      <c r="I32" s="125"/>
      <c r="J32" s="126" t="str">
        <f t="shared" si="0"/>
        <v>-</v>
      </c>
      <c r="K32" s="127" t="str">
        <f t="shared" si="1"/>
        <v/>
      </c>
      <c r="L32" s="120"/>
    </row>
    <row r="33" spans="1:12" ht="24.9" customHeight="1">
      <c r="A33" s="128"/>
      <c r="B33" s="129"/>
      <c r="C33" s="120" t="s">
        <v>85</v>
      </c>
      <c r="D33" s="130" t="s">
        <v>906</v>
      </c>
      <c r="E33" s="122" t="s">
        <v>16</v>
      </c>
      <c r="F33" s="122" t="s">
        <v>861</v>
      </c>
      <c r="G33" s="123">
        <v>15720</v>
      </c>
      <c r="H33" s="124">
        <v>15700</v>
      </c>
      <c r="I33" s="125" t="s">
        <v>876</v>
      </c>
      <c r="J33" s="126" t="str">
        <f t="shared" si="0"/>
        <v>▽</v>
      </c>
      <c r="K33" s="127">
        <f t="shared" si="1"/>
        <v>-1.2722646310432571E-3</v>
      </c>
      <c r="L33" s="120"/>
    </row>
    <row r="34" spans="1:12" ht="24.9" customHeight="1">
      <c r="A34" s="128"/>
      <c r="B34" s="129"/>
      <c r="C34" s="120" t="s">
        <v>907</v>
      </c>
      <c r="D34" s="130" t="s">
        <v>908</v>
      </c>
      <c r="E34" s="122" t="s">
        <v>16</v>
      </c>
      <c r="F34" s="122" t="s">
        <v>861</v>
      </c>
      <c r="G34" s="123">
        <v>11590</v>
      </c>
      <c r="H34" s="124">
        <v>11590</v>
      </c>
      <c r="I34" s="125"/>
      <c r="J34" s="126" t="str">
        <f t="shared" si="0"/>
        <v>-</v>
      </c>
      <c r="K34" s="127" t="str">
        <f t="shared" si="1"/>
        <v/>
      </c>
      <c r="L34" s="120"/>
    </row>
    <row r="35" spans="1:12" ht="24.9" customHeight="1">
      <c r="A35" s="128"/>
      <c r="B35" s="129"/>
      <c r="C35" s="120" t="s">
        <v>909</v>
      </c>
      <c r="D35" s="130" t="s">
        <v>910</v>
      </c>
      <c r="E35" s="122" t="s">
        <v>95</v>
      </c>
      <c r="F35" s="122" t="s">
        <v>861</v>
      </c>
      <c r="G35" s="123">
        <v>12460000</v>
      </c>
      <c r="H35" s="124">
        <v>12460000</v>
      </c>
      <c r="I35" s="125"/>
      <c r="J35" s="126" t="str">
        <f t="shared" si="0"/>
        <v>-</v>
      </c>
      <c r="K35" s="127" t="str">
        <f t="shared" si="1"/>
        <v/>
      </c>
      <c r="L35" s="120"/>
    </row>
    <row r="36" spans="1:12" ht="24.9" customHeight="1">
      <c r="A36" s="128"/>
      <c r="B36" s="129"/>
      <c r="C36" s="120" t="s">
        <v>911</v>
      </c>
      <c r="D36" s="130" t="s">
        <v>912</v>
      </c>
      <c r="E36" s="122" t="s">
        <v>95</v>
      </c>
      <c r="F36" s="122" t="s">
        <v>861</v>
      </c>
      <c r="G36" s="123">
        <v>3920000</v>
      </c>
      <c r="H36" s="124">
        <v>3826000</v>
      </c>
      <c r="I36" s="125" t="s">
        <v>913</v>
      </c>
      <c r="J36" s="126" t="str">
        <f t="shared" si="0"/>
        <v>▽</v>
      </c>
      <c r="K36" s="127">
        <f t="shared" si="1"/>
        <v>-2.3979591836734693E-2</v>
      </c>
      <c r="L36" s="120"/>
    </row>
    <row r="37" spans="1:12" ht="24.9" customHeight="1">
      <c r="A37" s="128"/>
      <c r="B37" s="129"/>
      <c r="C37" s="120" t="s">
        <v>914</v>
      </c>
      <c r="D37" s="130" t="s">
        <v>915</v>
      </c>
      <c r="E37" s="122" t="s">
        <v>16</v>
      </c>
      <c r="F37" s="122" t="s">
        <v>861</v>
      </c>
      <c r="G37" s="123">
        <v>28500</v>
      </c>
      <c r="H37" s="124">
        <v>25500</v>
      </c>
      <c r="I37" s="125" t="s">
        <v>913</v>
      </c>
      <c r="J37" s="126" t="str">
        <f t="shared" si="0"/>
        <v>▽</v>
      </c>
      <c r="K37" s="127">
        <f t="shared" si="1"/>
        <v>-0.10526315789473684</v>
      </c>
      <c r="L37" s="120"/>
    </row>
    <row r="38" spans="1:12" ht="24.9" customHeight="1">
      <c r="A38" s="128"/>
      <c r="B38" s="129"/>
      <c r="C38" s="120" t="s">
        <v>98</v>
      </c>
      <c r="D38" s="130" t="s">
        <v>916</v>
      </c>
      <c r="E38" s="122" t="s">
        <v>16</v>
      </c>
      <c r="F38" s="122" t="s">
        <v>861</v>
      </c>
      <c r="G38" s="123">
        <v>4500</v>
      </c>
      <c r="H38" s="124">
        <v>4500</v>
      </c>
      <c r="I38" s="125"/>
      <c r="J38" s="126" t="str">
        <f t="shared" si="0"/>
        <v>-</v>
      </c>
      <c r="K38" s="127" t="str">
        <f t="shared" si="1"/>
        <v/>
      </c>
      <c r="L38" s="120"/>
    </row>
    <row r="39" spans="1:12" ht="24.9" customHeight="1">
      <c r="A39" s="128"/>
      <c r="B39" s="129"/>
      <c r="C39" s="120" t="s">
        <v>917</v>
      </c>
      <c r="D39" s="130" t="s">
        <v>918</v>
      </c>
      <c r="E39" s="122" t="s">
        <v>95</v>
      </c>
      <c r="F39" s="122" t="s">
        <v>861</v>
      </c>
      <c r="G39" s="123">
        <v>4050000</v>
      </c>
      <c r="H39" s="124">
        <v>4067000</v>
      </c>
      <c r="I39" s="125" t="s">
        <v>737</v>
      </c>
      <c r="J39" s="126" t="str">
        <f t="shared" si="0"/>
        <v>▲</v>
      </c>
      <c r="K39" s="127">
        <f t="shared" si="1"/>
        <v>4.1975308641975309E-3</v>
      </c>
      <c r="L39" s="120"/>
    </row>
    <row r="40" spans="1:12" ht="24.9" customHeight="1">
      <c r="A40" s="128"/>
      <c r="B40" s="129"/>
      <c r="C40" s="120" t="s">
        <v>919</v>
      </c>
      <c r="D40" s="130" t="s">
        <v>920</v>
      </c>
      <c r="E40" s="122" t="s">
        <v>95</v>
      </c>
      <c r="F40" s="122" t="s">
        <v>861</v>
      </c>
      <c r="G40" s="123">
        <v>3572000</v>
      </c>
      <c r="H40" s="124">
        <v>3392000</v>
      </c>
      <c r="I40" s="125" t="s">
        <v>913</v>
      </c>
      <c r="J40" s="126" t="str">
        <f t="shared" si="0"/>
        <v>▽</v>
      </c>
      <c r="K40" s="127">
        <f t="shared" si="1"/>
        <v>-5.0391937290033592E-2</v>
      </c>
      <c r="L40" s="120"/>
    </row>
    <row r="41" spans="1:12" ht="24.9" customHeight="1">
      <c r="A41" s="128"/>
      <c r="B41" s="129"/>
      <c r="C41" s="120" t="s">
        <v>921</v>
      </c>
      <c r="D41" s="130" t="s">
        <v>920</v>
      </c>
      <c r="E41" s="122" t="s">
        <v>16</v>
      </c>
      <c r="F41" s="122" t="s">
        <v>861</v>
      </c>
      <c r="G41" s="123">
        <v>35800</v>
      </c>
      <c r="H41" s="124">
        <v>34000</v>
      </c>
      <c r="I41" s="125" t="s">
        <v>913</v>
      </c>
      <c r="J41" s="126" t="str">
        <f t="shared" si="0"/>
        <v>▽</v>
      </c>
      <c r="K41" s="127">
        <f t="shared" si="1"/>
        <v>-5.027932960893855E-2</v>
      </c>
      <c r="L41" s="120"/>
    </row>
    <row r="42" spans="1:12" ht="24.9" customHeight="1">
      <c r="A42" s="128"/>
      <c r="B42" s="129"/>
      <c r="C42" s="120" t="s">
        <v>922</v>
      </c>
      <c r="D42" s="130" t="s">
        <v>923</v>
      </c>
      <c r="E42" s="122" t="s">
        <v>16</v>
      </c>
      <c r="F42" s="122" t="s">
        <v>861</v>
      </c>
      <c r="G42" s="123">
        <v>3150</v>
      </c>
      <c r="H42" s="124">
        <v>2850</v>
      </c>
      <c r="I42" s="125" t="s">
        <v>913</v>
      </c>
      <c r="J42" s="126" t="str">
        <f t="shared" si="0"/>
        <v>▽</v>
      </c>
      <c r="K42" s="127">
        <f t="shared" si="1"/>
        <v>-9.5238095238095233E-2</v>
      </c>
      <c r="L42" s="120"/>
    </row>
    <row r="43" spans="1:12" ht="24.9" customHeight="1">
      <c r="A43" s="128"/>
      <c r="B43" s="129"/>
      <c r="C43" s="120" t="s">
        <v>107</v>
      </c>
      <c r="D43" s="130" t="s">
        <v>924</v>
      </c>
      <c r="E43" s="122" t="s">
        <v>208</v>
      </c>
      <c r="F43" s="122" t="s">
        <v>861</v>
      </c>
      <c r="G43" s="123">
        <v>80850</v>
      </c>
      <c r="H43" s="124">
        <v>80850</v>
      </c>
      <c r="I43" s="125"/>
      <c r="J43" s="126" t="str">
        <f t="shared" si="0"/>
        <v>-</v>
      </c>
      <c r="K43" s="127" t="str">
        <f t="shared" si="1"/>
        <v/>
      </c>
      <c r="L43" s="120"/>
    </row>
    <row r="44" spans="1:12" ht="24.9" customHeight="1">
      <c r="A44" s="128"/>
      <c r="B44" s="129"/>
      <c r="C44" s="120" t="s">
        <v>925</v>
      </c>
      <c r="D44" s="130" t="s">
        <v>926</v>
      </c>
      <c r="E44" s="122" t="s">
        <v>16</v>
      </c>
      <c r="F44" s="122" t="s">
        <v>861</v>
      </c>
      <c r="G44" s="123">
        <v>34000</v>
      </c>
      <c r="H44" s="124">
        <v>34000</v>
      </c>
      <c r="I44" s="125"/>
      <c r="J44" s="126" t="str">
        <f t="shared" si="0"/>
        <v>-</v>
      </c>
      <c r="K44" s="127" t="str">
        <f t="shared" si="1"/>
        <v/>
      </c>
      <c r="L44" s="120"/>
    </row>
    <row r="45" spans="1:12" ht="24.9" customHeight="1">
      <c r="A45" s="128"/>
      <c r="B45" s="129"/>
      <c r="C45" s="120" t="s">
        <v>927</v>
      </c>
      <c r="D45" s="130" t="s">
        <v>928</v>
      </c>
      <c r="E45" s="122" t="s">
        <v>16</v>
      </c>
      <c r="F45" s="122" t="s">
        <v>861</v>
      </c>
      <c r="G45" s="123">
        <v>5290</v>
      </c>
      <c r="H45" s="124">
        <v>5190</v>
      </c>
      <c r="I45" s="125" t="s">
        <v>876</v>
      </c>
      <c r="J45" s="126" t="str">
        <f t="shared" si="0"/>
        <v>▽</v>
      </c>
      <c r="K45" s="127">
        <f t="shared" si="1"/>
        <v>-1.890359168241966E-2</v>
      </c>
      <c r="L45" s="120"/>
    </row>
    <row r="46" spans="1:12" ht="24.9" customHeight="1">
      <c r="A46" s="131"/>
      <c r="B46" s="132"/>
      <c r="C46" s="120" t="s">
        <v>115</v>
      </c>
      <c r="D46" s="130" t="s">
        <v>929</v>
      </c>
      <c r="E46" s="122" t="s">
        <v>930</v>
      </c>
      <c r="F46" s="122" t="s">
        <v>861</v>
      </c>
      <c r="G46" s="123">
        <v>3680</v>
      </c>
      <c r="H46" s="124">
        <v>3630</v>
      </c>
      <c r="I46" s="125" t="s">
        <v>876</v>
      </c>
      <c r="J46" s="126" t="str">
        <f t="shared" si="0"/>
        <v>▽</v>
      </c>
      <c r="K46" s="127">
        <f t="shared" si="1"/>
        <v>-1.358695652173913E-2</v>
      </c>
      <c r="L46" s="120"/>
    </row>
    <row r="47" spans="1:12" ht="24.9" customHeight="1">
      <c r="A47" s="118" t="s">
        <v>931</v>
      </c>
      <c r="B47" s="119"/>
      <c r="C47" s="120" t="s">
        <v>119</v>
      </c>
      <c r="D47" s="130" t="s">
        <v>932</v>
      </c>
      <c r="E47" s="122" t="s">
        <v>124</v>
      </c>
      <c r="F47" s="122" t="s">
        <v>861</v>
      </c>
      <c r="G47" s="123">
        <v>38000</v>
      </c>
      <c r="H47" s="124">
        <v>38000</v>
      </c>
      <c r="I47" s="125"/>
      <c r="J47" s="126" t="str">
        <f t="shared" si="0"/>
        <v>-</v>
      </c>
      <c r="K47" s="127" t="str">
        <f t="shared" si="1"/>
        <v/>
      </c>
      <c r="L47" s="120"/>
    </row>
    <row r="48" spans="1:12" ht="24.9" customHeight="1">
      <c r="A48" s="128"/>
      <c r="B48" s="129"/>
      <c r="C48" s="120" t="s">
        <v>122</v>
      </c>
      <c r="D48" s="130" t="s">
        <v>933</v>
      </c>
      <c r="E48" s="122" t="s">
        <v>124</v>
      </c>
      <c r="F48" s="122" t="s">
        <v>861</v>
      </c>
      <c r="G48" s="123">
        <v>30000</v>
      </c>
      <c r="H48" s="124">
        <v>30000</v>
      </c>
      <c r="I48" s="125"/>
      <c r="J48" s="126" t="str">
        <f t="shared" si="0"/>
        <v>-</v>
      </c>
      <c r="K48" s="127" t="str">
        <f t="shared" si="1"/>
        <v/>
      </c>
      <c r="L48" s="120"/>
    </row>
    <row r="49" spans="1:12" ht="24.9" customHeight="1">
      <c r="A49" s="128"/>
      <c r="B49" s="129"/>
      <c r="C49" s="120" t="s">
        <v>125</v>
      </c>
      <c r="D49" s="130" t="s">
        <v>934</v>
      </c>
      <c r="E49" s="122" t="s">
        <v>124</v>
      </c>
      <c r="F49" s="122" t="s">
        <v>861</v>
      </c>
      <c r="G49" s="123">
        <v>30000</v>
      </c>
      <c r="H49" s="124">
        <v>30000</v>
      </c>
      <c r="I49" s="125"/>
      <c r="J49" s="126" t="str">
        <f t="shared" si="0"/>
        <v>-</v>
      </c>
      <c r="K49" s="127" t="str">
        <f t="shared" si="1"/>
        <v/>
      </c>
      <c r="L49" s="120"/>
    </row>
    <row r="50" spans="1:12" ht="24.9" customHeight="1">
      <c r="A50" s="128"/>
      <c r="B50" s="129" t="s">
        <v>935</v>
      </c>
      <c r="C50" s="120" t="s">
        <v>127</v>
      </c>
      <c r="D50" s="130" t="s">
        <v>936</v>
      </c>
      <c r="E50" s="122" t="s">
        <v>130</v>
      </c>
      <c r="F50" s="122" t="s">
        <v>861</v>
      </c>
      <c r="G50" s="123">
        <v>7400</v>
      </c>
      <c r="H50" s="124">
        <v>7400</v>
      </c>
      <c r="I50" s="125"/>
      <c r="J50" s="126" t="str">
        <f t="shared" si="0"/>
        <v>-</v>
      </c>
      <c r="K50" s="127" t="str">
        <f t="shared" si="1"/>
        <v/>
      </c>
      <c r="L50" s="120"/>
    </row>
    <row r="51" spans="1:12" ht="24.9" customHeight="1">
      <c r="A51" s="128"/>
      <c r="B51" s="129" t="s">
        <v>935</v>
      </c>
      <c r="C51" s="120" t="s">
        <v>131</v>
      </c>
      <c r="D51" s="130" t="s">
        <v>937</v>
      </c>
      <c r="E51" s="122" t="s">
        <v>130</v>
      </c>
      <c r="F51" s="122" t="s">
        <v>861</v>
      </c>
      <c r="G51" s="123">
        <v>16000</v>
      </c>
      <c r="H51" s="124">
        <v>16000</v>
      </c>
      <c r="I51" s="125"/>
      <c r="J51" s="126" t="str">
        <f t="shared" si="0"/>
        <v>-</v>
      </c>
      <c r="K51" s="127" t="str">
        <f t="shared" si="1"/>
        <v/>
      </c>
      <c r="L51" s="120"/>
    </row>
    <row r="52" spans="1:12" ht="24.9" customHeight="1">
      <c r="A52" s="128"/>
      <c r="B52" s="129"/>
      <c r="C52" s="120" t="s">
        <v>133</v>
      </c>
      <c r="D52" s="130" t="s">
        <v>938</v>
      </c>
      <c r="E52" s="122" t="s">
        <v>130</v>
      </c>
      <c r="F52" s="122" t="s">
        <v>861</v>
      </c>
      <c r="G52" s="123">
        <v>7500</v>
      </c>
      <c r="H52" s="124">
        <v>7500</v>
      </c>
      <c r="I52" s="125"/>
      <c r="J52" s="126" t="str">
        <f t="shared" si="0"/>
        <v>-</v>
      </c>
      <c r="K52" s="127" t="str">
        <f t="shared" si="1"/>
        <v/>
      </c>
      <c r="L52" s="120"/>
    </row>
    <row r="53" spans="1:12" ht="24.9" customHeight="1">
      <c r="A53" s="128"/>
      <c r="B53" s="129"/>
      <c r="C53" s="120" t="s">
        <v>135</v>
      </c>
      <c r="D53" s="130" t="s">
        <v>939</v>
      </c>
      <c r="E53" s="122" t="s">
        <v>124</v>
      </c>
      <c r="F53" s="122" t="s">
        <v>882</v>
      </c>
      <c r="G53" s="123">
        <v>91086</v>
      </c>
      <c r="H53" s="124">
        <v>91086</v>
      </c>
      <c r="I53" s="125"/>
      <c r="J53" s="126" t="str">
        <f t="shared" si="0"/>
        <v>-</v>
      </c>
      <c r="K53" s="127" t="str">
        <f t="shared" si="1"/>
        <v/>
      </c>
      <c r="L53" s="120"/>
    </row>
    <row r="54" spans="1:12" ht="24.9" customHeight="1">
      <c r="A54" s="128"/>
      <c r="B54" s="129"/>
      <c r="C54" s="120" t="s">
        <v>137</v>
      </c>
      <c r="D54" s="130" t="s">
        <v>940</v>
      </c>
      <c r="E54" s="122" t="s">
        <v>139</v>
      </c>
      <c r="F54" s="122" t="s">
        <v>861</v>
      </c>
      <c r="G54" s="123">
        <v>2700</v>
      </c>
      <c r="H54" s="124">
        <v>2700</v>
      </c>
      <c r="I54" s="125"/>
      <c r="J54" s="126" t="str">
        <f t="shared" si="0"/>
        <v>-</v>
      </c>
      <c r="K54" s="127" t="str">
        <f t="shared" si="1"/>
        <v/>
      </c>
      <c r="L54" s="120"/>
    </row>
    <row r="55" spans="1:12" ht="24.9" customHeight="1">
      <c r="A55" s="128"/>
      <c r="B55" s="129"/>
      <c r="C55" s="120" t="s">
        <v>140</v>
      </c>
      <c r="D55" s="130" t="s">
        <v>940</v>
      </c>
      <c r="E55" s="122" t="s">
        <v>139</v>
      </c>
      <c r="F55" s="122" t="s">
        <v>861</v>
      </c>
      <c r="G55" s="123">
        <v>2400</v>
      </c>
      <c r="H55" s="124">
        <v>2400</v>
      </c>
      <c r="I55" s="125"/>
      <c r="J55" s="126" t="str">
        <f t="shared" si="0"/>
        <v>-</v>
      </c>
      <c r="K55" s="127" t="str">
        <f t="shared" si="1"/>
        <v/>
      </c>
      <c r="L55" s="120"/>
    </row>
    <row r="56" spans="1:12" ht="24.9" customHeight="1">
      <c r="A56" s="128"/>
      <c r="B56" s="129"/>
      <c r="C56" s="120" t="s">
        <v>141</v>
      </c>
      <c r="D56" s="130" t="s">
        <v>941</v>
      </c>
      <c r="E56" s="122" t="s">
        <v>139</v>
      </c>
      <c r="F56" s="122" t="s">
        <v>861</v>
      </c>
      <c r="G56" s="123">
        <v>6500</v>
      </c>
      <c r="H56" s="124">
        <v>6500</v>
      </c>
      <c r="I56" s="125"/>
      <c r="J56" s="126" t="str">
        <f t="shared" si="0"/>
        <v>-</v>
      </c>
      <c r="K56" s="127" t="str">
        <f t="shared" si="1"/>
        <v/>
      </c>
      <c r="L56" s="120"/>
    </row>
    <row r="57" spans="1:12" ht="24.9" customHeight="1">
      <c r="A57" s="128"/>
      <c r="B57" s="129"/>
      <c r="C57" s="120" t="s">
        <v>143</v>
      </c>
      <c r="D57" s="130" t="s">
        <v>942</v>
      </c>
      <c r="E57" s="122" t="s">
        <v>139</v>
      </c>
      <c r="F57" s="122" t="s">
        <v>861</v>
      </c>
      <c r="G57" s="123">
        <v>3000</v>
      </c>
      <c r="H57" s="124">
        <v>3000</v>
      </c>
      <c r="I57" s="125"/>
      <c r="J57" s="126" t="str">
        <f t="shared" si="0"/>
        <v>-</v>
      </c>
      <c r="K57" s="127" t="str">
        <f t="shared" si="1"/>
        <v/>
      </c>
      <c r="L57" s="120"/>
    </row>
    <row r="58" spans="1:12" ht="24.9" customHeight="1">
      <c r="A58" s="128"/>
      <c r="B58" s="129"/>
      <c r="C58" s="120" t="s">
        <v>145</v>
      </c>
      <c r="D58" s="130" t="s">
        <v>942</v>
      </c>
      <c r="E58" s="122" t="s">
        <v>139</v>
      </c>
      <c r="F58" s="122" t="s">
        <v>861</v>
      </c>
      <c r="G58" s="123">
        <v>2700</v>
      </c>
      <c r="H58" s="124">
        <v>2700</v>
      </c>
      <c r="I58" s="125"/>
      <c r="J58" s="126" t="str">
        <f t="shared" si="0"/>
        <v>-</v>
      </c>
      <c r="K58" s="127" t="str">
        <f t="shared" si="1"/>
        <v/>
      </c>
      <c r="L58" s="120"/>
    </row>
    <row r="59" spans="1:12" ht="24.9" customHeight="1">
      <c r="A59" s="131"/>
      <c r="B59" s="132"/>
      <c r="C59" s="120" t="s">
        <v>146</v>
      </c>
      <c r="D59" s="130" t="s">
        <v>943</v>
      </c>
      <c r="E59" s="122" t="s">
        <v>139</v>
      </c>
      <c r="F59" s="122" t="s">
        <v>861</v>
      </c>
      <c r="G59" s="123">
        <v>7000</v>
      </c>
      <c r="H59" s="124">
        <v>7000</v>
      </c>
      <c r="I59" s="125"/>
      <c r="J59" s="126" t="str">
        <f t="shared" si="0"/>
        <v>-</v>
      </c>
      <c r="K59" s="127" t="str">
        <f t="shared" si="1"/>
        <v/>
      </c>
      <c r="L59" s="120"/>
    </row>
    <row r="60" spans="1:12" ht="24.9" customHeight="1">
      <c r="A60" s="118" t="s">
        <v>944</v>
      </c>
      <c r="B60" s="119"/>
      <c r="C60" s="120" t="s">
        <v>945</v>
      </c>
      <c r="D60" s="130" t="s">
        <v>946</v>
      </c>
      <c r="E60" s="122" t="s">
        <v>50</v>
      </c>
      <c r="F60" s="122" t="s">
        <v>861</v>
      </c>
      <c r="G60" s="123">
        <v>2230</v>
      </c>
      <c r="H60" s="124">
        <v>2230</v>
      </c>
      <c r="I60" s="125"/>
      <c r="J60" s="126" t="str">
        <f t="shared" si="0"/>
        <v>-</v>
      </c>
      <c r="K60" s="127" t="str">
        <f t="shared" si="1"/>
        <v/>
      </c>
      <c r="L60" s="120"/>
    </row>
    <row r="61" spans="1:12" ht="24.9" customHeight="1">
      <c r="A61" s="128"/>
      <c r="B61" s="129"/>
      <c r="C61" s="120" t="s">
        <v>947</v>
      </c>
      <c r="D61" s="130" t="s">
        <v>948</v>
      </c>
      <c r="E61" s="122" t="s">
        <v>50</v>
      </c>
      <c r="F61" s="122" t="s">
        <v>861</v>
      </c>
      <c r="G61" s="123">
        <v>2970</v>
      </c>
      <c r="H61" s="124">
        <v>2970</v>
      </c>
      <c r="I61" s="125"/>
      <c r="J61" s="126" t="str">
        <f t="shared" si="0"/>
        <v>-</v>
      </c>
      <c r="K61" s="127" t="str">
        <f t="shared" si="1"/>
        <v/>
      </c>
      <c r="L61" s="120"/>
    </row>
    <row r="62" spans="1:12" ht="24.9" customHeight="1">
      <c r="A62" s="128"/>
      <c r="B62" s="129"/>
      <c r="C62" s="120" t="s">
        <v>949</v>
      </c>
      <c r="D62" s="130" t="s">
        <v>950</v>
      </c>
      <c r="E62" s="122" t="s">
        <v>50</v>
      </c>
      <c r="F62" s="122" t="s">
        <v>861</v>
      </c>
      <c r="G62" s="123">
        <v>6490</v>
      </c>
      <c r="H62" s="124">
        <v>6490</v>
      </c>
      <c r="I62" s="125"/>
      <c r="J62" s="126" t="str">
        <f t="shared" si="0"/>
        <v>-</v>
      </c>
      <c r="K62" s="127" t="str">
        <f t="shared" si="1"/>
        <v/>
      </c>
      <c r="L62" s="120"/>
    </row>
    <row r="63" spans="1:12" ht="24.9" customHeight="1">
      <c r="A63" s="128"/>
      <c r="B63" s="129"/>
      <c r="C63" s="120" t="s">
        <v>951</v>
      </c>
      <c r="D63" s="130" t="s">
        <v>250</v>
      </c>
      <c r="E63" s="122" t="s">
        <v>50</v>
      </c>
      <c r="F63" s="122" t="s">
        <v>861</v>
      </c>
      <c r="G63" s="123">
        <v>960</v>
      </c>
      <c r="H63" s="124">
        <v>960</v>
      </c>
      <c r="I63" s="125"/>
      <c r="J63" s="126" t="str">
        <f t="shared" si="0"/>
        <v>-</v>
      </c>
      <c r="K63" s="127" t="str">
        <f t="shared" si="1"/>
        <v/>
      </c>
      <c r="L63" s="120"/>
    </row>
    <row r="64" spans="1:12" ht="24.9" customHeight="1">
      <c r="A64" s="128"/>
      <c r="B64" s="129"/>
      <c r="C64" s="120" t="s">
        <v>952</v>
      </c>
      <c r="D64" s="130" t="s">
        <v>953</v>
      </c>
      <c r="E64" s="122" t="s">
        <v>930</v>
      </c>
      <c r="F64" s="122" t="s">
        <v>861</v>
      </c>
      <c r="G64" s="123">
        <v>4040</v>
      </c>
      <c r="H64" s="124">
        <v>4040</v>
      </c>
      <c r="I64" s="125"/>
      <c r="J64" s="126" t="str">
        <f t="shared" si="0"/>
        <v>-</v>
      </c>
      <c r="K64" s="127" t="str">
        <f t="shared" si="1"/>
        <v/>
      </c>
      <c r="L64" s="120"/>
    </row>
    <row r="65" spans="1:12" ht="24.9" customHeight="1">
      <c r="A65" s="128"/>
      <c r="B65" s="129"/>
      <c r="C65" s="120" t="s">
        <v>954</v>
      </c>
      <c r="D65" s="130" t="s">
        <v>955</v>
      </c>
      <c r="E65" s="122" t="s">
        <v>50</v>
      </c>
      <c r="F65" s="122" t="s">
        <v>861</v>
      </c>
      <c r="G65" s="123">
        <v>6560</v>
      </c>
      <c r="H65" s="124">
        <v>6560</v>
      </c>
      <c r="I65" s="125"/>
      <c r="J65" s="126" t="str">
        <f t="shared" si="0"/>
        <v>-</v>
      </c>
      <c r="K65" s="127" t="str">
        <f t="shared" si="1"/>
        <v/>
      </c>
      <c r="L65" s="120"/>
    </row>
    <row r="66" spans="1:12" ht="24.9" customHeight="1">
      <c r="A66" s="128"/>
      <c r="B66" s="129"/>
      <c r="C66" s="120" t="s">
        <v>956</v>
      </c>
      <c r="D66" s="130" t="s">
        <v>957</v>
      </c>
      <c r="E66" s="122" t="s">
        <v>50</v>
      </c>
      <c r="F66" s="122" t="s">
        <v>861</v>
      </c>
      <c r="G66" s="123">
        <v>800</v>
      </c>
      <c r="H66" s="124">
        <v>800</v>
      </c>
      <c r="I66" s="125"/>
      <c r="J66" s="126" t="str">
        <f t="shared" si="0"/>
        <v>-</v>
      </c>
      <c r="K66" s="127" t="str">
        <f t="shared" si="1"/>
        <v/>
      </c>
      <c r="L66" s="120"/>
    </row>
    <row r="67" spans="1:12" ht="24.9" customHeight="1">
      <c r="A67" s="128"/>
      <c r="B67" s="129"/>
      <c r="C67" s="120" t="s">
        <v>257</v>
      </c>
      <c r="D67" s="130" t="s">
        <v>958</v>
      </c>
      <c r="E67" s="122" t="s">
        <v>50</v>
      </c>
      <c r="F67" s="122" t="s">
        <v>861</v>
      </c>
      <c r="G67" s="123">
        <v>53590</v>
      </c>
      <c r="H67" s="124">
        <v>53590</v>
      </c>
      <c r="I67" s="125"/>
      <c r="J67" s="126" t="str">
        <f t="shared" si="0"/>
        <v>-</v>
      </c>
      <c r="K67" s="127" t="str">
        <f t="shared" si="1"/>
        <v/>
      </c>
      <c r="L67" s="120"/>
    </row>
    <row r="68" spans="1:12" ht="24.9" customHeight="1">
      <c r="A68" s="128"/>
      <c r="B68" s="129"/>
      <c r="C68" s="120" t="s">
        <v>259</v>
      </c>
      <c r="D68" s="130" t="s">
        <v>959</v>
      </c>
      <c r="E68" s="122" t="s">
        <v>68</v>
      </c>
      <c r="F68" s="122" t="s">
        <v>861</v>
      </c>
      <c r="G68" s="123">
        <v>760</v>
      </c>
      <c r="H68" s="124">
        <v>760</v>
      </c>
      <c r="I68" s="125"/>
      <c r="J68" s="126" t="str">
        <f t="shared" ref="J68:J131" si="2">IF(K68="","-",IF(K68&gt;0,"▲","▽"))</f>
        <v>-</v>
      </c>
      <c r="K68" s="127" t="str">
        <f t="shared" ref="K68:K131" si="3">IF(H68="","",IF(G68=H68,"",(H68-G68)/G68))</f>
        <v/>
      </c>
      <c r="L68" s="120"/>
    </row>
    <row r="69" spans="1:12" ht="24.9" customHeight="1">
      <c r="A69" s="128"/>
      <c r="B69" s="129"/>
      <c r="C69" s="120" t="s">
        <v>960</v>
      </c>
      <c r="D69" s="130" t="s">
        <v>961</v>
      </c>
      <c r="E69" s="122" t="s">
        <v>68</v>
      </c>
      <c r="F69" s="122" t="s">
        <v>861</v>
      </c>
      <c r="G69" s="123">
        <v>25830</v>
      </c>
      <c r="H69" s="124">
        <v>25830</v>
      </c>
      <c r="I69" s="125"/>
      <c r="J69" s="126" t="str">
        <f t="shared" si="2"/>
        <v>-</v>
      </c>
      <c r="K69" s="127" t="str">
        <f t="shared" si="3"/>
        <v/>
      </c>
      <c r="L69" s="120"/>
    </row>
    <row r="70" spans="1:12" ht="24.9" customHeight="1">
      <c r="A70" s="128"/>
      <c r="B70" s="129" t="s">
        <v>935</v>
      </c>
      <c r="C70" s="120" t="s">
        <v>283</v>
      </c>
      <c r="D70" s="130" t="s">
        <v>962</v>
      </c>
      <c r="E70" s="122" t="s">
        <v>963</v>
      </c>
      <c r="F70" s="122" t="s">
        <v>861</v>
      </c>
      <c r="G70" s="123">
        <v>1105000</v>
      </c>
      <c r="H70" s="124">
        <v>1105000</v>
      </c>
      <c r="I70" s="125"/>
      <c r="J70" s="126" t="str">
        <f t="shared" si="2"/>
        <v>-</v>
      </c>
      <c r="K70" s="127" t="str">
        <f t="shared" si="3"/>
        <v/>
      </c>
      <c r="L70" s="120"/>
    </row>
    <row r="71" spans="1:12" ht="24.9" customHeight="1">
      <c r="A71" s="128"/>
      <c r="B71" s="129"/>
      <c r="C71" s="120" t="s">
        <v>264</v>
      </c>
      <c r="D71" s="130" t="s">
        <v>964</v>
      </c>
      <c r="E71" s="122" t="s">
        <v>68</v>
      </c>
      <c r="F71" s="122" t="s">
        <v>861</v>
      </c>
      <c r="G71" s="123">
        <v>11310</v>
      </c>
      <c r="H71" s="124">
        <v>11310</v>
      </c>
      <c r="I71" s="125"/>
      <c r="J71" s="126" t="str">
        <f t="shared" si="2"/>
        <v>-</v>
      </c>
      <c r="K71" s="127" t="str">
        <f t="shared" si="3"/>
        <v/>
      </c>
      <c r="L71" s="120"/>
    </row>
    <row r="72" spans="1:12" ht="24.9" customHeight="1">
      <c r="A72" s="128"/>
      <c r="B72" s="129"/>
      <c r="C72" s="120" t="s">
        <v>266</v>
      </c>
      <c r="D72" s="130" t="s">
        <v>965</v>
      </c>
      <c r="E72" s="122" t="s">
        <v>68</v>
      </c>
      <c r="F72" s="122" t="s">
        <v>861</v>
      </c>
      <c r="G72" s="123">
        <v>128950</v>
      </c>
      <c r="H72" s="124">
        <v>128950</v>
      </c>
      <c r="I72" s="125"/>
      <c r="J72" s="126" t="str">
        <f t="shared" si="2"/>
        <v>-</v>
      </c>
      <c r="K72" s="127" t="str">
        <f t="shared" si="3"/>
        <v/>
      </c>
      <c r="L72" s="120"/>
    </row>
    <row r="73" spans="1:12" ht="24.9" customHeight="1">
      <c r="A73" s="128"/>
      <c r="B73" s="129"/>
      <c r="C73" s="120" t="s">
        <v>270</v>
      </c>
      <c r="D73" s="130" t="s">
        <v>966</v>
      </c>
      <c r="E73" s="122" t="s">
        <v>967</v>
      </c>
      <c r="F73" s="122" t="s">
        <v>861</v>
      </c>
      <c r="G73" s="123">
        <v>230000</v>
      </c>
      <c r="H73" s="124">
        <v>230000</v>
      </c>
      <c r="I73" s="125"/>
      <c r="J73" s="126" t="str">
        <f t="shared" si="2"/>
        <v>-</v>
      </c>
      <c r="K73" s="127" t="str">
        <f t="shared" si="3"/>
        <v/>
      </c>
      <c r="L73" s="120"/>
    </row>
    <row r="74" spans="1:12" ht="24.9" customHeight="1">
      <c r="A74" s="128"/>
      <c r="B74" s="129"/>
      <c r="C74" s="120" t="s">
        <v>275</v>
      </c>
      <c r="D74" s="130" t="s">
        <v>968</v>
      </c>
      <c r="E74" s="122" t="s">
        <v>967</v>
      </c>
      <c r="F74" s="122" t="s">
        <v>861</v>
      </c>
      <c r="G74" s="123">
        <v>62000</v>
      </c>
      <c r="H74" s="124">
        <v>62000</v>
      </c>
      <c r="I74" s="125"/>
      <c r="J74" s="126" t="str">
        <f t="shared" si="2"/>
        <v>-</v>
      </c>
      <c r="K74" s="127" t="str">
        <f t="shared" si="3"/>
        <v/>
      </c>
      <c r="L74" s="120"/>
    </row>
    <row r="75" spans="1:12" ht="24.9" customHeight="1">
      <c r="A75" s="128"/>
      <c r="B75" s="129"/>
      <c r="C75" s="120" t="s">
        <v>273</v>
      </c>
      <c r="D75" s="130" t="s">
        <v>274</v>
      </c>
      <c r="E75" s="122" t="s">
        <v>967</v>
      </c>
      <c r="F75" s="122" t="s">
        <v>861</v>
      </c>
      <c r="G75" s="123">
        <v>169000</v>
      </c>
      <c r="H75" s="124">
        <v>169000</v>
      </c>
      <c r="I75" s="125"/>
      <c r="J75" s="126" t="str">
        <f t="shared" si="2"/>
        <v>-</v>
      </c>
      <c r="K75" s="127" t="str">
        <f t="shared" si="3"/>
        <v/>
      </c>
      <c r="L75" s="120"/>
    </row>
    <row r="76" spans="1:12" ht="24.9" customHeight="1">
      <c r="A76" s="128"/>
      <c r="B76" s="129"/>
      <c r="C76" s="120" t="s">
        <v>278</v>
      </c>
      <c r="D76" s="130" t="s">
        <v>969</v>
      </c>
      <c r="E76" s="122" t="s">
        <v>963</v>
      </c>
      <c r="F76" s="122" t="s">
        <v>861</v>
      </c>
      <c r="G76" s="123">
        <v>600000</v>
      </c>
      <c r="H76" s="124">
        <v>600000</v>
      </c>
      <c r="I76" s="125"/>
      <c r="J76" s="126" t="str">
        <f t="shared" si="2"/>
        <v>-</v>
      </c>
      <c r="K76" s="127" t="str">
        <f t="shared" si="3"/>
        <v/>
      </c>
      <c r="L76" s="120"/>
    </row>
    <row r="77" spans="1:12" ht="24.9" customHeight="1">
      <c r="A77" s="128"/>
      <c r="B77" s="129"/>
      <c r="C77" s="120" t="s">
        <v>281</v>
      </c>
      <c r="D77" s="130" t="s">
        <v>970</v>
      </c>
      <c r="E77" s="122" t="s">
        <v>963</v>
      </c>
      <c r="F77" s="122" t="s">
        <v>861</v>
      </c>
      <c r="G77" s="123">
        <v>499400</v>
      </c>
      <c r="H77" s="124">
        <v>499400</v>
      </c>
      <c r="I77" s="125"/>
      <c r="J77" s="126" t="str">
        <f t="shared" si="2"/>
        <v>-</v>
      </c>
      <c r="K77" s="127" t="str">
        <f t="shared" si="3"/>
        <v/>
      </c>
      <c r="L77" s="120"/>
    </row>
    <row r="78" spans="1:12" ht="24.9" customHeight="1">
      <c r="A78" s="128"/>
      <c r="B78" s="129"/>
      <c r="C78" s="120" t="s">
        <v>971</v>
      </c>
      <c r="D78" s="130" t="s">
        <v>972</v>
      </c>
      <c r="E78" s="122" t="s">
        <v>963</v>
      </c>
      <c r="F78" s="122" t="s">
        <v>861</v>
      </c>
      <c r="G78" s="123">
        <v>13455000</v>
      </c>
      <c r="H78" s="124">
        <v>13455000</v>
      </c>
      <c r="I78" s="125"/>
      <c r="J78" s="126" t="str">
        <f t="shared" si="2"/>
        <v>-</v>
      </c>
      <c r="K78" s="127" t="str">
        <f t="shared" si="3"/>
        <v/>
      </c>
      <c r="L78" s="120"/>
    </row>
    <row r="79" spans="1:12" ht="24.9" customHeight="1">
      <c r="A79" s="128"/>
      <c r="B79" s="129"/>
      <c r="C79" s="120" t="s">
        <v>288</v>
      </c>
      <c r="D79" s="130" t="s">
        <v>973</v>
      </c>
      <c r="E79" s="122" t="s">
        <v>50</v>
      </c>
      <c r="F79" s="122" t="s">
        <v>861</v>
      </c>
      <c r="G79" s="123">
        <v>5220</v>
      </c>
      <c r="H79" s="124">
        <v>5220</v>
      </c>
      <c r="I79" s="125"/>
      <c r="J79" s="126" t="str">
        <f t="shared" si="2"/>
        <v>-</v>
      </c>
      <c r="K79" s="127" t="str">
        <f t="shared" si="3"/>
        <v/>
      </c>
      <c r="L79" s="120"/>
    </row>
    <row r="80" spans="1:12" ht="24.9" customHeight="1">
      <c r="A80" s="131"/>
      <c r="B80" s="132"/>
      <c r="C80" s="120" t="s">
        <v>974</v>
      </c>
      <c r="D80" s="130" t="s">
        <v>975</v>
      </c>
      <c r="E80" s="122" t="s">
        <v>68</v>
      </c>
      <c r="F80" s="122" t="s">
        <v>861</v>
      </c>
      <c r="G80" s="123">
        <v>475640</v>
      </c>
      <c r="H80" s="124">
        <v>475640</v>
      </c>
      <c r="I80" s="125"/>
      <c r="J80" s="126" t="str">
        <f t="shared" si="2"/>
        <v>-</v>
      </c>
      <c r="K80" s="127" t="str">
        <f t="shared" si="3"/>
        <v/>
      </c>
      <c r="L80" s="120"/>
    </row>
    <row r="81" spans="1:12" ht="24.9" customHeight="1">
      <c r="A81" s="118" t="s">
        <v>976</v>
      </c>
      <c r="B81" s="119"/>
      <c r="C81" s="120" t="s">
        <v>977</v>
      </c>
      <c r="D81" s="130" t="s">
        <v>978</v>
      </c>
      <c r="E81" s="122" t="s">
        <v>50</v>
      </c>
      <c r="F81" s="122" t="s">
        <v>861</v>
      </c>
      <c r="G81" s="123">
        <v>337</v>
      </c>
      <c r="H81" s="124">
        <v>337</v>
      </c>
      <c r="I81" s="125"/>
      <c r="J81" s="126" t="str">
        <f t="shared" si="2"/>
        <v>-</v>
      </c>
      <c r="K81" s="127" t="str">
        <f t="shared" si="3"/>
        <v/>
      </c>
      <c r="L81" s="120"/>
    </row>
    <row r="82" spans="1:12" ht="24.9" customHeight="1">
      <c r="A82" s="128"/>
      <c r="B82" s="129"/>
      <c r="C82" s="120" t="s">
        <v>979</v>
      </c>
      <c r="D82" s="130" t="s">
        <v>980</v>
      </c>
      <c r="E82" s="122" t="s">
        <v>50</v>
      </c>
      <c r="F82" s="122" t="s">
        <v>861</v>
      </c>
      <c r="G82" s="123">
        <v>2300</v>
      </c>
      <c r="H82" s="124">
        <v>2300</v>
      </c>
      <c r="I82" s="125"/>
      <c r="J82" s="126" t="str">
        <f t="shared" si="2"/>
        <v>-</v>
      </c>
      <c r="K82" s="127" t="str">
        <f t="shared" si="3"/>
        <v/>
      </c>
      <c r="L82" s="120"/>
    </row>
    <row r="83" spans="1:12" ht="24.9" customHeight="1">
      <c r="A83" s="128"/>
      <c r="B83" s="129"/>
      <c r="C83" s="120" t="s">
        <v>295</v>
      </c>
      <c r="D83" s="130" t="s">
        <v>981</v>
      </c>
      <c r="E83" s="122" t="s">
        <v>50</v>
      </c>
      <c r="F83" s="122" t="s">
        <v>861</v>
      </c>
      <c r="G83" s="123">
        <v>755</v>
      </c>
      <c r="H83" s="124">
        <v>755</v>
      </c>
      <c r="I83" s="125"/>
      <c r="J83" s="126" t="str">
        <f t="shared" si="2"/>
        <v>-</v>
      </c>
      <c r="K83" s="127" t="str">
        <f t="shared" si="3"/>
        <v/>
      </c>
      <c r="L83" s="120"/>
    </row>
    <row r="84" spans="1:12" ht="24.9" customHeight="1">
      <c r="A84" s="128"/>
      <c r="B84" s="129"/>
      <c r="C84" s="120" t="s">
        <v>982</v>
      </c>
      <c r="D84" s="130" t="s">
        <v>983</v>
      </c>
      <c r="E84" s="122" t="s">
        <v>50</v>
      </c>
      <c r="F84" s="122" t="s">
        <v>861</v>
      </c>
      <c r="G84" s="123">
        <v>910</v>
      </c>
      <c r="H84" s="124">
        <v>910</v>
      </c>
      <c r="I84" s="125"/>
      <c r="J84" s="126" t="str">
        <f t="shared" si="2"/>
        <v>-</v>
      </c>
      <c r="K84" s="127" t="str">
        <f t="shared" si="3"/>
        <v/>
      </c>
      <c r="L84" s="120"/>
    </row>
    <row r="85" spans="1:12" ht="24.9" customHeight="1">
      <c r="A85" s="128"/>
      <c r="B85" s="129"/>
      <c r="C85" s="120" t="s">
        <v>984</v>
      </c>
      <c r="D85" s="130" t="s">
        <v>985</v>
      </c>
      <c r="E85" s="122" t="s">
        <v>50</v>
      </c>
      <c r="F85" s="122" t="s">
        <v>861</v>
      </c>
      <c r="G85" s="123">
        <v>21320</v>
      </c>
      <c r="H85" s="124">
        <v>21320</v>
      </c>
      <c r="I85" s="125"/>
      <c r="J85" s="126" t="str">
        <f t="shared" si="2"/>
        <v>-</v>
      </c>
      <c r="K85" s="127" t="str">
        <f t="shared" si="3"/>
        <v/>
      </c>
      <c r="L85" s="120"/>
    </row>
    <row r="86" spans="1:12" ht="24.9" customHeight="1">
      <c r="A86" s="128"/>
      <c r="B86" s="129"/>
      <c r="C86" s="120" t="s">
        <v>986</v>
      </c>
      <c r="D86" s="130" t="s">
        <v>987</v>
      </c>
      <c r="E86" s="122" t="s">
        <v>50</v>
      </c>
      <c r="F86" s="122" t="s">
        <v>861</v>
      </c>
      <c r="G86" s="123">
        <v>790</v>
      </c>
      <c r="H86" s="124">
        <v>790</v>
      </c>
      <c r="I86" s="125"/>
      <c r="J86" s="126" t="str">
        <f t="shared" si="2"/>
        <v>-</v>
      </c>
      <c r="K86" s="127" t="str">
        <f t="shared" si="3"/>
        <v/>
      </c>
      <c r="L86" s="120"/>
    </row>
    <row r="87" spans="1:12" ht="24.9" customHeight="1">
      <c r="A87" s="128"/>
      <c r="B87" s="129"/>
      <c r="C87" s="120" t="s">
        <v>988</v>
      </c>
      <c r="D87" s="130" t="s">
        <v>989</v>
      </c>
      <c r="E87" s="122" t="s">
        <v>16</v>
      </c>
      <c r="F87" s="122" t="s">
        <v>861</v>
      </c>
      <c r="G87" s="123">
        <v>16662</v>
      </c>
      <c r="H87" s="124">
        <v>16662</v>
      </c>
      <c r="I87" s="125"/>
      <c r="J87" s="126" t="str">
        <f t="shared" si="2"/>
        <v>-</v>
      </c>
      <c r="K87" s="127" t="str">
        <f t="shared" si="3"/>
        <v/>
      </c>
      <c r="L87" s="120"/>
    </row>
    <row r="88" spans="1:12" ht="24.9" customHeight="1">
      <c r="A88" s="128"/>
      <c r="B88" s="129"/>
      <c r="C88" s="120" t="s">
        <v>990</v>
      </c>
      <c r="D88" s="130" t="s">
        <v>991</v>
      </c>
      <c r="E88" s="122" t="s">
        <v>50</v>
      </c>
      <c r="F88" s="122" t="s">
        <v>861</v>
      </c>
      <c r="G88" s="123">
        <v>3100</v>
      </c>
      <c r="H88" s="124">
        <v>3100</v>
      </c>
      <c r="I88" s="125"/>
      <c r="J88" s="126" t="str">
        <f t="shared" si="2"/>
        <v>-</v>
      </c>
      <c r="K88" s="127" t="str">
        <f t="shared" si="3"/>
        <v/>
      </c>
      <c r="L88" s="120"/>
    </row>
    <row r="89" spans="1:12" ht="24.9" customHeight="1">
      <c r="A89" s="128"/>
      <c r="B89" s="129"/>
      <c r="C89" s="120" t="s">
        <v>992</v>
      </c>
      <c r="D89" s="130" t="s">
        <v>993</v>
      </c>
      <c r="E89" s="122" t="s">
        <v>930</v>
      </c>
      <c r="F89" s="122" t="s">
        <v>861</v>
      </c>
      <c r="G89" s="123">
        <v>21500</v>
      </c>
      <c r="H89" s="124">
        <v>21500</v>
      </c>
      <c r="I89" s="125"/>
      <c r="J89" s="126" t="str">
        <f t="shared" si="2"/>
        <v>-</v>
      </c>
      <c r="K89" s="127" t="str">
        <f t="shared" si="3"/>
        <v/>
      </c>
      <c r="L89" s="120"/>
    </row>
    <row r="90" spans="1:12" ht="24.9" customHeight="1">
      <c r="A90" s="128"/>
      <c r="B90" s="129"/>
      <c r="C90" s="120" t="s">
        <v>309</v>
      </c>
      <c r="D90" s="130" t="s">
        <v>994</v>
      </c>
      <c r="E90" s="122" t="s">
        <v>963</v>
      </c>
      <c r="F90" s="122" t="s">
        <v>861</v>
      </c>
      <c r="G90" s="123">
        <v>14600000</v>
      </c>
      <c r="H90" s="124">
        <v>14600000</v>
      </c>
      <c r="I90" s="125"/>
      <c r="J90" s="126" t="str">
        <f t="shared" si="2"/>
        <v>-</v>
      </c>
      <c r="K90" s="127" t="str">
        <f t="shared" si="3"/>
        <v/>
      </c>
      <c r="L90" s="120"/>
    </row>
    <row r="91" spans="1:12" ht="24.9" customHeight="1">
      <c r="A91" s="128"/>
      <c r="B91" s="129"/>
      <c r="C91" s="120" t="s">
        <v>995</v>
      </c>
      <c r="D91" s="130" t="s">
        <v>996</v>
      </c>
      <c r="E91" s="122" t="s">
        <v>963</v>
      </c>
      <c r="F91" s="122" t="s">
        <v>861</v>
      </c>
      <c r="G91" s="123">
        <v>133700</v>
      </c>
      <c r="H91" s="124">
        <v>133700</v>
      </c>
      <c r="I91" s="125"/>
      <c r="J91" s="126" t="str">
        <f t="shared" si="2"/>
        <v>-</v>
      </c>
      <c r="K91" s="127" t="str">
        <f t="shared" si="3"/>
        <v/>
      </c>
      <c r="L91" s="120"/>
    </row>
    <row r="92" spans="1:12" ht="24.9" customHeight="1">
      <c r="A92" s="128"/>
      <c r="B92" s="129"/>
      <c r="C92" s="120" t="s">
        <v>313</v>
      </c>
      <c r="D92" s="130" t="s">
        <v>997</v>
      </c>
      <c r="E92" s="122" t="s">
        <v>963</v>
      </c>
      <c r="F92" s="122" t="s">
        <v>861</v>
      </c>
      <c r="G92" s="123">
        <v>82857</v>
      </c>
      <c r="H92" s="124">
        <v>82857</v>
      </c>
      <c r="I92" s="125"/>
      <c r="J92" s="126" t="str">
        <f t="shared" si="2"/>
        <v>-</v>
      </c>
      <c r="K92" s="127" t="str">
        <f t="shared" si="3"/>
        <v/>
      </c>
      <c r="L92" s="120"/>
    </row>
    <row r="93" spans="1:12" ht="24.9" customHeight="1">
      <c r="A93" s="128"/>
      <c r="B93" s="129"/>
      <c r="C93" s="120" t="s">
        <v>315</v>
      </c>
      <c r="D93" s="130" t="s">
        <v>998</v>
      </c>
      <c r="E93" s="122" t="s">
        <v>68</v>
      </c>
      <c r="F93" s="122" t="s">
        <v>861</v>
      </c>
      <c r="G93" s="123">
        <v>1900</v>
      </c>
      <c r="H93" s="124">
        <v>1900</v>
      </c>
      <c r="I93" s="125"/>
      <c r="J93" s="126" t="str">
        <f t="shared" si="2"/>
        <v>-</v>
      </c>
      <c r="K93" s="127" t="str">
        <f t="shared" si="3"/>
        <v/>
      </c>
      <c r="L93" s="120"/>
    </row>
    <row r="94" spans="1:12" ht="24.9" customHeight="1">
      <c r="A94" s="131"/>
      <c r="B94" s="132"/>
      <c r="C94" s="120" t="s">
        <v>317</v>
      </c>
      <c r="D94" s="130" t="s">
        <v>999</v>
      </c>
      <c r="E94" s="122" t="s">
        <v>68</v>
      </c>
      <c r="F94" s="122" t="s">
        <v>861</v>
      </c>
      <c r="G94" s="123">
        <v>115000</v>
      </c>
      <c r="H94" s="124">
        <v>115000</v>
      </c>
      <c r="I94" s="125"/>
      <c r="J94" s="126" t="str">
        <f t="shared" si="2"/>
        <v>-</v>
      </c>
      <c r="K94" s="127" t="str">
        <f t="shared" si="3"/>
        <v/>
      </c>
      <c r="L94" s="120"/>
    </row>
    <row r="95" spans="1:12" ht="24.9" customHeight="1">
      <c r="A95" s="122" t="s">
        <v>1000</v>
      </c>
      <c r="B95" s="122"/>
      <c r="C95" s="120" t="s">
        <v>319</v>
      </c>
      <c r="D95" s="130" t="s">
        <v>1001</v>
      </c>
      <c r="E95" s="122" t="s">
        <v>963</v>
      </c>
      <c r="F95" s="122" t="s">
        <v>861</v>
      </c>
      <c r="G95" s="123">
        <v>21000</v>
      </c>
      <c r="H95" s="124">
        <v>21000</v>
      </c>
      <c r="I95" s="125"/>
      <c r="J95" s="126" t="str">
        <f t="shared" si="2"/>
        <v>-</v>
      </c>
      <c r="K95" s="127" t="str">
        <f t="shared" si="3"/>
        <v/>
      </c>
      <c r="L95" s="120"/>
    </row>
    <row r="96" spans="1:12" ht="24.9" customHeight="1">
      <c r="A96" s="118" t="s">
        <v>1002</v>
      </c>
      <c r="B96" s="119"/>
      <c r="C96" s="120" t="s">
        <v>183</v>
      </c>
      <c r="D96" s="130" t="s">
        <v>1003</v>
      </c>
      <c r="E96" s="122" t="s">
        <v>208</v>
      </c>
      <c r="F96" s="122" t="s">
        <v>882</v>
      </c>
      <c r="G96" s="123">
        <v>90</v>
      </c>
      <c r="H96" s="124">
        <v>90</v>
      </c>
      <c r="I96" s="125"/>
      <c r="J96" s="126" t="str">
        <f t="shared" si="2"/>
        <v>-</v>
      </c>
      <c r="K96" s="127" t="str">
        <f t="shared" si="3"/>
        <v/>
      </c>
      <c r="L96" s="120"/>
    </row>
    <row r="97" spans="1:12" ht="24.9" customHeight="1">
      <c r="A97" s="128"/>
      <c r="B97" s="129"/>
      <c r="C97" s="120" t="s">
        <v>1004</v>
      </c>
      <c r="D97" s="130" t="s">
        <v>1005</v>
      </c>
      <c r="E97" s="122" t="s">
        <v>208</v>
      </c>
      <c r="F97" s="122" t="s">
        <v>882</v>
      </c>
      <c r="G97" s="123">
        <v>480</v>
      </c>
      <c r="H97" s="124">
        <v>480</v>
      </c>
      <c r="I97" s="125"/>
      <c r="J97" s="126" t="str">
        <f t="shared" si="2"/>
        <v>-</v>
      </c>
      <c r="K97" s="127" t="str">
        <f t="shared" si="3"/>
        <v/>
      </c>
      <c r="L97" s="120"/>
    </row>
    <row r="98" spans="1:12" ht="24.9" customHeight="1">
      <c r="A98" s="128"/>
      <c r="B98" s="129"/>
      <c r="C98" s="120" t="s">
        <v>1006</v>
      </c>
      <c r="D98" s="130" t="s">
        <v>1007</v>
      </c>
      <c r="E98" s="122" t="s">
        <v>208</v>
      </c>
      <c r="F98" s="122" t="s">
        <v>882</v>
      </c>
      <c r="G98" s="123">
        <v>1000</v>
      </c>
      <c r="H98" s="124">
        <v>1000</v>
      </c>
      <c r="I98" s="125"/>
      <c r="J98" s="126" t="str">
        <f t="shared" si="2"/>
        <v>-</v>
      </c>
      <c r="K98" s="127" t="str">
        <f t="shared" si="3"/>
        <v/>
      </c>
      <c r="L98" s="120"/>
    </row>
    <row r="99" spans="1:12" ht="24.9" customHeight="1">
      <c r="A99" s="128"/>
      <c r="B99" s="129"/>
      <c r="C99" s="120" t="s">
        <v>189</v>
      </c>
      <c r="D99" s="130" t="s">
        <v>1008</v>
      </c>
      <c r="E99" s="122" t="s">
        <v>157</v>
      </c>
      <c r="F99" s="122" t="s">
        <v>882</v>
      </c>
      <c r="G99" s="123">
        <v>45000</v>
      </c>
      <c r="H99" s="124">
        <v>45000</v>
      </c>
      <c r="I99" s="125"/>
      <c r="J99" s="126" t="str">
        <f t="shared" si="2"/>
        <v>-</v>
      </c>
      <c r="K99" s="127" t="str">
        <f t="shared" si="3"/>
        <v/>
      </c>
      <c r="L99" s="120"/>
    </row>
    <row r="100" spans="1:12" ht="24.9" customHeight="1">
      <c r="A100" s="128"/>
      <c r="B100" s="129"/>
      <c r="C100" s="120" t="s">
        <v>191</v>
      </c>
      <c r="D100" s="130" t="s">
        <v>1009</v>
      </c>
      <c r="E100" s="122" t="s">
        <v>139</v>
      </c>
      <c r="F100" s="122" t="s">
        <v>882</v>
      </c>
      <c r="G100" s="123">
        <v>10000</v>
      </c>
      <c r="H100" s="124">
        <v>10000</v>
      </c>
      <c r="I100" s="125"/>
      <c r="J100" s="126" t="str">
        <f t="shared" si="2"/>
        <v>-</v>
      </c>
      <c r="K100" s="127" t="str">
        <f t="shared" si="3"/>
        <v/>
      </c>
      <c r="L100" s="120"/>
    </row>
    <row r="101" spans="1:12" ht="24.9" customHeight="1">
      <c r="A101" s="128"/>
      <c r="B101" s="129"/>
      <c r="C101" s="120" t="s">
        <v>194</v>
      </c>
      <c r="D101" s="130" t="s">
        <v>1010</v>
      </c>
      <c r="E101" s="122" t="s">
        <v>157</v>
      </c>
      <c r="F101" s="122" t="s">
        <v>861</v>
      </c>
      <c r="G101" s="123">
        <v>41000</v>
      </c>
      <c r="H101" s="124">
        <v>41000</v>
      </c>
      <c r="I101" s="125"/>
      <c r="J101" s="126" t="str">
        <f t="shared" si="2"/>
        <v>-</v>
      </c>
      <c r="K101" s="127" t="str">
        <f t="shared" si="3"/>
        <v/>
      </c>
      <c r="L101" s="120"/>
    </row>
    <row r="102" spans="1:12" ht="24.9" customHeight="1">
      <c r="A102" s="128"/>
      <c r="B102" s="129"/>
      <c r="C102" s="120" t="s">
        <v>1011</v>
      </c>
      <c r="D102" s="130" t="s">
        <v>1012</v>
      </c>
      <c r="E102" s="122" t="s">
        <v>157</v>
      </c>
      <c r="F102" s="122" t="s">
        <v>861</v>
      </c>
      <c r="G102" s="123">
        <v>39000</v>
      </c>
      <c r="H102" s="124">
        <v>39000</v>
      </c>
      <c r="I102" s="125"/>
      <c r="J102" s="126" t="str">
        <f t="shared" si="2"/>
        <v>-</v>
      </c>
      <c r="K102" s="127" t="str">
        <f t="shared" si="3"/>
        <v/>
      </c>
      <c r="L102" s="120"/>
    </row>
    <row r="103" spans="1:12" ht="24.9" customHeight="1">
      <c r="A103" s="128"/>
      <c r="B103" s="129"/>
      <c r="C103" s="120" t="s">
        <v>196</v>
      </c>
      <c r="D103" s="120" t="s">
        <v>1013</v>
      </c>
      <c r="E103" s="122" t="s">
        <v>68</v>
      </c>
      <c r="F103" s="122" t="s">
        <v>861</v>
      </c>
      <c r="G103" s="123">
        <v>16000</v>
      </c>
      <c r="H103" s="124">
        <v>16000</v>
      </c>
      <c r="I103" s="125"/>
      <c r="J103" s="126" t="str">
        <f t="shared" si="2"/>
        <v>-</v>
      </c>
      <c r="K103" s="127" t="str">
        <f t="shared" si="3"/>
        <v/>
      </c>
      <c r="L103" s="120"/>
    </row>
    <row r="104" spans="1:12" ht="24.9" customHeight="1">
      <c r="A104" s="128"/>
      <c r="B104" s="129"/>
      <c r="C104" s="120" t="s">
        <v>198</v>
      </c>
      <c r="D104" s="130" t="s">
        <v>1014</v>
      </c>
      <c r="E104" s="122" t="s">
        <v>157</v>
      </c>
      <c r="F104" s="122" t="s">
        <v>861</v>
      </c>
      <c r="G104" s="123">
        <v>31000</v>
      </c>
      <c r="H104" s="124">
        <v>31000</v>
      </c>
      <c r="I104" s="125"/>
      <c r="J104" s="126" t="str">
        <f t="shared" si="2"/>
        <v>-</v>
      </c>
      <c r="K104" s="127" t="str">
        <f t="shared" si="3"/>
        <v/>
      </c>
      <c r="L104" s="120"/>
    </row>
    <row r="105" spans="1:12" ht="24.9" customHeight="1">
      <c r="A105" s="128"/>
      <c r="B105" s="129"/>
      <c r="C105" s="120" t="s">
        <v>203</v>
      </c>
      <c r="D105" s="130" t="s">
        <v>1015</v>
      </c>
      <c r="E105" s="122" t="s">
        <v>205</v>
      </c>
      <c r="F105" s="122" t="s">
        <v>861</v>
      </c>
      <c r="G105" s="123">
        <v>50000</v>
      </c>
      <c r="H105" s="124">
        <v>50000</v>
      </c>
      <c r="I105" s="125"/>
      <c r="J105" s="126" t="str">
        <f t="shared" si="2"/>
        <v>-</v>
      </c>
      <c r="K105" s="127" t="str">
        <f t="shared" si="3"/>
        <v/>
      </c>
      <c r="L105" s="120"/>
    </row>
    <row r="106" spans="1:12" ht="24.9" customHeight="1">
      <c r="A106" s="128"/>
      <c r="B106" s="129"/>
      <c r="C106" s="120" t="s">
        <v>1016</v>
      </c>
      <c r="D106" s="130" t="s">
        <v>1017</v>
      </c>
      <c r="E106" s="122" t="s">
        <v>208</v>
      </c>
      <c r="F106" s="122" t="s">
        <v>882</v>
      </c>
      <c r="G106" s="123">
        <v>2860</v>
      </c>
      <c r="H106" s="124">
        <v>2860</v>
      </c>
      <c r="I106" s="125"/>
      <c r="J106" s="126" t="str">
        <f t="shared" si="2"/>
        <v>-</v>
      </c>
      <c r="K106" s="127" t="str">
        <f t="shared" si="3"/>
        <v/>
      </c>
      <c r="L106" s="120"/>
    </row>
    <row r="107" spans="1:12" ht="24.9" customHeight="1">
      <c r="A107" s="128"/>
      <c r="B107" s="129"/>
      <c r="C107" s="120" t="s">
        <v>1018</v>
      </c>
      <c r="D107" s="130" t="s">
        <v>1019</v>
      </c>
      <c r="E107" s="122" t="s">
        <v>1020</v>
      </c>
      <c r="F107" s="122" t="s">
        <v>861</v>
      </c>
      <c r="G107" s="123">
        <v>57000</v>
      </c>
      <c r="H107" s="124">
        <v>57000</v>
      </c>
      <c r="I107" s="125"/>
      <c r="J107" s="126" t="str">
        <f t="shared" si="2"/>
        <v>-</v>
      </c>
      <c r="K107" s="127" t="str">
        <f t="shared" si="3"/>
        <v/>
      </c>
      <c r="L107" s="120"/>
    </row>
    <row r="108" spans="1:12" ht="24.9" customHeight="1">
      <c r="A108" s="128"/>
      <c r="B108" s="129"/>
      <c r="C108" s="120" t="s">
        <v>211</v>
      </c>
      <c r="D108" s="130" t="s">
        <v>1021</v>
      </c>
      <c r="E108" s="122" t="s">
        <v>213</v>
      </c>
      <c r="F108" s="122" t="s">
        <v>861</v>
      </c>
      <c r="G108" s="123">
        <v>87980</v>
      </c>
      <c r="H108" s="124">
        <v>87980</v>
      </c>
      <c r="I108" s="125"/>
      <c r="J108" s="126" t="str">
        <f t="shared" si="2"/>
        <v>-</v>
      </c>
      <c r="K108" s="127" t="str">
        <f t="shared" si="3"/>
        <v/>
      </c>
      <c r="L108" s="120"/>
    </row>
    <row r="109" spans="1:12" ht="24.9" customHeight="1">
      <c r="A109" s="128"/>
      <c r="B109" s="129"/>
      <c r="C109" s="120" t="s">
        <v>214</v>
      </c>
      <c r="D109" s="130" t="s">
        <v>1022</v>
      </c>
      <c r="E109" s="122" t="s">
        <v>1023</v>
      </c>
      <c r="F109" s="122" t="s">
        <v>861</v>
      </c>
      <c r="G109" s="123">
        <v>10900</v>
      </c>
      <c r="H109" s="124">
        <v>10900</v>
      </c>
      <c r="I109" s="125"/>
      <c r="J109" s="126" t="str">
        <f t="shared" si="2"/>
        <v>-</v>
      </c>
      <c r="K109" s="127" t="str">
        <f t="shared" si="3"/>
        <v/>
      </c>
      <c r="L109" s="120"/>
    </row>
    <row r="110" spans="1:12" ht="24.9" customHeight="1">
      <c r="A110" s="128"/>
      <c r="B110" s="129"/>
      <c r="C110" s="120" t="s">
        <v>216</v>
      </c>
      <c r="D110" s="130" t="s">
        <v>1024</v>
      </c>
      <c r="E110" s="122" t="s">
        <v>157</v>
      </c>
      <c r="F110" s="122" t="s">
        <v>861</v>
      </c>
      <c r="G110" s="123">
        <v>9530</v>
      </c>
      <c r="H110" s="124">
        <v>9530</v>
      </c>
      <c r="I110" s="125"/>
      <c r="J110" s="126" t="str">
        <f t="shared" si="2"/>
        <v>-</v>
      </c>
      <c r="K110" s="127" t="str">
        <f t="shared" si="3"/>
        <v/>
      </c>
      <c r="L110" s="120"/>
    </row>
    <row r="111" spans="1:12" ht="24.9" customHeight="1">
      <c r="A111" s="128"/>
      <c r="B111" s="129"/>
      <c r="C111" s="120" t="s">
        <v>1025</v>
      </c>
      <c r="D111" s="130" t="s">
        <v>1026</v>
      </c>
      <c r="E111" s="122" t="s">
        <v>1027</v>
      </c>
      <c r="F111" s="122" t="s">
        <v>861</v>
      </c>
      <c r="G111" s="123">
        <v>75500</v>
      </c>
      <c r="H111" s="124">
        <v>75500</v>
      </c>
      <c r="I111" s="125"/>
      <c r="J111" s="126" t="str">
        <f t="shared" si="2"/>
        <v>-</v>
      </c>
      <c r="K111" s="127" t="str">
        <f t="shared" si="3"/>
        <v/>
      </c>
      <c r="L111" s="120"/>
    </row>
    <row r="112" spans="1:12" ht="24.9" customHeight="1">
      <c r="A112" s="128"/>
      <c r="B112" s="129"/>
      <c r="C112" s="120" t="s">
        <v>221</v>
      </c>
      <c r="D112" s="130" t="s">
        <v>1028</v>
      </c>
      <c r="E112" s="122" t="s">
        <v>1027</v>
      </c>
      <c r="F112" s="122" t="s">
        <v>861</v>
      </c>
      <c r="G112" s="123">
        <v>221000</v>
      </c>
      <c r="H112" s="124">
        <v>221000</v>
      </c>
      <c r="I112" s="125"/>
      <c r="J112" s="126" t="str">
        <f t="shared" si="2"/>
        <v>-</v>
      </c>
      <c r="K112" s="127" t="str">
        <f t="shared" si="3"/>
        <v/>
      </c>
      <c r="L112" s="120"/>
    </row>
    <row r="113" spans="1:12" ht="24.9" customHeight="1">
      <c r="A113" s="128"/>
      <c r="B113" s="129"/>
      <c r="C113" s="120" t="s">
        <v>223</v>
      </c>
      <c r="D113" s="130" t="s">
        <v>1029</v>
      </c>
      <c r="E113" s="122" t="s">
        <v>1027</v>
      </c>
      <c r="F113" s="122" t="s">
        <v>882</v>
      </c>
      <c r="G113" s="123">
        <v>97000</v>
      </c>
      <c r="H113" s="124">
        <v>97000</v>
      </c>
      <c r="I113" s="125"/>
      <c r="J113" s="126" t="str">
        <f t="shared" si="2"/>
        <v>-</v>
      </c>
      <c r="K113" s="127" t="str">
        <f t="shared" si="3"/>
        <v/>
      </c>
      <c r="L113" s="120"/>
    </row>
    <row r="114" spans="1:12" ht="24.9" customHeight="1">
      <c r="A114" s="128"/>
      <c r="B114" s="129"/>
      <c r="C114" s="120" t="s">
        <v>225</v>
      </c>
      <c r="D114" s="130" t="s">
        <v>1030</v>
      </c>
      <c r="E114" s="122" t="s">
        <v>1027</v>
      </c>
      <c r="F114" s="122" t="s">
        <v>861</v>
      </c>
      <c r="G114" s="123">
        <v>119350</v>
      </c>
      <c r="H114" s="124">
        <v>119350</v>
      </c>
      <c r="I114" s="125"/>
      <c r="J114" s="126" t="str">
        <f t="shared" si="2"/>
        <v>-</v>
      </c>
      <c r="K114" s="127" t="str">
        <f t="shared" si="3"/>
        <v/>
      </c>
      <c r="L114" s="122"/>
    </row>
    <row r="115" spans="1:12" ht="24.9" customHeight="1">
      <c r="A115" s="128"/>
      <c r="B115" s="129"/>
      <c r="C115" s="120" t="s">
        <v>1031</v>
      </c>
      <c r="D115" s="130" t="s">
        <v>1032</v>
      </c>
      <c r="E115" s="122" t="s">
        <v>157</v>
      </c>
      <c r="F115" s="122" t="s">
        <v>861</v>
      </c>
      <c r="G115" s="123">
        <v>16000</v>
      </c>
      <c r="H115" s="124">
        <v>16000</v>
      </c>
      <c r="I115" s="125"/>
      <c r="J115" s="126" t="str">
        <f t="shared" si="2"/>
        <v>-</v>
      </c>
      <c r="K115" s="127" t="str">
        <f t="shared" si="3"/>
        <v/>
      </c>
      <c r="L115" s="120"/>
    </row>
    <row r="116" spans="1:12" ht="24.9" customHeight="1">
      <c r="A116" s="128"/>
      <c r="B116" s="129"/>
      <c r="C116" s="120" t="s">
        <v>229</v>
      </c>
      <c r="D116" s="130" t="s">
        <v>1033</v>
      </c>
      <c r="E116" s="122" t="s">
        <v>157</v>
      </c>
      <c r="F116" s="122" t="s">
        <v>861</v>
      </c>
      <c r="G116" s="123">
        <v>9200</v>
      </c>
      <c r="H116" s="124">
        <v>9200</v>
      </c>
      <c r="I116" s="125"/>
      <c r="J116" s="126" t="str">
        <f t="shared" si="2"/>
        <v>-</v>
      </c>
      <c r="K116" s="127" t="str">
        <f t="shared" si="3"/>
        <v/>
      </c>
      <c r="L116" s="120"/>
    </row>
    <row r="117" spans="1:12" ht="24.9" customHeight="1">
      <c r="A117" s="128"/>
      <c r="B117" s="129"/>
      <c r="C117" s="120" t="s">
        <v>231</v>
      </c>
      <c r="D117" s="130" t="s">
        <v>1034</v>
      </c>
      <c r="E117" s="122" t="s">
        <v>208</v>
      </c>
      <c r="F117" s="122" t="s">
        <v>861</v>
      </c>
      <c r="G117" s="123">
        <v>1940</v>
      </c>
      <c r="H117" s="124">
        <v>1940</v>
      </c>
      <c r="I117" s="125"/>
      <c r="J117" s="126" t="str">
        <f t="shared" si="2"/>
        <v>-</v>
      </c>
      <c r="K117" s="127" t="str">
        <f t="shared" si="3"/>
        <v/>
      </c>
      <c r="L117" s="120"/>
    </row>
    <row r="118" spans="1:12" ht="24.9" customHeight="1">
      <c r="A118" s="128"/>
      <c r="B118" s="129"/>
      <c r="C118" s="120" t="s">
        <v>233</v>
      </c>
      <c r="D118" s="130" t="s">
        <v>1035</v>
      </c>
      <c r="E118" s="122" t="s">
        <v>157</v>
      </c>
      <c r="F118" s="122" t="s">
        <v>861</v>
      </c>
      <c r="G118" s="123">
        <v>14650</v>
      </c>
      <c r="H118" s="124">
        <v>14650</v>
      </c>
      <c r="I118" s="125"/>
      <c r="J118" s="126" t="str">
        <f t="shared" si="2"/>
        <v>-</v>
      </c>
      <c r="K118" s="127" t="str">
        <f t="shared" si="3"/>
        <v/>
      </c>
      <c r="L118" s="120"/>
    </row>
    <row r="119" spans="1:12" ht="24.9" customHeight="1">
      <c r="A119" s="128"/>
      <c r="B119" s="129"/>
      <c r="C119" s="120" t="s">
        <v>235</v>
      </c>
      <c r="D119" s="130" t="s">
        <v>1036</v>
      </c>
      <c r="E119" s="122" t="s">
        <v>208</v>
      </c>
      <c r="F119" s="122" t="s">
        <v>861</v>
      </c>
      <c r="G119" s="123">
        <v>36200</v>
      </c>
      <c r="H119" s="124">
        <v>36200</v>
      </c>
      <c r="I119" s="125"/>
      <c r="J119" s="126" t="str">
        <f t="shared" si="2"/>
        <v>-</v>
      </c>
      <c r="K119" s="127" t="str">
        <f t="shared" si="3"/>
        <v/>
      </c>
      <c r="L119" s="120"/>
    </row>
    <row r="120" spans="1:12" ht="24.9" customHeight="1">
      <c r="A120" s="128"/>
      <c r="B120" s="129"/>
      <c r="C120" s="120" t="s">
        <v>237</v>
      </c>
      <c r="D120" s="130" t="s">
        <v>1037</v>
      </c>
      <c r="E120" s="122" t="s">
        <v>208</v>
      </c>
      <c r="F120" s="122" t="s">
        <v>861</v>
      </c>
      <c r="G120" s="123">
        <v>10400</v>
      </c>
      <c r="H120" s="124">
        <v>10400</v>
      </c>
      <c r="I120" s="125"/>
      <c r="J120" s="126" t="str">
        <f t="shared" si="2"/>
        <v>-</v>
      </c>
      <c r="K120" s="127" t="str">
        <f t="shared" si="3"/>
        <v/>
      </c>
      <c r="L120" s="120"/>
    </row>
    <row r="121" spans="1:12" ht="24.9" customHeight="1">
      <c r="A121" s="131"/>
      <c r="B121" s="132"/>
      <c r="C121" s="120" t="s">
        <v>239</v>
      </c>
      <c r="D121" s="130" t="s">
        <v>1038</v>
      </c>
      <c r="E121" s="122" t="s">
        <v>208</v>
      </c>
      <c r="F121" s="122" t="s">
        <v>861</v>
      </c>
      <c r="G121" s="123">
        <v>4700</v>
      </c>
      <c r="H121" s="124">
        <v>4700</v>
      </c>
      <c r="I121" s="125"/>
      <c r="J121" s="126" t="str">
        <f t="shared" si="2"/>
        <v>-</v>
      </c>
      <c r="K121" s="127" t="str">
        <f t="shared" si="3"/>
        <v/>
      </c>
      <c r="L121" s="120"/>
    </row>
    <row r="122" spans="1:12" ht="24.9" customHeight="1">
      <c r="A122" s="118" t="s">
        <v>1039</v>
      </c>
      <c r="B122" s="119"/>
      <c r="C122" s="120" t="s">
        <v>1040</v>
      </c>
      <c r="D122" s="130" t="s">
        <v>1041</v>
      </c>
      <c r="E122" s="122" t="s">
        <v>16</v>
      </c>
      <c r="F122" s="122" t="s">
        <v>861</v>
      </c>
      <c r="G122" s="123">
        <v>950</v>
      </c>
      <c r="H122" s="124">
        <v>970</v>
      </c>
      <c r="I122" s="125" t="s">
        <v>1042</v>
      </c>
      <c r="J122" s="126" t="str">
        <f t="shared" si="2"/>
        <v>▲</v>
      </c>
      <c r="K122" s="127">
        <f t="shared" si="3"/>
        <v>2.1052631578947368E-2</v>
      </c>
      <c r="L122" s="120"/>
    </row>
    <row r="123" spans="1:12" ht="24.9" customHeight="1">
      <c r="A123" s="128"/>
      <c r="B123" s="129"/>
      <c r="C123" s="120" t="s">
        <v>151</v>
      </c>
      <c r="D123" s="130" t="s">
        <v>1043</v>
      </c>
      <c r="E123" s="122" t="s">
        <v>23</v>
      </c>
      <c r="F123" s="122" t="s">
        <v>882</v>
      </c>
      <c r="G123" s="123">
        <v>77000</v>
      </c>
      <c r="H123" s="124">
        <v>77000</v>
      </c>
      <c r="I123" s="125"/>
      <c r="J123" s="126" t="str">
        <f t="shared" si="2"/>
        <v>-</v>
      </c>
      <c r="K123" s="127" t="str">
        <f t="shared" si="3"/>
        <v/>
      </c>
      <c r="L123" s="120"/>
    </row>
    <row r="124" spans="1:12" ht="24.9" customHeight="1">
      <c r="A124" s="128"/>
      <c r="B124" s="129"/>
      <c r="C124" s="120" t="s">
        <v>153</v>
      </c>
      <c r="D124" s="130" t="s">
        <v>1044</v>
      </c>
      <c r="E124" s="122" t="s">
        <v>68</v>
      </c>
      <c r="F124" s="122" t="s">
        <v>882</v>
      </c>
      <c r="G124" s="123">
        <v>29520</v>
      </c>
      <c r="H124" s="124">
        <v>29520</v>
      </c>
      <c r="I124" s="125"/>
      <c r="J124" s="126" t="str">
        <f t="shared" si="2"/>
        <v>-</v>
      </c>
      <c r="K124" s="127" t="str">
        <f t="shared" si="3"/>
        <v/>
      </c>
      <c r="L124" s="120"/>
    </row>
    <row r="125" spans="1:12" ht="24.9" customHeight="1">
      <c r="A125" s="128"/>
      <c r="B125" s="129"/>
      <c r="C125" s="120" t="s">
        <v>155</v>
      </c>
      <c r="D125" s="130" t="s">
        <v>1045</v>
      </c>
      <c r="E125" s="122" t="s">
        <v>157</v>
      </c>
      <c r="F125" s="122" t="s">
        <v>882</v>
      </c>
      <c r="G125" s="123">
        <v>10500</v>
      </c>
      <c r="H125" s="124">
        <v>10500</v>
      </c>
      <c r="I125" s="125"/>
      <c r="J125" s="126" t="str">
        <f t="shared" si="2"/>
        <v>-</v>
      </c>
      <c r="K125" s="127" t="str">
        <f t="shared" si="3"/>
        <v/>
      </c>
      <c r="L125" s="120"/>
    </row>
    <row r="126" spans="1:12" ht="24.9" customHeight="1">
      <c r="A126" s="128"/>
      <c r="B126" s="129"/>
      <c r="C126" s="120" t="s">
        <v>158</v>
      </c>
      <c r="D126" s="130" t="s">
        <v>1046</v>
      </c>
      <c r="E126" s="122" t="s">
        <v>68</v>
      </c>
      <c r="F126" s="122" t="s">
        <v>882</v>
      </c>
      <c r="G126" s="123">
        <v>7600</v>
      </c>
      <c r="H126" s="124">
        <v>7600</v>
      </c>
      <c r="I126" s="125"/>
      <c r="J126" s="126" t="str">
        <f t="shared" si="2"/>
        <v>-</v>
      </c>
      <c r="K126" s="127" t="str">
        <f t="shared" si="3"/>
        <v/>
      </c>
      <c r="L126" s="120"/>
    </row>
    <row r="127" spans="1:12" ht="24.9" customHeight="1">
      <c r="A127" s="128"/>
      <c r="B127" s="129"/>
      <c r="C127" s="120" t="s">
        <v>160</v>
      </c>
      <c r="D127" s="130" t="s">
        <v>1047</v>
      </c>
      <c r="E127" s="122" t="s">
        <v>157</v>
      </c>
      <c r="F127" s="122" t="s">
        <v>882</v>
      </c>
      <c r="G127" s="123">
        <v>8500</v>
      </c>
      <c r="H127" s="124">
        <v>8500</v>
      </c>
      <c r="I127" s="125"/>
      <c r="J127" s="126" t="str">
        <f t="shared" si="2"/>
        <v>-</v>
      </c>
      <c r="K127" s="127" t="str">
        <f t="shared" si="3"/>
        <v/>
      </c>
      <c r="L127" s="120"/>
    </row>
    <row r="128" spans="1:12" ht="24.9" customHeight="1">
      <c r="A128" s="128"/>
      <c r="B128" s="129"/>
      <c r="C128" s="120" t="s">
        <v>162</v>
      </c>
      <c r="D128" s="130" t="s">
        <v>1048</v>
      </c>
      <c r="E128" s="122" t="s">
        <v>68</v>
      </c>
      <c r="F128" s="122" t="s">
        <v>882</v>
      </c>
      <c r="G128" s="123">
        <v>94900</v>
      </c>
      <c r="H128" s="124">
        <v>94900</v>
      </c>
      <c r="I128" s="125"/>
      <c r="J128" s="126" t="str">
        <f t="shared" si="2"/>
        <v>-</v>
      </c>
      <c r="K128" s="127" t="str">
        <f t="shared" si="3"/>
        <v/>
      </c>
      <c r="L128" s="120"/>
    </row>
    <row r="129" spans="1:12" ht="24.9" customHeight="1">
      <c r="A129" s="128"/>
      <c r="B129" s="129"/>
      <c r="C129" s="120" t="s">
        <v>165</v>
      </c>
      <c r="D129" s="130" t="s">
        <v>1049</v>
      </c>
      <c r="E129" s="122" t="s">
        <v>930</v>
      </c>
      <c r="F129" s="122" t="s">
        <v>882</v>
      </c>
      <c r="G129" s="123">
        <v>103740</v>
      </c>
      <c r="H129" s="124">
        <v>103740</v>
      </c>
      <c r="I129" s="125"/>
      <c r="J129" s="126" t="str">
        <f t="shared" si="2"/>
        <v>-</v>
      </c>
      <c r="K129" s="127" t="str">
        <f t="shared" si="3"/>
        <v/>
      </c>
      <c r="L129" s="120"/>
    </row>
    <row r="130" spans="1:12" ht="24.9" customHeight="1">
      <c r="A130" s="128"/>
      <c r="B130" s="129"/>
      <c r="C130" s="120" t="s">
        <v>1050</v>
      </c>
      <c r="D130" s="130" t="s">
        <v>1051</v>
      </c>
      <c r="E130" s="122" t="s">
        <v>930</v>
      </c>
      <c r="F130" s="122" t="s">
        <v>882</v>
      </c>
      <c r="G130" s="123">
        <v>302000</v>
      </c>
      <c r="H130" s="124">
        <v>302000</v>
      </c>
      <c r="I130" s="125"/>
      <c r="J130" s="126" t="str">
        <f t="shared" si="2"/>
        <v>-</v>
      </c>
      <c r="K130" s="127" t="str">
        <f t="shared" si="3"/>
        <v/>
      </c>
      <c r="L130" s="120"/>
    </row>
    <row r="131" spans="1:12" ht="24.9" customHeight="1">
      <c r="A131" s="128"/>
      <c r="B131" s="129"/>
      <c r="C131" s="120" t="s">
        <v>169</v>
      </c>
      <c r="D131" s="130" t="s">
        <v>1052</v>
      </c>
      <c r="E131" s="122" t="s">
        <v>930</v>
      </c>
      <c r="F131" s="122" t="s">
        <v>882</v>
      </c>
      <c r="G131" s="123">
        <v>62800</v>
      </c>
      <c r="H131" s="124">
        <v>62800</v>
      </c>
      <c r="I131" s="125"/>
      <c r="J131" s="126" t="str">
        <f t="shared" si="2"/>
        <v>-</v>
      </c>
      <c r="K131" s="127" t="str">
        <f t="shared" si="3"/>
        <v/>
      </c>
      <c r="L131" s="120"/>
    </row>
    <row r="132" spans="1:12" ht="24.9" customHeight="1">
      <c r="A132" s="128"/>
      <c r="B132" s="129"/>
      <c r="C132" s="120" t="s">
        <v>171</v>
      </c>
      <c r="D132" s="130" t="s">
        <v>1053</v>
      </c>
      <c r="E132" s="122" t="s">
        <v>23</v>
      </c>
      <c r="F132" s="122" t="s">
        <v>861</v>
      </c>
      <c r="G132" s="123">
        <v>1400000</v>
      </c>
      <c r="H132" s="124">
        <v>1400000</v>
      </c>
      <c r="I132" s="125"/>
      <c r="J132" s="126" t="str">
        <f t="shared" ref="J132:J195" si="4">IF(K132="","-",IF(K132&gt;0,"▲","▽"))</f>
        <v>-</v>
      </c>
      <c r="K132" s="127" t="str">
        <f t="shared" ref="K132:K195" si="5">IF(H132="","",IF(G132=H132,"",(H132-G132)/G132))</f>
        <v/>
      </c>
      <c r="L132" s="120"/>
    </row>
    <row r="133" spans="1:12" ht="24.9" customHeight="1">
      <c r="A133" s="128"/>
      <c r="B133" s="129"/>
      <c r="C133" s="120" t="s">
        <v>1054</v>
      </c>
      <c r="D133" s="130" t="s">
        <v>1055</v>
      </c>
      <c r="E133" s="122" t="s">
        <v>65</v>
      </c>
      <c r="F133" s="122" t="s">
        <v>861</v>
      </c>
      <c r="G133" s="123">
        <v>112200</v>
      </c>
      <c r="H133" s="124">
        <v>112200</v>
      </c>
      <c r="I133" s="125"/>
      <c r="J133" s="126" t="str">
        <f t="shared" si="4"/>
        <v>-</v>
      </c>
      <c r="K133" s="127" t="str">
        <f t="shared" si="5"/>
        <v/>
      </c>
      <c r="L133" s="120"/>
    </row>
    <row r="134" spans="1:12" ht="24.9" customHeight="1">
      <c r="A134" s="128"/>
      <c r="B134" s="129"/>
      <c r="C134" s="120" t="s">
        <v>178</v>
      </c>
      <c r="D134" s="130" t="s">
        <v>1056</v>
      </c>
      <c r="E134" s="122" t="s">
        <v>208</v>
      </c>
      <c r="F134" s="122" t="s">
        <v>882</v>
      </c>
      <c r="G134" s="123">
        <v>185</v>
      </c>
      <c r="H134" s="124">
        <v>185</v>
      </c>
      <c r="I134" s="125"/>
      <c r="J134" s="126" t="str">
        <f t="shared" si="4"/>
        <v>-</v>
      </c>
      <c r="K134" s="127" t="str">
        <f t="shared" si="5"/>
        <v/>
      </c>
      <c r="L134" s="120"/>
    </row>
    <row r="135" spans="1:12" ht="24.9" customHeight="1">
      <c r="A135" s="131"/>
      <c r="B135" s="132"/>
      <c r="C135" s="120" t="s">
        <v>180</v>
      </c>
      <c r="D135" s="130" t="s">
        <v>1057</v>
      </c>
      <c r="E135" s="122" t="s">
        <v>157</v>
      </c>
      <c r="F135" s="122" t="s">
        <v>861</v>
      </c>
      <c r="G135" s="123">
        <v>21500</v>
      </c>
      <c r="H135" s="124">
        <v>21500</v>
      </c>
      <c r="I135" s="125"/>
      <c r="J135" s="126" t="str">
        <f t="shared" si="4"/>
        <v>-</v>
      </c>
      <c r="K135" s="127" t="str">
        <f t="shared" si="5"/>
        <v/>
      </c>
      <c r="L135" s="120"/>
    </row>
    <row r="136" spans="1:12" ht="24.9" customHeight="1">
      <c r="A136" s="118" t="s">
        <v>1058</v>
      </c>
      <c r="B136" s="119"/>
      <c r="C136" s="120" t="s">
        <v>322</v>
      </c>
      <c r="D136" s="130" t="s">
        <v>1059</v>
      </c>
      <c r="E136" s="122" t="s">
        <v>1060</v>
      </c>
      <c r="F136" s="122" t="s">
        <v>861</v>
      </c>
      <c r="G136" s="123">
        <v>126000</v>
      </c>
      <c r="H136" s="124">
        <v>126000</v>
      </c>
      <c r="I136" s="125"/>
      <c r="J136" s="126" t="str">
        <f t="shared" si="4"/>
        <v>-</v>
      </c>
      <c r="K136" s="127" t="str">
        <f t="shared" si="5"/>
        <v/>
      </c>
      <c r="L136" s="120"/>
    </row>
    <row r="137" spans="1:12" ht="24.9" customHeight="1">
      <c r="A137" s="128"/>
      <c r="B137" s="129"/>
      <c r="C137" s="120" t="s">
        <v>1061</v>
      </c>
      <c r="D137" s="130" t="s">
        <v>1062</v>
      </c>
      <c r="E137" s="122" t="s">
        <v>963</v>
      </c>
      <c r="F137" s="122" t="s">
        <v>882</v>
      </c>
      <c r="G137" s="123">
        <v>2140000</v>
      </c>
      <c r="H137" s="124">
        <v>2140000</v>
      </c>
      <c r="I137" s="125"/>
      <c r="J137" s="126" t="str">
        <f t="shared" si="4"/>
        <v>-</v>
      </c>
      <c r="K137" s="127" t="str">
        <f t="shared" si="5"/>
        <v/>
      </c>
      <c r="L137" s="120"/>
    </row>
    <row r="138" spans="1:12" ht="24.9" customHeight="1">
      <c r="A138" s="128"/>
      <c r="B138" s="129"/>
      <c r="C138" s="120" t="s">
        <v>326</v>
      </c>
      <c r="D138" s="130" t="s">
        <v>1063</v>
      </c>
      <c r="E138" s="122" t="s">
        <v>963</v>
      </c>
      <c r="F138" s="122" t="s">
        <v>861</v>
      </c>
      <c r="G138" s="123">
        <v>800000</v>
      </c>
      <c r="H138" s="124">
        <v>800000</v>
      </c>
      <c r="I138" s="125"/>
      <c r="J138" s="126" t="str">
        <f t="shared" si="4"/>
        <v>-</v>
      </c>
      <c r="K138" s="127" t="str">
        <f t="shared" si="5"/>
        <v/>
      </c>
      <c r="L138" s="120"/>
    </row>
    <row r="139" spans="1:12" ht="24.9" customHeight="1">
      <c r="A139" s="128"/>
      <c r="B139" s="129"/>
      <c r="C139" s="120" t="s">
        <v>328</v>
      </c>
      <c r="D139" s="130" t="s">
        <v>329</v>
      </c>
      <c r="E139" s="122" t="s">
        <v>16</v>
      </c>
      <c r="F139" s="122" t="s">
        <v>861</v>
      </c>
      <c r="G139" s="123">
        <v>3666</v>
      </c>
      <c r="H139" s="124">
        <v>3666</v>
      </c>
      <c r="I139" s="125"/>
      <c r="J139" s="126" t="str">
        <f t="shared" si="4"/>
        <v>-</v>
      </c>
      <c r="K139" s="127" t="str">
        <f t="shared" si="5"/>
        <v/>
      </c>
      <c r="L139" s="120"/>
    </row>
    <row r="140" spans="1:12" ht="24.9" customHeight="1">
      <c r="A140" s="128"/>
      <c r="B140" s="129"/>
      <c r="C140" s="120" t="s">
        <v>1064</v>
      </c>
      <c r="D140" s="130" t="s">
        <v>331</v>
      </c>
      <c r="E140" s="122" t="s">
        <v>963</v>
      </c>
      <c r="F140" s="122" t="s">
        <v>861</v>
      </c>
      <c r="G140" s="123">
        <v>90000</v>
      </c>
      <c r="H140" s="124">
        <v>90000</v>
      </c>
      <c r="I140" s="125"/>
      <c r="J140" s="126" t="str">
        <f t="shared" si="4"/>
        <v>-</v>
      </c>
      <c r="K140" s="127" t="str">
        <f t="shared" si="5"/>
        <v/>
      </c>
      <c r="L140" s="120"/>
    </row>
    <row r="141" spans="1:12" ht="24.9" customHeight="1">
      <c r="A141" s="128"/>
      <c r="B141" s="129"/>
      <c r="C141" s="120" t="s">
        <v>332</v>
      </c>
      <c r="D141" s="130" t="s">
        <v>333</v>
      </c>
      <c r="E141" s="122" t="s">
        <v>963</v>
      </c>
      <c r="F141" s="122" t="s">
        <v>861</v>
      </c>
      <c r="G141" s="123">
        <v>176000</v>
      </c>
      <c r="H141" s="124">
        <v>176000</v>
      </c>
      <c r="I141" s="125"/>
      <c r="J141" s="126" t="str">
        <f t="shared" si="4"/>
        <v>-</v>
      </c>
      <c r="K141" s="127" t="str">
        <f t="shared" si="5"/>
        <v/>
      </c>
      <c r="L141" s="120"/>
    </row>
    <row r="142" spans="1:12" ht="24.9" customHeight="1">
      <c r="A142" s="128"/>
      <c r="B142" s="129"/>
      <c r="C142" s="120" t="s">
        <v>1065</v>
      </c>
      <c r="D142" s="130" t="s">
        <v>1066</v>
      </c>
      <c r="E142" s="122" t="s">
        <v>68</v>
      </c>
      <c r="F142" s="122" t="s">
        <v>861</v>
      </c>
      <c r="G142" s="123">
        <v>9230</v>
      </c>
      <c r="H142" s="124">
        <v>9230</v>
      </c>
      <c r="I142" s="125"/>
      <c r="J142" s="126" t="str">
        <f t="shared" si="4"/>
        <v>-</v>
      </c>
      <c r="K142" s="127" t="str">
        <f t="shared" si="5"/>
        <v/>
      </c>
      <c r="L142" s="120"/>
    </row>
    <row r="143" spans="1:12" ht="24.9" customHeight="1">
      <c r="A143" s="131"/>
      <c r="B143" s="132"/>
      <c r="C143" s="120" t="s">
        <v>336</v>
      </c>
      <c r="D143" s="130" t="s">
        <v>1067</v>
      </c>
      <c r="E143" s="122" t="s">
        <v>963</v>
      </c>
      <c r="F143" s="122" t="s">
        <v>861</v>
      </c>
      <c r="G143" s="123">
        <v>602000</v>
      </c>
      <c r="H143" s="124">
        <v>602000</v>
      </c>
      <c r="I143" s="125"/>
      <c r="J143" s="126" t="str">
        <f t="shared" si="4"/>
        <v>-</v>
      </c>
      <c r="K143" s="127" t="str">
        <f t="shared" si="5"/>
        <v/>
      </c>
      <c r="L143" s="120"/>
    </row>
    <row r="144" spans="1:12" ht="24.9" customHeight="1">
      <c r="A144" s="118" t="s">
        <v>1068</v>
      </c>
      <c r="B144" s="119"/>
      <c r="C144" s="120" t="s">
        <v>1069</v>
      </c>
      <c r="D144" s="130" t="s">
        <v>340</v>
      </c>
      <c r="E144" s="122" t="s">
        <v>1070</v>
      </c>
      <c r="F144" s="122" t="s">
        <v>882</v>
      </c>
      <c r="G144" s="123">
        <v>567</v>
      </c>
      <c r="H144" s="124">
        <v>587</v>
      </c>
      <c r="I144" s="125" t="s">
        <v>1042</v>
      </c>
      <c r="J144" s="126" t="str">
        <f t="shared" si="4"/>
        <v>▲</v>
      </c>
      <c r="K144" s="127">
        <f t="shared" si="5"/>
        <v>3.5273368606701938E-2</v>
      </c>
      <c r="L144" s="120"/>
    </row>
    <row r="145" spans="1:12" ht="24.9" customHeight="1">
      <c r="A145" s="128"/>
      <c r="B145" s="129"/>
      <c r="C145" s="120" t="s">
        <v>1071</v>
      </c>
      <c r="D145" s="130" t="s">
        <v>1072</v>
      </c>
      <c r="E145" s="122" t="s">
        <v>95</v>
      </c>
      <c r="F145" s="122" t="s">
        <v>882</v>
      </c>
      <c r="G145" s="123">
        <v>1125000</v>
      </c>
      <c r="H145" s="124">
        <v>1094000</v>
      </c>
      <c r="I145" s="125" t="s">
        <v>1073</v>
      </c>
      <c r="J145" s="126" t="str">
        <f t="shared" si="4"/>
        <v>▽</v>
      </c>
      <c r="K145" s="127">
        <f t="shared" si="5"/>
        <v>-2.7555555555555555E-2</v>
      </c>
      <c r="L145" s="120"/>
    </row>
    <row r="146" spans="1:12" ht="24.9" customHeight="1">
      <c r="A146" s="128"/>
      <c r="B146" s="129"/>
      <c r="C146" s="120" t="s">
        <v>1074</v>
      </c>
      <c r="D146" s="130" t="s">
        <v>1075</v>
      </c>
      <c r="E146" s="122" t="s">
        <v>95</v>
      </c>
      <c r="F146" s="122" t="s">
        <v>882</v>
      </c>
      <c r="G146" s="123">
        <v>1086000</v>
      </c>
      <c r="H146" s="124">
        <v>1081000</v>
      </c>
      <c r="I146" s="125" t="s">
        <v>1073</v>
      </c>
      <c r="J146" s="126" t="str">
        <f t="shared" si="4"/>
        <v>▽</v>
      </c>
      <c r="K146" s="127">
        <f t="shared" si="5"/>
        <v>-4.6040515653775326E-3</v>
      </c>
      <c r="L146" s="120"/>
    </row>
    <row r="147" spans="1:12" ht="24.9" customHeight="1">
      <c r="A147" s="128"/>
      <c r="B147" s="129"/>
      <c r="C147" s="120" t="s">
        <v>346</v>
      </c>
      <c r="D147" s="130" t="s">
        <v>1076</v>
      </c>
      <c r="E147" s="122" t="s">
        <v>95</v>
      </c>
      <c r="F147" s="122" t="s">
        <v>882</v>
      </c>
      <c r="G147" s="123">
        <v>1407000</v>
      </c>
      <c r="H147" s="124">
        <v>1318000</v>
      </c>
      <c r="I147" s="125" t="s">
        <v>1073</v>
      </c>
      <c r="J147" s="126" t="str">
        <f t="shared" si="4"/>
        <v>▽</v>
      </c>
      <c r="K147" s="127">
        <f t="shared" si="5"/>
        <v>-6.3255152807391607E-2</v>
      </c>
      <c r="L147" s="120"/>
    </row>
    <row r="148" spans="1:12" ht="24.9" customHeight="1">
      <c r="A148" s="128"/>
      <c r="B148" s="129"/>
      <c r="C148" s="120" t="s">
        <v>348</v>
      </c>
      <c r="D148" s="130" t="s">
        <v>1077</v>
      </c>
      <c r="E148" s="122" t="s">
        <v>95</v>
      </c>
      <c r="F148" s="122" t="s">
        <v>882</v>
      </c>
      <c r="G148" s="123">
        <v>1191000</v>
      </c>
      <c r="H148" s="124">
        <v>1121000</v>
      </c>
      <c r="I148" s="125" t="s">
        <v>1073</v>
      </c>
      <c r="J148" s="126" t="str">
        <f t="shared" si="4"/>
        <v>▽</v>
      </c>
      <c r="K148" s="127">
        <f t="shared" si="5"/>
        <v>-5.877413937867338E-2</v>
      </c>
      <c r="L148" s="120"/>
    </row>
    <row r="149" spans="1:12" ht="24.9" customHeight="1">
      <c r="A149" s="128"/>
      <c r="B149" s="129"/>
      <c r="C149" s="120" t="s">
        <v>350</v>
      </c>
      <c r="D149" s="130" t="s">
        <v>1078</v>
      </c>
      <c r="E149" s="122" t="s">
        <v>95</v>
      </c>
      <c r="F149" s="122" t="s">
        <v>882</v>
      </c>
      <c r="G149" s="123">
        <v>1132000</v>
      </c>
      <c r="H149" s="124">
        <v>1088000</v>
      </c>
      <c r="I149" s="125" t="s">
        <v>1073</v>
      </c>
      <c r="J149" s="126" t="str">
        <f t="shared" si="4"/>
        <v>▽</v>
      </c>
      <c r="K149" s="127">
        <f t="shared" si="5"/>
        <v>-3.8869257950530034E-2</v>
      </c>
      <c r="L149" s="120"/>
    </row>
    <row r="150" spans="1:12" ht="24.9" customHeight="1">
      <c r="A150" s="128"/>
      <c r="B150" s="129"/>
      <c r="C150" s="120" t="s">
        <v>1079</v>
      </c>
      <c r="D150" s="130" t="s">
        <v>1080</v>
      </c>
      <c r="E150" s="122" t="s">
        <v>95</v>
      </c>
      <c r="F150" s="122" t="s">
        <v>882</v>
      </c>
      <c r="G150" s="123">
        <v>1308000</v>
      </c>
      <c r="H150" s="124">
        <v>1292000</v>
      </c>
      <c r="I150" s="125" t="s">
        <v>1073</v>
      </c>
      <c r="J150" s="126" t="str">
        <f t="shared" si="4"/>
        <v>▽</v>
      </c>
      <c r="K150" s="127">
        <f t="shared" si="5"/>
        <v>-1.2232415902140673E-2</v>
      </c>
      <c r="L150" s="120"/>
    </row>
    <row r="151" spans="1:12" ht="24.9" customHeight="1">
      <c r="A151" s="128"/>
      <c r="B151" s="129"/>
      <c r="C151" s="120" t="s">
        <v>1081</v>
      </c>
      <c r="D151" s="130" t="s">
        <v>1082</v>
      </c>
      <c r="E151" s="122" t="s">
        <v>95</v>
      </c>
      <c r="F151" s="122" t="s">
        <v>882</v>
      </c>
      <c r="G151" s="123">
        <v>2120000</v>
      </c>
      <c r="H151" s="124">
        <v>2146000</v>
      </c>
      <c r="I151" s="125" t="s">
        <v>1042</v>
      </c>
      <c r="J151" s="126" t="str">
        <f t="shared" si="4"/>
        <v>▲</v>
      </c>
      <c r="K151" s="127">
        <f t="shared" si="5"/>
        <v>1.2264150943396227E-2</v>
      </c>
      <c r="L151" s="120"/>
    </row>
    <row r="152" spans="1:12" ht="24.9" customHeight="1">
      <c r="A152" s="128"/>
      <c r="B152" s="129"/>
      <c r="C152" s="120" t="s">
        <v>1083</v>
      </c>
      <c r="D152" s="130" t="s">
        <v>1084</v>
      </c>
      <c r="E152" s="122" t="s">
        <v>95</v>
      </c>
      <c r="F152" s="122" t="s">
        <v>882</v>
      </c>
      <c r="G152" s="123">
        <v>963000</v>
      </c>
      <c r="H152" s="124">
        <v>981000</v>
      </c>
      <c r="I152" s="125" t="s">
        <v>1042</v>
      </c>
      <c r="J152" s="126" t="str">
        <f t="shared" si="4"/>
        <v>▲</v>
      </c>
      <c r="K152" s="127">
        <f t="shared" si="5"/>
        <v>1.8691588785046728E-2</v>
      </c>
      <c r="L152" s="120"/>
    </row>
    <row r="153" spans="1:12" ht="24.9" customHeight="1">
      <c r="A153" s="128"/>
      <c r="B153" s="129"/>
      <c r="C153" s="120" t="s">
        <v>1085</v>
      </c>
      <c r="D153" s="130" t="s">
        <v>1086</v>
      </c>
      <c r="E153" s="122" t="s">
        <v>95</v>
      </c>
      <c r="F153" s="122" t="s">
        <v>882</v>
      </c>
      <c r="G153" s="123">
        <v>750000</v>
      </c>
      <c r="H153" s="124">
        <v>700000</v>
      </c>
      <c r="I153" s="125" t="s">
        <v>1073</v>
      </c>
      <c r="J153" s="126" t="str">
        <f t="shared" si="4"/>
        <v>▽</v>
      </c>
      <c r="K153" s="127">
        <f t="shared" si="5"/>
        <v>-6.6666666666666666E-2</v>
      </c>
      <c r="L153" s="120"/>
    </row>
    <row r="154" spans="1:12" ht="24.9" customHeight="1">
      <c r="A154" s="128"/>
      <c r="B154" s="129"/>
      <c r="C154" s="120" t="s">
        <v>1087</v>
      </c>
      <c r="D154" s="130" t="s">
        <v>1088</v>
      </c>
      <c r="E154" s="122" t="s">
        <v>95</v>
      </c>
      <c r="F154" s="122" t="s">
        <v>861</v>
      </c>
      <c r="G154" s="123">
        <v>2548000</v>
      </c>
      <c r="H154" s="124">
        <v>2498000</v>
      </c>
      <c r="I154" s="125" t="s">
        <v>1073</v>
      </c>
      <c r="J154" s="126" t="str">
        <f t="shared" si="4"/>
        <v>▽</v>
      </c>
      <c r="K154" s="127">
        <f t="shared" si="5"/>
        <v>-1.9623233908948195E-2</v>
      </c>
      <c r="L154" s="120"/>
    </row>
    <row r="155" spans="1:12" ht="24.9" customHeight="1">
      <c r="A155" s="128"/>
      <c r="B155" s="129"/>
      <c r="C155" s="120" t="s">
        <v>1089</v>
      </c>
      <c r="D155" s="130" t="s">
        <v>1090</v>
      </c>
      <c r="E155" s="122" t="s">
        <v>95</v>
      </c>
      <c r="F155" s="122" t="s">
        <v>861</v>
      </c>
      <c r="G155" s="123">
        <v>1770000</v>
      </c>
      <c r="H155" s="124">
        <v>1720000</v>
      </c>
      <c r="I155" s="125" t="s">
        <v>1073</v>
      </c>
      <c r="J155" s="126" t="str">
        <f t="shared" si="4"/>
        <v>▽</v>
      </c>
      <c r="K155" s="127">
        <f t="shared" si="5"/>
        <v>-2.8248587570621469E-2</v>
      </c>
      <c r="L155" s="120"/>
    </row>
    <row r="156" spans="1:12" ht="24.9" customHeight="1">
      <c r="A156" s="128"/>
      <c r="B156" s="129"/>
      <c r="C156" s="120" t="s">
        <v>1091</v>
      </c>
      <c r="D156" s="130" t="s">
        <v>364</v>
      </c>
      <c r="E156" s="122" t="s">
        <v>95</v>
      </c>
      <c r="F156" s="122" t="s">
        <v>882</v>
      </c>
      <c r="G156" s="123">
        <v>2650000</v>
      </c>
      <c r="H156" s="124">
        <v>2600000</v>
      </c>
      <c r="I156" s="125" t="s">
        <v>1073</v>
      </c>
      <c r="J156" s="126" t="str">
        <f t="shared" si="4"/>
        <v>▽</v>
      </c>
      <c r="K156" s="127">
        <f t="shared" si="5"/>
        <v>-1.8867924528301886E-2</v>
      </c>
      <c r="L156" s="120"/>
    </row>
    <row r="157" spans="1:12" ht="24.9" customHeight="1">
      <c r="A157" s="128"/>
      <c r="B157" s="129"/>
      <c r="C157" s="120" t="s">
        <v>1092</v>
      </c>
      <c r="D157" s="130" t="s">
        <v>1093</v>
      </c>
      <c r="E157" s="122" t="s">
        <v>95</v>
      </c>
      <c r="F157" s="122" t="s">
        <v>882</v>
      </c>
      <c r="G157" s="123">
        <v>2700000</v>
      </c>
      <c r="H157" s="124">
        <v>2650000</v>
      </c>
      <c r="I157" s="125" t="s">
        <v>1073</v>
      </c>
      <c r="J157" s="126" t="str">
        <f t="shared" si="4"/>
        <v>▽</v>
      </c>
      <c r="K157" s="127">
        <f t="shared" si="5"/>
        <v>-1.8518518518518517E-2</v>
      </c>
      <c r="L157" s="120"/>
    </row>
    <row r="158" spans="1:12" ht="24.9" customHeight="1">
      <c r="A158" s="128"/>
      <c r="B158" s="129"/>
      <c r="C158" s="120" t="s">
        <v>1094</v>
      </c>
      <c r="D158" s="130" t="s">
        <v>1095</v>
      </c>
      <c r="E158" s="122" t="s">
        <v>95</v>
      </c>
      <c r="F158" s="122" t="s">
        <v>882</v>
      </c>
      <c r="G158" s="123">
        <v>1850000</v>
      </c>
      <c r="H158" s="124">
        <v>1800000</v>
      </c>
      <c r="I158" s="125" t="s">
        <v>1073</v>
      </c>
      <c r="J158" s="126" t="str">
        <f t="shared" si="4"/>
        <v>▽</v>
      </c>
      <c r="K158" s="127">
        <f t="shared" si="5"/>
        <v>-2.7027027027027029E-2</v>
      </c>
      <c r="L158" s="120"/>
    </row>
    <row r="159" spans="1:12" ht="24.9" customHeight="1">
      <c r="A159" s="128"/>
      <c r="B159" s="129"/>
      <c r="C159" s="120" t="s">
        <v>1096</v>
      </c>
      <c r="D159" s="130" t="s">
        <v>1097</v>
      </c>
      <c r="E159" s="122" t="s">
        <v>95</v>
      </c>
      <c r="F159" s="122" t="s">
        <v>882</v>
      </c>
      <c r="G159" s="123">
        <v>2500000</v>
      </c>
      <c r="H159" s="124">
        <v>2450000</v>
      </c>
      <c r="I159" s="125" t="s">
        <v>1073</v>
      </c>
      <c r="J159" s="126" t="str">
        <f t="shared" si="4"/>
        <v>▽</v>
      </c>
      <c r="K159" s="127">
        <f t="shared" si="5"/>
        <v>-0.02</v>
      </c>
      <c r="L159" s="120"/>
    </row>
    <row r="160" spans="1:12" ht="24.9" customHeight="1">
      <c r="A160" s="128"/>
      <c r="B160" s="129"/>
      <c r="C160" s="120" t="s">
        <v>370</v>
      </c>
      <c r="D160" s="130" t="s">
        <v>1098</v>
      </c>
      <c r="E160" s="122" t="s">
        <v>16</v>
      </c>
      <c r="F160" s="122" t="s">
        <v>861</v>
      </c>
      <c r="G160" s="123">
        <v>2800</v>
      </c>
      <c r="H160" s="124">
        <v>2800</v>
      </c>
      <c r="I160" s="125"/>
      <c r="J160" s="126" t="str">
        <f t="shared" si="4"/>
        <v>-</v>
      </c>
      <c r="K160" s="127" t="str">
        <f t="shared" si="5"/>
        <v/>
      </c>
      <c r="L160" s="120"/>
    </row>
    <row r="161" spans="1:12" ht="24.9" customHeight="1">
      <c r="A161" s="128"/>
      <c r="B161" s="129"/>
      <c r="C161" s="120" t="s">
        <v>372</v>
      </c>
      <c r="D161" s="130" t="s">
        <v>1078</v>
      </c>
      <c r="E161" s="122" t="s">
        <v>95</v>
      </c>
      <c r="F161" s="122" t="s">
        <v>882</v>
      </c>
      <c r="G161" s="123">
        <v>1405000</v>
      </c>
      <c r="H161" s="124">
        <v>1332000</v>
      </c>
      <c r="I161" s="125" t="s">
        <v>1073</v>
      </c>
      <c r="J161" s="126" t="str">
        <f t="shared" si="4"/>
        <v>▽</v>
      </c>
      <c r="K161" s="127">
        <f t="shared" si="5"/>
        <v>-5.1957295373665481E-2</v>
      </c>
      <c r="L161" s="120"/>
    </row>
    <row r="162" spans="1:12" ht="24.9" customHeight="1">
      <c r="A162" s="128"/>
      <c r="B162" s="129"/>
      <c r="C162" s="120" t="s">
        <v>374</v>
      </c>
      <c r="D162" s="130" t="s">
        <v>1099</v>
      </c>
      <c r="E162" s="122" t="s">
        <v>205</v>
      </c>
      <c r="F162" s="122" t="s">
        <v>861</v>
      </c>
      <c r="G162" s="123">
        <v>37660</v>
      </c>
      <c r="H162" s="124">
        <v>37660</v>
      </c>
      <c r="I162" s="125"/>
      <c r="J162" s="126" t="str">
        <f t="shared" si="4"/>
        <v>-</v>
      </c>
      <c r="K162" s="127" t="str">
        <f t="shared" si="5"/>
        <v/>
      </c>
      <c r="L162" s="120"/>
    </row>
    <row r="163" spans="1:12" ht="24.9" customHeight="1">
      <c r="A163" s="128"/>
      <c r="B163" s="129"/>
      <c r="C163" s="120" t="s">
        <v>376</v>
      </c>
      <c r="D163" s="130" t="s">
        <v>1100</v>
      </c>
      <c r="E163" s="122" t="s">
        <v>205</v>
      </c>
      <c r="F163" s="122" t="s">
        <v>861</v>
      </c>
      <c r="G163" s="123">
        <v>10000</v>
      </c>
      <c r="H163" s="124">
        <v>10000</v>
      </c>
      <c r="I163" s="125"/>
      <c r="J163" s="126" t="str">
        <f t="shared" si="4"/>
        <v>-</v>
      </c>
      <c r="K163" s="127" t="str">
        <f t="shared" si="5"/>
        <v/>
      </c>
      <c r="L163" s="120"/>
    </row>
    <row r="164" spans="1:12" ht="24.9" customHeight="1">
      <c r="A164" s="128"/>
      <c r="B164" s="129"/>
      <c r="C164" s="120" t="s">
        <v>378</v>
      </c>
      <c r="D164" s="130" t="s">
        <v>379</v>
      </c>
      <c r="E164" s="122" t="s">
        <v>16</v>
      </c>
      <c r="F164" s="122" t="s">
        <v>861</v>
      </c>
      <c r="G164" s="123">
        <v>3000</v>
      </c>
      <c r="H164" s="124">
        <v>3500</v>
      </c>
      <c r="I164" s="125" t="s">
        <v>1042</v>
      </c>
      <c r="J164" s="126" t="str">
        <f t="shared" si="4"/>
        <v>▲</v>
      </c>
      <c r="K164" s="127">
        <f t="shared" si="5"/>
        <v>0.16666666666666666</v>
      </c>
      <c r="L164" s="120"/>
    </row>
    <row r="165" spans="1:12" ht="24.9" customHeight="1">
      <c r="A165" s="128"/>
      <c r="B165" s="129"/>
      <c r="C165" s="120" t="s">
        <v>1101</v>
      </c>
      <c r="D165" s="130" t="s">
        <v>1102</v>
      </c>
      <c r="E165" s="122" t="s">
        <v>16</v>
      </c>
      <c r="F165" s="122" t="s">
        <v>882</v>
      </c>
      <c r="G165" s="123">
        <v>3500</v>
      </c>
      <c r="H165" s="124">
        <v>3500</v>
      </c>
      <c r="I165" s="125"/>
      <c r="J165" s="126"/>
      <c r="K165" s="127"/>
      <c r="L165" s="120"/>
    </row>
    <row r="166" spans="1:12" ht="24.9" customHeight="1">
      <c r="A166" s="128"/>
      <c r="B166" s="129"/>
      <c r="C166" s="120" t="s">
        <v>1103</v>
      </c>
      <c r="D166" s="130" t="s">
        <v>1104</v>
      </c>
      <c r="E166" s="122" t="s">
        <v>95</v>
      </c>
      <c r="F166" s="122" t="s">
        <v>861</v>
      </c>
      <c r="G166" s="123">
        <v>3130000</v>
      </c>
      <c r="H166" s="124">
        <v>3130000</v>
      </c>
      <c r="I166" s="125"/>
      <c r="J166" s="126" t="str">
        <f t="shared" si="4"/>
        <v>-</v>
      </c>
      <c r="K166" s="127" t="str">
        <f t="shared" si="5"/>
        <v/>
      </c>
      <c r="L166" s="120"/>
    </row>
    <row r="167" spans="1:12" ht="24.9" customHeight="1">
      <c r="A167" s="128"/>
      <c r="B167" s="129"/>
      <c r="C167" s="120" t="s">
        <v>384</v>
      </c>
      <c r="D167" s="130" t="s">
        <v>1105</v>
      </c>
      <c r="E167" s="122" t="s">
        <v>208</v>
      </c>
      <c r="F167" s="122" t="s">
        <v>861</v>
      </c>
      <c r="G167" s="123">
        <v>226000</v>
      </c>
      <c r="H167" s="124">
        <v>226000</v>
      </c>
      <c r="I167" s="125"/>
      <c r="J167" s="126" t="str">
        <f t="shared" si="4"/>
        <v>-</v>
      </c>
      <c r="K167" s="127" t="str">
        <f t="shared" si="5"/>
        <v/>
      </c>
      <c r="L167" s="120"/>
    </row>
    <row r="168" spans="1:12" ht="24.9" customHeight="1">
      <c r="A168" s="128"/>
      <c r="B168" s="129"/>
      <c r="C168" s="120" t="s">
        <v>386</v>
      </c>
      <c r="D168" s="130" t="s">
        <v>1106</v>
      </c>
      <c r="E168" s="122" t="s">
        <v>68</v>
      </c>
      <c r="F168" s="122" t="s">
        <v>861</v>
      </c>
      <c r="G168" s="123">
        <v>113300</v>
      </c>
      <c r="H168" s="124">
        <v>113300</v>
      </c>
      <c r="I168" s="125"/>
      <c r="J168" s="126" t="str">
        <f t="shared" si="4"/>
        <v>-</v>
      </c>
      <c r="K168" s="127" t="str">
        <f t="shared" si="5"/>
        <v/>
      </c>
      <c r="L168" s="120"/>
    </row>
    <row r="169" spans="1:12" ht="24.9" customHeight="1">
      <c r="A169" s="131"/>
      <c r="B169" s="132"/>
      <c r="C169" s="120" t="s">
        <v>388</v>
      </c>
      <c r="D169" s="130" t="s">
        <v>1107</v>
      </c>
      <c r="E169" s="122" t="s">
        <v>208</v>
      </c>
      <c r="F169" s="122" t="s">
        <v>861</v>
      </c>
      <c r="G169" s="123">
        <v>300000</v>
      </c>
      <c r="H169" s="124">
        <v>300000</v>
      </c>
      <c r="I169" s="125"/>
      <c r="J169" s="126" t="str">
        <f t="shared" si="4"/>
        <v>-</v>
      </c>
      <c r="K169" s="127" t="str">
        <f t="shared" si="5"/>
        <v/>
      </c>
      <c r="L169" s="120"/>
    </row>
    <row r="170" spans="1:12" ht="24.9" customHeight="1">
      <c r="A170" s="118" t="s">
        <v>1108</v>
      </c>
      <c r="B170" s="119"/>
      <c r="C170" s="120" t="s">
        <v>412</v>
      </c>
      <c r="D170" s="130" t="s">
        <v>1109</v>
      </c>
      <c r="E170" s="122" t="s">
        <v>1070</v>
      </c>
      <c r="F170" s="122" t="s">
        <v>861</v>
      </c>
      <c r="G170" s="123">
        <v>570</v>
      </c>
      <c r="H170" s="124">
        <v>570</v>
      </c>
      <c r="I170" s="125"/>
      <c r="J170" s="126" t="str">
        <f t="shared" si="4"/>
        <v>-</v>
      </c>
      <c r="K170" s="127" t="str">
        <f t="shared" si="5"/>
        <v/>
      </c>
      <c r="L170" s="120"/>
    </row>
    <row r="171" spans="1:12" ht="24.9" customHeight="1">
      <c r="A171" s="128"/>
      <c r="B171" s="129"/>
      <c r="C171" s="120" t="s">
        <v>414</v>
      </c>
      <c r="D171" s="130" t="s">
        <v>1110</v>
      </c>
      <c r="E171" s="122" t="s">
        <v>1070</v>
      </c>
      <c r="F171" s="122" t="s">
        <v>861</v>
      </c>
      <c r="G171" s="123">
        <v>570</v>
      </c>
      <c r="H171" s="124">
        <v>570</v>
      </c>
      <c r="I171" s="125"/>
      <c r="J171" s="126" t="str">
        <f t="shared" si="4"/>
        <v>-</v>
      </c>
      <c r="K171" s="127" t="str">
        <f t="shared" si="5"/>
        <v/>
      </c>
      <c r="L171" s="120"/>
    </row>
    <row r="172" spans="1:12" ht="24.9" customHeight="1">
      <c r="A172" s="128"/>
      <c r="B172" s="129"/>
      <c r="C172" s="120" t="s">
        <v>416</v>
      </c>
      <c r="D172" s="130" t="s">
        <v>1111</v>
      </c>
      <c r="E172" s="122" t="s">
        <v>1112</v>
      </c>
      <c r="F172" s="122" t="s">
        <v>861</v>
      </c>
      <c r="G172" s="123">
        <v>13300</v>
      </c>
      <c r="H172" s="124">
        <v>13300</v>
      </c>
      <c r="I172" s="125"/>
      <c r="J172" s="126" t="str">
        <f t="shared" si="4"/>
        <v>-</v>
      </c>
      <c r="K172" s="127" t="str">
        <f t="shared" si="5"/>
        <v/>
      </c>
      <c r="L172" s="120"/>
    </row>
    <row r="173" spans="1:12" ht="24.9" customHeight="1">
      <c r="A173" s="131"/>
      <c r="B173" s="132"/>
      <c r="C173" s="120" t="s">
        <v>419</v>
      </c>
      <c r="D173" s="130" t="s">
        <v>1113</v>
      </c>
      <c r="E173" s="122" t="s">
        <v>16</v>
      </c>
      <c r="F173" s="122" t="s">
        <v>861</v>
      </c>
      <c r="G173" s="123">
        <v>27300</v>
      </c>
      <c r="H173" s="124">
        <v>27300</v>
      </c>
      <c r="I173" s="125"/>
      <c r="J173" s="126" t="str">
        <f t="shared" si="4"/>
        <v>-</v>
      </c>
      <c r="K173" s="127" t="str">
        <f t="shared" si="5"/>
        <v/>
      </c>
      <c r="L173" s="120"/>
    </row>
    <row r="174" spans="1:12" ht="24.9" customHeight="1">
      <c r="A174" s="118" t="s">
        <v>1114</v>
      </c>
      <c r="B174" s="119"/>
      <c r="C174" s="120" t="s">
        <v>391</v>
      </c>
      <c r="D174" s="130" t="s">
        <v>1115</v>
      </c>
      <c r="E174" s="122" t="s">
        <v>819</v>
      </c>
      <c r="F174" s="122" t="s">
        <v>861</v>
      </c>
      <c r="G174" s="123">
        <v>18620</v>
      </c>
      <c r="H174" s="124">
        <v>18620</v>
      </c>
      <c r="I174" s="125"/>
      <c r="J174" s="126" t="str">
        <f t="shared" si="4"/>
        <v>-</v>
      </c>
      <c r="K174" s="127" t="str">
        <f t="shared" si="5"/>
        <v/>
      </c>
      <c r="L174" s="120"/>
    </row>
    <row r="175" spans="1:12" ht="24.9" customHeight="1">
      <c r="A175" s="128"/>
      <c r="B175" s="129"/>
      <c r="C175" s="120" t="s">
        <v>393</v>
      </c>
      <c r="D175" s="130" t="s">
        <v>1116</v>
      </c>
      <c r="E175" s="122" t="s">
        <v>819</v>
      </c>
      <c r="F175" s="122" t="s">
        <v>861</v>
      </c>
      <c r="G175" s="123">
        <v>27840</v>
      </c>
      <c r="H175" s="124">
        <v>27840</v>
      </c>
      <c r="I175" s="125"/>
      <c r="J175" s="126" t="str">
        <f t="shared" si="4"/>
        <v>-</v>
      </c>
      <c r="K175" s="127" t="str">
        <f t="shared" si="5"/>
        <v/>
      </c>
      <c r="L175" s="120"/>
    </row>
    <row r="176" spans="1:12" ht="24.9" customHeight="1">
      <c r="A176" s="128"/>
      <c r="B176" s="129"/>
      <c r="C176" s="120" t="s">
        <v>395</v>
      </c>
      <c r="D176" s="130" t="s">
        <v>1117</v>
      </c>
      <c r="E176" s="122" t="s">
        <v>819</v>
      </c>
      <c r="F176" s="122" t="s">
        <v>861</v>
      </c>
      <c r="G176" s="123">
        <v>169100</v>
      </c>
      <c r="H176" s="124">
        <v>169100</v>
      </c>
      <c r="I176" s="125"/>
      <c r="J176" s="126" t="str">
        <f t="shared" si="4"/>
        <v>-</v>
      </c>
      <c r="K176" s="127" t="str">
        <f t="shared" si="5"/>
        <v/>
      </c>
      <c r="L176" s="120"/>
    </row>
    <row r="177" spans="1:12" ht="24.9" customHeight="1">
      <c r="A177" s="128"/>
      <c r="B177" s="129"/>
      <c r="C177" s="120" t="s">
        <v>397</v>
      </c>
      <c r="D177" s="130" t="s">
        <v>1118</v>
      </c>
      <c r="E177" s="122" t="s">
        <v>819</v>
      </c>
      <c r="F177" s="122" t="s">
        <v>861</v>
      </c>
      <c r="G177" s="123">
        <v>25270</v>
      </c>
      <c r="H177" s="124">
        <v>25270</v>
      </c>
      <c r="I177" s="125"/>
      <c r="J177" s="126" t="str">
        <f t="shared" si="4"/>
        <v>-</v>
      </c>
      <c r="K177" s="127" t="str">
        <f t="shared" si="5"/>
        <v/>
      </c>
      <c r="L177" s="120"/>
    </row>
    <row r="178" spans="1:12" ht="24.9" customHeight="1">
      <c r="A178" s="128"/>
      <c r="B178" s="129"/>
      <c r="C178" s="120" t="s">
        <v>399</v>
      </c>
      <c r="D178" s="130" t="s">
        <v>1119</v>
      </c>
      <c r="E178" s="122" t="s">
        <v>130</v>
      </c>
      <c r="F178" s="122" t="s">
        <v>861</v>
      </c>
      <c r="G178" s="123">
        <v>42470</v>
      </c>
      <c r="H178" s="124">
        <v>42470</v>
      </c>
      <c r="I178" s="125"/>
      <c r="J178" s="126" t="str">
        <f t="shared" si="4"/>
        <v>-</v>
      </c>
      <c r="K178" s="127" t="str">
        <f t="shared" si="5"/>
        <v/>
      </c>
      <c r="L178" s="120"/>
    </row>
    <row r="179" spans="1:12" ht="24.9" customHeight="1">
      <c r="A179" s="128"/>
      <c r="B179" s="129"/>
      <c r="C179" s="120" t="s">
        <v>1120</v>
      </c>
      <c r="D179" s="130" t="s">
        <v>1121</v>
      </c>
      <c r="E179" s="122" t="s">
        <v>130</v>
      </c>
      <c r="F179" s="122" t="s">
        <v>861</v>
      </c>
      <c r="G179" s="123">
        <v>33540</v>
      </c>
      <c r="H179" s="124">
        <v>33540</v>
      </c>
      <c r="I179" s="125"/>
      <c r="J179" s="126" t="str">
        <f t="shared" si="4"/>
        <v>-</v>
      </c>
      <c r="K179" s="127" t="str">
        <f t="shared" si="5"/>
        <v/>
      </c>
      <c r="L179" s="120"/>
    </row>
    <row r="180" spans="1:12" ht="24.9" customHeight="1">
      <c r="A180" s="128"/>
      <c r="B180" s="129"/>
      <c r="C180" s="120" t="s">
        <v>404</v>
      </c>
      <c r="D180" s="130" t="s">
        <v>1122</v>
      </c>
      <c r="E180" s="122" t="s">
        <v>130</v>
      </c>
      <c r="F180" s="122" t="s">
        <v>861</v>
      </c>
      <c r="G180" s="123">
        <v>20520</v>
      </c>
      <c r="H180" s="124">
        <v>20520</v>
      </c>
      <c r="I180" s="125"/>
      <c r="J180" s="126" t="str">
        <f t="shared" si="4"/>
        <v>-</v>
      </c>
      <c r="K180" s="127" t="str">
        <f t="shared" si="5"/>
        <v/>
      </c>
      <c r="L180" s="120"/>
    </row>
    <row r="181" spans="1:12" ht="24.9" customHeight="1">
      <c r="A181" s="128"/>
      <c r="B181" s="129"/>
      <c r="C181" s="120" t="s">
        <v>406</v>
      </c>
      <c r="D181" s="130" t="s">
        <v>1123</v>
      </c>
      <c r="E181" s="122" t="s">
        <v>819</v>
      </c>
      <c r="F181" s="122" t="s">
        <v>861</v>
      </c>
      <c r="G181" s="123">
        <v>25840</v>
      </c>
      <c r="H181" s="124">
        <v>25840</v>
      </c>
      <c r="I181" s="125"/>
      <c r="J181" s="126" t="str">
        <f t="shared" si="4"/>
        <v>-</v>
      </c>
      <c r="K181" s="127" t="str">
        <f t="shared" si="5"/>
        <v/>
      </c>
      <c r="L181" s="120"/>
    </row>
    <row r="182" spans="1:12" ht="24.9" customHeight="1">
      <c r="A182" s="128"/>
      <c r="B182" s="129"/>
      <c r="C182" s="120" t="s">
        <v>408</v>
      </c>
      <c r="D182" s="130" t="s">
        <v>1124</v>
      </c>
      <c r="E182" s="122" t="s">
        <v>819</v>
      </c>
      <c r="F182" s="122" t="s">
        <v>861</v>
      </c>
      <c r="G182" s="123">
        <v>40850</v>
      </c>
      <c r="H182" s="124">
        <v>40850</v>
      </c>
      <c r="I182" s="125"/>
      <c r="J182" s="126" t="str">
        <f t="shared" si="4"/>
        <v>-</v>
      </c>
      <c r="K182" s="127" t="str">
        <f t="shared" si="5"/>
        <v/>
      </c>
      <c r="L182" s="120"/>
    </row>
    <row r="183" spans="1:12" ht="24.9" customHeight="1">
      <c r="A183" s="131"/>
      <c r="B183" s="132"/>
      <c r="C183" s="120" t="s">
        <v>1125</v>
      </c>
      <c r="D183" s="130" t="s">
        <v>1126</v>
      </c>
      <c r="E183" s="122" t="s">
        <v>819</v>
      </c>
      <c r="F183" s="122" t="s">
        <v>861</v>
      </c>
      <c r="G183" s="123">
        <v>533240</v>
      </c>
      <c r="H183" s="124">
        <v>533240</v>
      </c>
      <c r="I183" s="125"/>
      <c r="J183" s="126" t="str">
        <f t="shared" si="4"/>
        <v>-</v>
      </c>
      <c r="K183" s="127" t="str">
        <f t="shared" si="5"/>
        <v/>
      </c>
      <c r="L183" s="120"/>
    </row>
    <row r="184" spans="1:12" ht="24.9" customHeight="1">
      <c r="A184" s="118" t="s">
        <v>1127</v>
      </c>
      <c r="B184" s="119"/>
      <c r="C184" s="120" t="s">
        <v>1128</v>
      </c>
      <c r="D184" s="130" t="s">
        <v>1129</v>
      </c>
      <c r="E184" s="122" t="s">
        <v>16</v>
      </c>
      <c r="F184" s="122" t="s">
        <v>861</v>
      </c>
      <c r="G184" s="123">
        <v>18100</v>
      </c>
      <c r="H184" s="124">
        <v>18100</v>
      </c>
      <c r="I184" s="125"/>
      <c r="J184" s="126" t="str">
        <f t="shared" si="4"/>
        <v>-</v>
      </c>
      <c r="K184" s="127" t="str">
        <f t="shared" si="5"/>
        <v/>
      </c>
      <c r="L184" s="120"/>
    </row>
    <row r="185" spans="1:12" ht="24.9" customHeight="1">
      <c r="A185" s="128"/>
      <c r="B185" s="129"/>
      <c r="C185" s="120" t="s">
        <v>1128</v>
      </c>
      <c r="D185" s="130" t="s">
        <v>1130</v>
      </c>
      <c r="E185" s="122" t="s">
        <v>16</v>
      </c>
      <c r="F185" s="122" t="s">
        <v>861</v>
      </c>
      <c r="G185" s="123">
        <v>9400</v>
      </c>
      <c r="H185" s="124">
        <v>9400</v>
      </c>
      <c r="I185" s="125"/>
      <c r="J185" s="126" t="str">
        <f t="shared" si="4"/>
        <v>-</v>
      </c>
      <c r="K185" s="127" t="str">
        <f t="shared" si="5"/>
        <v/>
      </c>
      <c r="L185" s="120"/>
    </row>
    <row r="186" spans="1:12" ht="24.9" customHeight="1">
      <c r="A186" s="128"/>
      <c r="B186" s="129" t="s">
        <v>935</v>
      </c>
      <c r="C186" s="120" t="s">
        <v>1131</v>
      </c>
      <c r="D186" s="130" t="s">
        <v>1132</v>
      </c>
      <c r="E186" s="122" t="s">
        <v>16</v>
      </c>
      <c r="F186" s="122" t="s">
        <v>861</v>
      </c>
      <c r="G186" s="123">
        <v>4910</v>
      </c>
      <c r="H186" s="124">
        <v>4910</v>
      </c>
      <c r="I186" s="125"/>
      <c r="J186" s="126" t="str">
        <f t="shared" si="4"/>
        <v>-</v>
      </c>
      <c r="K186" s="127" t="str">
        <f t="shared" si="5"/>
        <v/>
      </c>
      <c r="L186" s="120"/>
    </row>
    <row r="187" spans="1:12" ht="24.9" customHeight="1">
      <c r="A187" s="128"/>
      <c r="B187" s="129" t="s">
        <v>935</v>
      </c>
      <c r="C187" s="120" t="s">
        <v>1131</v>
      </c>
      <c r="D187" s="130" t="s">
        <v>1133</v>
      </c>
      <c r="E187" s="122" t="s">
        <v>16</v>
      </c>
      <c r="F187" s="122" t="s">
        <v>861</v>
      </c>
      <c r="G187" s="123">
        <v>4160</v>
      </c>
      <c r="H187" s="124">
        <v>4160</v>
      </c>
      <c r="I187" s="125"/>
      <c r="J187" s="126" t="str">
        <f t="shared" si="4"/>
        <v>-</v>
      </c>
      <c r="K187" s="127" t="str">
        <f t="shared" si="5"/>
        <v/>
      </c>
      <c r="L187" s="120"/>
    </row>
    <row r="188" spans="1:12" ht="24.9" customHeight="1">
      <c r="A188" s="128"/>
      <c r="B188" s="129" t="s">
        <v>935</v>
      </c>
      <c r="C188" s="120" t="s">
        <v>1134</v>
      </c>
      <c r="D188" s="130" t="s">
        <v>1135</v>
      </c>
      <c r="E188" s="122" t="s">
        <v>16</v>
      </c>
      <c r="F188" s="122" t="s">
        <v>861</v>
      </c>
      <c r="G188" s="123">
        <v>2260</v>
      </c>
      <c r="H188" s="124">
        <v>2260</v>
      </c>
      <c r="I188" s="125"/>
      <c r="J188" s="126" t="str">
        <f t="shared" si="4"/>
        <v>-</v>
      </c>
      <c r="K188" s="127" t="str">
        <f t="shared" si="5"/>
        <v/>
      </c>
      <c r="L188" s="120"/>
    </row>
    <row r="189" spans="1:12" ht="24.9" customHeight="1">
      <c r="A189" s="128"/>
      <c r="B189" s="129" t="s">
        <v>935</v>
      </c>
      <c r="C189" s="120" t="s">
        <v>1134</v>
      </c>
      <c r="D189" s="130" t="s">
        <v>1136</v>
      </c>
      <c r="E189" s="122" t="s">
        <v>16</v>
      </c>
      <c r="F189" s="122" t="s">
        <v>861</v>
      </c>
      <c r="G189" s="123">
        <v>2240</v>
      </c>
      <c r="H189" s="124">
        <v>2240</v>
      </c>
      <c r="I189" s="125"/>
      <c r="J189" s="126" t="str">
        <f t="shared" si="4"/>
        <v>-</v>
      </c>
      <c r="K189" s="127" t="str">
        <f t="shared" si="5"/>
        <v/>
      </c>
      <c r="L189" s="120"/>
    </row>
    <row r="190" spans="1:12" ht="24.9" customHeight="1">
      <c r="A190" s="128"/>
      <c r="B190" s="129" t="s">
        <v>935</v>
      </c>
      <c r="C190" s="120" t="s">
        <v>1137</v>
      </c>
      <c r="D190" s="130" t="s">
        <v>1138</v>
      </c>
      <c r="E190" s="122" t="s">
        <v>16</v>
      </c>
      <c r="F190" s="122" t="s">
        <v>861</v>
      </c>
      <c r="G190" s="123">
        <v>6860</v>
      </c>
      <c r="H190" s="124">
        <v>6860</v>
      </c>
      <c r="I190" s="125"/>
      <c r="J190" s="126" t="str">
        <f t="shared" si="4"/>
        <v>-</v>
      </c>
      <c r="K190" s="127" t="str">
        <f t="shared" si="5"/>
        <v/>
      </c>
      <c r="L190" s="120"/>
    </row>
    <row r="191" spans="1:12" ht="24.9" customHeight="1">
      <c r="A191" s="131"/>
      <c r="B191" s="129" t="s">
        <v>935</v>
      </c>
      <c r="C191" s="120" t="s">
        <v>1139</v>
      </c>
      <c r="D191" s="130" t="s">
        <v>1140</v>
      </c>
      <c r="E191" s="122" t="s">
        <v>16</v>
      </c>
      <c r="F191" s="122" t="s">
        <v>861</v>
      </c>
      <c r="G191" s="123">
        <v>6560</v>
      </c>
      <c r="H191" s="124">
        <v>6560</v>
      </c>
      <c r="I191" s="125"/>
      <c r="J191" s="126" t="str">
        <f t="shared" si="4"/>
        <v>-</v>
      </c>
      <c r="K191" s="127" t="str">
        <f t="shared" si="5"/>
        <v/>
      </c>
      <c r="L191" s="120"/>
    </row>
    <row r="192" spans="1:12" ht="24.9" customHeight="1">
      <c r="A192" s="118" t="s">
        <v>1141</v>
      </c>
      <c r="B192" s="119"/>
      <c r="C192" s="120" t="s">
        <v>439</v>
      </c>
      <c r="D192" s="130" t="s">
        <v>1142</v>
      </c>
      <c r="E192" s="122" t="s">
        <v>1143</v>
      </c>
      <c r="F192" s="122" t="s">
        <v>882</v>
      </c>
      <c r="G192" s="123">
        <v>27490</v>
      </c>
      <c r="H192" s="124">
        <v>27490</v>
      </c>
      <c r="I192" s="125"/>
      <c r="J192" s="126" t="str">
        <f t="shared" si="4"/>
        <v>-</v>
      </c>
      <c r="K192" s="127" t="str">
        <f t="shared" si="5"/>
        <v/>
      </c>
      <c r="L192" s="120"/>
    </row>
    <row r="193" spans="1:12" ht="24.9" customHeight="1">
      <c r="A193" s="128"/>
      <c r="B193" s="129"/>
      <c r="C193" s="120" t="s">
        <v>442</v>
      </c>
      <c r="D193" s="130" t="s">
        <v>1144</v>
      </c>
      <c r="E193" s="122" t="s">
        <v>1143</v>
      </c>
      <c r="F193" s="122" t="s">
        <v>861</v>
      </c>
      <c r="G193" s="123">
        <v>46220</v>
      </c>
      <c r="H193" s="124">
        <v>46220</v>
      </c>
      <c r="I193" s="125"/>
      <c r="J193" s="126" t="str">
        <f t="shared" si="4"/>
        <v>-</v>
      </c>
      <c r="K193" s="127" t="str">
        <f t="shared" si="5"/>
        <v/>
      </c>
      <c r="L193" s="120"/>
    </row>
    <row r="194" spans="1:12" ht="24.9" customHeight="1">
      <c r="A194" s="128"/>
      <c r="B194" s="129"/>
      <c r="C194" s="120" t="s">
        <v>444</v>
      </c>
      <c r="D194" s="130" t="s">
        <v>1144</v>
      </c>
      <c r="E194" s="122" t="s">
        <v>1143</v>
      </c>
      <c r="F194" s="122" t="s">
        <v>861</v>
      </c>
      <c r="G194" s="123">
        <v>60220</v>
      </c>
      <c r="H194" s="124">
        <v>60220</v>
      </c>
      <c r="I194" s="125"/>
      <c r="J194" s="126" t="str">
        <f t="shared" si="4"/>
        <v>-</v>
      </c>
      <c r="K194" s="127" t="str">
        <f t="shared" si="5"/>
        <v/>
      </c>
      <c r="L194" s="120"/>
    </row>
    <row r="195" spans="1:12" ht="24.9" customHeight="1">
      <c r="A195" s="128"/>
      <c r="B195" s="129"/>
      <c r="C195" s="120" t="s">
        <v>446</v>
      </c>
      <c r="D195" s="130" t="s">
        <v>1145</v>
      </c>
      <c r="E195" s="122" t="s">
        <v>1143</v>
      </c>
      <c r="F195" s="122" t="s">
        <v>861</v>
      </c>
      <c r="G195" s="123">
        <v>82220</v>
      </c>
      <c r="H195" s="124">
        <v>82220</v>
      </c>
      <c r="I195" s="125"/>
      <c r="J195" s="126" t="str">
        <f t="shared" si="4"/>
        <v>-</v>
      </c>
      <c r="K195" s="127" t="str">
        <f t="shared" si="5"/>
        <v/>
      </c>
      <c r="L195" s="120"/>
    </row>
    <row r="196" spans="1:12" ht="24.9" customHeight="1">
      <c r="A196" s="128"/>
      <c r="B196" s="129"/>
      <c r="C196" s="120" t="s">
        <v>452</v>
      </c>
      <c r="D196" s="130" t="s">
        <v>1146</v>
      </c>
      <c r="E196" s="122" t="s">
        <v>1143</v>
      </c>
      <c r="F196" s="122" t="s">
        <v>861</v>
      </c>
      <c r="G196" s="123">
        <v>131840</v>
      </c>
      <c r="H196" s="124">
        <v>131840</v>
      </c>
      <c r="I196" s="125"/>
      <c r="J196" s="126" t="str">
        <f t="shared" ref="J196:J259" si="6">IF(K196="","-",IF(K196&gt;0,"▲","▽"))</f>
        <v>-</v>
      </c>
      <c r="K196" s="127" t="str">
        <f t="shared" ref="K196:K259" si="7">IF(H196="","",IF(G196=H196,"",(H196-G196)/G196))</f>
        <v/>
      </c>
      <c r="L196" s="120"/>
    </row>
    <row r="197" spans="1:12" ht="24.9" customHeight="1">
      <c r="A197" s="128"/>
      <c r="B197" s="129"/>
      <c r="C197" s="120" t="s">
        <v>454</v>
      </c>
      <c r="D197" s="130" t="s">
        <v>1147</v>
      </c>
      <c r="E197" s="122" t="s">
        <v>95</v>
      </c>
      <c r="F197" s="122" t="s">
        <v>861</v>
      </c>
      <c r="G197" s="123">
        <v>2346000</v>
      </c>
      <c r="H197" s="124">
        <v>2346000</v>
      </c>
      <c r="I197" s="125"/>
      <c r="J197" s="126" t="str">
        <f t="shared" si="6"/>
        <v>-</v>
      </c>
      <c r="K197" s="127" t="str">
        <f t="shared" si="7"/>
        <v/>
      </c>
      <c r="L197" s="120"/>
    </row>
    <row r="198" spans="1:12" ht="24.9" customHeight="1">
      <c r="A198" s="128"/>
      <c r="B198" s="129"/>
      <c r="C198" s="120" t="s">
        <v>1148</v>
      </c>
      <c r="D198" s="130" t="s">
        <v>1149</v>
      </c>
      <c r="E198" s="122" t="s">
        <v>95</v>
      </c>
      <c r="F198" s="122" t="s">
        <v>882</v>
      </c>
      <c r="G198" s="123">
        <v>639910</v>
      </c>
      <c r="H198" s="124">
        <v>639910</v>
      </c>
      <c r="I198" s="125"/>
      <c r="J198" s="126" t="str">
        <f t="shared" si="6"/>
        <v>-</v>
      </c>
      <c r="K198" s="127" t="str">
        <f t="shared" si="7"/>
        <v/>
      </c>
      <c r="L198" s="120"/>
    </row>
    <row r="199" spans="1:12" ht="24.9" customHeight="1">
      <c r="A199" s="128"/>
      <c r="B199" s="129"/>
      <c r="C199" s="120" t="s">
        <v>458</v>
      </c>
      <c r="D199" s="130" t="s">
        <v>1150</v>
      </c>
      <c r="E199" s="122" t="s">
        <v>16</v>
      </c>
      <c r="F199" s="122" t="s">
        <v>861</v>
      </c>
      <c r="G199" s="123">
        <v>6500</v>
      </c>
      <c r="H199" s="124">
        <v>6500</v>
      </c>
      <c r="I199" s="125"/>
      <c r="J199" s="126" t="str">
        <f t="shared" si="6"/>
        <v>-</v>
      </c>
      <c r="K199" s="127" t="str">
        <f t="shared" si="7"/>
        <v/>
      </c>
      <c r="L199" s="120"/>
    </row>
    <row r="200" spans="1:12" ht="24.9" customHeight="1">
      <c r="A200" s="128"/>
      <c r="B200" s="129"/>
      <c r="C200" s="120" t="s">
        <v>460</v>
      </c>
      <c r="D200" s="130" t="s">
        <v>1151</v>
      </c>
      <c r="E200" s="122" t="s">
        <v>1152</v>
      </c>
      <c r="F200" s="122" t="s">
        <v>861</v>
      </c>
      <c r="G200" s="123">
        <v>1684620</v>
      </c>
      <c r="H200" s="124">
        <v>1684620</v>
      </c>
      <c r="I200" s="125"/>
      <c r="J200" s="126" t="str">
        <f t="shared" si="6"/>
        <v>-</v>
      </c>
      <c r="K200" s="127" t="str">
        <f t="shared" si="7"/>
        <v/>
      </c>
      <c r="L200" s="120"/>
    </row>
    <row r="201" spans="1:12" ht="24.9" customHeight="1">
      <c r="A201" s="128"/>
      <c r="B201" s="129"/>
      <c r="C201" s="120" t="s">
        <v>448</v>
      </c>
      <c r="D201" s="130" t="s">
        <v>1153</v>
      </c>
      <c r="E201" s="122" t="s">
        <v>1143</v>
      </c>
      <c r="F201" s="122" t="s">
        <v>861</v>
      </c>
      <c r="G201" s="123">
        <v>2640000</v>
      </c>
      <c r="H201" s="124">
        <v>2640000</v>
      </c>
      <c r="I201" s="125"/>
      <c r="J201" s="126" t="str">
        <f t="shared" si="6"/>
        <v>-</v>
      </c>
      <c r="K201" s="127" t="str">
        <f t="shared" si="7"/>
        <v/>
      </c>
      <c r="L201" s="120"/>
    </row>
    <row r="202" spans="1:12" ht="24.9" customHeight="1">
      <c r="A202" s="131"/>
      <c r="B202" s="132"/>
      <c r="C202" s="120" t="s">
        <v>450</v>
      </c>
      <c r="D202" s="130" t="s">
        <v>1154</v>
      </c>
      <c r="E202" s="122" t="s">
        <v>95</v>
      </c>
      <c r="F202" s="122" t="s">
        <v>861</v>
      </c>
      <c r="G202" s="123">
        <v>1365000</v>
      </c>
      <c r="H202" s="124">
        <v>1365000</v>
      </c>
      <c r="I202" s="125"/>
      <c r="J202" s="126" t="str">
        <f t="shared" si="6"/>
        <v>-</v>
      </c>
      <c r="K202" s="127" t="str">
        <f t="shared" si="7"/>
        <v/>
      </c>
      <c r="L202" s="120"/>
    </row>
    <row r="203" spans="1:12" ht="24.9" customHeight="1">
      <c r="A203" s="118" t="s">
        <v>1155</v>
      </c>
      <c r="B203" s="119"/>
      <c r="C203" s="120" t="s">
        <v>463</v>
      </c>
      <c r="D203" s="130" t="s">
        <v>1156</v>
      </c>
      <c r="E203" s="122" t="s">
        <v>65</v>
      </c>
      <c r="F203" s="122" t="s">
        <v>861</v>
      </c>
      <c r="G203" s="123">
        <v>28500</v>
      </c>
      <c r="H203" s="124">
        <v>28500</v>
      </c>
      <c r="I203" s="125"/>
      <c r="J203" s="126" t="str">
        <f t="shared" si="6"/>
        <v>-</v>
      </c>
      <c r="K203" s="127" t="str">
        <f t="shared" si="7"/>
        <v/>
      </c>
      <c r="L203" s="120"/>
    </row>
    <row r="204" spans="1:12" ht="24.9" customHeight="1">
      <c r="A204" s="128"/>
      <c r="B204" s="129" t="s">
        <v>935</v>
      </c>
      <c r="C204" s="120" t="s">
        <v>465</v>
      </c>
      <c r="D204" s="130" t="s">
        <v>1157</v>
      </c>
      <c r="E204" s="122" t="s">
        <v>963</v>
      </c>
      <c r="F204" s="122" t="s">
        <v>861</v>
      </c>
      <c r="G204" s="123">
        <v>560000</v>
      </c>
      <c r="H204" s="124">
        <v>560000</v>
      </c>
      <c r="I204" s="125"/>
      <c r="J204" s="126" t="str">
        <f t="shared" si="6"/>
        <v>-</v>
      </c>
      <c r="K204" s="127" t="str">
        <f t="shared" si="7"/>
        <v/>
      </c>
      <c r="L204" s="120"/>
    </row>
    <row r="205" spans="1:12" ht="24.9" customHeight="1">
      <c r="A205" s="128"/>
      <c r="B205" s="129"/>
      <c r="C205" s="120" t="s">
        <v>471</v>
      </c>
      <c r="D205" s="130" t="s">
        <v>1158</v>
      </c>
      <c r="E205" s="122" t="s">
        <v>963</v>
      </c>
      <c r="F205" s="122" t="s">
        <v>861</v>
      </c>
      <c r="G205" s="123">
        <v>260000</v>
      </c>
      <c r="H205" s="124">
        <v>260000</v>
      </c>
      <c r="I205" s="125"/>
      <c r="J205" s="126" t="str">
        <f t="shared" si="6"/>
        <v>-</v>
      </c>
      <c r="K205" s="127" t="str">
        <f t="shared" si="7"/>
        <v/>
      </c>
      <c r="L205" s="120"/>
    </row>
    <row r="206" spans="1:12" ht="24.9" customHeight="1">
      <c r="A206" s="128"/>
      <c r="B206" s="129"/>
      <c r="C206" s="120" t="s">
        <v>1159</v>
      </c>
      <c r="D206" s="130" t="s">
        <v>1160</v>
      </c>
      <c r="E206" s="122" t="s">
        <v>68</v>
      </c>
      <c r="F206" s="122" t="s">
        <v>861</v>
      </c>
      <c r="G206" s="123">
        <v>446000</v>
      </c>
      <c r="H206" s="124">
        <v>446000</v>
      </c>
      <c r="I206" s="125"/>
      <c r="J206" s="126" t="str">
        <f t="shared" si="6"/>
        <v>-</v>
      </c>
      <c r="K206" s="127" t="str">
        <f t="shared" si="7"/>
        <v/>
      </c>
      <c r="L206" s="120"/>
    </row>
    <row r="207" spans="1:12" ht="24.9" customHeight="1">
      <c r="A207" s="128"/>
      <c r="B207" s="129"/>
      <c r="C207" s="120" t="s">
        <v>1161</v>
      </c>
      <c r="D207" s="130" t="s">
        <v>1162</v>
      </c>
      <c r="E207" s="122" t="s">
        <v>68</v>
      </c>
      <c r="F207" s="122" t="s">
        <v>861</v>
      </c>
      <c r="G207" s="123">
        <v>1371000</v>
      </c>
      <c r="H207" s="124">
        <v>1371000</v>
      </c>
      <c r="I207" s="125"/>
      <c r="J207" s="126" t="str">
        <f t="shared" si="6"/>
        <v>-</v>
      </c>
      <c r="K207" s="127" t="str">
        <f t="shared" si="7"/>
        <v/>
      </c>
      <c r="L207" s="120"/>
    </row>
    <row r="208" spans="1:12" ht="24.9" customHeight="1">
      <c r="A208" s="128"/>
      <c r="B208" s="129" t="s">
        <v>935</v>
      </c>
      <c r="C208" s="120" t="s">
        <v>481</v>
      </c>
      <c r="D208" s="130" t="s">
        <v>1163</v>
      </c>
      <c r="E208" s="122" t="s">
        <v>1164</v>
      </c>
      <c r="F208" s="122" t="s">
        <v>861</v>
      </c>
      <c r="G208" s="123">
        <v>2400</v>
      </c>
      <c r="H208" s="124">
        <v>2400</v>
      </c>
      <c r="I208" s="125"/>
      <c r="J208" s="126" t="str">
        <f t="shared" si="6"/>
        <v>-</v>
      </c>
      <c r="K208" s="127" t="str">
        <f t="shared" si="7"/>
        <v/>
      </c>
      <c r="L208" s="120"/>
    </row>
    <row r="209" spans="1:12" ht="24.9" customHeight="1">
      <c r="A209" s="128"/>
      <c r="B209" s="129" t="s">
        <v>935</v>
      </c>
      <c r="C209" s="120" t="s">
        <v>486</v>
      </c>
      <c r="D209" s="130" t="s">
        <v>1165</v>
      </c>
      <c r="E209" s="122" t="s">
        <v>1164</v>
      </c>
      <c r="F209" s="122" t="s">
        <v>861</v>
      </c>
      <c r="G209" s="123">
        <v>2400</v>
      </c>
      <c r="H209" s="124">
        <v>2400</v>
      </c>
      <c r="I209" s="125"/>
      <c r="J209" s="126" t="str">
        <f t="shared" si="6"/>
        <v>-</v>
      </c>
      <c r="K209" s="127" t="str">
        <f t="shared" si="7"/>
        <v/>
      </c>
      <c r="L209" s="120"/>
    </row>
    <row r="210" spans="1:12" ht="24.9" customHeight="1">
      <c r="A210" s="128"/>
      <c r="B210" s="129" t="s">
        <v>935</v>
      </c>
      <c r="C210" s="120" t="s">
        <v>469</v>
      </c>
      <c r="D210" s="130" t="s">
        <v>1166</v>
      </c>
      <c r="E210" s="122" t="s">
        <v>68</v>
      </c>
      <c r="F210" s="122" t="s">
        <v>861</v>
      </c>
      <c r="G210" s="123">
        <v>15000</v>
      </c>
      <c r="H210" s="124">
        <v>15000</v>
      </c>
      <c r="I210" s="125"/>
      <c r="J210" s="126" t="str">
        <f t="shared" si="6"/>
        <v>-</v>
      </c>
      <c r="K210" s="127" t="str">
        <f t="shared" si="7"/>
        <v/>
      </c>
      <c r="L210" s="120"/>
    </row>
    <row r="211" spans="1:12" ht="24.9" customHeight="1">
      <c r="A211" s="128"/>
      <c r="B211" s="129" t="s">
        <v>935</v>
      </c>
      <c r="C211" s="120" t="s">
        <v>473</v>
      </c>
      <c r="D211" s="130" t="s">
        <v>1167</v>
      </c>
      <c r="E211" s="122" t="s">
        <v>963</v>
      </c>
      <c r="F211" s="122" t="s">
        <v>861</v>
      </c>
      <c r="G211" s="123">
        <v>990000</v>
      </c>
      <c r="H211" s="124">
        <v>990000</v>
      </c>
      <c r="I211" s="125"/>
      <c r="J211" s="126" t="str">
        <f t="shared" si="6"/>
        <v>-</v>
      </c>
      <c r="K211" s="127" t="str">
        <f t="shared" si="7"/>
        <v/>
      </c>
      <c r="L211" s="120"/>
    </row>
    <row r="212" spans="1:12" ht="24.9" customHeight="1">
      <c r="A212" s="128"/>
      <c r="B212" s="129"/>
      <c r="C212" s="120" t="s">
        <v>479</v>
      </c>
      <c r="D212" s="130" t="s">
        <v>1168</v>
      </c>
      <c r="E212" s="122" t="s">
        <v>963</v>
      </c>
      <c r="F212" s="122" t="s">
        <v>861</v>
      </c>
      <c r="G212" s="123">
        <v>65400</v>
      </c>
      <c r="H212" s="124">
        <v>65400</v>
      </c>
      <c r="I212" s="125"/>
      <c r="J212" s="126" t="str">
        <f t="shared" si="6"/>
        <v>-</v>
      </c>
      <c r="K212" s="127" t="str">
        <f t="shared" si="7"/>
        <v/>
      </c>
      <c r="L212" s="120"/>
    </row>
    <row r="213" spans="1:12" ht="24.9" customHeight="1">
      <c r="A213" s="128"/>
      <c r="B213" s="129" t="s">
        <v>935</v>
      </c>
      <c r="C213" s="120" t="s">
        <v>1169</v>
      </c>
      <c r="D213" s="130" t="s">
        <v>1170</v>
      </c>
      <c r="E213" s="122" t="s">
        <v>963</v>
      </c>
      <c r="F213" s="122" t="s">
        <v>861</v>
      </c>
      <c r="G213" s="123">
        <v>133000</v>
      </c>
      <c r="H213" s="124">
        <v>133000</v>
      </c>
      <c r="I213" s="125"/>
      <c r="J213" s="126" t="str">
        <f t="shared" si="6"/>
        <v>-</v>
      </c>
      <c r="K213" s="127" t="str">
        <f t="shared" si="7"/>
        <v/>
      </c>
      <c r="L213" s="120"/>
    </row>
    <row r="214" spans="1:12" ht="24.9" customHeight="1">
      <c r="A214" s="131"/>
      <c r="B214" s="129" t="s">
        <v>935</v>
      </c>
      <c r="C214" s="120" t="s">
        <v>484</v>
      </c>
      <c r="D214" s="130" t="s">
        <v>1171</v>
      </c>
      <c r="E214" s="122" t="s">
        <v>1164</v>
      </c>
      <c r="F214" s="122" t="s">
        <v>861</v>
      </c>
      <c r="G214" s="123">
        <v>2400</v>
      </c>
      <c r="H214" s="124">
        <v>2400</v>
      </c>
      <c r="I214" s="125"/>
      <c r="J214" s="126" t="str">
        <f t="shared" si="6"/>
        <v>-</v>
      </c>
      <c r="K214" s="127" t="str">
        <f t="shared" si="7"/>
        <v/>
      </c>
      <c r="L214" s="120"/>
    </row>
    <row r="215" spans="1:12" ht="24.9" customHeight="1">
      <c r="A215" s="118" t="s">
        <v>1172</v>
      </c>
      <c r="B215" s="129" t="s">
        <v>935</v>
      </c>
      <c r="C215" s="120" t="s">
        <v>519</v>
      </c>
      <c r="D215" s="130" t="s">
        <v>1173</v>
      </c>
      <c r="E215" s="122" t="s">
        <v>65</v>
      </c>
      <c r="F215" s="122" t="s">
        <v>861</v>
      </c>
      <c r="G215" s="123">
        <v>41400</v>
      </c>
      <c r="H215" s="133">
        <v>41400</v>
      </c>
      <c r="I215" s="125"/>
      <c r="J215" s="126" t="str">
        <f t="shared" si="6"/>
        <v>-</v>
      </c>
      <c r="K215" s="127" t="str">
        <f t="shared" si="7"/>
        <v/>
      </c>
      <c r="L215" s="120"/>
    </row>
    <row r="216" spans="1:12" ht="24.9" customHeight="1">
      <c r="A216" s="128"/>
      <c r="B216" s="129" t="s">
        <v>935</v>
      </c>
      <c r="C216" s="120" t="s">
        <v>523</v>
      </c>
      <c r="D216" s="130" t="s">
        <v>1174</v>
      </c>
      <c r="E216" s="122" t="s">
        <v>65</v>
      </c>
      <c r="F216" s="122" t="s">
        <v>861</v>
      </c>
      <c r="G216" s="123">
        <v>36200</v>
      </c>
      <c r="H216" s="133">
        <v>36200</v>
      </c>
      <c r="I216" s="125"/>
      <c r="J216" s="126" t="str">
        <f t="shared" si="6"/>
        <v>-</v>
      </c>
      <c r="K216" s="127" t="str">
        <f t="shared" si="7"/>
        <v/>
      </c>
      <c r="L216" s="120"/>
    </row>
    <row r="217" spans="1:12" ht="24.9" customHeight="1">
      <c r="A217" s="128"/>
      <c r="B217" s="129" t="s">
        <v>935</v>
      </c>
      <c r="C217" s="120" t="s">
        <v>525</v>
      </c>
      <c r="D217" s="130" t="s">
        <v>1175</v>
      </c>
      <c r="E217" s="122" t="s">
        <v>65</v>
      </c>
      <c r="F217" s="122" t="s">
        <v>861</v>
      </c>
      <c r="G217" s="123">
        <v>24650</v>
      </c>
      <c r="H217" s="133">
        <v>24650</v>
      </c>
      <c r="I217" s="125"/>
      <c r="J217" s="126" t="str">
        <f t="shared" si="6"/>
        <v>-</v>
      </c>
      <c r="K217" s="127" t="str">
        <f t="shared" si="7"/>
        <v/>
      </c>
      <c r="L217" s="120"/>
    </row>
    <row r="218" spans="1:12" ht="24.9" customHeight="1">
      <c r="A218" s="131"/>
      <c r="B218" s="129" t="s">
        <v>935</v>
      </c>
      <c r="C218" s="120" t="s">
        <v>527</v>
      </c>
      <c r="D218" s="130" t="s">
        <v>1176</v>
      </c>
      <c r="E218" s="122" t="s">
        <v>65</v>
      </c>
      <c r="F218" s="122" t="s">
        <v>861</v>
      </c>
      <c r="G218" s="123">
        <v>32720</v>
      </c>
      <c r="H218" s="133">
        <v>32720</v>
      </c>
      <c r="I218" s="125"/>
      <c r="J218" s="126" t="str">
        <f t="shared" si="6"/>
        <v>-</v>
      </c>
      <c r="K218" s="127" t="str">
        <f t="shared" si="7"/>
        <v/>
      </c>
      <c r="L218" s="120"/>
    </row>
    <row r="219" spans="1:12" ht="24.9" customHeight="1">
      <c r="A219" s="118" t="s">
        <v>1177</v>
      </c>
      <c r="B219" s="129" t="s">
        <v>935</v>
      </c>
      <c r="C219" s="120" t="s">
        <v>530</v>
      </c>
      <c r="D219" s="130" t="s">
        <v>1178</v>
      </c>
      <c r="E219" s="122" t="s">
        <v>68</v>
      </c>
      <c r="F219" s="122" t="s">
        <v>861</v>
      </c>
      <c r="G219" s="123">
        <v>1030</v>
      </c>
      <c r="H219" s="133">
        <v>1030</v>
      </c>
      <c r="I219" s="125"/>
      <c r="J219" s="126" t="str">
        <f t="shared" si="6"/>
        <v>-</v>
      </c>
      <c r="K219" s="127" t="str">
        <f t="shared" si="7"/>
        <v/>
      </c>
      <c r="L219" s="120"/>
    </row>
    <row r="220" spans="1:12" ht="24.9" customHeight="1">
      <c r="A220" s="128"/>
      <c r="B220" s="129" t="s">
        <v>935</v>
      </c>
      <c r="C220" s="120" t="s">
        <v>730</v>
      </c>
      <c r="D220" s="130" t="s">
        <v>1179</v>
      </c>
      <c r="E220" s="122" t="s">
        <v>65</v>
      </c>
      <c r="F220" s="122" t="s">
        <v>861</v>
      </c>
      <c r="G220" s="123">
        <v>5460</v>
      </c>
      <c r="H220" s="133">
        <v>5460</v>
      </c>
      <c r="I220" s="125"/>
      <c r="J220" s="126" t="str">
        <f t="shared" si="6"/>
        <v>-</v>
      </c>
      <c r="K220" s="127" t="str">
        <f t="shared" si="7"/>
        <v/>
      </c>
      <c r="L220" s="120"/>
    </row>
    <row r="221" spans="1:12" ht="24.9" customHeight="1">
      <c r="A221" s="128"/>
      <c r="B221" s="129" t="s">
        <v>935</v>
      </c>
      <c r="C221" s="120" t="s">
        <v>1180</v>
      </c>
      <c r="D221" s="130" t="s">
        <v>1181</v>
      </c>
      <c r="E221" s="122" t="s">
        <v>130</v>
      </c>
      <c r="F221" s="122" t="s">
        <v>861</v>
      </c>
      <c r="G221" s="123">
        <v>7900</v>
      </c>
      <c r="H221" s="133">
        <v>7900</v>
      </c>
      <c r="I221" s="125"/>
      <c r="J221" s="126" t="str">
        <f t="shared" si="6"/>
        <v>-</v>
      </c>
      <c r="K221" s="127" t="str">
        <f t="shared" si="7"/>
        <v/>
      </c>
      <c r="L221" s="120"/>
    </row>
    <row r="222" spans="1:12" ht="24.9" customHeight="1">
      <c r="A222" s="128"/>
      <c r="B222" s="129" t="s">
        <v>935</v>
      </c>
      <c r="C222" s="120" t="s">
        <v>537</v>
      </c>
      <c r="D222" s="130" t="s">
        <v>1182</v>
      </c>
      <c r="E222" s="122" t="s">
        <v>819</v>
      </c>
      <c r="F222" s="122" t="s">
        <v>861</v>
      </c>
      <c r="G222" s="123">
        <v>4950</v>
      </c>
      <c r="H222" s="133">
        <v>4950</v>
      </c>
      <c r="I222" s="125"/>
      <c r="J222" s="126" t="str">
        <f t="shared" si="6"/>
        <v>-</v>
      </c>
      <c r="K222" s="127" t="str">
        <f t="shared" si="7"/>
        <v/>
      </c>
      <c r="L222" s="120"/>
    </row>
    <row r="223" spans="1:12" ht="24.9" customHeight="1">
      <c r="A223" s="128"/>
      <c r="B223" s="129" t="s">
        <v>935</v>
      </c>
      <c r="C223" s="120" t="s">
        <v>539</v>
      </c>
      <c r="D223" s="134" t="s">
        <v>1183</v>
      </c>
      <c r="E223" s="122" t="s">
        <v>735</v>
      </c>
      <c r="F223" s="122" t="s">
        <v>861</v>
      </c>
      <c r="G223" s="123">
        <v>10830</v>
      </c>
      <c r="H223" s="133">
        <v>21550</v>
      </c>
      <c r="I223" s="125" t="s">
        <v>1184</v>
      </c>
      <c r="J223" s="126" t="str">
        <f t="shared" si="6"/>
        <v>▲</v>
      </c>
      <c r="K223" s="127">
        <f t="shared" si="7"/>
        <v>0.98984302862419205</v>
      </c>
      <c r="L223" s="120" t="s">
        <v>1185</v>
      </c>
    </row>
    <row r="224" spans="1:12" ht="24.9" customHeight="1">
      <c r="A224" s="131"/>
      <c r="B224" s="129" t="s">
        <v>935</v>
      </c>
      <c r="C224" s="120" t="s">
        <v>542</v>
      </c>
      <c r="D224" s="130" t="s">
        <v>1186</v>
      </c>
      <c r="E224" s="122" t="s">
        <v>68</v>
      </c>
      <c r="F224" s="122" t="s">
        <v>861</v>
      </c>
      <c r="G224" s="123">
        <v>2600</v>
      </c>
      <c r="H224" s="133">
        <v>2600</v>
      </c>
      <c r="I224" s="125"/>
      <c r="J224" s="126" t="str">
        <f t="shared" si="6"/>
        <v>-</v>
      </c>
      <c r="K224" s="127" t="str">
        <f t="shared" si="7"/>
        <v/>
      </c>
      <c r="L224" s="120"/>
    </row>
    <row r="225" spans="1:12" ht="24.9" customHeight="1">
      <c r="A225" s="118" t="s">
        <v>1187</v>
      </c>
      <c r="B225" s="119"/>
      <c r="C225" s="120" t="s">
        <v>545</v>
      </c>
      <c r="D225" s="130" t="s">
        <v>1188</v>
      </c>
      <c r="E225" s="122" t="s">
        <v>547</v>
      </c>
      <c r="F225" s="122" t="s">
        <v>861</v>
      </c>
      <c r="G225" s="123">
        <v>318504</v>
      </c>
      <c r="H225" s="133">
        <v>325000</v>
      </c>
      <c r="I225" s="125" t="s">
        <v>737</v>
      </c>
      <c r="J225" s="126" t="str">
        <f t="shared" si="6"/>
        <v>▲</v>
      </c>
      <c r="K225" s="127">
        <f t="shared" si="7"/>
        <v>2.0395348253083163E-2</v>
      </c>
      <c r="L225" s="120"/>
    </row>
    <row r="226" spans="1:12" ht="24.9" customHeight="1">
      <c r="A226" s="131"/>
      <c r="B226" s="132"/>
      <c r="C226" s="120" t="s">
        <v>549</v>
      </c>
      <c r="D226" s="130" t="s">
        <v>1077</v>
      </c>
      <c r="E226" s="122" t="s">
        <v>547</v>
      </c>
      <c r="F226" s="122" t="s">
        <v>861</v>
      </c>
      <c r="G226" s="123">
        <v>3677</v>
      </c>
      <c r="H226" s="133">
        <v>3960</v>
      </c>
      <c r="I226" s="125" t="s">
        <v>737</v>
      </c>
      <c r="J226" s="126" t="str">
        <f t="shared" si="6"/>
        <v>▲</v>
      </c>
      <c r="K226" s="127">
        <f t="shared" si="7"/>
        <v>7.6964917051944526E-2</v>
      </c>
      <c r="L226" s="120"/>
    </row>
    <row r="227" spans="1:12" ht="24.9" customHeight="1">
      <c r="A227" s="118" t="s">
        <v>1189</v>
      </c>
      <c r="B227" s="129" t="s">
        <v>935</v>
      </c>
      <c r="C227" s="120" t="s">
        <v>551</v>
      </c>
      <c r="D227" s="130" t="s">
        <v>1190</v>
      </c>
      <c r="E227" s="122" t="s">
        <v>68</v>
      </c>
      <c r="F227" s="122" t="s">
        <v>861</v>
      </c>
      <c r="G227" s="123">
        <v>5520</v>
      </c>
      <c r="H227" s="133">
        <v>5520</v>
      </c>
      <c r="I227" s="125"/>
      <c r="J227" s="126" t="str">
        <f t="shared" si="6"/>
        <v>-</v>
      </c>
      <c r="K227" s="127" t="str">
        <f t="shared" si="7"/>
        <v/>
      </c>
      <c r="L227" s="120"/>
    </row>
    <row r="228" spans="1:12" ht="24.9" customHeight="1">
      <c r="A228" s="128"/>
      <c r="B228" s="129" t="s">
        <v>935</v>
      </c>
      <c r="C228" s="120" t="s">
        <v>554</v>
      </c>
      <c r="D228" s="130" t="s">
        <v>1191</v>
      </c>
      <c r="E228" s="122" t="s">
        <v>65</v>
      </c>
      <c r="F228" s="122" t="s">
        <v>861</v>
      </c>
      <c r="G228" s="123">
        <v>41000</v>
      </c>
      <c r="H228" s="133">
        <v>41000</v>
      </c>
      <c r="I228" s="125"/>
      <c r="J228" s="126" t="str">
        <f t="shared" si="6"/>
        <v>-</v>
      </c>
      <c r="K228" s="127" t="str">
        <f t="shared" si="7"/>
        <v/>
      </c>
      <c r="L228" s="120"/>
    </row>
    <row r="229" spans="1:12" ht="24.9" customHeight="1">
      <c r="A229" s="128"/>
      <c r="B229" s="129" t="s">
        <v>935</v>
      </c>
      <c r="C229" s="120" t="s">
        <v>557</v>
      </c>
      <c r="D229" s="130" t="s">
        <v>1192</v>
      </c>
      <c r="E229" s="122" t="s">
        <v>65</v>
      </c>
      <c r="F229" s="122" t="s">
        <v>861</v>
      </c>
      <c r="G229" s="123">
        <v>46320</v>
      </c>
      <c r="H229" s="133">
        <v>46320</v>
      </c>
      <c r="I229" s="125"/>
      <c r="J229" s="126" t="str">
        <f t="shared" si="6"/>
        <v>-</v>
      </c>
      <c r="K229" s="127" t="str">
        <f t="shared" si="7"/>
        <v/>
      </c>
      <c r="L229" s="120"/>
    </row>
    <row r="230" spans="1:12" ht="24.9" customHeight="1">
      <c r="A230" s="128"/>
      <c r="B230" s="129" t="s">
        <v>935</v>
      </c>
      <c r="C230" s="120" t="s">
        <v>559</v>
      </c>
      <c r="D230" s="130" t="s">
        <v>1193</v>
      </c>
      <c r="E230" s="122" t="s">
        <v>1027</v>
      </c>
      <c r="F230" s="122" t="s">
        <v>861</v>
      </c>
      <c r="G230" s="123">
        <v>27500</v>
      </c>
      <c r="H230" s="133">
        <v>27500</v>
      </c>
      <c r="I230" s="125"/>
      <c r="J230" s="126" t="str">
        <f t="shared" si="6"/>
        <v>-</v>
      </c>
      <c r="K230" s="127" t="str">
        <f t="shared" si="7"/>
        <v/>
      </c>
      <c r="L230" s="120"/>
    </row>
    <row r="231" spans="1:12" ht="24.9" customHeight="1">
      <c r="A231" s="128"/>
      <c r="B231" s="129" t="s">
        <v>935</v>
      </c>
      <c r="C231" s="120" t="s">
        <v>561</v>
      </c>
      <c r="D231" s="130" t="s">
        <v>1194</v>
      </c>
      <c r="E231" s="122" t="s">
        <v>68</v>
      </c>
      <c r="F231" s="122" t="s">
        <v>861</v>
      </c>
      <c r="G231" s="123">
        <v>8500</v>
      </c>
      <c r="H231" s="133">
        <v>8500</v>
      </c>
      <c r="I231" s="125"/>
      <c r="J231" s="126" t="str">
        <f t="shared" si="6"/>
        <v>-</v>
      </c>
      <c r="K231" s="127" t="str">
        <f t="shared" si="7"/>
        <v/>
      </c>
      <c r="L231" s="120"/>
    </row>
    <row r="232" spans="1:12" ht="24.9" customHeight="1">
      <c r="A232" s="128"/>
      <c r="B232" s="129" t="s">
        <v>935</v>
      </c>
      <c r="C232" s="120" t="s">
        <v>563</v>
      </c>
      <c r="D232" s="130" t="s">
        <v>1195</v>
      </c>
      <c r="E232" s="122" t="s">
        <v>65</v>
      </c>
      <c r="F232" s="122" t="s">
        <v>861</v>
      </c>
      <c r="G232" s="123">
        <v>29400</v>
      </c>
      <c r="H232" s="133">
        <v>28967</v>
      </c>
      <c r="I232" s="125" t="s">
        <v>1196</v>
      </c>
      <c r="J232" s="126" t="str">
        <f t="shared" si="6"/>
        <v>▽</v>
      </c>
      <c r="K232" s="127">
        <f t="shared" si="7"/>
        <v>-1.4727891156462586E-2</v>
      </c>
      <c r="L232" s="120"/>
    </row>
    <row r="233" spans="1:12" ht="24.9" customHeight="1">
      <c r="A233" s="128"/>
      <c r="B233" s="129" t="s">
        <v>935</v>
      </c>
      <c r="C233" s="120" t="s">
        <v>745</v>
      </c>
      <c r="D233" s="130" t="s">
        <v>1197</v>
      </c>
      <c r="E233" s="122" t="s">
        <v>819</v>
      </c>
      <c r="F233" s="122" t="s">
        <v>861</v>
      </c>
      <c r="G233" s="123">
        <v>73000</v>
      </c>
      <c r="H233" s="133">
        <v>73000</v>
      </c>
      <c r="I233" s="125"/>
      <c r="J233" s="126" t="str">
        <f t="shared" si="6"/>
        <v>-</v>
      </c>
      <c r="K233" s="127" t="str">
        <f t="shared" si="7"/>
        <v/>
      </c>
      <c r="L233" s="120"/>
    </row>
    <row r="234" spans="1:12" ht="24.9" customHeight="1">
      <c r="A234" s="128"/>
      <c r="B234" s="129" t="s">
        <v>935</v>
      </c>
      <c r="C234" s="120" t="s">
        <v>567</v>
      </c>
      <c r="D234" s="130" t="s">
        <v>1198</v>
      </c>
      <c r="E234" s="122" t="s">
        <v>130</v>
      </c>
      <c r="F234" s="122" t="s">
        <v>861</v>
      </c>
      <c r="G234" s="123">
        <v>37800</v>
      </c>
      <c r="H234" s="133">
        <v>37800</v>
      </c>
      <c r="I234" s="125"/>
      <c r="J234" s="126" t="str">
        <f t="shared" si="6"/>
        <v>-</v>
      </c>
      <c r="K234" s="127" t="str">
        <f t="shared" si="7"/>
        <v/>
      </c>
      <c r="L234" s="120"/>
    </row>
    <row r="235" spans="1:12" ht="24.9" customHeight="1">
      <c r="A235" s="128"/>
      <c r="B235" s="129" t="s">
        <v>935</v>
      </c>
      <c r="C235" s="120" t="s">
        <v>569</v>
      </c>
      <c r="D235" s="130" t="s">
        <v>1199</v>
      </c>
      <c r="E235" s="122" t="s">
        <v>130</v>
      </c>
      <c r="F235" s="122" t="s">
        <v>861</v>
      </c>
      <c r="G235" s="123">
        <v>34300</v>
      </c>
      <c r="H235" s="133">
        <v>34300</v>
      </c>
      <c r="I235" s="125"/>
      <c r="J235" s="126" t="str">
        <f t="shared" si="6"/>
        <v>-</v>
      </c>
      <c r="K235" s="127" t="str">
        <f t="shared" si="7"/>
        <v/>
      </c>
      <c r="L235" s="120"/>
    </row>
    <row r="236" spans="1:12" ht="24.9" customHeight="1">
      <c r="A236" s="128"/>
      <c r="B236" s="129" t="s">
        <v>935</v>
      </c>
      <c r="C236" s="120" t="s">
        <v>571</v>
      </c>
      <c r="D236" s="130" t="s">
        <v>1200</v>
      </c>
      <c r="E236" s="122" t="s">
        <v>819</v>
      </c>
      <c r="F236" s="122" t="s">
        <v>861</v>
      </c>
      <c r="G236" s="123">
        <v>30600</v>
      </c>
      <c r="H236" s="133">
        <v>30600</v>
      </c>
      <c r="I236" s="125"/>
      <c r="J236" s="126" t="str">
        <f t="shared" si="6"/>
        <v>-</v>
      </c>
      <c r="K236" s="127" t="str">
        <f t="shared" si="7"/>
        <v/>
      </c>
      <c r="L236" s="120"/>
    </row>
    <row r="237" spans="1:12" ht="24.9" customHeight="1">
      <c r="A237" s="128"/>
      <c r="B237" s="129" t="s">
        <v>935</v>
      </c>
      <c r="C237" s="120" t="s">
        <v>573</v>
      </c>
      <c r="D237" s="130" t="s">
        <v>1201</v>
      </c>
      <c r="E237" s="122" t="s">
        <v>65</v>
      </c>
      <c r="F237" s="122" t="s">
        <v>861</v>
      </c>
      <c r="G237" s="123">
        <v>68900</v>
      </c>
      <c r="H237" s="133">
        <v>68900</v>
      </c>
      <c r="I237" s="125"/>
      <c r="J237" s="126" t="str">
        <f t="shared" si="6"/>
        <v>-</v>
      </c>
      <c r="K237" s="127" t="str">
        <f t="shared" si="7"/>
        <v/>
      </c>
      <c r="L237" s="120"/>
    </row>
    <row r="238" spans="1:12" ht="24.9" customHeight="1">
      <c r="A238" s="128"/>
      <c r="B238" s="129" t="s">
        <v>935</v>
      </c>
      <c r="C238" s="120" t="s">
        <v>575</v>
      </c>
      <c r="D238" s="130" t="s">
        <v>1202</v>
      </c>
      <c r="E238" s="122" t="s">
        <v>819</v>
      </c>
      <c r="F238" s="122" t="s">
        <v>861</v>
      </c>
      <c r="G238" s="123">
        <v>50480</v>
      </c>
      <c r="H238" s="133">
        <v>50480</v>
      </c>
      <c r="I238" s="125"/>
      <c r="J238" s="126" t="str">
        <f t="shared" si="6"/>
        <v>-</v>
      </c>
      <c r="K238" s="127" t="str">
        <f t="shared" si="7"/>
        <v/>
      </c>
      <c r="L238" s="120"/>
    </row>
    <row r="239" spans="1:12" ht="24.9" customHeight="1">
      <c r="A239" s="128"/>
      <c r="B239" s="129" t="s">
        <v>935</v>
      </c>
      <c r="C239" s="120" t="s">
        <v>577</v>
      </c>
      <c r="D239" s="130" t="s">
        <v>1203</v>
      </c>
      <c r="E239" s="122" t="s">
        <v>819</v>
      </c>
      <c r="F239" s="122" t="s">
        <v>861</v>
      </c>
      <c r="G239" s="123">
        <v>68900</v>
      </c>
      <c r="H239" s="133">
        <v>68900</v>
      </c>
      <c r="I239" s="125"/>
      <c r="J239" s="126" t="str">
        <f t="shared" si="6"/>
        <v>-</v>
      </c>
      <c r="K239" s="127" t="str">
        <f t="shared" si="7"/>
        <v/>
      </c>
      <c r="L239" s="120"/>
    </row>
    <row r="240" spans="1:12" ht="24.9" customHeight="1">
      <c r="A240" s="128"/>
      <c r="B240" s="129" t="s">
        <v>935</v>
      </c>
      <c r="C240" s="120" t="s">
        <v>579</v>
      </c>
      <c r="D240" s="130" t="s">
        <v>1204</v>
      </c>
      <c r="E240" s="122" t="s">
        <v>130</v>
      </c>
      <c r="F240" s="122" t="s">
        <v>861</v>
      </c>
      <c r="G240" s="123">
        <v>69000</v>
      </c>
      <c r="H240" s="133">
        <v>69000</v>
      </c>
      <c r="I240" s="125"/>
      <c r="J240" s="126" t="str">
        <f t="shared" si="6"/>
        <v>-</v>
      </c>
      <c r="K240" s="135"/>
      <c r="L240" s="120"/>
    </row>
    <row r="241" spans="1:12" ht="24.9" customHeight="1">
      <c r="A241" s="128"/>
      <c r="B241" s="129" t="s">
        <v>935</v>
      </c>
      <c r="C241" s="120" t="s">
        <v>583</v>
      </c>
      <c r="D241" s="130" t="s">
        <v>1205</v>
      </c>
      <c r="E241" s="122" t="s">
        <v>130</v>
      </c>
      <c r="F241" s="122" t="s">
        <v>861</v>
      </c>
      <c r="G241" s="123">
        <v>30400</v>
      </c>
      <c r="H241" s="133">
        <v>30400</v>
      </c>
      <c r="I241" s="125"/>
      <c r="J241" s="126" t="str">
        <f t="shared" si="6"/>
        <v>-</v>
      </c>
      <c r="K241" s="127" t="str">
        <f t="shared" si="7"/>
        <v/>
      </c>
      <c r="L241" s="120"/>
    </row>
    <row r="242" spans="1:12" ht="24.9" customHeight="1">
      <c r="A242" s="128"/>
      <c r="B242" s="129" t="s">
        <v>935</v>
      </c>
      <c r="C242" s="120" t="s">
        <v>585</v>
      </c>
      <c r="D242" s="130" t="s">
        <v>1206</v>
      </c>
      <c r="E242" s="122" t="s">
        <v>822</v>
      </c>
      <c r="F242" s="122" t="s">
        <v>861</v>
      </c>
      <c r="G242" s="123">
        <v>23690</v>
      </c>
      <c r="H242" s="133">
        <v>23690</v>
      </c>
      <c r="I242" s="125"/>
      <c r="J242" s="126" t="str">
        <f t="shared" si="6"/>
        <v>-</v>
      </c>
      <c r="K242" s="127" t="str">
        <f t="shared" si="7"/>
        <v/>
      </c>
      <c r="L242" s="120"/>
    </row>
    <row r="243" spans="1:12" ht="24.9" customHeight="1">
      <c r="A243" s="131"/>
      <c r="B243" s="129"/>
      <c r="C243" s="120" t="s">
        <v>754</v>
      </c>
      <c r="D243" s="130" t="s">
        <v>755</v>
      </c>
      <c r="E243" s="122" t="s">
        <v>130</v>
      </c>
      <c r="F243" s="122" t="s">
        <v>861</v>
      </c>
      <c r="G243" s="123">
        <v>11000</v>
      </c>
      <c r="H243" s="133">
        <v>11000</v>
      </c>
      <c r="I243" s="125"/>
      <c r="J243" s="126" t="str">
        <f t="shared" si="6"/>
        <v>-</v>
      </c>
      <c r="K243" s="127" t="str">
        <f t="shared" si="7"/>
        <v/>
      </c>
      <c r="L243" s="120"/>
    </row>
    <row r="244" spans="1:12" ht="24" customHeight="1">
      <c r="A244" s="118" t="s">
        <v>1207</v>
      </c>
      <c r="B244" s="119"/>
      <c r="C244" s="120" t="s">
        <v>589</v>
      </c>
      <c r="D244" s="130" t="s">
        <v>1208</v>
      </c>
      <c r="E244" s="122" t="s">
        <v>1209</v>
      </c>
      <c r="F244" s="122" t="s">
        <v>861</v>
      </c>
      <c r="G244" s="123">
        <v>260000</v>
      </c>
      <c r="H244" s="133">
        <v>260000</v>
      </c>
      <c r="I244" s="125"/>
      <c r="J244" s="126" t="str">
        <f t="shared" si="6"/>
        <v>-</v>
      </c>
      <c r="K244" s="127" t="str">
        <f t="shared" si="7"/>
        <v/>
      </c>
      <c r="L244" s="120"/>
    </row>
    <row r="245" spans="1:12" ht="24" customHeight="1">
      <c r="A245" s="128"/>
      <c r="B245" s="129"/>
      <c r="C245" s="120" t="s">
        <v>592</v>
      </c>
      <c r="D245" s="130" t="s">
        <v>1210</v>
      </c>
      <c r="E245" s="122" t="s">
        <v>1209</v>
      </c>
      <c r="F245" s="122" t="s">
        <v>861</v>
      </c>
      <c r="G245" s="123">
        <v>151000</v>
      </c>
      <c r="H245" s="133">
        <v>151000</v>
      </c>
      <c r="I245" s="125"/>
      <c r="J245" s="126" t="str">
        <f t="shared" si="6"/>
        <v>-</v>
      </c>
      <c r="K245" s="127" t="str">
        <f t="shared" si="7"/>
        <v/>
      </c>
      <c r="L245" s="120"/>
    </row>
    <row r="246" spans="1:12" ht="24" customHeight="1">
      <c r="A246" s="128"/>
      <c r="B246" s="129"/>
      <c r="C246" s="120" t="s">
        <v>595</v>
      </c>
      <c r="D246" s="130" t="s">
        <v>1211</v>
      </c>
      <c r="E246" s="122" t="s">
        <v>1209</v>
      </c>
      <c r="F246" s="122" t="s">
        <v>861</v>
      </c>
      <c r="G246" s="123">
        <v>385000</v>
      </c>
      <c r="H246" s="133">
        <v>385000</v>
      </c>
      <c r="I246" s="125"/>
      <c r="J246" s="126" t="str">
        <f t="shared" si="6"/>
        <v>-</v>
      </c>
      <c r="K246" s="127" t="str">
        <f t="shared" si="7"/>
        <v/>
      </c>
      <c r="L246" s="120"/>
    </row>
    <row r="247" spans="1:12" ht="24" customHeight="1">
      <c r="A247" s="128"/>
      <c r="B247" s="129"/>
      <c r="C247" s="120" t="s">
        <v>825</v>
      </c>
      <c r="D247" s="130" t="s">
        <v>1212</v>
      </c>
      <c r="E247" s="122" t="s">
        <v>1209</v>
      </c>
      <c r="F247" s="122" t="s">
        <v>861</v>
      </c>
      <c r="G247" s="123">
        <v>940000</v>
      </c>
      <c r="H247" s="133">
        <v>940000</v>
      </c>
      <c r="I247" s="125"/>
      <c r="J247" s="126" t="str">
        <f t="shared" si="6"/>
        <v>-</v>
      </c>
      <c r="K247" s="127" t="str">
        <f t="shared" si="7"/>
        <v/>
      </c>
      <c r="L247" s="120"/>
    </row>
    <row r="248" spans="1:12" ht="24" customHeight="1">
      <c r="A248" s="128"/>
      <c r="B248" s="129"/>
      <c r="C248" s="120" t="s">
        <v>599</v>
      </c>
      <c r="D248" s="130" t="s">
        <v>653</v>
      </c>
      <c r="E248" s="122" t="s">
        <v>1213</v>
      </c>
      <c r="F248" s="122" t="s">
        <v>861</v>
      </c>
      <c r="G248" s="123">
        <v>5730</v>
      </c>
      <c r="H248" s="133">
        <v>5960</v>
      </c>
      <c r="I248" s="125" t="s">
        <v>1214</v>
      </c>
      <c r="J248" s="126" t="str">
        <f t="shared" si="6"/>
        <v>▲</v>
      </c>
      <c r="K248" s="127">
        <f t="shared" si="7"/>
        <v>4.0139616055846421E-2</v>
      </c>
      <c r="L248" s="120"/>
    </row>
    <row r="249" spans="1:12" ht="24" customHeight="1">
      <c r="A249" s="128"/>
      <c r="B249" s="129"/>
      <c r="C249" s="120" t="s">
        <v>603</v>
      </c>
      <c r="D249" s="130" t="s">
        <v>1215</v>
      </c>
      <c r="E249" s="122" t="s">
        <v>130</v>
      </c>
      <c r="F249" s="122" t="s">
        <v>861</v>
      </c>
      <c r="G249" s="123">
        <v>8750</v>
      </c>
      <c r="H249" s="133">
        <v>12050</v>
      </c>
      <c r="I249" s="125" t="s">
        <v>1214</v>
      </c>
      <c r="J249" s="126" t="str">
        <f t="shared" si="6"/>
        <v>▲</v>
      </c>
      <c r="K249" s="127">
        <f t="shared" si="7"/>
        <v>0.37714285714285717</v>
      </c>
      <c r="L249" s="120"/>
    </row>
    <row r="250" spans="1:12" ht="24" customHeight="1">
      <c r="A250" s="128"/>
      <c r="B250" s="129"/>
      <c r="C250" s="120" t="s">
        <v>605</v>
      </c>
      <c r="D250" s="130" t="s">
        <v>1216</v>
      </c>
      <c r="E250" s="122" t="s">
        <v>1213</v>
      </c>
      <c r="F250" s="122" t="s">
        <v>861</v>
      </c>
      <c r="G250" s="123">
        <v>4590</v>
      </c>
      <c r="H250" s="133">
        <v>6850</v>
      </c>
      <c r="I250" s="125" t="s">
        <v>1214</v>
      </c>
      <c r="J250" s="126" t="str">
        <f t="shared" si="6"/>
        <v>▲</v>
      </c>
      <c r="K250" s="127">
        <f t="shared" si="7"/>
        <v>0.49237472766884532</v>
      </c>
      <c r="L250" s="120"/>
    </row>
    <row r="251" spans="1:12" ht="24" customHeight="1">
      <c r="A251" s="128"/>
      <c r="B251" s="129"/>
      <c r="C251" s="120" t="s">
        <v>607</v>
      </c>
      <c r="D251" s="130" t="s">
        <v>1217</v>
      </c>
      <c r="E251" s="122" t="s">
        <v>65</v>
      </c>
      <c r="F251" s="122" t="s">
        <v>861</v>
      </c>
      <c r="G251" s="123">
        <v>10590</v>
      </c>
      <c r="H251" s="133">
        <v>12620</v>
      </c>
      <c r="I251" s="125" t="s">
        <v>1214</v>
      </c>
      <c r="J251" s="126" t="str">
        <f t="shared" si="6"/>
        <v>▲</v>
      </c>
      <c r="K251" s="127">
        <f t="shared" si="7"/>
        <v>0.19169027384324835</v>
      </c>
      <c r="L251" s="120"/>
    </row>
    <row r="252" spans="1:12" ht="24" customHeight="1">
      <c r="A252" s="128"/>
      <c r="B252" s="129"/>
      <c r="C252" s="120" t="s">
        <v>610</v>
      </c>
      <c r="D252" s="130" t="s">
        <v>1217</v>
      </c>
      <c r="E252" s="122" t="s">
        <v>65</v>
      </c>
      <c r="F252" s="122" t="s">
        <v>861</v>
      </c>
      <c r="G252" s="123">
        <v>11090</v>
      </c>
      <c r="H252" s="133">
        <v>12580</v>
      </c>
      <c r="I252" s="125" t="s">
        <v>1214</v>
      </c>
      <c r="J252" s="126" t="str">
        <f t="shared" si="6"/>
        <v>▲</v>
      </c>
      <c r="K252" s="127">
        <f t="shared" si="7"/>
        <v>0.13435527502254282</v>
      </c>
      <c r="L252" s="120"/>
    </row>
    <row r="253" spans="1:12" ht="24" customHeight="1">
      <c r="A253" s="128"/>
      <c r="B253" s="129"/>
      <c r="C253" s="120" t="s">
        <v>612</v>
      </c>
      <c r="D253" s="130" t="s">
        <v>1215</v>
      </c>
      <c r="E253" s="122" t="s">
        <v>65</v>
      </c>
      <c r="F253" s="122" t="s">
        <v>861</v>
      </c>
      <c r="G253" s="123">
        <v>20810</v>
      </c>
      <c r="H253" s="133">
        <v>19690</v>
      </c>
      <c r="I253" s="125" t="s">
        <v>1218</v>
      </c>
      <c r="J253" s="126" t="str">
        <f t="shared" si="6"/>
        <v>▽</v>
      </c>
      <c r="K253" s="127">
        <f t="shared" si="7"/>
        <v>-5.3820278712157617E-2</v>
      </c>
      <c r="L253" s="120"/>
    </row>
    <row r="254" spans="1:12" ht="24" customHeight="1">
      <c r="A254" s="128"/>
      <c r="B254" s="129"/>
      <c r="C254" s="120" t="s">
        <v>614</v>
      </c>
      <c r="D254" s="130" t="s">
        <v>1215</v>
      </c>
      <c r="E254" s="122" t="s">
        <v>65</v>
      </c>
      <c r="F254" s="122" t="s">
        <v>861</v>
      </c>
      <c r="G254" s="123">
        <v>34730</v>
      </c>
      <c r="H254" s="133">
        <v>41330</v>
      </c>
      <c r="I254" s="125" t="s">
        <v>1214</v>
      </c>
      <c r="J254" s="126" t="str">
        <f t="shared" si="6"/>
        <v>▲</v>
      </c>
      <c r="K254" s="127">
        <f t="shared" si="7"/>
        <v>0.19003743161531816</v>
      </c>
      <c r="L254" s="120"/>
    </row>
    <row r="255" spans="1:12" ht="24" customHeight="1">
      <c r="A255" s="128"/>
      <c r="B255" s="129"/>
      <c r="C255" s="120" t="s">
        <v>617</v>
      </c>
      <c r="D255" s="130" t="s">
        <v>1219</v>
      </c>
      <c r="E255" s="122" t="s">
        <v>65</v>
      </c>
      <c r="F255" s="122" t="s">
        <v>861</v>
      </c>
      <c r="G255" s="123">
        <v>29440</v>
      </c>
      <c r="H255" s="133">
        <v>39660</v>
      </c>
      <c r="I255" s="125" t="s">
        <v>1214</v>
      </c>
      <c r="J255" s="126" t="str">
        <f t="shared" si="6"/>
        <v>▲</v>
      </c>
      <c r="K255" s="127">
        <f t="shared" si="7"/>
        <v>0.34714673913043476</v>
      </c>
      <c r="L255" s="120"/>
    </row>
    <row r="256" spans="1:12" ht="24" customHeight="1">
      <c r="A256" s="128"/>
      <c r="B256" s="129"/>
      <c r="C256" s="120" t="s">
        <v>1220</v>
      </c>
      <c r="D256" s="130" t="s">
        <v>1221</v>
      </c>
      <c r="E256" s="122" t="s">
        <v>65</v>
      </c>
      <c r="F256" s="122" t="s">
        <v>861</v>
      </c>
      <c r="G256" s="123">
        <v>17780</v>
      </c>
      <c r="H256" s="133">
        <v>17530</v>
      </c>
      <c r="I256" s="125" t="s">
        <v>1218</v>
      </c>
      <c r="J256" s="126" t="str">
        <f t="shared" si="6"/>
        <v>▽</v>
      </c>
      <c r="K256" s="127">
        <f t="shared" si="7"/>
        <v>-1.40607424071991E-2</v>
      </c>
      <c r="L256" s="120"/>
    </row>
    <row r="257" spans="1:12" ht="24" customHeight="1">
      <c r="A257" s="128"/>
      <c r="B257" s="129"/>
      <c r="C257" s="120" t="s">
        <v>828</v>
      </c>
      <c r="D257" s="130" t="s">
        <v>843</v>
      </c>
      <c r="E257" s="122" t="s">
        <v>1222</v>
      </c>
      <c r="F257" s="122" t="s">
        <v>861</v>
      </c>
      <c r="G257" s="123">
        <v>2340</v>
      </c>
      <c r="H257" s="133">
        <v>3350</v>
      </c>
      <c r="I257" s="125" t="s">
        <v>1214</v>
      </c>
      <c r="J257" s="126" t="str">
        <f t="shared" si="6"/>
        <v>▲</v>
      </c>
      <c r="K257" s="127">
        <f t="shared" si="7"/>
        <v>0.43162393162393164</v>
      </c>
      <c r="L257" s="120"/>
    </row>
    <row r="258" spans="1:12" ht="24" customHeight="1">
      <c r="A258" s="128"/>
      <c r="B258" s="129"/>
      <c r="C258" s="120" t="s">
        <v>623</v>
      </c>
      <c r="D258" s="130" t="s">
        <v>1223</v>
      </c>
      <c r="E258" s="122" t="s">
        <v>1224</v>
      </c>
      <c r="F258" s="122" t="s">
        <v>861</v>
      </c>
      <c r="G258" s="123">
        <v>17350</v>
      </c>
      <c r="H258" s="133">
        <v>17450</v>
      </c>
      <c r="I258" s="125" t="s">
        <v>1214</v>
      </c>
      <c r="J258" s="126" t="str">
        <f t="shared" si="6"/>
        <v>▲</v>
      </c>
      <c r="K258" s="127">
        <f t="shared" si="7"/>
        <v>5.763688760806916E-3</v>
      </c>
      <c r="L258" s="120"/>
    </row>
    <row r="259" spans="1:12" ht="24" customHeight="1">
      <c r="A259" s="128"/>
      <c r="B259" s="129"/>
      <c r="C259" s="120" t="s">
        <v>626</v>
      </c>
      <c r="D259" s="130" t="s">
        <v>1225</v>
      </c>
      <c r="E259" s="122" t="s">
        <v>16</v>
      </c>
      <c r="F259" s="122" t="s">
        <v>861</v>
      </c>
      <c r="G259" s="123">
        <v>5410</v>
      </c>
      <c r="H259" s="133">
        <v>5410</v>
      </c>
      <c r="I259" s="125"/>
      <c r="J259" s="126" t="str">
        <f t="shared" si="6"/>
        <v>-</v>
      </c>
      <c r="K259" s="127" t="str">
        <f t="shared" si="7"/>
        <v/>
      </c>
      <c r="L259" s="120"/>
    </row>
    <row r="260" spans="1:12" ht="24" customHeight="1">
      <c r="A260" s="128"/>
      <c r="B260" s="129"/>
      <c r="C260" s="120" t="s">
        <v>629</v>
      </c>
      <c r="D260" s="130" t="s">
        <v>1226</v>
      </c>
      <c r="E260" s="122" t="s">
        <v>822</v>
      </c>
      <c r="F260" s="122" t="s">
        <v>861</v>
      </c>
      <c r="G260" s="123">
        <v>36050</v>
      </c>
      <c r="H260" s="133">
        <v>36050</v>
      </c>
      <c r="I260" s="125"/>
      <c r="J260" s="126" t="str">
        <f t="shared" ref="J260:J293" si="8">IF(K260="","-",IF(K260&gt;0,"▲","▽"))</f>
        <v>-</v>
      </c>
      <c r="K260" s="127" t="str">
        <f t="shared" ref="K260:K293" si="9">IF(H260="","",IF(G260=H260,"",(H260-G260)/G260))</f>
        <v/>
      </c>
      <c r="L260" s="120"/>
    </row>
    <row r="261" spans="1:12" ht="24" customHeight="1">
      <c r="A261" s="128"/>
      <c r="B261" s="129"/>
      <c r="C261" s="120" t="s">
        <v>632</v>
      </c>
      <c r="D261" s="130" t="s">
        <v>1227</v>
      </c>
      <c r="E261" s="122" t="s">
        <v>822</v>
      </c>
      <c r="F261" s="122" t="s">
        <v>861</v>
      </c>
      <c r="G261" s="123">
        <v>49500</v>
      </c>
      <c r="H261" s="133">
        <v>49500</v>
      </c>
      <c r="I261" s="125"/>
      <c r="J261" s="126" t="str">
        <f t="shared" si="8"/>
        <v>-</v>
      </c>
      <c r="K261" s="127" t="str">
        <f t="shared" si="9"/>
        <v/>
      </c>
      <c r="L261" s="120"/>
    </row>
    <row r="262" spans="1:12" ht="24" customHeight="1">
      <c r="A262" s="128"/>
      <c r="B262" s="129"/>
      <c r="C262" s="120" t="s">
        <v>1228</v>
      </c>
      <c r="D262" s="130" t="s">
        <v>1217</v>
      </c>
      <c r="E262" s="122" t="s">
        <v>65</v>
      </c>
      <c r="F262" s="122" t="s">
        <v>861</v>
      </c>
      <c r="G262" s="123">
        <v>47870</v>
      </c>
      <c r="H262" s="133">
        <v>37550</v>
      </c>
      <c r="I262" s="125" t="s">
        <v>1218</v>
      </c>
      <c r="J262" s="126" t="str">
        <f t="shared" si="8"/>
        <v>▽</v>
      </c>
      <c r="K262" s="127">
        <f t="shared" si="9"/>
        <v>-0.21558387298934614</v>
      </c>
      <c r="L262" s="120"/>
    </row>
    <row r="263" spans="1:12" ht="24" customHeight="1">
      <c r="A263" s="128"/>
      <c r="B263" s="129"/>
      <c r="C263" s="120" t="s">
        <v>636</v>
      </c>
      <c r="D263" s="130" t="s">
        <v>1229</v>
      </c>
      <c r="E263" s="122" t="s">
        <v>65</v>
      </c>
      <c r="F263" s="122" t="s">
        <v>861</v>
      </c>
      <c r="G263" s="123">
        <v>50250</v>
      </c>
      <c r="H263" s="133">
        <v>51390</v>
      </c>
      <c r="I263" s="125" t="s">
        <v>1214</v>
      </c>
      <c r="J263" s="126" t="str">
        <f t="shared" si="8"/>
        <v>▲</v>
      </c>
      <c r="K263" s="127">
        <f t="shared" si="9"/>
        <v>2.2686567164179106E-2</v>
      </c>
      <c r="L263" s="120"/>
    </row>
    <row r="264" spans="1:12" ht="24" customHeight="1">
      <c r="A264" s="128"/>
      <c r="B264" s="129"/>
      <c r="C264" s="120" t="s">
        <v>1230</v>
      </c>
      <c r="D264" s="130" t="s">
        <v>1231</v>
      </c>
      <c r="E264" s="122" t="s">
        <v>16</v>
      </c>
      <c r="F264" s="122" t="s">
        <v>861</v>
      </c>
      <c r="G264" s="123">
        <v>52783</v>
      </c>
      <c r="H264" s="133">
        <v>50923</v>
      </c>
      <c r="I264" s="125" t="s">
        <v>1218</v>
      </c>
      <c r="J264" s="126" t="str">
        <f t="shared" si="8"/>
        <v>▽</v>
      </c>
      <c r="K264" s="127">
        <f t="shared" si="9"/>
        <v>-3.5238618494591062E-2</v>
      </c>
      <c r="L264" s="120"/>
    </row>
    <row r="265" spans="1:12" ht="24" customHeight="1">
      <c r="A265" s="128"/>
      <c r="B265" s="129"/>
      <c r="C265" s="120" t="s">
        <v>642</v>
      </c>
      <c r="D265" s="130" t="s">
        <v>1232</v>
      </c>
      <c r="E265" s="122" t="s">
        <v>16</v>
      </c>
      <c r="F265" s="122" t="s">
        <v>861</v>
      </c>
      <c r="G265" s="123">
        <v>5251</v>
      </c>
      <c r="H265" s="133">
        <v>5250</v>
      </c>
      <c r="I265" s="125" t="s">
        <v>1218</v>
      </c>
      <c r="J265" s="126" t="str">
        <f t="shared" si="8"/>
        <v>▽</v>
      </c>
      <c r="K265" s="127">
        <f t="shared" si="9"/>
        <v>-1.9043991620643687E-4</v>
      </c>
      <c r="L265" s="120"/>
    </row>
    <row r="266" spans="1:12" ht="24" customHeight="1">
      <c r="A266" s="128"/>
      <c r="B266" s="129"/>
      <c r="C266" s="120" t="s">
        <v>644</v>
      </c>
      <c r="D266" s="130" t="s">
        <v>1233</v>
      </c>
      <c r="E266" s="122" t="s">
        <v>16</v>
      </c>
      <c r="F266" s="122" t="s">
        <v>861</v>
      </c>
      <c r="G266" s="123">
        <v>3405</v>
      </c>
      <c r="H266" s="133">
        <v>3289</v>
      </c>
      <c r="I266" s="125" t="s">
        <v>1218</v>
      </c>
      <c r="J266" s="126" t="str">
        <f t="shared" si="8"/>
        <v>▽</v>
      </c>
      <c r="K266" s="127">
        <f t="shared" si="9"/>
        <v>-3.4067547723935387E-2</v>
      </c>
      <c r="L266" s="120"/>
    </row>
    <row r="267" spans="1:12" ht="24" customHeight="1">
      <c r="A267" s="131"/>
      <c r="B267" s="132"/>
      <c r="C267" s="120" t="s">
        <v>1234</v>
      </c>
      <c r="D267" s="130" t="s">
        <v>1235</v>
      </c>
      <c r="E267" s="122" t="s">
        <v>1236</v>
      </c>
      <c r="F267" s="122" t="s">
        <v>861</v>
      </c>
      <c r="G267" s="123">
        <v>1788</v>
      </c>
      <c r="H267" s="133">
        <v>1792</v>
      </c>
      <c r="I267" s="125" t="s">
        <v>1214</v>
      </c>
      <c r="J267" s="126" t="str">
        <f t="shared" si="8"/>
        <v>▲</v>
      </c>
      <c r="K267" s="127">
        <f t="shared" si="9"/>
        <v>2.2371364653243847E-3</v>
      </c>
      <c r="L267" s="120"/>
    </row>
    <row r="268" spans="1:12" ht="24" customHeight="1">
      <c r="A268" s="118" t="s">
        <v>1237</v>
      </c>
      <c r="B268" s="119"/>
      <c r="C268" s="121" t="s">
        <v>1238</v>
      </c>
      <c r="D268" s="130" t="s">
        <v>1239</v>
      </c>
      <c r="E268" s="122" t="s">
        <v>65</v>
      </c>
      <c r="F268" s="122" t="s">
        <v>861</v>
      </c>
      <c r="G268" s="123">
        <v>72430</v>
      </c>
      <c r="H268" s="133">
        <v>61830</v>
      </c>
      <c r="I268" s="125" t="s">
        <v>1218</v>
      </c>
      <c r="J268" s="126" t="str">
        <f t="shared" si="8"/>
        <v>▽</v>
      </c>
      <c r="K268" s="127">
        <f t="shared" si="9"/>
        <v>-0.14634819826038933</v>
      </c>
      <c r="L268" s="120"/>
    </row>
    <row r="269" spans="1:12" ht="24" customHeight="1">
      <c r="A269" s="128"/>
      <c r="B269" s="129"/>
      <c r="C269" s="120" t="s">
        <v>652</v>
      </c>
      <c r="D269" s="130" t="s">
        <v>1240</v>
      </c>
      <c r="E269" s="122" t="s">
        <v>65</v>
      </c>
      <c r="F269" s="122" t="s">
        <v>861</v>
      </c>
      <c r="G269" s="123">
        <v>49330</v>
      </c>
      <c r="H269" s="133">
        <v>51150</v>
      </c>
      <c r="I269" s="125" t="s">
        <v>1214</v>
      </c>
      <c r="J269" s="126" t="str">
        <f t="shared" si="8"/>
        <v>▲</v>
      </c>
      <c r="K269" s="127">
        <f t="shared" si="9"/>
        <v>3.689438475572674E-2</v>
      </c>
      <c r="L269" s="120"/>
    </row>
    <row r="270" spans="1:12" ht="24" customHeight="1">
      <c r="A270" s="128"/>
      <c r="B270" s="129"/>
      <c r="C270" s="120" t="s">
        <v>654</v>
      </c>
      <c r="D270" s="130" t="s">
        <v>1241</v>
      </c>
      <c r="E270" s="122" t="s">
        <v>65</v>
      </c>
      <c r="F270" s="122" t="s">
        <v>861</v>
      </c>
      <c r="G270" s="123">
        <v>42550</v>
      </c>
      <c r="H270" s="133">
        <v>45450</v>
      </c>
      <c r="I270" s="125" t="s">
        <v>1214</v>
      </c>
      <c r="J270" s="126" t="str">
        <f t="shared" si="8"/>
        <v>▲</v>
      </c>
      <c r="K270" s="127">
        <f t="shared" si="9"/>
        <v>6.8155111633372498E-2</v>
      </c>
      <c r="L270" s="120"/>
    </row>
    <row r="271" spans="1:12" ht="24" customHeight="1">
      <c r="A271" s="128"/>
      <c r="B271" s="129"/>
      <c r="C271" s="120" t="s">
        <v>656</v>
      </c>
      <c r="D271" s="130" t="s">
        <v>1242</v>
      </c>
      <c r="E271" s="122" t="s">
        <v>65</v>
      </c>
      <c r="F271" s="122" t="s">
        <v>861</v>
      </c>
      <c r="G271" s="123">
        <v>25430</v>
      </c>
      <c r="H271" s="133">
        <v>22910</v>
      </c>
      <c r="I271" s="125" t="s">
        <v>1218</v>
      </c>
      <c r="J271" s="126" t="str">
        <f t="shared" si="8"/>
        <v>▽</v>
      </c>
      <c r="K271" s="127">
        <f t="shared" si="9"/>
        <v>-9.9095556429414075E-2</v>
      </c>
      <c r="L271" s="120"/>
    </row>
    <row r="272" spans="1:12" ht="24" customHeight="1">
      <c r="A272" s="128"/>
      <c r="B272" s="129"/>
      <c r="C272" s="120" t="s">
        <v>658</v>
      </c>
      <c r="D272" s="130" t="s">
        <v>1243</v>
      </c>
      <c r="E272" s="122" t="s">
        <v>65</v>
      </c>
      <c r="F272" s="122" t="s">
        <v>861</v>
      </c>
      <c r="G272" s="123">
        <v>123500</v>
      </c>
      <c r="H272" s="133">
        <v>129900</v>
      </c>
      <c r="I272" s="125" t="s">
        <v>1214</v>
      </c>
      <c r="J272" s="126" t="str">
        <f t="shared" si="8"/>
        <v>▲</v>
      </c>
      <c r="K272" s="127">
        <f t="shared" si="9"/>
        <v>5.1821862348178135E-2</v>
      </c>
      <c r="L272" s="120"/>
    </row>
    <row r="273" spans="1:12" ht="24" customHeight="1">
      <c r="A273" s="128"/>
      <c r="B273" s="129"/>
      <c r="C273" s="120" t="s">
        <v>1244</v>
      </c>
      <c r="D273" s="130" t="s">
        <v>1245</v>
      </c>
      <c r="E273" s="122" t="s">
        <v>65</v>
      </c>
      <c r="F273" s="122" t="s">
        <v>861</v>
      </c>
      <c r="G273" s="123">
        <v>128340</v>
      </c>
      <c r="H273" s="133">
        <v>120490</v>
      </c>
      <c r="I273" s="125" t="s">
        <v>1218</v>
      </c>
      <c r="J273" s="126" t="str">
        <f t="shared" si="8"/>
        <v>▽</v>
      </c>
      <c r="K273" s="127">
        <f t="shared" si="9"/>
        <v>-6.1165653732273645E-2</v>
      </c>
      <c r="L273" s="120"/>
    </row>
    <row r="274" spans="1:12" ht="24" customHeight="1">
      <c r="A274" s="128"/>
      <c r="B274" s="129"/>
      <c r="C274" s="120" t="s">
        <v>662</v>
      </c>
      <c r="D274" s="130" t="s">
        <v>843</v>
      </c>
      <c r="E274" s="122" t="s">
        <v>16</v>
      </c>
      <c r="F274" s="122" t="s">
        <v>861</v>
      </c>
      <c r="G274" s="123">
        <v>14250</v>
      </c>
      <c r="H274" s="133">
        <v>11630</v>
      </c>
      <c r="I274" s="125" t="s">
        <v>1218</v>
      </c>
      <c r="J274" s="126" t="str">
        <f t="shared" si="8"/>
        <v>▽</v>
      </c>
      <c r="K274" s="127">
        <f t="shared" si="9"/>
        <v>-0.18385964912280703</v>
      </c>
      <c r="L274" s="120"/>
    </row>
    <row r="275" spans="1:12" ht="24" customHeight="1">
      <c r="A275" s="131"/>
      <c r="B275" s="132"/>
      <c r="C275" s="120" t="s">
        <v>1246</v>
      </c>
      <c r="D275" s="130" t="s">
        <v>1247</v>
      </c>
      <c r="E275" s="122" t="s">
        <v>16</v>
      </c>
      <c r="F275" s="122" t="s">
        <v>861</v>
      </c>
      <c r="G275" s="123">
        <v>4740</v>
      </c>
      <c r="H275" s="133">
        <v>5080</v>
      </c>
      <c r="I275" s="125" t="s">
        <v>1214</v>
      </c>
      <c r="J275" s="126" t="str">
        <f t="shared" si="8"/>
        <v>-</v>
      </c>
      <c r="K275" s="127"/>
      <c r="L275" s="120"/>
    </row>
    <row r="276" spans="1:12" ht="24" customHeight="1">
      <c r="A276" s="118" t="s">
        <v>1248</v>
      </c>
      <c r="B276" s="119"/>
      <c r="C276" s="120" t="s">
        <v>667</v>
      </c>
      <c r="D276" s="130" t="s">
        <v>668</v>
      </c>
      <c r="E276" s="122" t="s">
        <v>65</v>
      </c>
      <c r="F276" s="122" t="s">
        <v>861</v>
      </c>
      <c r="G276" s="123">
        <v>11070</v>
      </c>
      <c r="H276" s="133">
        <v>11070</v>
      </c>
      <c r="I276" s="125"/>
      <c r="J276" s="126" t="str">
        <f t="shared" si="8"/>
        <v>-</v>
      </c>
      <c r="K276" s="127" t="str">
        <f t="shared" si="9"/>
        <v/>
      </c>
      <c r="L276" s="120"/>
    </row>
    <row r="277" spans="1:12" ht="24" customHeight="1">
      <c r="A277" s="128"/>
      <c r="B277" s="129"/>
      <c r="C277" s="120" t="s">
        <v>669</v>
      </c>
      <c r="D277" s="130" t="s">
        <v>1249</v>
      </c>
      <c r="E277" s="122" t="s">
        <v>16</v>
      </c>
      <c r="F277" s="122" t="s">
        <v>861</v>
      </c>
      <c r="G277" s="123">
        <v>51660</v>
      </c>
      <c r="H277" s="133">
        <v>58500</v>
      </c>
      <c r="I277" s="125" t="s">
        <v>1214</v>
      </c>
      <c r="J277" s="126" t="str">
        <f t="shared" si="8"/>
        <v>▲</v>
      </c>
      <c r="K277" s="127">
        <f t="shared" si="9"/>
        <v>0.13240418118466898</v>
      </c>
      <c r="L277" s="120"/>
    </row>
    <row r="278" spans="1:12" ht="24" customHeight="1">
      <c r="A278" s="128"/>
      <c r="B278" s="129"/>
      <c r="C278" s="120" t="s">
        <v>671</v>
      </c>
      <c r="D278" s="130" t="s">
        <v>1250</v>
      </c>
      <c r="E278" s="122" t="s">
        <v>1251</v>
      </c>
      <c r="F278" s="122" t="s">
        <v>861</v>
      </c>
      <c r="G278" s="123">
        <v>17000</v>
      </c>
      <c r="H278" s="133">
        <v>16000</v>
      </c>
      <c r="I278" s="125" t="s">
        <v>1218</v>
      </c>
      <c r="J278" s="126" t="str">
        <f t="shared" si="8"/>
        <v>▽</v>
      </c>
      <c r="K278" s="127">
        <f t="shared" si="9"/>
        <v>-5.8823529411764705E-2</v>
      </c>
      <c r="L278" s="120"/>
    </row>
    <row r="279" spans="1:12" ht="24" customHeight="1">
      <c r="A279" s="131"/>
      <c r="B279" s="132"/>
      <c r="C279" s="120" t="s">
        <v>675</v>
      </c>
      <c r="D279" s="130" t="s">
        <v>1252</v>
      </c>
      <c r="E279" s="122" t="s">
        <v>822</v>
      </c>
      <c r="F279" s="122" t="s">
        <v>861</v>
      </c>
      <c r="G279" s="123">
        <v>14540</v>
      </c>
      <c r="H279" s="133">
        <v>14540</v>
      </c>
      <c r="I279" s="125"/>
      <c r="J279" s="126" t="str">
        <f t="shared" si="8"/>
        <v>-</v>
      </c>
      <c r="K279" s="127" t="str">
        <f t="shared" si="9"/>
        <v/>
      </c>
      <c r="L279" s="120"/>
    </row>
  </sheetData>
  <autoFilter ref="A2:L279" xr:uid="{00000000-0009-0000-0000-000000000000}">
    <filterColumn colId="1" showButton="0"/>
    <filterColumn colId="9" showButton="0"/>
  </autoFilter>
  <mergeCells count="24">
    <mergeCell ref="A219:A224"/>
    <mergeCell ref="A225:A226"/>
    <mergeCell ref="A227:A243"/>
    <mergeCell ref="A244:A267"/>
    <mergeCell ref="A268:A275"/>
    <mergeCell ref="A276:A279"/>
    <mergeCell ref="A170:A173"/>
    <mergeCell ref="A174:A183"/>
    <mergeCell ref="A184:A191"/>
    <mergeCell ref="A192:A202"/>
    <mergeCell ref="A203:A214"/>
    <mergeCell ref="A215:A218"/>
    <mergeCell ref="A60:A80"/>
    <mergeCell ref="A81:A94"/>
    <mergeCell ref="A96:A121"/>
    <mergeCell ref="A122:A135"/>
    <mergeCell ref="A136:A143"/>
    <mergeCell ref="A144:A169"/>
    <mergeCell ref="B2:C2"/>
    <mergeCell ref="J2:K2"/>
    <mergeCell ref="A3:A25"/>
    <mergeCell ref="A26:A30"/>
    <mergeCell ref="A31:A46"/>
    <mergeCell ref="A47:A59"/>
  </mergeCells>
  <phoneticPr fontId="6" type="noConversion"/>
  <pageMargins left="0.70866141732283472" right="0.70866141732283472" top="0.74803149606299213" bottom="0.74803149606299213" header="0.31496062992125984" footer="0.31496062992125984"/>
  <pageSetup paperSize="9" scale="50" orientation="landscape" r:id="rId1"/>
  <rowBreaks count="9" manualBreakCount="9">
    <brk id="30" max="16383" man="1"/>
    <brk id="59" max="16383" man="1"/>
    <brk id="94" max="16383" man="1"/>
    <brk id="121" max="16383" man="1"/>
    <brk id="143" max="16383" man="1"/>
    <brk id="173" max="16383" man="1"/>
    <brk id="202" max="16383" man="1"/>
    <brk id="214" max="16383" man="1"/>
    <brk id="243" max="16383" man="1"/>
  </row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978F6-AD5E-4EAA-AAA6-F60002EB92F7}">
  <dimension ref="A1:L276"/>
  <sheetViews>
    <sheetView view="pageBreakPreview" topLeftCell="A74" zoomScale="85" zoomScaleSheetLayoutView="85" workbookViewId="0">
      <selection activeCell="B216" sqref="A216:XFD295"/>
    </sheetView>
  </sheetViews>
  <sheetFormatPr defaultColWidth="9" defaultRowHeight="17.399999999999999"/>
  <cols>
    <col min="1" max="1" width="17.69921875" style="111" bestFit="1" customWidth="1"/>
    <col min="2" max="2" width="3.8984375" style="111" bestFit="1" customWidth="1"/>
    <col min="3" max="3" width="30.5" style="111" bestFit="1" customWidth="1"/>
    <col min="4" max="4" width="72.19921875" style="111" bestFit="1" customWidth="1"/>
    <col min="5" max="5" width="6" style="112" bestFit="1" customWidth="1"/>
    <col min="6" max="6" width="9" style="112"/>
    <col min="7" max="8" width="18.3984375" style="111" customWidth="1"/>
    <col min="9" max="9" width="22" style="112" customWidth="1"/>
    <col min="10" max="10" width="5.59765625" style="111" customWidth="1"/>
    <col min="11" max="11" width="10.3984375" style="111" customWidth="1"/>
    <col min="12" max="12" width="16.19921875" style="111" customWidth="1"/>
    <col min="13" max="16384" width="9" style="111"/>
  </cols>
  <sheetData>
    <row r="1" spans="1:12" ht="33" customHeight="1">
      <c r="A1" s="110">
        <f ca="1">TODAY()</f>
        <v>45808</v>
      </c>
      <c r="L1" s="113" t="s">
        <v>847</v>
      </c>
    </row>
    <row r="2" spans="1:12" ht="24.9" customHeight="1">
      <c r="A2" s="114" t="s">
        <v>848</v>
      </c>
      <c r="B2" s="115" t="s">
        <v>849</v>
      </c>
      <c r="C2" s="116"/>
      <c r="D2" s="114" t="s">
        <v>850</v>
      </c>
      <c r="E2" s="114" t="s">
        <v>851</v>
      </c>
      <c r="F2" s="114" t="s">
        <v>852</v>
      </c>
      <c r="G2" s="114" t="s">
        <v>853</v>
      </c>
      <c r="H2" s="117" t="s">
        <v>854</v>
      </c>
      <c r="I2" s="117" t="s">
        <v>855</v>
      </c>
      <c r="J2" s="115" t="s">
        <v>856</v>
      </c>
      <c r="K2" s="116"/>
      <c r="L2" s="114" t="s">
        <v>857</v>
      </c>
    </row>
    <row r="3" spans="1:12" ht="23.1" customHeight="1">
      <c r="A3" s="118" t="s">
        <v>858</v>
      </c>
      <c r="B3" s="119"/>
      <c r="C3" s="120" t="s">
        <v>859</v>
      </c>
      <c r="D3" s="121" t="s">
        <v>860</v>
      </c>
      <c r="E3" s="122" t="s">
        <v>16</v>
      </c>
      <c r="F3" s="122" t="s">
        <v>861</v>
      </c>
      <c r="G3" s="123">
        <v>1020</v>
      </c>
      <c r="H3" s="124">
        <v>1020</v>
      </c>
      <c r="I3" s="125"/>
      <c r="J3" s="126" t="str">
        <f>IF(K3="","-",IF(K3&gt;0,"▲","▽"))</f>
        <v>-</v>
      </c>
      <c r="K3" s="127" t="str">
        <f>IF(H3="","",IF(G3=H3,"",(H3-G3)/G3))</f>
        <v/>
      </c>
      <c r="L3" s="120"/>
    </row>
    <row r="4" spans="1:12" ht="23.1" customHeight="1">
      <c r="A4" s="128"/>
      <c r="B4" s="129"/>
      <c r="C4" s="120" t="s">
        <v>21</v>
      </c>
      <c r="D4" s="130" t="s">
        <v>863</v>
      </c>
      <c r="E4" s="122" t="s">
        <v>23</v>
      </c>
      <c r="F4" s="122" t="s">
        <v>861</v>
      </c>
      <c r="G4" s="123">
        <v>860000</v>
      </c>
      <c r="H4" s="124">
        <v>860000</v>
      </c>
      <c r="I4" s="125"/>
      <c r="J4" s="126" t="str">
        <f t="shared" ref="J4:J67" si="0">IF(K4="","-",IF(K4&gt;0,"▲","▽"))</f>
        <v>-</v>
      </c>
      <c r="K4" s="127" t="str">
        <f t="shared" ref="K4:K67" si="1">IF(H4="","",IF(G4=H4,"",(H4-G4)/G4))</f>
        <v/>
      </c>
      <c r="L4" s="120"/>
    </row>
    <row r="5" spans="1:12" ht="23.1" customHeight="1">
      <c r="A5" s="128"/>
      <c r="B5" s="129"/>
      <c r="C5" s="120" t="s">
        <v>864</v>
      </c>
      <c r="D5" s="130" t="s">
        <v>865</v>
      </c>
      <c r="E5" s="122" t="s">
        <v>23</v>
      </c>
      <c r="F5" s="122" t="s">
        <v>861</v>
      </c>
      <c r="G5" s="123">
        <v>900000</v>
      </c>
      <c r="H5" s="124">
        <v>900000</v>
      </c>
      <c r="I5" s="125"/>
      <c r="J5" s="126" t="str">
        <f t="shared" si="0"/>
        <v>-</v>
      </c>
      <c r="K5" s="127" t="str">
        <f t="shared" si="1"/>
        <v/>
      </c>
      <c r="L5" s="120"/>
    </row>
    <row r="6" spans="1:12" ht="23.1" customHeight="1">
      <c r="A6" s="128"/>
      <c r="B6" s="129"/>
      <c r="C6" s="120" t="s">
        <v>866</v>
      </c>
      <c r="D6" s="130" t="s">
        <v>867</v>
      </c>
      <c r="E6" s="122" t="s">
        <v>16</v>
      </c>
      <c r="F6" s="122" t="s">
        <v>861</v>
      </c>
      <c r="G6" s="123">
        <v>1040</v>
      </c>
      <c r="H6" s="124">
        <v>1040</v>
      </c>
      <c r="I6" s="125"/>
      <c r="J6" s="126" t="str">
        <f t="shared" si="0"/>
        <v>-</v>
      </c>
      <c r="K6" s="127" t="str">
        <f t="shared" si="1"/>
        <v/>
      </c>
      <c r="L6" s="120"/>
    </row>
    <row r="7" spans="1:12" ht="23.1" customHeight="1">
      <c r="A7" s="128"/>
      <c r="B7" s="129"/>
      <c r="C7" s="120" t="s">
        <v>868</v>
      </c>
      <c r="D7" s="130" t="s">
        <v>869</v>
      </c>
      <c r="E7" s="122" t="s">
        <v>16</v>
      </c>
      <c r="F7" s="122" t="s">
        <v>861</v>
      </c>
      <c r="G7" s="123">
        <v>1040</v>
      </c>
      <c r="H7" s="124">
        <v>1040</v>
      </c>
      <c r="I7" s="125"/>
      <c r="J7" s="126" t="str">
        <f t="shared" si="0"/>
        <v>-</v>
      </c>
      <c r="K7" s="127" t="str">
        <f t="shared" si="1"/>
        <v/>
      </c>
      <c r="L7" s="120"/>
    </row>
    <row r="8" spans="1:12" ht="23.1" customHeight="1">
      <c r="A8" s="128"/>
      <c r="B8" s="129"/>
      <c r="C8" s="120" t="s">
        <v>28</v>
      </c>
      <c r="D8" s="130" t="s">
        <v>870</v>
      </c>
      <c r="E8" s="122" t="s">
        <v>16</v>
      </c>
      <c r="F8" s="122" t="s">
        <v>861</v>
      </c>
      <c r="G8" s="123">
        <v>1020</v>
      </c>
      <c r="H8" s="124">
        <v>1020</v>
      </c>
      <c r="I8" s="125"/>
      <c r="J8" s="126" t="str">
        <f t="shared" si="0"/>
        <v>-</v>
      </c>
      <c r="K8" s="127" t="str">
        <f t="shared" si="1"/>
        <v/>
      </c>
      <c r="L8" s="120"/>
    </row>
    <row r="9" spans="1:12" ht="23.1" customHeight="1">
      <c r="A9" s="128"/>
      <c r="B9" s="129"/>
      <c r="C9" s="120" t="s">
        <v>871</v>
      </c>
      <c r="D9" s="130" t="s">
        <v>872</v>
      </c>
      <c r="E9" s="122" t="s">
        <v>16</v>
      </c>
      <c r="F9" s="122" t="s">
        <v>861</v>
      </c>
      <c r="G9" s="123">
        <v>1020</v>
      </c>
      <c r="H9" s="124">
        <v>1020</v>
      </c>
      <c r="I9" s="125"/>
      <c r="J9" s="126" t="str">
        <f t="shared" si="0"/>
        <v>-</v>
      </c>
      <c r="K9" s="127" t="str">
        <f t="shared" si="1"/>
        <v/>
      </c>
      <c r="L9" s="120"/>
    </row>
    <row r="10" spans="1:12" ht="23.1" customHeight="1">
      <c r="A10" s="128"/>
      <c r="B10" s="129"/>
      <c r="C10" s="120" t="s">
        <v>873</v>
      </c>
      <c r="D10" s="130" t="s">
        <v>874</v>
      </c>
      <c r="E10" s="122" t="s">
        <v>23</v>
      </c>
      <c r="F10" s="122" t="s">
        <v>861</v>
      </c>
      <c r="G10" s="123">
        <v>1220000</v>
      </c>
      <c r="H10" s="124">
        <v>1220000</v>
      </c>
      <c r="I10" s="125"/>
      <c r="J10" s="126" t="str">
        <f t="shared" si="0"/>
        <v>-</v>
      </c>
      <c r="K10" s="127" t="str">
        <f t="shared" si="1"/>
        <v/>
      </c>
      <c r="L10" s="120"/>
    </row>
    <row r="11" spans="1:12" ht="23.1" customHeight="1">
      <c r="A11" s="128"/>
      <c r="B11" s="129"/>
      <c r="C11" s="120" t="s">
        <v>34</v>
      </c>
      <c r="D11" s="130" t="s">
        <v>875</v>
      </c>
      <c r="E11" s="122" t="s">
        <v>16</v>
      </c>
      <c r="F11" s="122" t="s">
        <v>861</v>
      </c>
      <c r="G11" s="123">
        <v>910</v>
      </c>
      <c r="H11" s="124">
        <v>910</v>
      </c>
      <c r="I11" s="125"/>
      <c r="J11" s="126" t="str">
        <f t="shared" si="0"/>
        <v>-</v>
      </c>
      <c r="K11" s="127" t="str">
        <f t="shared" si="1"/>
        <v/>
      </c>
      <c r="L11" s="120"/>
    </row>
    <row r="12" spans="1:12" ht="23.1" customHeight="1">
      <c r="A12" s="128"/>
      <c r="B12" s="129"/>
      <c r="C12" s="120" t="s">
        <v>36</v>
      </c>
      <c r="D12" s="130" t="s">
        <v>877</v>
      </c>
      <c r="E12" s="122" t="s">
        <v>16</v>
      </c>
      <c r="F12" s="122" t="s">
        <v>861</v>
      </c>
      <c r="G12" s="123">
        <v>1010</v>
      </c>
      <c r="H12" s="124">
        <v>1010</v>
      </c>
      <c r="I12" s="125"/>
      <c r="J12" s="126" t="str">
        <f t="shared" si="0"/>
        <v>-</v>
      </c>
      <c r="K12" s="127" t="str">
        <f t="shared" si="1"/>
        <v/>
      </c>
      <c r="L12" s="120"/>
    </row>
    <row r="13" spans="1:12" ht="23.1" customHeight="1">
      <c r="A13" s="128"/>
      <c r="B13" s="129"/>
      <c r="C13" s="120" t="s">
        <v>38</v>
      </c>
      <c r="D13" s="130" t="s">
        <v>878</v>
      </c>
      <c r="E13" s="122" t="s">
        <v>16</v>
      </c>
      <c r="F13" s="122" t="s">
        <v>861</v>
      </c>
      <c r="G13" s="123">
        <v>1070</v>
      </c>
      <c r="H13" s="124">
        <v>1070</v>
      </c>
      <c r="I13" s="125"/>
      <c r="J13" s="126" t="str">
        <f t="shared" si="0"/>
        <v>-</v>
      </c>
      <c r="K13" s="127" t="str">
        <f t="shared" si="1"/>
        <v/>
      </c>
      <c r="L13" s="120"/>
    </row>
    <row r="14" spans="1:12" ht="23.1" customHeight="1">
      <c r="A14" s="128"/>
      <c r="B14" s="129"/>
      <c r="C14" s="120" t="s">
        <v>40</v>
      </c>
      <c r="D14" s="130" t="s">
        <v>879</v>
      </c>
      <c r="E14" s="122" t="s">
        <v>208</v>
      </c>
      <c r="F14" s="122" t="s">
        <v>861</v>
      </c>
      <c r="G14" s="123">
        <v>6210</v>
      </c>
      <c r="H14" s="124">
        <v>6210</v>
      </c>
      <c r="I14" s="125"/>
      <c r="J14" s="126" t="str">
        <f t="shared" si="0"/>
        <v>-</v>
      </c>
      <c r="K14" s="127" t="str">
        <f t="shared" si="1"/>
        <v/>
      </c>
      <c r="L14" s="120"/>
    </row>
    <row r="15" spans="1:12" ht="23.1" customHeight="1">
      <c r="A15" s="128"/>
      <c r="B15" s="129"/>
      <c r="C15" s="120" t="s">
        <v>43</v>
      </c>
      <c r="D15" s="130" t="s">
        <v>880</v>
      </c>
      <c r="E15" s="122" t="s">
        <v>208</v>
      </c>
      <c r="F15" s="122" t="s">
        <v>861</v>
      </c>
      <c r="G15" s="123">
        <v>4110</v>
      </c>
      <c r="H15" s="124">
        <v>4110</v>
      </c>
      <c r="I15" s="125"/>
      <c r="J15" s="126" t="str">
        <f t="shared" si="0"/>
        <v>-</v>
      </c>
      <c r="K15" s="127" t="str">
        <f t="shared" si="1"/>
        <v/>
      </c>
      <c r="L15" s="120"/>
    </row>
    <row r="16" spans="1:12" ht="23.1" customHeight="1">
      <c r="A16" s="128"/>
      <c r="B16" s="129"/>
      <c r="C16" s="120" t="s">
        <v>45</v>
      </c>
      <c r="D16" s="130" t="s">
        <v>881</v>
      </c>
      <c r="E16" s="122" t="s">
        <v>23</v>
      </c>
      <c r="F16" s="122" t="s">
        <v>882</v>
      </c>
      <c r="G16" s="123">
        <v>2441000</v>
      </c>
      <c r="H16" s="124">
        <v>2441000</v>
      </c>
      <c r="I16" s="125"/>
      <c r="J16" s="126" t="str">
        <f t="shared" si="0"/>
        <v>-</v>
      </c>
      <c r="K16" s="127" t="str">
        <f t="shared" si="1"/>
        <v/>
      </c>
      <c r="L16" s="120"/>
    </row>
    <row r="17" spans="1:12" ht="23.1" customHeight="1">
      <c r="A17" s="128"/>
      <c r="B17" s="129"/>
      <c r="C17" s="120" t="s">
        <v>883</v>
      </c>
      <c r="D17" s="130" t="s">
        <v>1253</v>
      </c>
      <c r="E17" s="122" t="s">
        <v>50</v>
      </c>
      <c r="F17" s="122" t="s">
        <v>861</v>
      </c>
      <c r="G17" s="123">
        <v>8550</v>
      </c>
      <c r="H17" s="124">
        <v>8550</v>
      </c>
      <c r="I17" s="125"/>
      <c r="J17" s="126" t="str">
        <f t="shared" si="0"/>
        <v>-</v>
      </c>
      <c r="K17" s="127" t="str">
        <f t="shared" si="1"/>
        <v/>
      </c>
      <c r="L17" s="120"/>
    </row>
    <row r="18" spans="1:12" ht="23.1" customHeight="1">
      <c r="A18" s="128"/>
      <c r="B18" s="129"/>
      <c r="C18" s="120" t="s">
        <v>51</v>
      </c>
      <c r="D18" s="130" t="s">
        <v>885</v>
      </c>
      <c r="E18" s="122" t="s">
        <v>16</v>
      </c>
      <c r="F18" s="122" t="s">
        <v>861</v>
      </c>
      <c r="G18" s="123">
        <v>1390</v>
      </c>
      <c r="H18" s="124">
        <v>1390</v>
      </c>
      <c r="I18" s="125"/>
      <c r="J18" s="126" t="str">
        <f t="shared" si="0"/>
        <v>-</v>
      </c>
      <c r="K18" s="127" t="str">
        <f t="shared" si="1"/>
        <v/>
      </c>
      <c r="L18" s="120"/>
    </row>
    <row r="19" spans="1:12" ht="23.1" customHeight="1">
      <c r="A19" s="128"/>
      <c r="B19" s="129"/>
      <c r="C19" s="120" t="s">
        <v>53</v>
      </c>
      <c r="D19" s="130" t="s">
        <v>886</v>
      </c>
      <c r="E19" s="122" t="s">
        <v>16</v>
      </c>
      <c r="F19" s="122" t="s">
        <v>861</v>
      </c>
      <c r="G19" s="123">
        <v>1460</v>
      </c>
      <c r="H19" s="124">
        <v>1460</v>
      </c>
      <c r="I19" s="125"/>
      <c r="J19" s="126" t="str">
        <f t="shared" si="0"/>
        <v>-</v>
      </c>
      <c r="K19" s="127" t="str">
        <f t="shared" si="1"/>
        <v/>
      </c>
      <c r="L19" s="120"/>
    </row>
    <row r="20" spans="1:12" ht="23.1" customHeight="1">
      <c r="A20" s="128"/>
      <c r="B20" s="129"/>
      <c r="C20" s="120" t="s">
        <v>55</v>
      </c>
      <c r="D20" s="130" t="s">
        <v>887</v>
      </c>
      <c r="E20" s="122" t="s">
        <v>16</v>
      </c>
      <c r="F20" s="122" t="s">
        <v>861</v>
      </c>
      <c r="G20" s="123">
        <v>1710</v>
      </c>
      <c r="H20" s="124">
        <v>1710</v>
      </c>
      <c r="I20" s="125"/>
      <c r="J20" s="126" t="str">
        <f t="shared" si="0"/>
        <v>-</v>
      </c>
      <c r="K20" s="127" t="str">
        <f t="shared" si="1"/>
        <v/>
      </c>
      <c r="L20" s="120"/>
    </row>
    <row r="21" spans="1:12" ht="23.1" customHeight="1">
      <c r="A21" s="128"/>
      <c r="B21" s="129"/>
      <c r="C21" s="120" t="s">
        <v>57</v>
      </c>
      <c r="D21" s="130" t="s">
        <v>888</v>
      </c>
      <c r="E21" s="122" t="s">
        <v>16</v>
      </c>
      <c r="F21" s="122" t="s">
        <v>882</v>
      </c>
      <c r="G21" s="123">
        <v>2760</v>
      </c>
      <c r="H21" s="124">
        <v>2760</v>
      </c>
      <c r="I21" s="125"/>
      <c r="J21" s="126" t="str">
        <f t="shared" si="0"/>
        <v>-</v>
      </c>
      <c r="K21" s="127" t="str">
        <f t="shared" si="1"/>
        <v/>
      </c>
      <c r="L21" s="120"/>
    </row>
    <row r="22" spans="1:12" ht="23.1" customHeight="1">
      <c r="A22" s="128"/>
      <c r="B22" s="129"/>
      <c r="C22" s="120" t="s">
        <v>59</v>
      </c>
      <c r="D22" s="130" t="s">
        <v>889</v>
      </c>
      <c r="E22" s="122" t="s">
        <v>16</v>
      </c>
      <c r="F22" s="122" t="s">
        <v>882</v>
      </c>
      <c r="G22" s="123">
        <v>2010</v>
      </c>
      <c r="H22" s="124">
        <v>2010</v>
      </c>
      <c r="I22" s="125"/>
      <c r="J22" s="126" t="str">
        <f t="shared" si="0"/>
        <v>-</v>
      </c>
      <c r="K22" s="127" t="str">
        <f t="shared" si="1"/>
        <v/>
      </c>
      <c r="L22" s="120"/>
    </row>
    <row r="23" spans="1:12" ht="23.1" customHeight="1">
      <c r="A23" s="128"/>
      <c r="B23" s="129"/>
      <c r="C23" s="120" t="s">
        <v>61</v>
      </c>
      <c r="D23" s="130" t="s">
        <v>890</v>
      </c>
      <c r="E23" s="122" t="s">
        <v>50</v>
      </c>
      <c r="F23" s="122" t="s">
        <v>861</v>
      </c>
      <c r="G23" s="123">
        <v>1350</v>
      </c>
      <c r="H23" s="124">
        <v>1350</v>
      </c>
      <c r="I23" s="125"/>
      <c r="J23" s="126" t="str">
        <f t="shared" si="0"/>
        <v>-</v>
      </c>
      <c r="K23" s="127" t="str">
        <f t="shared" si="1"/>
        <v/>
      </c>
      <c r="L23" s="120"/>
    </row>
    <row r="24" spans="1:12" ht="23.1" customHeight="1">
      <c r="A24" s="128"/>
      <c r="B24" s="129"/>
      <c r="C24" s="120" t="s">
        <v>63</v>
      </c>
      <c r="D24" s="130" t="s">
        <v>891</v>
      </c>
      <c r="E24" s="122" t="s">
        <v>65</v>
      </c>
      <c r="F24" s="122" t="s">
        <v>861</v>
      </c>
      <c r="G24" s="123">
        <v>40460</v>
      </c>
      <c r="H24" s="124">
        <v>40460</v>
      </c>
      <c r="I24" s="125"/>
      <c r="J24" s="126" t="str">
        <f t="shared" si="0"/>
        <v>-</v>
      </c>
      <c r="K24" s="127" t="str">
        <f t="shared" si="1"/>
        <v/>
      </c>
      <c r="L24" s="120"/>
    </row>
    <row r="25" spans="1:12" ht="23.1" customHeight="1">
      <c r="A25" s="131"/>
      <c r="B25" s="132"/>
      <c r="C25" s="120" t="s">
        <v>66</v>
      </c>
      <c r="D25" s="130" t="s">
        <v>892</v>
      </c>
      <c r="E25" s="122" t="s">
        <v>68</v>
      </c>
      <c r="F25" s="122" t="s">
        <v>882</v>
      </c>
      <c r="G25" s="123">
        <v>26</v>
      </c>
      <c r="H25" s="124">
        <v>26</v>
      </c>
      <c r="I25" s="125"/>
      <c r="J25" s="126" t="str">
        <f t="shared" si="0"/>
        <v>-</v>
      </c>
      <c r="K25" s="127" t="str">
        <f t="shared" si="1"/>
        <v/>
      </c>
      <c r="L25" s="120"/>
    </row>
    <row r="26" spans="1:12" ht="23.1" customHeight="1">
      <c r="A26" s="118" t="s">
        <v>893</v>
      </c>
      <c r="B26" s="119"/>
      <c r="C26" s="120" t="s">
        <v>894</v>
      </c>
      <c r="D26" s="130" t="s">
        <v>895</v>
      </c>
      <c r="E26" s="122" t="s">
        <v>23</v>
      </c>
      <c r="F26" s="122" t="s">
        <v>861</v>
      </c>
      <c r="G26" s="123">
        <v>3750000</v>
      </c>
      <c r="H26" s="124">
        <v>3750000</v>
      </c>
      <c r="I26" s="125"/>
      <c r="J26" s="126" t="str">
        <f t="shared" si="0"/>
        <v>-</v>
      </c>
      <c r="K26" s="127" t="str">
        <f t="shared" si="1"/>
        <v/>
      </c>
      <c r="L26" s="120"/>
    </row>
    <row r="27" spans="1:12" ht="23.1" customHeight="1">
      <c r="A27" s="128"/>
      <c r="B27" s="129"/>
      <c r="C27" s="120" t="s">
        <v>896</v>
      </c>
      <c r="D27" s="130" t="s">
        <v>897</v>
      </c>
      <c r="E27" s="122" t="s">
        <v>16</v>
      </c>
      <c r="F27" s="122" t="s">
        <v>861</v>
      </c>
      <c r="G27" s="123">
        <v>9840</v>
      </c>
      <c r="H27" s="124">
        <v>9840</v>
      </c>
      <c r="I27" s="125"/>
      <c r="J27" s="126" t="str">
        <f t="shared" si="0"/>
        <v>-</v>
      </c>
      <c r="K27" s="127" t="str">
        <f t="shared" si="1"/>
        <v/>
      </c>
      <c r="L27" s="120"/>
    </row>
    <row r="28" spans="1:12" ht="23.1" customHeight="1">
      <c r="A28" s="128"/>
      <c r="B28" s="129"/>
      <c r="C28" s="120" t="s">
        <v>74</v>
      </c>
      <c r="D28" s="130" t="s">
        <v>898</v>
      </c>
      <c r="E28" s="122" t="s">
        <v>50</v>
      </c>
      <c r="F28" s="122" t="s">
        <v>861</v>
      </c>
      <c r="G28" s="123">
        <v>3020</v>
      </c>
      <c r="H28" s="124">
        <v>3020</v>
      </c>
      <c r="I28" s="125"/>
      <c r="J28" s="126" t="str">
        <f t="shared" si="0"/>
        <v>-</v>
      </c>
      <c r="K28" s="127" t="str">
        <f t="shared" si="1"/>
        <v/>
      </c>
      <c r="L28" s="120"/>
    </row>
    <row r="29" spans="1:12" ht="23.1" customHeight="1">
      <c r="A29" s="128"/>
      <c r="B29" s="129"/>
      <c r="C29" s="120" t="s">
        <v>899</v>
      </c>
      <c r="D29" s="130" t="s">
        <v>77</v>
      </c>
      <c r="E29" s="122" t="s">
        <v>16</v>
      </c>
      <c r="F29" s="122" t="s">
        <v>861</v>
      </c>
      <c r="G29" s="123">
        <v>3750</v>
      </c>
      <c r="H29" s="124">
        <v>3750</v>
      </c>
      <c r="I29" s="125"/>
      <c r="J29" s="126" t="str">
        <f t="shared" si="0"/>
        <v>-</v>
      </c>
      <c r="K29" s="127" t="str">
        <f t="shared" si="1"/>
        <v/>
      </c>
      <c r="L29" s="120"/>
    </row>
    <row r="30" spans="1:12" ht="23.1" customHeight="1">
      <c r="A30" s="131"/>
      <c r="B30" s="132"/>
      <c r="C30" s="120" t="s">
        <v>78</v>
      </c>
      <c r="D30" s="130" t="s">
        <v>900</v>
      </c>
      <c r="E30" s="122" t="s">
        <v>16</v>
      </c>
      <c r="F30" s="122" t="s">
        <v>861</v>
      </c>
      <c r="G30" s="123">
        <v>1900</v>
      </c>
      <c r="H30" s="124">
        <v>1900</v>
      </c>
      <c r="I30" s="125"/>
      <c r="J30" s="126" t="str">
        <f t="shared" si="0"/>
        <v>-</v>
      </c>
      <c r="K30" s="127" t="str">
        <f t="shared" si="1"/>
        <v/>
      </c>
      <c r="L30" s="120"/>
    </row>
    <row r="31" spans="1:12" ht="23.1" customHeight="1">
      <c r="A31" s="118" t="s">
        <v>901</v>
      </c>
      <c r="B31" s="119"/>
      <c r="C31" s="120" t="s">
        <v>902</v>
      </c>
      <c r="D31" s="130" t="s">
        <v>903</v>
      </c>
      <c r="E31" s="122" t="s">
        <v>16</v>
      </c>
      <c r="F31" s="122" t="s">
        <v>861</v>
      </c>
      <c r="G31" s="123">
        <v>17260</v>
      </c>
      <c r="H31" s="124">
        <v>17260</v>
      </c>
      <c r="I31" s="125"/>
      <c r="J31" s="126" t="str">
        <f t="shared" si="0"/>
        <v>-</v>
      </c>
      <c r="K31" s="127" t="str">
        <f t="shared" si="1"/>
        <v/>
      </c>
      <c r="L31" s="120"/>
    </row>
    <row r="32" spans="1:12" ht="23.1" customHeight="1">
      <c r="A32" s="128"/>
      <c r="B32" s="129"/>
      <c r="C32" s="120" t="s">
        <v>904</v>
      </c>
      <c r="D32" s="130" t="s">
        <v>905</v>
      </c>
      <c r="E32" s="122" t="s">
        <v>16</v>
      </c>
      <c r="F32" s="122" t="s">
        <v>861</v>
      </c>
      <c r="G32" s="123">
        <v>18450</v>
      </c>
      <c r="H32" s="124">
        <v>18450</v>
      </c>
      <c r="I32" s="125"/>
      <c r="J32" s="126" t="str">
        <f t="shared" si="0"/>
        <v>-</v>
      </c>
      <c r="K32" s="127" t="str">
        <f t="shared" si="1"/>
        <v/>
      </c>
      <c r="L32" s="120"/>
    </row>
    <row r="33" spans="1:12" ht="23.1" customHeight="1">
      <c r="A33" s="128"/>
      <c r="B33" s="129"/>
      <c r="C33" s="120" t="s">
        <v>85</v>
      </c>
      <c r="D33" s="130" t="s">
        <v>906</v>
      </c>
      <c r="E33" s="122" t="s">
        <v>16</v>
      </c>
      <c r="F33" s="122" t="s">
        <v>861</v>
      </c>
      <c r="G33" s="123">
        <v>17900</v>
      </c>
      <c r="H33" s="124">
        <v>17900</v>
      </c>
      <c r="I33" s="125"/>
      <c r="J33" s="126" t="str">
        <f t="shared" si="0"/>
        <v>-</v>
      </c>
      <c r="K33" s="127" t="str">
        <f t="shared" si="1"/>
        <v/>
      </c>
      <c r="L33" s="120"/>
    </row>
    <row r="34" spans="1:12" ht="23.1" customHeight="1">
      <c r="A34" s="128"/>
      <c r="B34" s="129"/>
      <c r="C34" s="120" t="s">
        <v>907</v>
      </c>
      <c r="D34" s="130" t="s">
        <v>908</v>
      </c>
      <c r="E34" s="122" t="s">
        <v>16</v>
      </c>
      <c r="F34" s="122" t="s">
        <v>861</v>
      </c>
      <c r="G34" s="123">
        <v>12980</v>
      </c>
      <c r="H34" s="124">
        <v>12980</v>
      </c>
      <c r="I34" s="125"/>
      <c r="J34" s="126" t="str">
        <f t="shared" si="0"/>
        <v>-</v>
      </c>
      <c r="K34" s="127" t="str">
        <f t="shared" si="1"/>
        <v/>
      </c>
      <c r="L34" s="120"/>
    </row>
    <row r="35" spans="1:12" ht="23.1" customHeight="1">
      <c r="A35" s="128"/>
      <c r="B35" s="129"/>
      <c r="C35" s="120" t="s">
        <v>909</v>
      </c>
      <c r="D35" s="130" t="s">
        <v>910</v>
      </c>
      <c r="E35" s="122" t="s">
        <v>95</v>
      </c>
      <c r="F35" s="122" t="s">
        <v>861</v>
      </c>
      <c r="G35" s="123">
        <v>14460000</v>
      </c>
      <c r="H35" s="124">
        <v>14520000</v>
      </c>
      <c r="I35" s="125" t="s">
        <v>1254</v>
      </c>
      <c r="J35" s="126" t="str">
        <f t="shared" si="0"/>
        <v>▲</v>
      </c>
      <c r="K35" s="127">
        <f t="shared" si="1"/>
        <v>4.1493775933609959E-3</v>
      </c>
      <c r="L35" s="120"/>
    </row>
    <row r="36" spans="1:12" ht="23.1" customHeight="1">
      <c r="A36" s="128"/>
      <c r="B36" s="129"/>
      <c r="C36" s="120" t="s">
        <v>911</v>
      </c>
      <c r="D36" s="130" t="s">
        <v>912</v>
      </c>
      <c r="E36" s="122" t="s">
        <v>95</v>
      </c>
      <c r="F36" s="122" t="s">
        <v>861</v>
      </c>
      <c r="G36" s="123">
        <v>4290000</v>
      </c>
      <c r="H36" s="124">
        <v>4290000</v>
      </c>
      <c r="I36" s="125"/>
      <c r="J36" s="126" t="str">
        <f t="shared" si="0"/>
        <v>-</v>
      </c>
      <c r="K36" s="127" t="str">
        <f t="shared" si="1"/>
        <v/>
      </c>
      <c r="L36" s="120"/>
    </row>
    <row r="37" spans="1:12" ht="23.1" customHeight="1">
      <c r="A37" s="128"/>
      <c r="B37" s="129"/>
      <c r="C37" s="120" t="s">
        <v>914</v>
      </c>
      <c r="D37" s="130" t="s">
        <v>915</v>
      </c>
      <c r="E37" s="122" t="s">
        <v>16</v>
      </c>
      <c r="F37" s="122" t="s">
        <v>861</v>
      </c>
      <c r="G37" s="123">
        <v>24800</v>
      </c>
      <c r="H37" s="124">
        <v>24800</v>
      </c>
      <c r="I37" s="125"/>
      <c r="J37" s="126" t="str">
        <f t="shared" si="0"/>
        <v>-</v>
      </c>
      <c r="K37" s="127" t="str">
        <f t="shared" si="1"/>
        <v/>
      </c>
      <c r="L37" s="120"/>
    </row>
    <row r="38" spans="1:12" ht="23.1" customHeight="1">
      <c r="A38" s="128"/>
      <c r="B38" s="129"/>
      <c r="C38" s="120" t="s">
        <v>98</v>
      </c>
      <c r="D38" s="130" t="s">
        <v>916</v>
      </c>
      <c r="E38" s="122" t="s">
        <v>16</v>
      </c>
      <c r="F38" s="122" t="s">
        <v>861</v>
      </c>
      <c r="G38" s="123">
        <v>4200</v>
      </c>
      <c r="H38" s="124">
        <v>4200</v>
      </c>
      <c r="I38" s="125"/>
      <c r="J38" s="126" t="str">
        <f t="shared" si="0"/>
        <v>-</v>
      </c>
      <c r="K38" s="127" t="str">
        <f t="shared" si="1"/>
        <v/>
      </c>
      <c r="L38" s="120"/>
    </row>
    <row r="39" spans="1:12" ht="23.1" customHeight="1">
      <c r="A39" s="128"/>
      <c r="B39" s="129"/>
      <c r="C39" s="120" t="s">
        <v>917</v>
      </c>
      <c r="D39" s="130" t="s">
        <v>918</v>
      </c>
      <c r="E39" s="122" t="s">
        <v>95</v>
      </c>
      <c r="F39" s="122" t="s">
        <v>861</v>
      </c>
      <c r="G39" s="123">
        <v>5000000</v>
      </c>
      <c r="H39" s="124">
        <v>5000000</v>
      </c>
      <c r="I39" s="125"/>
      <c r="J39" s="126" t="str">
        <f t="shared" si="0"/>
        <v>-</v>
      </c>
      <c r="K39" s="127" t="str">
        <f t="shared" si="1"/>
        <v/>
      </c>
      <c r="L39" s="120"/>
    </row>
    <row r="40" spans="1:12" ht="23.1" customHeight="1">
      <c r="A40" s="128"/>
      <c r="B40" s="129"/>
      <c r="C40" s="120" t="s">
        <v>919</v>
      </c>
      <c r="D40" s="130" t="s">
        <v>920</v>
      </c>
      <c r="E40" s="122" t="s">
        <v>95</v>
      </c>
      <c r="F40" s="122" t="s">
        <v>861</v>
      </c>
      <c r="G40" s="123">
        <v>3460000</v>
      </c>
      <c r="H40" s="124">
        <v>3460000</v>
      </c>
      <c r="I40" s="125"/>
      <c r="J40" s="126" t="str">
        <f t="shared" si="0"/>
        <v>-</v>
      </c>
      <c r="K40" s="127" t="str">
        <f t="shared" si="1"/>
        <v/>
      </c>
      <c r="L40" s="120"/>
    </row>
    <row r="41" spans="1:12" ht="23.1" customHeight="1">
      <c r="A41" s="128"/>
      <c r="B41" s="129"/>
      <c r="C41" s="120" t="s">
        <v>921</v>
      </c>
      <c r="D41" s="130" t="s">
        <v>920</v>
      </c>
      <c r="E41" s="122" t="s">
        <v>16</v>
      </c>
      <c r="F41" s="122" t="s">
        <v>861</v>
      </c>
      <c r="G41" s="123">
        <v>44200</v>
      </c>
      <c r="H41" s="124">
        <v>44200</v>
      </c>
      <c r="I41" s="125"/>
      <c r="J41" s="126" t="str">
        <f t="shared" si="0"/>
        <v>-</v>
      </c>
      <c r="K41" s="127" t="str">
        <f t="shared" si="1"/>
        <v/>
      </c>
      <c r="L41" s="120"/>
    </row>
    <row r="42" spans="1:12" ht="23.1" customHeight="1">
      <c r="A42" s="128"/>
      <c r="B42" s="129"/>
      <c r="C42" s="120" t="s">
        <v>922</v>
      </c>
      <c r="D42" s="130" t="s">
        <v>923</v>
      </c>
      <c r="E42" s="122" t="s">
        <v>16</v>
      </c>
      <c r="F42" s="122" t="s">
        <v>861</v>
      </c>
      <c r="G42" s="123">
        <v>2750</v>
      </c>
      <c r="H42" s="124">
        <v>2750</v>
      </c>
      <c r="I42" s="125"/>
      <c r="J42" s="126" t="str">
        <f t="shared" si="0"/>
        <v>-</v>
      </c>
      <c r="K42" s="127" t="str">
        <f t="shared" si="1"/>
        <v/>
      </c>
      <c r="L42" s="120"/>
    </row>
    <row r="43" spans="1:12" ht="23.1" customHeight="1">
      <c r="A43" s="128"/>
      <c r="B43" s="129"/>
      <c r="C43" s="120" t="s">
        <v>107</v>
      </c>
      <c r="D43" s="130" t="s">
        <v>924</v>
      </c>
      <c r="E43" s="122" t="s">
        <v>208</v>
      </c>
      <c r="F43" s="122" t="s">
        <v>861</v>
      </c>
      <c r="G43" s="123">
        <v>77300</v>
      </c>
      <c r="H43" s="124">
        <v>77300</v>
      </c>
      <c r="I43" s="125"/>
      <c r="J43" s="126" t="str">
        <f t="shared" si="0"/>
        <v>-</v>
      </c>
      <c r="K43" s="127" t="str">
        <f t="shared" si="1"/>
        <v/>
      </c>
      <c r="L43" s="120"/>
    </row>
    <row r="44" spans="1:12" ht="23.1" customHeight="1">
      <c r="A44" s="128"/>
      <c r="B44" s="129"/>
      <c r="C44" s="120" t="s">
        <v>925</v>
      </c>
      <c r="D44" s="130" t="s">
        <v>926</v>
      </c>
      <c r="E44" s="122" t="s">
        <v>16</v>
      </c>
      <c r="F44" s="122" t="s">
        <v>861</v>
      </c>
      <c r="G44" s="123">
        <v>34000</v>
      </c>
      <c r="H44" s="124">
        <v>34000</v>
      </c>
      <c r="I44" s="125"/>
      <c r="J44" s="126" t="str">
        <f t="shared" si="0"/>
        <v>-</v>
      </c>
      <c r="K44" s="127" t="str">
        <f t="shared" si="1"/>
        <v/>
      </c>
      <c r="L44" s="120"/>
    </row>
    <row r="45" spans="1:12" ht="23.1" customHeight="1">
      <c r="A45" s="128"/>
      <c r="B45" s="129"/>
      <c r="C45" s="120" t="s">
        <v>927</v>
      </c>
      <c r="D45" s="130" t="s">
        <v>928</v>
      </c>
      <c r="E45" s="122" t="s">
        <v>16</v>
      </c>
      <c r="F45" s="122" t="s">
        <v>861</v>
      </c>
      <c r="G45" s="123">
        <v>6190</v>
      </c>
      <c r="H45" s="124">
        <v>6190</v>
      </c>
      <c r="I45" s="125"/>
      <c r="J45" s="126" t="str">
        <f t="shared" si="0"/>
        <v>-</v>
      </c>
      <c r="K45" s="127" t="str">
        <f t="shared" si="1"/>
        <v/>
      </c>
      <c r="L45" s="120"/>
    </row>
    <row r="46" spans="1:12" ht="23.1" customHeight="1">
      <c r="A46" s="131"/>
      <c r="B46" s="132"/>
      <c r="C46" s="120" t="s">
        <v>115</v>
      </c>
      <c r="D46" s="130" t="s">
        <v>929</v>
      </c>
      <c r="E46" s="122" t="s">
        <v>930</v>
      </c>
      <c r="F46" s="122" t="s">
        <v>861</v>
      </c>
      <c r="G46" s="123">
        <v>4140</v>
      </c>
      <c r="H46" s="124">
        <v>4140</v>
      </c>
      <c r="I46" s="125"/>
      <c r="J46" s="126" t="str">
        <f t="shared" si="0"/>
        <v>-</v>
      </c>
      <c r="K46" s="127" t="str">
        <f t="shared" si="1"/>
        <v/>
      </c>
      <c r="L46" s="120"/>
    </row>
    <row r="47" spans="1:12" ht="23.1" customHeight="1">
      <c r="A47" s="118" t="s">
        <v>931</v>
      </c>
      <c r="B47" s="119"/>
      <c r="C47" s="120" t="s">
        <v>119</v>
      </c>
      <c r="D47" s="130" t="s">
        <v>932</v>
      </c>
      <c r="E47" s="122" t="s">
        <v>124</v>
      </c>
      <c r="F47" s="122" t="s">
        <v>861</v>
      </c>
      <c r="G47" s="123">
        <v>42000</v>
      </c>
      <c r="H47" s="124">
        <v>42000</v>
      </c>
      <c r="I47" s="125"/>
      <c r="J47" s="126" t="str">
        <f t="shared" si="0"/>
        <v>-</v>
      </c>
      <c r="K47" s="127" t="str">
        <f t="shared" si="1"/>
        <v/>
      </c>
      <c r="L47" s="120"/>
    </row>
    <row r="48" spans="1:12" ht="23.1" customHeight="1">
      <c r="A48" s="128"/>
      <c r="B48" s="129"/>
      <c r="C48" s="120" t="s">
        <v>122</v>
      </c>
      <c r="D48" s="130" t="s">
        <v>933</v>
      </c>
      <c r="E48" s="122" t="s">
        <v>124</v>
      </c>
      <c r="F48" s="122" t="s">
        <v>861</v>
      </c>
      <c r="G48" s="123">
        <v>31000</v>
      </c>
      <c r="H48" s="124">
        <v>31000</v>
      </c>
      <c r="I48" s="125"/>
      <c r="J48" s="126" t="str">
        <f t="shared" si="0"/>
        <v>-</v>
      </c>
      <c r="K48" s="127" t="str">
        <f t="shared" si="1"/>
        <v/>
      </c>
      <c r="L48" s="120"/>
    </row>
    <row r="49" spans="1:12" ht="23.1" customHeight="1">
      <c r="A49" s="128"/>
      <c r="B49" s="129"/>
      <c r="C49" s="120" t="s">
        <v>125</v>
      </c>
      <c r="D49" s="130" t="s">
        <v>934</v>
      </c>
      <c r="E49" s="122" t="s">
        <v>124</v>
      </c>
      <c r="F49" s="122" t="s">
        <v>861</v>
      </c>
      <c r="G49" s="123">
        <v>31000</v>
      </c>
      <c r="H49" s="124">
        <v>31000</v>
      </c>
      <c r="I49" s="125"/>
      <c r="J49" s="126" t="str">
        <f t="shared" si="0"/>
        <v>-</v>
      </c>
      <c r="K49" s="127" t="str">
        <f t="shared" si="1"/>
        <v/>
      </c>
      <c r="L49" s="120"/>
    </row>
    <row r="50" spans="1:12" ht="23.1" customHeight="1">
      <c r="A50" s="128"/>
      <c r="B50" s="129" t="s">
        <v>935</v>
      </c>
      <c r="C50" s="120" t="s">
        <v>127</v>
      </c>
      <c r="D50" s="130" t="s">
        <v>936</v>
      </c>
      <c r="E50" s="122" t="s">
        <v>130</v>
      </c>
      <c r="F50" s="122" t="s">
        <v>861</v>
      </c>
      <c r="G50" s="123">
        <v>7400</v>
      </c>
      <c r="H50" s="124">
        <v>7400</v>
      </c>
      <c r="I50" s="125"/>
      <c r="J50" s="126" t="str">
        <f t="shared" si="0"/>
        <v>-</v>
      </c>
      <c r="K50" s="127" t="str">
        <f t="shared" si="1"/>
        <v/>
      </c>
      <c r="L50" s="120"/>
    </row>
    <row r="51" spans="1:12" ht="23.1" customHeight="1">
      <c r="A51" s="128"/>
      <c r="B51" s="129" t="s">
        <v>935</v>
      </c>
      <c r="C51" s="120" t="s">
        <v>131</v>
      </c>
      <c r="D51" s="130" t="s">
        <v>937</v>
      </c>
      <c r="E51" s="122" t="s">
        <v>130</v>
      </c>
      <c r="F51" s="122" t="s">
        <v>861</v>
      </c>
      <c r="G51" s="123">
        <v>16000</v>
      </c>
      <c r="H51" s="124">
        <v>16000</v>
      </c>
      <c r="I51" s="125"/>
      <c r="J51" s="126" t="str">
        <f t="shared" si="0"/>
        <v>-</v>
      </c>
      <c r="K51" s="127" t="str">
        <f t="shared" si="1"/>
        <v/>
      </c>
      <c r="L51" s="120"/>
    </row>
    <row r="52" spans="1:12" ht="23.1" customHeight="1">
      <c r="A52" s="128"/>
      <c r="B52" s="129"/>
      <c r="C52" s="120" t="s">
        <v>133</v>
      </c>
      <c r="D52" s="130" t="s">
        <v>938</v>
      </c>
      <c r="E52" s="122" t="s">
        <v>130</v>
      </c>
      <c r="F52" s="122" t="s">
        <v>861</v>
      </c>
      <c r="G52" s="123">
        <v>7500</v>
      </c>
      <c r="H52" s="124">
        <v>7500</v>
      </c>
      <c r="I52" s="125"/>
      <c r="J52" s="126" t="str">
        <f t="shared" si="0"/>
        <v>-</v>
      </c>
      <c r="K52" s="127" t="str">
        <f t="shared" si="1"/>
        <v/>
      </c>
      <c r="L52" s="120"/>
    </row>
    <row r="53" spans="1:12" ht="23.1" customHeight="1">
      <c r="A53" s="128"/>
      <c r="B53" s="129"/>
      <c r="C53" s="120" t="s">
        <v>135</v>
      </c>
      <c r="D53" s="130" t="s">
        <v>939</v>
      </c>
      <c r="E53" s="122" t="s">
        <v>124</v>
      </c>
      <c r="F53" s="122" t="s">
        <v>882</v>
      </c>
      <c r="G53" s="123">
        <v>95650</v>
      </c>
      <c r="H53" s="124">
        <v>95650</v>
      </c>
      <c r="I53" s="125"/>
      <c r="J53" s="126" t="str">
        <f t="shared" si="0"/>
        <v>-</v>
      </c>
      <c r="K53" s="127" t="str">
        <f t="shared" si="1"/>
        <v/>
      </c>
      <c r="L53" s="120"/>
    </row>
    <row r="54" spans="1:12" ht="23.1" customHeight="1">
      <c r="A54" s="128"/>
      <c r="B54" s="129"/>
      <c r="C54" s="120" t="s">
        <v>137</v>
      </c>
      <c r="D54" s="130" t="s">
        <v>940</v>
      </c>
      <c r="E54" s="122" t="s">
        <v>139</v>
      </c>
      <c r="F54" s="122" t="s">
        <v>861</v>
      </c>
      <c r="G54" s="123">
        <v>2600</v>
      </c>
      <c r="H54" s="136">
        <v>2600</v>
      </c>
      <c r="I54" s="125"/>
      <c r="J54" s="126" t="str">
        <f t="shared" si="0"/>
        <v>-</v>
      </c>
      <c r="K54" s="127" t="str">
        <f t="shared" si="1"/>
        <v/>
      </c>
      <c r="L54" s="120"/>
    </row>
    <row r="55" spans="1:12" ht="23.1" customHeight="1">
      <c r="A55" s="128"/>
      <c r="B55" s="129"/>
      <c r="C55" s="120" t="s">
        <v>140</v>
      </c>
      <c r="D55" s="130" t="s">
        <v>940</v>
      </c>
      <c r="E55" s="122" t="s">
        <v>139</v>
      </c>
      <c r="F55" s="122" t="s">
        <v>861</v>
      </c>
      <c r="G55" s="123">
        <v>2300</v>
      </c>
      <c r="H55" s="136">
        <v>2300</v>
      </c>
      <c r="I55" s="125"/>
      <c r="J55" s="126" t="str">
        <f t="shared" si="0"/>
        <v>-</v>
      </c>
      <c r="K55" s="127" t="str">
        <f t="shared" si="1"/>
        <v/>
      </c>
      <c r="L55" s="120"/>
    </row>
    <row r="56" spans="1:12" ht="23.1" customHeight="1">
      <c r="A56" s="128"/>
      <c r="B56" s="129"/>
      <c r="C56" s="120" t="s">
        <v>141</v>
      </c>
      <c r="D56" s="130" t="s">
        <v>941</v>
      </c>
      <c r="E56" s="122" t="s">
        <v>139</v>
      </c>
      <c r="F56" s="122" t="s">
        <v>861</v>
      </c>
      <c r="G56" s="123">
        <v>6300</v>
      </c>
      <c r="H56" s="136">
        <v>6300</v>
      </c>
      <c r="I56" s="125"/>
      <c r="J56" s="126" t="str">
        <f t="shared" si="0"/>
        <v>-</v>
      </c>
      <c r="K56" s="127" t="str">
        <f t="shared" si="1"/>
        <v/>
      </c>
      <c r="L56" s="120"/>
    </row>
    <row r="57" spans="1:12" ht="23.1" customHeight="1">
      <c r="A57" s="128"/>
      <c r="B57" s="129"/>
      <c r="C57" s="120" t="s">
        <v>143</v>
      </c>
      <c r="D57" s="130" t="s">
        <v>942</v>
      </c>
      <c r="E57" s="122" t="s">
        <v>139</v>
      </c>
      <c r="F57" s="122" t="s">
        <v>861</v>
      </c>
      <c r="G57" s="123">
        <v>2900</v>
      </c>
      <c r="H57" s="136">
        <v>2900</v>
      </c>
      <c r="I57" s="125"/>
      <c r="J57" s="126" t="str">
        <f t="shared" si="0"/>
        <v>-</v>
      </c>
      <c r="K57" s="127" t="str">
        <f t="shared" si="1"/>
        <v/>
      </c>
      <c r="L57" s="120"/>
    </row>
    <row r="58" spans="1:12" ht="23.1" customHeight="1">
      <c r="A58" s="128"/>
      <c r="B58" s="129"/>
      <c r="C58" s="120" t="s">
        <v>145</v>
      </c>
      <c r="D58" s="130" t="s">
        <v>942</v>
      </c>
      <c r="E58" s="122" t="s">
        <v>139</v>
      </c>
      <c r="F58" s="122" t="s">
        <v>861</v>
      </c>
      <c r="G58" s="123">
        <v>2600</v>
      </c>
      <c r="H58" s="136">
        <v>2600</v>
      </c>
      <c r="I58" s="125"/>
      <c r="J58" s="126" t="str">
        <f t="shared" si="0"/>
        <v>-</v>
      </c>
      <c r="K58" s="127" t="str">
        <f t="shared" si="1"/>
        <v/>
      </c>
      <c r="L58" s="120"/>
    </row>
    <row r="59" spans="1:12" ht="23.1" customHeight="1">
      <c r="A59" s="131"/>
      <c r="B59" s="132"/>
      <c r="C59" s="120" t="s">
        <v>146</v>
      </c>
      <c r="D59" s="130" t="s">
        <v>943</v>
      </c>
      <c r="E59" s="122" t="s">
        <v>139</v>
      </c>
      <c r="F59" s="122" t="s">
        <v>861</v>
      </c>
      <c r="G59" s="123">
        <v>6800</v>
      </c>
      <c r="H59" s="136">
        <v>6800</v>
      </c>
      <c r="I59" s="125"/>
      <c r="J59" s="126" t="str">
        <f t="shared" si="0"/>
        <v>-</v>
      </c>
      <c r="K59" s="127" t="str">
        <f t="shared" si="1"/>
        <v/>
      </c>
      <c r="L59" s="120"/>
    </row>
    <row r="60" spans="1:12" ht="23.1" customHeight="1">
      <c r="A60" s="118" t="s">
        <v>944</v>
      </c>
      <c r="B60" s="119"/>
      <c r="C60" s="120" t="s">
        <v>945</v>
      </c>
      <c r="D60" s="130" t="s">
        <v>946</v>
      </c>
      <c r="E60" s="122" t="s">
        <v>50</v>
      </c>
      <c r="F60" s="122" t="s">
        <v>861</v>
      </c>
      <c r="G60" s="123">
        <v>2230</v>
      </c>
      <c r="H60" s="124">
        <v>2230</v>
      </c>
      <c r="I60" s="125"/>
      <c r="J60" s="126" t="str">
        <f t="shared" si="0"/>
        <v>-</v>
      </c>
      <c r="K60" s="127" t="str">
        <f t="shared" si="1"/>
        <v/>
      </c>
      <c r="L60" s="120"/>
    </row>
    <row r="61" spans="1:12" ht="23.1" customHeight="1">
      <c r="A61" s="128"/>
      <c r="B61" s="129"/>
      <c r="C61" s="120" t="s">
        <v>947</v>
      </c>
      <c r="D61" s="130" t="s">
        <v>948</v>
      </c>
      <c r="E61" s="122" t="s">
        <v>50</v>
      </c>
      <c r="F61" s="122" t="s">
        <v>861</v>
      </c>
      <c r="G61" s="123">
        <v>2970</v>
      </c>
      <c r="H61" s="124">
        <v>2970</v>
      </c>
      <c r="I61" s="125"/>
      <c r="J61" s="126" t="str">
        <f t="shared" si="0"/>
        <v>-</v>
      </c>
      <c r="K61" s="127" t="str">
        <f t="shared" si="1"/>
        <v/>
      </c>
      <c r="L61" s="120"/>
    </row>
    <row r="62" spans="1:12" ht="23.1" customHeight="1">
      <c r="A62" s="128"/>
      <c r="B62" s="129"/>
      <c r="C62" s="120" t="s">
        <v>949</v>
      </c>
      <c r="D62" s="130" t="s">
        <v>950</v>
      </c>
      <c r="E62" s="122" t="s">
        <v>50</v>
      </c>
      <c r="F62" s="122" t="s">
        <v>861</v>
      </c>
      <c r="G62" s="123">
        <v>6170</v>
      </c>
      <c r="H62" s="124">
        <v>6170</v>
      </c>
      <c r="I62" s="125"/>
      <c r="J62" s="126" t="str">
        <f t="shared" si="0"/>
        <v>-</v>
      </c>
      <c r="K62" s="127" t="str">
        <f t="shared" si="1"/>
        <v/>
      </c>
      <c r="L62" s="120"/>
    </row>
    <row r="63" spans="1:12" ht="23.1" customHeight="1">
      <c r="A63" s="128"/>
      <c r="B63" s="129"/>
      <c r="C63" s="120" t="s">
        <v>951</v>
      </c>
      <c r="D63" s="130" t="s">
        <v>250</v>
      </c>
      <c r="E63" s="122" t="s">
        <v>50</v>
      </c>
      <c r="F63" s="122" t="s">
        <v>861</v>
      </c>
      <c r="G63" s="123">
        <v>960</v>
      </c>
      <c r="H63" s="124">
        <v>960</v>
      </c>
      <c r="I63" s="125"/>
      <c r="J63" s="126" t="str">
        <f t="shared" si="0"/>
        <v>-</v>
      </c>
      <c r="K63" s="127" t="str">
        <f t="shared" si="1"/>
        <v/>
      </c>
      <c r="L63" s="120"/>
    </row>
    <row r="64" spans="1:12" ht="23.1" customHeight="1">
      <c r="A64" s="128"/>
      <c r="B64" s="129"/>
      <c r="C64" s="120" t="s">
        <v>952</v>
      </c>
      <c r="D64" s="130" t="s">
        <v>953</v>
      </c>
      <c r="E64" s="122" t="s">
        <v>930</v>
      </c>
      <c r="F64" s="122" t="s">
        <v>861</v>
      </c>
      <c r="G64" s="123">
        <v>4040</v>
      </c>
      <c r="H64" s="124">
        <v>4040</v>
      </c>
      <c r="I64" s="125"/>
      <c r="J64" s="126" t="str">
        <f t="shared" si="0"/>
        <v>-</v>
      </c>
      <c r="K64" s="127" t="str">
        <f t="shared" si="1"/>
        <v/>
      </c>
      <c r="L64" s="120"/>
    </row>
    <row r="65" spans="1:12" ht="23.1" customHeight="1">
      <c r="A65" s="128"/>
      <c r="B65" s="129"/>
      <c r="C65" s="120" t="s">
        <v>954</v>
      </c>
      <c r="D65" s="130" t="s">
        <v>1255</v>
      </c>
      <c r="E65" s="122" t="s">
        <v>50</v>
      </c>
      <c r="F65" s="122" t="s">
        <v>861</v>
      </c>
      <c r="G65" s="123">
        <v>7290</v>
      </c>
      <c r="H65" s="124">
        <v>7290</v>
      </c>
      <c r="I65" s="125"/>
      <c r="J65" s="126" t="str">
        <f t="shared" si="0"/>
        <v>-</v>
      </c>
      <c r="K65" s="127" t="str">
        <f t="shared" si="1"/>
        <v/>
      </c>
      <c r="L65" s="120"/>
    </row>
    <row r="66" spans="1:12" ht="23.1" customHeight="1">
      <c r="A66" s="128"/>
      <c r="B66" s="129"/>
      <c r="C66" s="120" t="s">
        <v>956</v>
      </c>
      <c r="D66" s="130" t="s">
        <v>957</v>
      </c>
      <c r="E66" s="122" t="s">
        <v>50</v>
      </c>
      <c r="F66" s="122" t="s">
        <v>861</v>
      </c>
      <c r="G66" s="123">
        <v>800</v>
      </c>
      <c r="H66" s="124">
        <v>800</v>
      </c>
      <c r="I66" s="125"/>
      <c r="J66" s="126" t="str">
        <f t="shared" si="0"/>
        <v>-</v>
      </c>
      <c r="K66" s="127" t="str">
        <f t="shared" si="1"/>
        <v/>
      </c>
      <c r="L66" s="120"/>
    </row>
    <row r="67" spans="1:12" ht="23.1" customHeight="1">
      <c r="A67" s="128"/>
      <c r="B67" s="129"/>
      <c r="C67" s="120" t="s">
        <v>257</v>
      </c>
      <c r="D67" s="130" t="s">
        <v>958</v>
      </c>
      <c r="E67" s="122" t="s">
        <v>50</v>
      </c>
      <c r="F67" s="122" t="s">
        <v>861</v>
      </c>
      <c r="G67" s="123">
        <v>53590</v>
      </c>
      <c r="H67" s="124">
        <v>53590</v>
      </c>
      <c r="I67" s="125"/>
      <c r="J67" s="126" t="str">
        <f t="shared" si="0"/>
        <v>-</v>
      </c>
      <c r="K67" s="127" t="str">
        <f t="shared" si="1"/>
        <v/>
      </c>
      <c r="L67" s="120"/>
    </row>
    <row r="68" spans="1:12" ht="23.1" customHeight="1">
      <c r="A68" s="128"/>
      <c r="B68" s="129"/>
      <c r="C68" s="120" t="s">
        <v>259</v>
      </c>
      <c r="D68" s="130" t="s">
        <v>959</v>
      </c>
      <c r="E68" s="122" t="s">
        <v>68</v>
      </c>
      <c r="F68" s="122" t="s">
        <v>861</v>
      </c>
      <c r="G68" s="123">
        <v>760</v>
      </c>
      <c r="H68" s="124">
        <v>760</v>
      </c>
      <c r="I68" s="125"/>
      <c r="J68" s="126" t="str">
        <f t="shared" ref="J68:J131" si="2">IF(K68="","-",IF(K68&gt;0,"▲","▽"))</f>
        <v>-</v>
      </c>
      <c r="K68" s="127" t="str">
        <f t="shared" ref="K68:K131" si="3">IF(H68="","",IF(G68=H68,"",(H68-G68)/G68))</f>
        <v/>
      </c>
      <c r="L68" s="120"/>
    </row>
    <row r="69" spans="1:12" ht="23.1" customHeight="1">
      <c r="A69" s="128"/>
      <c r="B69" s="129"/>
      <c r="C69" s="120" t="s">
        <v>960</v>
      </c>
      <c r="D69" s="130" t="s">
        <v>961</v>
      </c>
      <c r="E69" s="122" t="s">
        <v>68</v>
      </c>
      <c r="F69" s="122" t="s">
        <v>861</v>
      </c>
      <c r="G69" s="123">
        <v>25830</v>
      </c>
      <c r="H69" s="124">
        <v>25830</v>
      </c>
      <c r="I69" s="125"/>
      <c r="J69" s="126" t="str">
        <f t="shared" si="2"/>
        <v>-</v>
      </c>
      <c r="K69" s="127" t="str">
        <f t="shared" si="3"/>
        <v/>
      </c>
      <c r="L69" s="120"/>
    </row>
    <row r="70" spans="1:12" ht="23.1" customHeight="1">
      <c r="A70" s="128"/>
      <c r="B70" s="129"/>
      <c r="C70" s="120" t="s">
        <v>283</v>
      </c>
      <c r="D70" s="130" t="s">
        <v>1256</v>
      </c>
      <c r="E70" s="122" t="s">
        <v>963</v>
      </c>
      <c r="F70" s="122" t="s">
        <v>861</v>
      </c>
      <c r="G70" s="123">
        <v>3181820</v>
      </c>
      <c r="H70" s="124">
        <v>3181820</v>
      </c>
      <c r="I70" s="125"/>
      <c r="J70" s="126" t="str">
        <f t="shared" si="2"/>
        <v>-</v>
      </c>
      <c r="K70" s="127" t="str">
        <f t="shared" si="3"/>
        <v/>
      </c>
      <c r="L70" s="120"/>
    </row>
    <row r="71" spans="1:12" ht="23.1" customHeight="1">
      <c r="A71" s="128"/>
      <c r="B71" s="129"/>
      <c r="C71" s="120" t="s">
        <v>264</v>
      </c>
      <c r="D71" s="130" t="s">
        <v>964</v>
      </c>
      <c r="E71" s="122" t="s">
        <v>68</v>
      </c>
      <c r="F71" s="122" t="s">
        <v>861</v>
      </c>
      <c r="G71" s="123">
        <v>11650</v>
      </c>
      <c r="H71" s="124">
        <v>11650</v>
      </c>
      <c r="I71" s="125"/>
      <c r="J71" s="126" t="str">
        <f t="shared" si="2"/>
        <v>-</v>
      </c>
      <c r="K71" s="127" t="str">
        <f t="shared" si="3"/>
        <v/>
      </c>
      <c r="L71" s="120"/>
    </row>
    <row r="72" spans="1:12" ht="23.1" customHeight="1">
      <c r="A72" s="128"/>
      <c r="B72" s="129"/>
      <c r="C72" s="120" t="s">
        <v>266</v>
      </c>
      <c r="D72" s="130" t="s">
        <v>965</v>
      </c>
      <c r="E72" s="122" t="s">
        <v>68</v>
      </c>
      <c r="F72" s="122" t="s">
        <v>861</v>
      </c>
      <c r="G72" s="123">
        <v>128950</v>
      </c>
      <c r="H72" s="124">
        <v>128950</v>
      </c>
      <c r="I72" s="125"/>
      <c r="J72" s="126" t="str">
        <f t="shared" si="2"/>
        <v>-</v>
      </c>
      <c r="K72" s="127" t="str">
        <f t="shared" si="3"/>
        <v/>
      </c>
      <c r="L72" s="120"/>
    </row>
    <row r="73" spans="1:12" ht="23.1" customHeight="1">
      <c r="A73" s="128"/>
      <c r="B73" s="129"/>
      <c r="C73" s="120" t="s">
        <v>270</v>
      </c>
      <c r="D73" s="130" t="s">
        <v>966</v>
      </c>
      <c r="E73" s="122" t="s">
        <v>967</v>
      </c>
      <c r="F73" s="122" t="s">
        <v>861</v>
      </c>
      <c r="G73" s="123">
        <v>230000</v>
      </c>
      <c r="H73" s="124">
        <v>230000</v>
      </c>
      <c r="I73" s="125"/>
      <c r="J73" s="126" t="str">
        <f t="shared" si="2"/>
        <v>-</v>
      </c>
      <c r="K73" s="127" t="str">
        <f t="shared" si="3"/>
        <v/>
      </c>
      <c r="L73" s="120"/>
    </row>
    <row r="74" spans="1:12" ht="23.1" customHeight="1">
      <c r="A74" s="128"/>
      <c r="B74" s="129"/>
      <c r="C74" s="120" t="s">
        <v>275</v>
      </c>
      <c r="D74" s="130" t="s">
        <v>968</v>
      </c>
      <c r="E74" s="122" t="s">
        <v>967</v>
      </c>
      <c r="F74" s="122" t="s">
        <v>861</v>
      </c>
      <c r="G74" s="123">
        <v>62000</v>
      </c>
      <c r="H74" s="124">
        <v>62000</v>
      </c>
      <c r="I74" s="125"/>
      <c r="J74" s="126" t="str">
        <f t="shared" si="2"/>
        <v>-</v>
      </c>
      <c r="K74" s="127" t="str">
        <f t="shared" si="3"/>
        <v/>
      </c>
      <c r="L74" s="120"/>
    </row>
    <row r="75" spans="1:12" ht="23.1" customHeight="1">
      <c r="A75" s="128"/>
      <c r="B75" s="129"/>
      <c r="C75" s="120" t="s">
        <v>273</v>
      </c>
      <c r="D75" s="130" t="s">
        <v>274</v>
      </c>
      <c r="E75" s="122" t="s">
        <v>967</v>
      </c>
      <c r="F75" s="122" t="s">
        <v>861</v>
      </c>
      <c r="G75" s="123">
        <v>169000</v>
      </c>
      <c r="H75" s="124">
        <v>169000</v>
      </c>
      <c r="I75" s="125"/>
      <c r="J75" s="126" t="str">
        <f t="shared" si="2"/>
        <v>-</v>
      </c>
      <c r="K75" s="127" t="str">
        <f t="shared" si="3"/>
        <v/>
      </c>
      <c r="L75" s="120"/>
    </row>
    <row r="76" spans="1:12" ht="23.1" customHeight="1">
      <c r="A76" s="128"/>
      <c r="B76" s="129"/>
      <c r="C76" s="120" t="s">
        <v>278</v>
      </c>
      <c r="D76" s="130" t="s">
        <v>969</v>
      </c>
      <c r="E76" s="122" t="s">
        <v>963</v>
      </c>
      <c r="F76" s="122" t="s">
        <v>861</v>
      </c>
      <c r="G76" s="123">
        <v>600000</v>
      </c>
      <c r="H76" s="124">
        <v>600000</v>
      </c>
      <c r="I76" s="125"/>
      <c r="J76" s="126" t="str">
        <f t="shared" si="2"/>
        <v>-</v>
      </c>
      <c r="K76" s="127" t="str">
        <f t="shared" si="3"/>
        <v/>
      </c>
      <c r="L76" s="120"/>
    </row>
    <row r="77" spans="1:12" ht="23.1" customHeight="1">
      <c r="A77" s="128"/>
      <c r="B77" s="129"/>
      <c r="C77" s="120" t="s">
        <v>281</v>
      </c>
      <c r="D77" s="130" t="s">
        <v>970</v>
      </c>
      <c r="E77" s="122" t="s">
        <v>963</v>
      </c>
      <c r="F77" s="122" t="s">
        <v>861</v>
      </c>
      <c r="G77" s="123">
        <v>499400</v>
      </c>
      <c r="H77" s="124">
        <v>499400</v>
      </c>
      <c r="I77" s="125"/>
      <c r="J77" s="126" t="str">
        <f t="shared" si="2"/>
        <v>-</v>
      </c>
      <c r="K77" s="127" t="str">
        <f t="shared" si="3"/>
        <v/>
      </c>
      <c r="L77" s="120"/>
    </row>
    <row r="78" spans="1:12" ht="23.1" customHeight="1">
      <c r="A78" s="128"/>
      <c r="B78" s="129"/>
      <c r="C78" s="120" t="s">
        <v>971</v>
      </c>
      <c r="D78" s="130" t="s">
        <v>972</v>
      </c>
      <c r="E78" s="122" t="s">
        <v>963</v>
      </c>
      <c r="F78" s="122" t="s">
        <v>861</v>
      </c>
      <c r="G78" s="123">
        <v>13455000</v>
      </c>
      <c r="H78" s="124">
        <v>13455000</v>
      </c>
      <c r="I78" s="125"/>
      <c r="J78" s="126" t="str">
        <f t="shared" si="2"/>
        <v>-</v>
      </c>
      <c r="K78" s="127" t="str">
        <f t="shared" si="3"/>
        <v/>
      </c>
      <c r="L78" s="120"/>
    </row>
    <row r="79" spans="1:12" ht="23.1" customHeight="1">
      <c r="A79" s="128"/>
      <c r="B79" s="129"/>
      <c r="C79" s="120" t="s">
        <v>288</v>
      </c>
      <c r="D79" s="130" t="s">
        <v>973</v>
      </c>
      <c r="E79" s="122" t="s">
        <v>50</v>
      </c>
      <c r="F79" s="122" t="s">
        <v>861</v>
      </c>
      <c r="G79" s="123">
        <v>5220</v>
      </c>
      <c r="H79" s="124">
        <v>5220</v>
      </c>
      <c r="I79" s="125"/>
      <c r="J79" s="126" t="str">
        <f t="shared" si="2"/>
        <v>-</v>
      </c>
      <c r="K79" s="127" t="str">
        <f t="shared" si="3"/>
        <v/>
      </c>
      <c r="L79" s="120"/>
    </row>
    <row r="80" spans="1:12" ht="23.1" customHeight="1">
      <c r="A80" s="131"/>
      <c r="B80" s="132"/>
      <c r="C80" s="120" t="s">
        <v>974</v>
      </c>
      <c r="D80" s="130" t="s">
        <v>975</v>
      </c>
      <c r="E80" s="122" t="s">
        <v>68</v>
      </c>
      <c r="F80" s="122" t="s">
        <v>861</v>
      </c>
      <c r="G80" s="123">
        <v>475640</v>
      </c>
      <c r="H80" s="124">
        <v>475640</v>
      </c>
      <c r="I80" s="125"/>
      <c r="J80" s="126" t="str">
        <f t="shared" si="2"/>
        <v>-</v>
      </c>
      <c r="K80" s="127" t="str">
        <f t="shared" si="3"/>
        <v/>
      </c>
      <c r="L80" s="120"/>
    </row>
    <row r="81" spans="1:12" ht="23.1" customHeight="1">
      <c r="A81" s="118" t="s">
        <v>976</v>
      </c>
      <c r="B81" s="119"/>
      <c r="C81" s="120" t="s">
        <v>977</v>
      </c>
      <c r="D81" s="130" t="s">
        <v>978</v>
      </c>
      <c r="E81" s="122" t="s">
        <v>50</v>
      </c>
      <c r="F81" s="122" t="s">
        <v>861</v>
      </c>
      <c r="G81" s="123">
        <v>440</v>
      </c>
      <c r="H81" s="124">
        <v>440</v>
      </c>
      <c r="I81" s="125"/>
      <c r="J81" s="126" t="str">
        <f t="shared" si="2"/>
        <v>-</v>
      </c>
      <c r="K81" s="127" t="str">
        <f t="shared" si="3"/>
        <v/>
      </c>
      <c r="L81" s="120"/>
    </row>
    <row r="82" spans="1:12" ht="23.1" customHeight="1">
      <c r="A82" s="128"/>
      <c r="B82" s="129"/>
      <c r="C82" s="120" t="s">
        <v>979</v>
      </c>
      <c r="D82" s="130" t="s">
        <v>980</v>
      </c>
      <c r="E82" s="122" t="s">
        <v>50</v>
      </c>
      <c r="F82" s="122" t="s">
        <v>861</v>
      </c>
      <c r="G82" s="123">
        <v>2900</v>
      </c>
      <c r="H82" s="124">
        <v>2900</v>
      </c>
      <c r="I82" s="125"/>
      <c r="J82" s="126" t="str">
        <f t="shared" si="2"/>
        <v>-</v>
      </c>
      <c r="K82" s="127" t="str">
        <f t="shared" si="3"/>
        <v/>
      </c>
      <c r="L82" s="120"/>
    </row>
    <row r="83" spans="1:12" ht="23.1" customHeight="1">
      <c r="A83" s="128"/>
      <c r="B83" s="129"/>
      <c r="C83" s="120" t="s">
        <v>295</v>
      </c>
      <c r="D83" s="130" t="s">
        <v>981</v>
      </c>
      <c r="E83" s="122" t="s">
        <v>50</v>
      </c>
      <c r="F83" s="122" t="s">
        <v>861</v>
      </c>
      <c r="G83" s="123">
        <v>921</v>
      </c>
      <c r="H83" s="124">
        <v>921</v>
      </c>
      <c r="I83" s="125"/>
      <c r="J83" s="126" t="str">
        <f t="shared" si="2"/>
        <v>-</v>
      </c>
      <c r="K83" s="127" t="str">
        <f t="shared" si="3"/>
        <v/>
      </c>
      <c r="L83" s="120"/>
    </row>
    <row r="84" spans="1:12" ht="23.1" customHeight="1">
      <c r="A84" s="128"/>
      <c r="B84" s="129"/>
      <c r="C84" s="120" t="s">
        <v>982</v>
      </c>
      <c r="D84" s="130" t="s">
        <v>983</v>
      </c>
      <c r="E84" s="122" t="s">
        <v>50</v>
      </c>
      <c r="F84" s="122" t="s">
        <v>861</v>
      </c>
      <c r="G84" s="123">
        <v>910</v>
      </c>
      <c r="H84" s="124">
        <v>910</v>
      </c>
      <c r="I84" s="125"/>
      <c r="J84" s="126" t="str">
        <f t="shared" si="2"/>
        <v>-</v>
      </c>
      <c r="K84" s="127" t="str">
        <f t="shared" si="3"/>
        <v/>
      </c>
      <c r="L84" s="120"/>
    </row>
    <row r="85" spans="1:12" ht="23.1" customHeight="1">
      <c r="A85" s="128"/>
      <c r="B85" s="129"/>
      <c r="C85" s="120" t="s">
        <v>984</v>
      </c>
      <c r="D85" s="130" t="s">
        <v>985</v>
      </c>
      <c r="E85" s="122" t="s">
        <v>50</v>
      </c>
      <c r="F85" s="122" t="s">
        <v>861</v>
      </c>
      <c r="G85" s="123">
        <v>23450</v>
      </c>
      <c r="H85" s="124">
        <v>23450</v>
      </c>
      <c r="I85" s="125"/>
      <c r="J85" s="126" t="str">
        <f t="shared" si="2"/>
        <v>-</v>
      </c>
      <c r="K85" s="127" t="str">
        <f t="shared" si="3"/>
        <v/>
      </c>
      <c r="L85" s="120"/>
    </row>
    <row r="86" spans="1:12" ht="23.1" customHeight="1">
      <c r="A86" s="128"/>
      <c r="B86" s="129"/>
      <c r="C86" s="120" t="s">
        <v>986</v>
      </c>
      <c r="D86" s="130" t="s">
        <v>987</v>
      </c>
      <c r="E86" s="122" t="s">
        <v>50</v>
      </c>
      <c r="F86" s="122" t="s">
        <v>861</v>
      </c>
      <c r="G86" s="123">
        <v>790</v>
      </c>
      <c r="H86" s="124">
        <v>790</v>
      </c>
      <c r="I86" s="125"/>
      <c r="J86" s="126" t="str">
        <f t="shared" si="2"/>
        <v>-</v>
      </c>
      <c r="K86" s="127" t="str">
        <f t="shared" si="3"/>
        <v/>
      </c>
      <c r="L86" s="120"/>
    </row>
    <row r="87" spans="1:12" ht="23.1" customHeight="1">
      <c r="A87" s="128"/>
      <c r="B87" s="129"/>
      <c r="C87" s="120" t="s">
        <v>988</v>
      </c>
      <c r="D87" s="130" t="s">
        <v>989</v>
      </c>
      <c r="E87" s="122" t="s">
        <v>16</v>
      </c>
      <c r="F87" s="122" t="s">
        <v>861</v>
      </c>
      <c r="G87" s="123">
        <v>18377</v>
      </c>
      <c r="H87" s="124">
        <v>18377</v>
      </c>
      <c r="I87" s="125"/>
      <c r="J87" s="126" t="str">
        <f t="shared" si="2"/>
        <v>-</v>
      </c>
      <c r="K87" s="127" t="str">
        <f t="shared" si="3"/>
        <v/>
      </c>
      <c r="L87" s="120"/>
    </row>
    <row r="88" spans="1:12" ht="23.1" customHeight="1">
      <c r="A88" s="128"/>
      <c r="B88" s="129"/>
      <c r="C88" s="120" t="s">
        <v>990</v>
      </c>
      <c r="D88" s="130" t="s">
        <v>991</v>
      </c>
      <c r="E88" s="122" t="s">
        <v>50</v>
      </c>
      <c r="F88" s="122" t="s">
        <v>861</v>
      </c>
      <c r="G88" s="123">
        <v>3300</v>
      </c>
      <c r="H88" s="124">
        <v>3300</v>
      </c>
      <c r="I88" s="125"/>
      <c r="J88" s="126" t="str">
        <f t="shared" si="2"/>
        <v>-</v>
      </c>
      <c r="K88" s="127" t="str">
        <f t="shared" si="3"/>
        <v/>
      </c>
      <c r="L88" s="120"/>
    </row>
    <row r="89" spans="1:12" ht="23.1" customHeight="1">
      <c r="A89" s="128"/>
      <c r="B89" s="129"/>
      <c r="C89" s="120" t="s">
        <v>992</v>
      </c>
      <c r="D89" s="130" t="s">
        <v>993</v>
      </c>
      <c r="E89" s="122" t="s">
        <v>930</v>
      </c>
      <c r="F89" s="122" t="s">
        <v>861</v>
      </c>
      <c r="G89" s="123">
        <v>21500</v>
      </c>
      <c r="H89" s="124">
        <v>21500</v>
      </c>
      <c r="I89" s="125"/>
      <c r="J89" s="126" t="str">
        <f t="shared" si="2"/>
        <v>-</v>
      </c>
      <c r="K89" s="127" t="str">
        <f t="shared" si="3"/>
        <v/>
      </c>
      <c r="L89" s="120"/>
    </row>
    <row r="90" spans="1:12" ht="23.1" customHeight="1">
      <c r="A90" s="128"/>
      <c r="B90" s="129"/>
      <c r="C90" s="120" t="s">
        <v>309</v>
      </c>
      <c r="D90" s="130" t="s">
        <v>994</v>
      </c>
      <c r="E90" s="122" t="s">
        <v>963</v>
      </c>
      <c r="F90" s="122" t="s">
        <v>861</v>
      </c>
      <c r="G90" s="123">
        <v>14600000</v>
      </c>
      <c r="H90" s="124">
        <v>14600000</v>
      </c>
      <c r="I90" s="125"/>
      <c r="J90" s="126" t="str">
        <f t="shared" si="2"/>
        <v>-</v>
      </c>
      <c r="K90" s="127" t="str">
        <f t="shared" si="3"/>
        <v/>
      </c>
      <c r="L90" s="120"/>
    </row>
    <row r="91" spans="1:12" ht="23.1" customHeight="1">
      <c r="A91" s="128"/>
      <c r="B91" s="129"/>
      <c r="C91" s="120" t="s">
        <v>995</v>
      </c>
      <c r="D91" s="130" t="s">
        <v>996</v>
      </c>
      <c r="E91" s="122" t="s">
        <v>963</v>
      </c>
      <c r="F91" s="122" t="s">
        <v>861</v>
      </c>
      <c r="G91" s="123">
        <v>133700</v>
      </c>
      <c r="H91" s="124">
        <v>133700</v>
      </c>
      <c r="I91" s="125"/>
      <c r="J91" s="126" t="str">
        <f t="shared" si="2"/>
        <v>-</v>
      </c>
      <c r="K91" s="127" t="str">
        <f t="shared" si="3"/>
        <v/>
      </c>
      <c r="L91" s="120"/>
    </row>
    <row r="92" spans="1:12" ht="23.1" customHeight="1">
      <c r="A92" s="128"/>
      <c r="B92" s="129"/>
      <c r="C92" s="120" t="s">
        <v>313</v>
      </c>
      <c r="D92" s="130" t="s">
        <v>997</v>
      </c>
      <c r="E92" s="122" t="s">
        <v>963</v>
      </c>
      <c r="F92" s="122" t="s">
        <v>861</v>
      </c>
      <c r="G92" s="123">
        <v>82857</v>
      </c>
      <c r="H92" s="124">
        <v>82857</v>
      </c>
      <c r="I92" s="125"/>
      <c r="J92" s="126" t="str">
        <f t="shared" si="2"/>
        <v>-</v>
      </c>
      <c r="K92" s="127" t="str">
        <f t="shared" si="3"/>
        <v/>
      </c>
      <c r="L92" s="120"/>
    </row>
    <row r="93" spans="1:12" ht="23.1" customHeight="1">
      <c r="A93" s="128"/>
      <c r="B93" s="129"/>
      <c r="C93" s="120" t="s">
        <v>315</v>
      </c>
      <c r="D93" s="130" t="s">
        <v>998</v>
      </c>
      <c r="E93" s="122" t="s">
        <v>68</v>
      </c>
      <c r="F93" s="122" t="s">
        <v>861</v>
      </c>
      <c r="G93" s="123">
        <v>1900</v>
      </c>
      <c r="H93" s="124">
        <v>1900</v>
      </c>
      <c r="I93" s="125"/>
      <c r="J93" s="126" t="str">
        <f t="shared" si="2"/>
        <v>-</v>
      </c>
      <c r="K93" s="127" t="str">
        <f t="shared" si="3"/>
        <v/>
      </c>
      <c r="L93" s="120"/>
    </row>
    <row r="94" spans="1:12" ht="23.1" customHeight="1">
      <c r="A94" s="131"/>
      <c r="B94" s="132"/>
      <c r="C94" s="120" t="s">
        <v>317</v>
      </c>
      <c r="D94" s="130" t="s">
        <v>999</v>
      </c>
      <c r="E94" s="122" t="s">
        <v>68</v>
      </c>
      <c r="F94" s="122" t="s">
        <v>861</v>
      </c>
      <c r="G94" s="123">
        <v>115000</v>
      </c>
      <c r="H94" s="124">
        <v>115000</v>
      </c>
      <c r="I94" s="125"/>
      <c r="J94" s="126" t="str">
        <f t="shared" si="2"/>
        <v>-</v>
      </c>
      <c r="K94" s="127" t="str">
        <f t="shared" si="3"/>
        <v/>
      </c>
      <c r="L94" s="120"/>
    </row>
    <row r="95" spans="1:12" ht="23.1" customHeight="1">
      <c r="A95" s="122" t="s">
        <v>1000</v>
      </c>
      <c r="B95" s="122"/>
      <c r="C95" s="120" t="s">
        <v>319</v>
      </c>
      <c r="D95" s="130" t="s">
        <v>1001</v>
      </c>
      <c r="E95" s="122" t="s">
        <v>963</v>
      </c>
      <c r="F95" s="122" t="s">
        <v>861</v>
      </c>
      <c r="G95" s="123">
        <v>21000</v>
      </c>
      <c r="H95" s="124">
        <v>21000</v>
      </c>
      <c r="I95" s="125"/>
      <c r="J95" s="126" t="str">
        <f t="shared" si="2"/>
        <v>-</v>
      </c>
      <c r="K95" s="127" t="str">
        <f t="shared" si="3"/>
        <v/>
      </c>
      <c r="L95" s="120"/>
    </row>
    <row r="96" spans="1:12" ht="23.1" customHeight="1">
      <c r="A96" s="118" t="s">
        <v>1002</v>
      </c>
      <c r="B96" s="119"/>
      <c r="C96" s="120" t="s">
        <v>183</v>
      </c>
      <c r="D96" s="130" t="s">
        <v>1003</v>
      </c>
      <c r="E96" s="122" t="s">
        <v>208</v>
      </c>
      <c r="F96" s="122" t="s">
        <v>882</v>
      </c>
      <c r="G96" s="123">
        <v>90</v>
      </c>
      <c r="H96" s="124">
        <v>90</v>
      </c>
      <c r="I96" s="125"/>
      <c r="J96" s="126" t="str">
        <f t="shared" si="2"/>
        <v>-</v>
      </c>
      <c r="K96" s="127" t="str">
        <f t="shared" si="3"/>
        <v/>
      </c>
      <c r="L96" s="120"/>
    </row>
    <row r="97" spans="1:12" ht="23.1" customHeight="1">
      <c r="A97" s="128"/>
      <c r="B97" s="129"/>
      <c r="C97" s="120" t="s">
        <v>1004</v>
      </c>
      <c r="D97" s="130" t="s">
        <v>1005</v>
      </c>
      <c r="E97" s="122" t="s">
        <v>208</v>
      </c>
      <c r="F97" s="122" t="s">
        <v>882</v>
      </c>
      <c r="G97" s="123">
        <v>500</v>
      </c>
      <c r="H97" s="124">
        <v>500</v>
      </c>
      <c r="I97" s="125"/>
      <c r="J97" s="126" t="str">
        <f t="shared" si="2"/>
        <v>-</v>
      </c>
      <c r="K97" s="127" t="str">
        <f t="shared" si="3"/>
        <v/>
      </c>
      <c r="L97" s="120"/>
    </row>
    <row r="98" spans="1:12" ht="23.1" customHeight="1">
      <c r="A98" s="128"/>
      <c r="B98" s="129"/>
      <c r="C98" s="120" t="s">
        <v>1006</v>
      </c>
      <c r="D98" s="130" t="s">
        <v>1007</v>
      </c>
      <c r="E98" s="122" t="s">
        <v>208</v>
      </c>
      <c r="F98" s="122" t="s">
        <v>882</v>
      </c>
      <c r="G98" s="123">
        <v>1100</v>
      </c>
      <c r="H98" s="124">
        <v>1100</v>
      </c>
      <c r="I98" s="125"/>
      <c r="J98" s="126" t="str">
        <f t="shared" si="2"/>
        <v>-</v>
      </c>
      <c r="K98" s="127" t="str">
        <f t="shared" si="3"/>
        <v/>
      </c>
      <c r="L98" s="120"/>
    </row>
    <row r="99" spans="1:12" ht="23.1" customHeight="1">
      <c r="A99" s="128"/>
      <c r="B99" s="129"/>
      <c r="C99" s="120" t="s">
        <v>189</v>
      </c>
      <c r="D99" s="130" t="s">
        <v>1008</v>
      </c>
      <c r="E99" s="122" t="s">
        <v>157</v>
      </c>
      <c r="F99" s="122" t="s">
        <v>882</v>
      </c>
      <c r="G99" s="123">
        <v>45000</v>
      </c>
      <c r="H99" s="124">
        <v>45000</v>
      </c>
      <c r="I99" s="125"/>
      <c r="J99" s="126" t="str">
        <f t="shared" si="2"/>
        <v>-</v>
      </c>
      <c r="K99" s="127" t="str">
        <f t="shared" si="3"/>
        <v/>
      </c>
      <c r="L99" s="120"/>
    </row>
    <row r="100" spans="1:12" ht="23.1" customHeight="1">
      <c r="A100" s="128"/>
      <c r="B100" s="129"/>
      <c r="C100" s="120" t="s">
        <v>191</v>
      </c>
      <c r="D100" s="130" t="s">
        <v>1009</v>
      </c>
      <c r="E100" s="122" t="s">
        <v>139</v>
      </c>
      <c r="F100" s="122" t="s">
        <v>882</v>
      </c>
      <c r="G100" s="123">
        <v>10000</v>
      </c>
      <c r="H100" s="124">
        <v>10000</v>
      </c>
      <c r="I100" s="125"/>
      <c r="J100" s="126" t="str">
        <f t="shared" si="2"/>
        <v>-</v>
      </c>
      <c r="K100" s="127" t="str">
        <f t="shared" si="3"/>
        <v/>
      </c>
      <c r="L100" s="120"/>
    </row>
    <row r="101" spans="1:12" ht="23.1" customHeight="1">
      <c r="A101" s="128"/>
      <c r="B101" s="129"/>
      <c r="C101" s="120" t="s">
        <v>194</v>
      </c>
      <c r="D101" s="130" t="s">
        <v>1257</v>
      </c>
      <c r="E101" s="122" t="s">
        <v>157</v>
      </c>
      <c r="F101" s="122" t="s">
        <v>861</v>
      </c>
      <c r="G101" s="123">
        <v>31000</v>
      </c>
      <c r="H101" s="124">
        <v>31000</v>
      </c>
      <c r="I101" s="125"/>
      <c r="J101" s="126" t="str">
        <f t="shared" si="2"/>
        <v>-</v>
      </c>
      <c r="K101" s="127" t="str">
        <f t="shared" si="3"/>
        <v/>
      </c>
      <c r="L101" s="120"/>
    </row>
    <row r="102" spans="1:12" ht="23.1" customHeight="1">
      <c r="A102" s="128"/>
      <c r="B102" s="129"/>
      <c r="C102" s="120" t="s">
        <v>1011</v>
      </c>
      <c r="D102" s="130" t="s">
        <v>1012</v>
      </c>
      <c r="E102" s="122" t="s">
        <v>157</v>
      </c>
      <c r="F102" s="122" t="s">
        <v>861</v>
      </c>
      <c r="G102" s="123">
        <v>39000</v>
      </c>
      <c r="H102" s="124">
        <v>39000</v>
      </c>
      <c r="I102" s="125"/>
      <c r="J102" s="126" t="str">
        <f t="shared" si="2"/>
        <v>-</v>
      </c>
      <c r="K102" s="127" t="str">
        <f t="shared" si="3"/>
        <v/>
      </c>
      <c r="L102" s="120"/>
    </row>
    <row r="103" spans="1:12" ht="23.1" customHeight="1">
      <c r="A103" s="128"/>
      <c r="B103" s="129"/>
      <c r="C103" s="120" t="s">
        <v>196</v>
      </c>
      <c r="D103" s="130" t="s">
        <v>1013</v>
      </c>
      <c r="E103" s="122" t="s">
        <v>68</v>
      </c>
      <c r="F103" s="122" t="s">
        <v>861</v>
      </c>
      <c r="G103" s="123">
        <v>16000</v>
      </c>
      <c r="H103" s="124">
        <v>16000</v>
      </c>
      <c r="I103" s="125"/>
      <c r="J103" s="126" t="str">
        <f t="shared" si="2"/>
        <v>-</v>
      </c>
      <c r="K103" s="127" t="str">
        <f t="shared" si="3"/>
        <v/>
      </c>
      <c r="L103" s="120"/>
    </row>
    <row r="104" spans="1:12" ht="23.1" customHeight="1">
      <c r="A104" s="128"/>
      <c r="B104" s="129"/>
      <c r="C104" s="120" t="s">
        <v>198</v>
      </c>
      <c r="D104" s="130" t="s">
        <v>1258</v>
      </c>
      <c r="E104" s="122" t="s">
        <v>157</v>
      </c>
      <c r="F104" s="122" t="s">
        <v>861</v>
      </c>
      <c r="G104" s="123">
        <v>31000</v>
      </c>
      <c r="H104" s="124">
        <v>31000</v>
      </c>
      <c r="I104" s="125"/>
      <c r="J104" s="126" t="str">
        <f t="shared" si="2"/>
        <v>-</v>
      </c>
      <c r="K104" s="127" t="str">
        <f t="shared" si="3"/>
        <v/>
      </c>
      <c r="L104" s="120"/>
    </row>
    <row r="105" spans="1:12" ht="23.1" customHeight="1">
      <c r="A105" s="128"/>
      <c r="B105" s="129"/>
      <c r="C105" s="120" t="s">
        <v>1016</v>
      </c>
      <c r="D105" s="130" t="s">
        <v>1017</v>
      </c>
      <c r="E105" s="122" t="s">
        <v>208</v>
      </c>
      <c r="F105" s="122" t="s">
        <v>882</v>
      </c>
      <c r="G105" s="123">
        <v>2860</v>
      </c>
      <c r="H105" s="124">
        <v>2860</v>
      </c>
      <c r="I105" s="125"/>
      <c r="J105" s="126" t="str">
        <f t="shared" si="2"/>
        <v>-</v>
      </c>
      <c r="K105" s="127" t="str">
        <f t="shared" si="3"/>
        <v/>
      </c>
      <c r="L105" s="120"/>
    </row>
    <row r="106" spans="1:12" ht="23.1" customHeight="1">
      <c r="A106" s="128"/>
      <c r="B106" s="129"/>
      <c r="C106" s="120" t="s">
        <v>211</v>
      </c>
      <c r="D106" s="130" t="s">
        <v>1021</v>
      </c>
      <c r="E106" s="122" t="s">
        <v>213</v>
      </c>
      <c r="F106" s="122" t="s">
        <v>861</v>
      </c>
      <c r="G106" s="123">
        <v>87980</v>
      </c>
      <c r="H106" s="124">
        <v>87980</v>
      </c>
      <c r="I106" s="125"/>
      <c r="J106" s="126" t="str">
        <f t="shared" si="2"/>
        <v>-</v>
      </c>
      <c r="K106" s="127" t="str">
        <f t="shared" si="3"/>
        <v/>
      </c>
      <c r="L106" s="120"/>
    </row>
    <row r="107" spans="1:12" ht="23.1" customHeight="1">
      <c r="A107" s="128"/>
      <c r="B107" s="129"/>
      <c r="C107" s="120" t="s">
        <v>214</v>
      </c>
      <c r="D107" s="130" t="s">
        <v>1022</v>
      </c>
      <c r="E107" s="122" t="s">
        <v>1023</v>
      </c>
      <c r="F107" s="122" t="s">
        <v>861</v>
      </c>
      <c r="G107" s="123">
        <v>10900</v>
      </c>
      <c r="H107" s="124">
        <v>10900</v>
      </c>
      <c r="I107" s="125"/>
      <c r="J107" s="126" t="str">
        <f t="shared" si="2"/>
        <v>-</v>
      </c>
      <c r="K107" s="127" t="str">
        <f t="shared" si="3"/>
        <v/>
      </c>
      <c r="L107" s="120"/>
    </row>
    <row r="108" spans="1:12" ht="23.1" customHeight="1">
      <c r="A108" s="128"/>
      <c r="B108" s="129"/>
      <c r="C108" s="120" t="s">
        <v>216</v>
      </c>
      <c r="D108" s="130" t="s">
        <v>1024</v>
      </c>
      <c r="E108" s="122" t="s">
        <v>157</v>
      </c>
      <c r="F108" s="122" t="s">
        <v>861</v>
      </c>
      <c r="G108" s="123">
        <v>9530</v>
      </c>
      <c r="H108" s="124">
        <v>9530</v>
      </c>
      <c r="I108" s="125"/>
      <c r="J108" s="126" t="str">
        <f t="shared" si="2"/>
        <v>-</v>
      </c>
      <c r="K108" s="127" t="str">
        <f t="shared" si="3"/>
        <v/>
      </c>
      <c r="L108" s="120"/>
    </row>
    <row r="109" spans="1:12" ht="23.1" customHeight="1">
      <c r="A109" s="128"/>
      <c r="B109" s="129"/>
      <c r="C109" s="120" t="s">
        <v>1025</v>
      </c>
      <c r="D109" s="130" t="s">
        <v>1026</v>
      </c>
      <c r="E109" s="122" t="s">
        <v>1027</v>
      </c>
      <c r="F109" s="122" t="s">
        <v>861</v>
      </c>
      <c r="G109" s="123">
        <v>75500</v>
      </c>
      <c r="H109" s="124">
        <v>75500</v>
      </c>
      <c r="I109" s="125"/>
      <c r="J109" s="126" t="str">
        <f t="shared" si="2"/>
        <v>-</v>
      </c>
      <c r="K109" s="127" t="str">
        <f t="shared" si="3"/>
        <v/>
      </c>
      <c r="L109" s="120"/>
    </row>
    <row r="110" spans="1:12" ht="23.1" customHeight="1">
      <c r="A110" s="128"/>
      <c r="B110" s="129"/>
      <c r="C110" s="120" t="s">
        <v>221</v>
      </c>
      <c r="D110" s="130" t="s">
        <v>1028</v>
      </c>
      <c r="E110" s="122" t="s">
        <v>1027</v>
      </c>
      <c r="F110" s="122" t="s">
        <v>861</v>
      </c>
      <c r="G110" s="123">
        <v>221000</v>
      </c>
      <c r="H110" s="124">
        <v>221000</v>
      </c>
      <c r="I110" s="125"/>
      <c r="J110" s="126" t="str">
        <f t="shared" si="2"/>
        <v>-</v>
      </c>
      <c r="K110" s="127" t="str">
        <f t="shared" si="3"/>
        <v/>
      </c>
      <c r="L110" s="120"/>
    </row>
    <row r="111" spans="1:12" ht="23.1" customHeight="1">
      <c r="A111" s="128"/>
      <c r="B111" s="129"/>
      <c r="C111" s="120" t="s">
        <v>223</v>
      </c>
      <c r="D111" s="130" t="s">
        <v>1029</v>
      </c>
      <c r="E111" s="122" t="s">
        <v>1027</v>
      </c>
      <c r="F111" s="122" t="s">
        <v>882</v>
      </c>
      <c r="G111" s="123">
        <v>97000</v>
      </c>
      <c r="H111" s="124">
        <v>97000</v>
      </c>
      <c r="I111" s="125"/>
      <c r="J111" s="126" t="str">
        <f t="shared" si="2"/>
        <v>-</v>
      </c>
      <c r="K111" s="127" t="str">
        <f t="shared" si="3"/>
        <v/>
      </c>
      <c r="L111" s="120"/>
    </row>
    <row r="112" spans="1:12" ht="23.1" customHeight="1">
      <c r="A112" s="128"/>
      <c r="B112" s="129"/>
      <c r="C112" s="120" t="s">
        <v>225</v>
      </c>
      <c r="D112" s="130" t="s">
        <v>1030</v>
      </c>
      <c r="E112" s="122" t="s">
        <v>1027</v>
      </c>
      <c r="F112" s="122" t="s">
        <v>861</v>
      </c>
      <c r="G112" s="123">
        <v>119350</v>
      </c>
      <c r="H112" s="124">
        <v>119350</v>
      </c>
      <c r="I112" s="125"/>
      <c r="J112" s="126" t="str">
        <f t="shared" si="2"/>
        <v>-</v>
      </c>
      <c r="K112" s="127" t="str">
        <f t="shared" si="3"/>
        <v/>
      </c>
      <c r="L112" s="122"/>
    </row>
    <row r="113" spans="1:12" ht="23.1" customHeight="1">
      <c r="A113" s="128"/>
      <c r="B113" s="129"/>
      <c r="C113" s="121" t="s">
        <v>1259</v>
      </c>
      <c r="D113" s="130" t="s">
        <v>1260</v>
      </c>
      <c r="E113" s="122" t="s">
        <v>157</v>
      </c>
      <c r="F113" s="122" t="s">
        <v>861</v>
      </c>
      <c r="G113" s="123">
        <v>15000</v>
      </c>
      <c r="H113" s="124">
        <v>15000</v>
      </c>
      <c r="I113" s="125"/>
      <c r="J113" s="126" t="str">
        <f t="shared" si="2"/>
        <v>-</v>
      </c>
      <c r="K113" s="127" t="str">
        <f t="shared" si="3"/>
        <v/>
      </c>
      <c r="L113" s="120"/>
    </row>
    <row r="114" spans="1:12" ht="23.1" customHeight="1">
      <c r="A114" s="128"/>
      <c r="B114" s="129"/>
      <c r="C114" s="120" t="s">
        <v>229</v>
      </c>
      <c r="D114" s="130" t="s">
        <v>1033</v>
      </c>
      <c r="E114" s="122" t="s">
        <v>157</v>
      </c>
      <c r="F114" s="122" t="s">
        <v>861</v>
      </c>
      <c r="G114" s="123">
        <v>9200</v>
      </c>
      <c r="H114" s="124">
        <v>9200</v>
      </c>
      <c r="I114" s="125"/>
      <c r="J114" s="126" t="str">
        <f t="shared" si="2"/>
        <v>-</v>
      </c>
      <c r="K114" s="127" t="str">
        <f t="shared" si="3"/>
        <v/>
      </c>
      <c r="L114" s="120"/>
    </row>
    <row r="115" spans="1:12" ht="23.1" customHeight="1">
      <c r="A115" s="128"/>
      <c r="B115" s="129"/>
      <c r="C115" s="120" t="s">
        <v>231</v>
      </c>
      <c r="D115" s="130" t="s">
        <v>1034</v>
      </c>
      <c r="E115" s="122" t="s">
        <v>208</v>
      </c>
      <c r="F115" s="122" t="s">
        <v>861</v>
      </c>
      <c r="G115" s="123">
        <v>1940</v>
      </c>
      <c r="H115" s="124">
        <v>1940</v>
      </c>
      <c r="I115" s="125"/>
      <c r="J115" s="126" t="str">
        <f t="shared" si="2"/>
        <v>-</v>
      </c>
      <c r="K115" s="127" t="str">
        <f t="shared" si="3"/>
        <v/>
      </c>
      <c r="L115" s="120"/>
    </row>
    <row r="116" spans="1:12" ht="23.1" customHeight="1">
      <c r="A116" s="128"/>
      <c r="B116" s="129"/>
      <c r="C116" s="120" t="s">
        <v>233</v>
      </c>
      <c r="D116" s="130" t="s">
        <v>1035</v>
      </c>
      <c r="E116" s="122" t="s">
        <v>157</v>
      </c>
      <c r="F116" s="122" t="s">
        <v>861</v>
      </c>
      <c r="G116" s="123">
        <v>14650</v>
      </c>
      <c r="H116" s="124">
        <v>14650</v>
      </c>
      <c r="I116" s="125"/>
      <c r="J116" s="126" t="str">
        <f t="shared" si="2"/>
        <v>-</v>
      </c>
      <c r="K116" s="127" t="str">
        <f t="shared" si="3"/>
        <v/>
      </c>
      <c r="L116" s="120"/>
    </row>
    <row r="117" spans="1:12" ht="23.1" customHeight="1">
      <c r="A117" s="128"/>
      <c r="B117" s="129"/>
      <c r="C117" s="120" t="s">
        <v>235</v>
      </c>
      <c r="D117" s="130" t="s">
        <v>1036</v>
      </c>
      <c r="E117" s="122" t="s">
        <v>208</v>
      </c>
      <c r="F117" s="122" t="s">
        <v>861</v>
      </c>
      <c r="G117" s="123">
        <v>33700</v>
      </c>
      <c r="H117" s="124">
        <v>33700</v>
      </c>
      <c r="I117" s="125"/>
      <c r="J117" s="126" t="str">
        <f t="shared" si="2"/>
        <v>-</v>
      </c>
      <c r="K117" s="127" t="str">
        <f t="shared" si="3"/>
        <v/>
      </c>
      <c r="L117" s="120"/>
    </row>
    <row r="118" spans="1:12" ht="23.1" customHeight="1">
      <c r="A118" s="128"/>
      <c r="B118" s="129"/>
      <c r="C118" s="120" t="s">
        <v>237</v>
      </c>
      <c r="D118" s="130" t="s">
        <v>1037</v>
      </c>
      <c r="E118" s="122" t="s">
        <v>208</v>
      </c>
      <c r="F118" s="122" t="s">
        <v>861</v>
      </c>
      <c r="G118" s="123">
        <v>10400</v>
      </c>
      <c r="H118" s="124">
        <v>10400</v>
      </c>
      <c r="I118" s="125"/>
      <c r="J118" s="126" t="str">
        <f t="shared" si="2"/>
        <v>-</v>
      </c>
      <c r="K118" s="127" t="str">
        <f t="shared" si="3"/>
        <v/>
      </c>
      <c r="L118" s="120"/>
    </row>
    <row r="119" spans="1:12" ht="23.1" customHeight="1">
      <c r="A119" s="131"/>
      <c r="B119" s="132"/>
      <c r="C119" s="120" t="s">
        <v>239</v>
      </c>
      <c r="D119" s="130" t="s">
        <v>1038</v>
      </c>
      <c r="E119" s="122" t="s">
        <v>208</v>
      </c>
      <c r="F119" s="122" t="s">
        <v>861</v>
      </c>
      <c r="G119" s="123">
        <v>4700</v>
      </c>
      <c r="H119" s="124">
        <v>4700</v>
      </c>
      <c r="I119" s="125"/>
      <c r="J119" s="126" t="str">
        <f t="shared" si="2"/>
        <v>-</v>
      </c>
      <c r="K119" s="127" t="str">
        <f t="shared" si="3"/>
        <v/>
      </c>
      <c r="L119" s="120"/>
    </row>
    <row r="120" spans="1:12" ht="23.1" customHeight="1">
      <c r="A120" s="118" t="s">
        <v>1039</v>
      </c>
      <c r="B120" s="119"/>
      <c r="C120" s="120" t="s">
        <v>1040</v>
      </c>
      <c r="D120" s="130" t="s">
        <v>1041</v>
      </c>
      <c r="E120" s="122" t="s">
        <v>16</v>
      </c>
      <c r="F120" s="122" t="s">
        <v>861</v>
      </c>
      <c r="G120" s="123">
        <v>810</v>
      </c>
      <c r="H120" s="124">
        <v>810</v>
      </c>
      <c r="I120" s="125"/>
      <c r="J120" s="126" t="str">
        <f t="shared" si="2"/>
        <v>-</v>
      </c>
      <c r="K120" s="127" t="str">
        <f t="shared" si="3"/>
        <v/>
      </c>
      <c r="L120" s="120"/>
    </row>
    <row r="121" spans="1:12" ht="23.1" customHeight="1">
      <c r="A121" s="128"/>
      <c r="B121" s="129"/>
      <c r="C121" s="120" t="s">
        <v>151</v>
      </c>
      <c r="D121" s="130" t="s">
        <v>1043</v>
      </c>
      <c r="E121" s="122" t="s">
        <v>23</v>
      </c>
      <c r="F121" s="122" t="s">
        <v>882</v>
      </c>
      <c r="G121" s="123">
        <v>77000</v>
      </c>
      <c r="H121" s="124">
        <v>77000</v>
      </c>
      <c r="I121" s="125"/>
      <c r="J121" s="126" t="str">
        <f t="shared" si="2"/>
        <v>-</v>
      </c>
      <c r="K121" s="127" t="str">
        <f t="shared" si="3"/>
        <v/>
      </c>
      <c r="L121" s="120"/>
    </row>
    <row r="122" spans="1:12" ht="23.1" customHeight="1">
      <c r="A122" s="128"/>
      <c r="B122" s="129"/>
      <c r="C122" s="120" t="s">
        <v>153</v>
      </c>
      <c r="D122" s="130" t="s">
        <v>1044</v>
      </c>
      <c r="E122" s="122" t="s">
        <v>68</v>
      </c>
      <c r="F122" s="122" t="s">
        <v>882</v>
      </c>
      <c r="G122" s="123">
        <v>29520</v>
      </c>
      <c r="H122" s="124">
        <v>29520</v>
      </c>
      <c r="I122" s="125"/>
      <c r="J122" s="126" t="str">
        <f t="shared" si="2"/>
        <v>-</v>
      </c>
      <c r="K122" s="127" t="str">
        <f t="shared" si="3"/>
        <v/>
      </c>
      <c r="L122" s="120"/>
    </row>
    <row r="123" spans="1:12" ht="23.1" customHeight="1">
      <c r="A123" s="128"/>
      <c r="B123" s="129"/>
      <c r="C123" s="120" t="s">
        <v>155</v>
      </c>
      <c r="D123" s="130" t="s">
        <v>1045</v>
      </c>
      <c r="E123" s="122" t="s">
        <v>157</v>
      </c>
      <c r="F123" s="122" t="s">
        <v>882</v>
      </c>
      <c r="G123" s="123">
        <v>10500</v>
      </c>
      <c r="H123" s="124">
        <v>10500</v>
      </c>
      <c r="I123" s="125"/>
      <c r="J123" s="126" t="str">
        <f t="shared" si="2"/>
        <v>-</v>
      </c>
      <c r="K123" s="127" t="str">
        <f t="shared" si="3"/>
        <v/>
      </c>
      <c r="L123" s="120"/>
    </row>
    <row r="124" spans="1:12" ht="23.1" customHeight="1">
      <c r="A124" s="128"/>
      <c r="B124" s="129"/>
      <c r="C124" s="120" t="s">
        <v>158</v>
      </c>
      <c r="D124" s="130" t="s">
        <v>1046</v>
      </c>
      <c r="E124" s="122" t="s">
        <v>68</v>
      </c>
      <c r="F124" s="122" t="s">
        <v>882</v>
      </c>
      <c r="G124" s="123">
        <v>7600</v>
      </c>
      <c r="H124" s="124">
        <v>7600</v>
      </c>
      <c r="I124" s="125"/>
      <c r="J124" s="126" t="str">
        <f t="shared" si="2"/>
        <v>-</v>
      </c>
      <c r="K124" s="127" t="str">
        <f t="shared" si="3"/>
        <v/>
      </c>
      <c r="L124" s="120"/>
    </row>
    <row r="125" spans="1:12" ht="23.1" customHeight="1">
      <c r="A125" s="128"/>
      <c r="B125" s="129"/>
      <c r="C125" s="120" t="s">
        <v>160</v>
      </c>
      <c r="D125" s="130" t="s">
        <v>1047</v>
      </c>
      <c r="E125" s="122" t="s">
        <v>157</v>
      </c>
      <c r="F125" s="122" t="s">
        <v>882</v>
      </c>
      <c r="G125" s="123">
        <v>8500</v>
      </c>
      <c r="H125" s="124">
        <v>8500</v>
      </c>
      <c r="I125" s="125"/>
      <c r="J125" s="126" t="str">
        <f t="shared" si="2"/>
        <v>-</v>
      </c>
      <c r="K125" s="127" t="str">
        <f t="shared" si="3"/>
        <v/>
      </c>
      <c r="L125" s="120"/>
    </row>
    <row r="126" spans="1:12" ht="23.1" customHeight="1">
      <c r="A126" s="128"/>
      <c r="B126" s="129"/>
      <c r="C126" s="120" t="s">
        <v>162</v>
      </c>
      <c r="D126" s="130" t="s">
        <v>1048</v>
      </c>
      <c r="E126" s="122" t="s">
        <v>68</v>
      </c>
      <c r="F126" s="122" t="s">
        <v>882</v>
      </c>
      <c r="G126" s="123">
        <v>94900</v>
      </c>
      <c r="H126" s="124">
        <v>94900</v>
      </c>
      <c r="I126" s="125"/>
      <c r="J126" s="126" t="str">
        <f t="shared" si="2"/>
        <v>-</v>
      </c>
      <c r="K126" s="127" t="str">
        <f t="shared" si="3"/>
        <v/>
      </c>
      <c r="L126" s="120"/>
    </row>
    <row r="127" spans="1:12" ht="23.1" customHeight="1">
      <c r="A127" s="128"/>
      <c r="B127" s="129"/>
      <c r="C127" s="120" t="s">
        <v>165</v>
      </c>
      <c r="D127" s="130" t="s">
        <v>1049</v>
      </c>
      <c r="E127" s="122" t="s">
        <v>930</v>
      </c>
      <c r="F127" s="122" t="s">
        <v>882</v>
      </c>
      <c r="G127" s="123">
        <v>103740</v>
      </c>
      <c r="H127" s="124">
        <v>103740</v>
      </c>
      <c r="I127" s="125"/>
      <c r="J127" s="126" t="str">
        <f t="shared" si="2"/>
        <v>-</v>
      </c>
      <c r="K127" s="127" t="str">
        <f t="shared" si="3"/>
        <v/>
      </c>
      <c r="L127" s="120"/>
    </row>
    <row r="128" spans="1:12" ht="23.1" customHeight="1">
      <c r="A128" s="128"/>
      <c r="B128" s="129"/>
      <c r="C128" s="120" t="s">
        <v>1050</v>
      </c>
      <c r="D128" s="130" t="s">
        <v>1051</v>
      </c>
      <c r="E128" s="122" t="s">
        <v>930</v>
      </c>
      <c r="F128" s="122" t="s">
        <v>882</v>
      </c>
      <c r="G128" s="123">
        <v>302000</v>
      </c>
      <c r="H128" s="124">
        <v>302000</v>
      </c>
      <c r="I128" s="125"/>
      <c r="J128" s="126" t="str">
        <f t="shared" si="2"/>
        <v>-</v>
      </c>
      <c r="K128" s="127" t="str">
        <f t="shared" si="3"/>
        <v/>
      </c>
      <c r="L128" s="120"/>
    </row>
    <row r="129" spans="1:12" ht="23.1" customHeight="1">
      <c r="A129" s="128"/>
      <c r="B129" s="129"/>
      <c r="C129" s="120" t="s">
        <v>169</v>
      </c>
      <c r="D129" s="130" t="s">
        <v>1052</v>
      </c>
      <c r="E129" s="122" t="s">
        <v>930</v>
      </c>
      <c r="F129" s="122" t="s">
        <v>882</v>
      </c>
      <c r="G129" s="123">
        <v>62800</v>
      </c>
      <c r="H129" s="124">
        <v>62800</v>
      </c>
      <c r="I129" s="125"/>
      <c r="J129" s="126" t="str">
        <f t="shared" si="2"/>
        <v>-</v>
      </c>
      <c r="K129" s="127" t="str">
        <f t="shared" si="3"/>
        <v/>
      </c>
      <c r="L129" s="120"/>
    </row>
    <row r="130" spans="1:12" ht="23.1" customHeight="1">
      <c r="A130" s="128"/>
      <c r="B130" s="129"/>
      <c r="C130" s="120" t="s">
        <v>171</v>
      </c>
      <c r="D130" s="130" t="s">
        <v>1053</v>
      </c>
      <c r="E130" s="122" t="s">
        <v>23</v>
      </c>
      <c r="F130" s="122" t="s">
        <v>861</v>
      </c>
      <c r="G130" s="123">
        <v>1400000</v>
      </c>
      <c r="H130" s="124">
        <v>1400000</v>
      </c>
      <c r="I130" s="125"/>
      <c r="J130" s="126" t="str">
        <f t="shared" si="2"/>
        <v>-</v>
      </c>
      <c r="K130" s="127" t="str">
        <f t="shared" si="3"/>
        <v/>
      </c>
      <c r="L130" s="120"/>
    </row>
    <row r="131" spans="1:12" ht="23.1" customHeight="1">
      <c r="A131" s="128"/>
      <c r="B131" s="129"/>
      <c r="C131" s="120" t="s">
        <v>1054</v>
      </c>
      <c r="D131" s="130" t="s">
        <v>1055</v>
      </c>
      <c r="E131" s="122" t="s">
        <v>65</v>
      </c>
      <c r="F131" s="122" t="s">
        <v>861</v>
      </c>
      <c r="G131" s="123">
        <v>112200</v>
      </c>
      <c r="H131" s="124">
        <v>112200</v>
      </c>
      <c r="I131" s="125"/>
      <c r="J131" s="126" t="str">
        <f t="shared" si="2"/>
        <v>-</v>
      </c>
      <c r="K131" s="127" t="str">
        <f t="shared" si="3"/>
        <v/>
      </c>
      <c r="L131" s="120"/>
    </row>
    <row r="132" spans="1:12" ht="23.1" customHeight="1">
      <c r="A132" s="128"/>
      <c r="B132" s="129"/>
      <c r="C132" s="120" t="s">
        <v>178</v>
      </c>
      <c r="D132" s="130" t="s">
        <v>1056</v>
      </c>
      <c r="E132" s="122" t="s">
        <v>208</v>
      </c>
      <c r="F132" s="122" t="s">
        <v>882</v>
      </c>
      <c r="G132" s="123">
        <v>200</v>
      </c>
      <c r="H132" s="124">
        <v>200</v>
      </c>
      <c r="I132" s="125"/>
      <c r="J132" s="126" t="str">
        <f t="shared" ref="J132:J195" si="4">IF(K132="","-",IF(K132&gt;0,"▲","▽"))</f>
        <v>-</v>
      </c>
      <c r="K132" s="127" t="str">
        <f t="shared" ref="K132:K195" si="5">IF(H132="","",IF(G132=H132,"",(H132-G132)/G132))</f>
        <v/>
      </c>
      <c r="L132" s="120"/>
    </row>
    <row r="133" spans="1:12" ht="23.1" customHeight="1">
      <c r="A133" s="131"/>
      <c r="B133" s="132"/>
      <c r="C133" s="120" t="s">
        <v>180</v>
      </c>
      <c r="D133" s="130" t="s">
        <v>1057</v>
      </c>
      <c r="E133" s="122" t="s">
        <v>157</v>
      </c>
      <c r="F133" s="122" t="s">
        <v>861</v>
      </c>
      <c r="G133" s="123">
        <v>21500</v>
      </c>
      <c r="H133" s="124">
        <v>21500</v>
      </c>
      <c r="I133" s="125"/>
      <c r="J133" s="126" t="str">
        <f t="shared" si="4"/>
        <v>-</v>
      </c>
      <c r="K133" s="127" t="str">
        <f t="shared" si="5"/>
        <v/>
      </c>
      <c r="L133" s="120"/>
    </row>
    <row r="134" spans="1:12" ht="23.1" customHeight="1">
      <c r="A134" s="118" t="s">
        <v>1058</v>
      </c>
      <c r="B134" s="119"/>
      <c r="C134" s="120" t="s">
        <v>1261</v>
      </c>
      <c r="D134" s="130" t="s">
        <v>1262</v>
      </c>
      <c r="E134" s="122" t="s">
        <v>1263</v>
      </c>
      <c r="F134" s="122" t="s">
        <v>861</v>
      </c>
      <c r="G134" s="123">
        <v>126000</v>
      </c>
      <c r="H134" s="124">
        <v>126000</v>
      </c>
      <c r="I134" s="125"/>
      <c r="J134" s="126" t="str">
        <f t="shared" si="4"/>
        <v>-</v>
      </c>
      <c r="K134" s="127" t="str">
        <f t="shared" si="5"/>
        <v/>
      </c>
      <c r="L134" s="120"/>
    </row>
    <row r="135" spans="1:12" ht="23.1" customHeight="1">
      <c r="A135" s="128"/>
      <c r="B135" s="129"/>
      <c r="C135" s="120" t="s">
        <v>1061</v>
      </c>
      <c r="D135" s="130" t="s">
        <v>1062</v>
      </c>
      <c r="E135" s="122" t="s">
        <v>963</v>
      </c>
      <c r="F135" s="122" t="s">
        <v>882</v>
      </c>
      <c r="G135" s="123">
        <v>2140000</v>
      </c>
      <c r="H135" s="124">
        <v>2140000</v>
      </c>
      <c r="I135" s="125"/>
      <c r="J135" s="126" t="str">
        <f t="shared" si="4"/>
        <v>-</v>
      </c>
      <c r="K135" s="127" t="str">
        <f t="shared" si="5"/>
        <v/>
      </c>
      <c r="L135" s="120"/>
    </row>
    <row r="136" spans="1:12" ht="23.1" customHeight="1">
      <c r="A136" s="128"/>
      <c r="B136" s="129"/>
      <c r="C136" s="120" t="s">
        <v>1264</v>
      </c>
      <c r="D136" s="130" t="s">
        <v>1265</v>
      </c>
      <c r="E136" s="122" t="s">
        <v>963</v>
      </c>
      <c r="F136" s="122" t="s">
        <v>1266</v>
      </c>
      <c r="G136" s="123">
        <v>20000000</v>
      </c>
      <c r="H136" s="124">
        <v>20000000</v>
      </c>
      <c r="I136" s="125"/>
      <c r="J136" s="126" t="str">
        <f t="shared" si="4"/>
        <v>-</v>
      </c>
      <c r="K136" s="127" t="str">
        <f t="shared" si="5"/>
        <v/>
      </c>
      <c r="L136" s="120"/>
    </row>
    <row r="137" spans="1:12" ht="23.1" customHeight="1">
      <c r="A137" s="128"/>
      <c r="B137" s="129"/>
      <c r="C137" s="120" t="s">
        <v>328</v>
      </c>
      <c r="D137" s="130" t="s">
        <v>329</v>
      </c>
      <c r="E137" s="122" t="s">
        <v>16</v>
      </c>
      <c r="F137" s="122" t="s">
        <v>861</v>
      </c>
      <c r="G137" s="123">
        <v>3886</v>
      </c>
      <c r="H137" s="124">
        <v>3886</v>
      </c>
      <c r="I137" s="125"/>
      <c r="J137" s="126" t="str">
        <f t="shared" si="4"/>
        <v>-</v>
      </c>
      <c r="K137" s="127" t="str">
        <f t="shared" si="5"/>
        <v/>
      </c>
      <c r="L137" s="120"/>
    </row>
    <row r="138" spans="1:12" ht="23.1" customHeight="1">
      <c r="A138" s="128"/>
      <c r="B138" s="129"/>
      <c r="C138" s="120" t="s">
        <v>1064</v>
      </c>
      <c r="D138" s="130" t="s">
        <v>331</v>
      </c>
      <c r="E138" s="122" t="s">
        <v>963</v>
      </c>
      <c r="F138" s="122" t="s">
        <v>861</v>
      </c>
      <c r="G138" s="123">
        <v>90000</v>
      </c>
      <c r="H138" s="124">
        <v>90000</v>
      </c>
      <c r="I138" s="125"/>
      <c r="J138" s="126" t="str">
        <f t="shared" si="4"/>
        <v>-</v>
      </c>
      <c r="K138" s="127" t="str">
        <f t="shared" si="5"/>
        <v/>
      </c>
      <c r="L138" s="120"/>
    </row>
    <row r="139" spans="1:12" ht="23.1" customHeight="1">
      <c r="A139" s="128"/>
      <c r="B139" s="129"/>
      <c r="C139" s="120" t="s">
        <v>332</v>
      </c>
      <c r="D139" s="130" t="s">
        <v>1267</v>
      </c>
      <c r="E139" s="122" t="s">
        <v>963</v>
      </c>
      <c r="F139" s="122" t="s">
        <v>861</v>
      </c>
      <c r="G139" s="123">
        <v>176000</v>
      </c>
      <c r="H139" s="124">
        <v>176000</v>
      </c>
      <c r="I139" s="125"/>
      <c r="J139" s="126" t="str">
        <f t="shared" si="4"/>
        <v>-</v>
      </c>
      <c r="K139" s="127" t="str">
        <f t="shared" si="5"/>
        <v/>
      </c>
      <c r="L139" s="120"/>
    </row>
    <row r="140" spans="1:12" ht="23.1" customHeight="1">
      <c r="A140" s="128"/>
      <c r="B140" s="129"/>
      <c r="C140" s="120" t="s">
        <v>1065</v>
      </c>
      <c r="D140" s="130" t="s">
        <v>1066</v>
      </c>
      <c r="E140" s="122" t="s">
        <v>68</v>
      </c>
      <c r="F140" s="122" t="s">
        <v>861</v>
      </c>
      <c r="G140" s="123">
        <v>9230</v>
      </c>
      <c r="H140" s="124">
        <v>9230</v>
      </c>
      <c r="I140" s="125"/>
      <c r="J140" s="126" t="str">
        <f t="shared" si="4"/>
        <v>-</v>
      </c>
      <c r="K140" s="127" t="str">
        <f t="shared" si="5"/>
        <v/>
      </c>
      <c r="L140" s="120"/>
    </row>
    <row r="141" spans="1:12" ht="23.1" customHeight="1">
      <c r="A141" s="131"/>
      <c r="B141" s="132"/>
      <c r="C141" s="120" t="s">
        <v>336</v>
      </c>
      <c r="D141" s="130" t="s">
        <v>1067</v>
      </c>
      <c r="E141" s="122" t="s">
        <v>963</v>
      </c>
      <c r="F141" s="122" t="s">
        <v>861</v>
      </c>
      <c r="G141" s="123">
        <v>602000</v>
      </c>
      <c r="H141" s="124">
        <v>602000</v>
      </c>
      <c r="I141" s="125"/>
      <c r="J141" s="126" t="str">
        <f t="shared" si="4"/>
        <v>-</v>
      </c>
      <c r="K141" s="127" t="str">
        <f t="shared" si="5"/>
        <v/>
      </c>
      <c r="L141" s="120"/>
    </row>
    <row r="142" spans="1:12" ht="23.1" customHeight="1">
      <c r="A142" s="118" t="s">
        <v>1068</v>
      </c>
      <c r="B142" s="119"/>
      <c r="C142" s="120" t="s">
        <v>1069</v>
      </c>
      <c r="D142" s="130" t="s">
        <v>340</v>
      </c>
      <c r="E142" s="122" t="s">
        <v>1070</v>
      </c>
      <c r="F142" s="122" t="s">
        <v>882</v>
      </c>
      <c r="G142" s="123">
        <v>595</v>
      </c>
      <c r="H142" s="124">
        <v>595</v>
      </c>
      <c r="I142" s="125"/>
      <c r="J142" s="126" t="str">
        <f t="shared" si="4"/>
        <v>-</v>
      </c>
      <c r="K142" s="127" t="str">
        <f t="shared" si="5"/>
        <v/>
      </c>
      <c r="L142" s="120"/>
    </row>
    <row r="143" spans="1:12" ht="23.1" customHeight="1">
      <c r="A143" s="128"/>
      <c r="B143" s="129"/>
      <c r="C143" s="120" t="s">
        <v>1071</v>
      </c>
      <c r="D143" s="130" t="s">
        <v>1072</v>
      </c>
      <c r="E143" s="122" t="s">
        <v>95</v>
      </c>
      <c r="F143" s="122" t="s">
        <v>882</v>
      </c>
      <c r="G143" s="123">
        <v>1178000</v>
      </c>
      <c r="H143" s="124">
        <v>1178000</v>
      </c>
      <c r="I143" s="125"/>
      <c r="J143" s="126" t="str">
        <f t="shared" si="4"/>
        <v>-</v>
      </c>
      <c r="K143" s="127" t="str">
        <f t="shared" si="5"/>
        <v/>
      </c>
      <c r="L143" s="120"/>
    </row>
    <row r="144" spans="1:12" ht="23.1" customHeight="1">
      <c r="A144" s="128"/>
      <c r="B144" s="129"/>
      <c r="C144" s="120" t="s">
        <v>1074</v>
      </c>
      <c r="D144" s="130" t="s">
        <v>1075</v>
      </c>
      <c r="E144" s="122" t="s">
        <v>95</v>
      </c>
      <c r="F144" s="122" t="s">
        <v>882</v>
      </c>
      <c r="G144" s="123">
        <v>1107000</v>
      </c>
      <c r="H144" s="124">
        <v>1107000</v>
      </c>
      <c r="I144" s="125"/>
      <c r="J144" s="126" t="str">
        <f t="shared" si="4"/>
        <v>-</v>
      </c>
      <c r="K144" s="127" t="str">
        <f t="shared" si="5"/>
        <v/>
      </c>
      <c r="L144" s="120"/>
    </row>
    <row r="145" spans="1:12" ht="23.1" customHeight="1">
      <c r="A145" s="128"/>
      <c r="B145" s="129"/>
      <c r="C145" s="120" t="s">
        <v>346</v>
      </c>
      <c r="D145" s="130" t="s">
        <v>1076</v>
      </c>
      <c r="E145" s="122" t="s">
        <v>95</v>
      </c>
      <c r="F145" s="122" t="s">
        <v>882</v>
      </c>
      <c r="G145" s="123">
        <v>1554000</v>
      </c>
      <c r="H145" s="124">
        <v>1554000</v>
      </c>
      <c r="I145" s="125"/>
      <c r="J145" s="126" t="str">
        <f t="shared" si="4"/>
        <v>-</v>
      </c>
      <c r="K145" s="127" t="str">
        <f t="shared" si="5"/>
        <v/>
      </c>
      <c r="L145" s="120"/>
    </row>
    <row r="146" spans="1:12" ht="23.1" customHeight="1">
      <c r="A146" s="128"/>
      <c r="B146" s="129"/>
      <c r="C146" s="120" t="s">
        <v>348</v>
      </c>
      <c r="D146" s="130" t="s">
        <v>1077</v>
      </c>
      <c r="E146" s="122" t="s">
        <v>95</v>
      </c>
      <c r="F146" s="122" t="s">
        <v>882</v>
      </c>
      <c r="G146" s="123">
        <v>1249000</v>
      </c>
      <c r="H146" s="124">
        <v>1249000</v>
      </c>
      <c r="I146" s="125"/>
      <c r="J146" s="126" t="str">
        <f t="shared" si="4"/>
        <v>-</v>
      </c>
      <c r="K146" s="127" t="str">
        <f t="shared" si="5"/>
        <v/>
      </c>
      <c r="L146" s="120"/>
    </row>
    <row r="147" spans="1:12" ht="23.1" customHeight="1">
      <c r="A147" s="128"/>
      <c r="B147" s="129"/>
      <c r="C147" s="120" t="s">
        <v>350</v>
      </c>
      <c r="D147" s="130" t="s">
        <v>1078</v>
      </c>
      <c r="E147" s="122" t="s">
        <v>95</v>
      </c>
      <c r="F147" s="122" t="s">
        <v>882</v>
      </c>
      <c r="G147" s="123">
        <v>1015000</v>
      </c>
      <c r="H147" s="124">
        <v>1015000</v>
      </c>
      <c r="I147" s="125"/>
      <c r="J147" s="126" t="str">
        <f t="shared" si="4"/>
        <v>-</v>
      </c>
      <c r="K147" s="127" t="str">
        <f t="shared" si="5"/>
        <v/>
      </c>
      <c r="L147" s="120"/>
    </row>
    <row r="148" spans="1:12" ht="23.1" customHeight="1">
      <c r="A148" s="128"/>
      <c r="B148" s="129"/>
      <c r="C148" s="120" t="s">
        <v>1079</v>
      </c>
      <c r="D148" s="130" t="s">
        <v>1080</v>
      </c>
      <c r="E148" s="122" t="s">
        <v>95</v>
      </c>
      <c r="F148" s="122" t="s">
        <v>882</v>
      </c>
      <c r="G148" s="123">
        <v>1121000</v>
      </c>
      <c r="H148" s="124">
        <v>1121000</v>
      </c>
      <c r="I148" s="125"/>
      <c r="J148" s="126" t="str">
        <f t="shared" si="4"/>
        <v>-</v>
      </c>
      <c r="K148" s="127" t="str">
        <f t="shared" si="5"/>
        <v/>
      </c>
      <c r="L148" s="120"/>
    </row>
    <row r="149" spans="1:12" ht="23.1" customHeight="1">
      <c r="A149" s="128"/>
      <c r="B149" s="129"/>
      <c r="C149" s="120" t="s">
        <v>1081</v>
      </c>
      <c r="D149" s="130" t="s">
        <v>1082</v>
      </c>
      <c r="E149" s="122" t="s">
        <v>95</v>
      </c>
      <c r="F149" s="122" t="s">
        <v>882</v>
      </c>
      <c r="G149" s="123">
        <v>2043000</v>
      </c>
      <c r="H149" s="124">
        <v>2043000</v>
      </c>
      <c r="I149" s="125"/>
      <c r="J149" s="126" t="str">
        <f t="shared" si="4"/>
        <v>-</v>
      </c>
      <c r="K149" s="127" t="str">
        <f t="shared" si="5"/>
        <v/>
      </c>
      <c r="L149" s="120"/>
    </row>
    <row r="150" spans="1:12" ht="23.1" customHeight="1">
      <c r="A150" s="128"/>
      <c r="B150" s="129"/>
      <c r="C150" s="120" t="s">
        <v>1083</v>
      </c>
      <c r="D150" s="130" t="s">
        <v>1084</v>
      </c>
      <c r="E150" s="122" t="s">
        <v>95</v>
      </c>
      <c r="F150" s="122" t="s">
        <v>882</v>
      </c>
      <c r="G150" s="123">
        <v>996000</v>
      </c>
      <c r="H150" s="124">
        <v>996000</v>
      </c>
      <c r="I150" s="125"/>
      <c r="J150" s="126" t="str">
        <f t="shared" si="4"/>
        <v>-</v>
      </c>
      <c r="K150" s="127" t="str">
        <f t="shared" si="5"/>
        <v/>
      </c>
      <c r="L150" s="120"/>
    </row>
    <row r="151" spans="1:12" ht="23.1" customHeight="1">
      <c r="A151" s="128"/>
      <c r="B151" s="129"/>
      <c r="C151" s="120" t="s">
        <v>1085</v>
      </c>
      <c r="D151" s="130" t="s">
        <v>1086</v>
      </c>
      <c r="E151" s="122" t="s">
        <v>95</v>
      </c>
      <c r="F151" s="122" t="s">
        <v>882</v>
      </c>
      <c r="G151" s="123">
        <v>900000</v>
      </c>
      <c r="H151" s="124">
        <v>900000</v>
      </c>
      <c r="I151" s="125"/>
      <c r="J151" s="126" t="str">
        <f t="shared" si="4"/>
        <v>-</v>
      </c>
      <c r="K151" s="127" t="str">
        <f t="shared" si="5"/>
        <v/>
      </c>
      <c r="L151" s="120"/>
    </row>
    <row r="152" spans="1:12" ht="23.1" customHeight="1">
      <c r="A152" s="128"/>
      <c r="B152" s="129"/>
      <c r="C152" s="120" t="s">
        <v>1087</v>
      </c>
      <c r="D152" s="130" t="s">
        <v>1088</v>
      </c>
      <c r="E152" s="122" t="s">
        <v>95</v>
      </c>
      <c r="F152" s="122" t="s">
        <v>861</v>
      </c>
      <c r="G152" s="123">
        <v>2498000</v>
      </c>
      <c r="H152" s="124">
        <v>2498000</v>
      </c>
      <c r="I152" s="125"/>
      <c r="J152" s="126" t="str">
        <f t="shared" si="4"/>
        <v>-</v>
      </c>
      <c r="K152" s="127" t="str">
        <f t="shared" si="5"/>
        <v/>
      </c>
      <c r="L152" s="120"/>
    </row>
    <row r="153" spans="1:12" ht="23.1" customHeight="1">
      <c r="A153" s="128"/>
      <c r="B153" s="129"/>
      <c r="C153" s="120" t="s">
        <v>1089</v>
      </c>
      <c r="D153" s="130" t="s">
        <v>1090</v>
      </c>
      <c r="E153" s="122" t="s">
        <v>95</v>
      </c>
      <c r="F153" s="122" t="s">
        <v>861</v>
      </c>
      <c r="G153" s="123">
        <v>1860000</v>
      </c>
      <c r="H153" s="124">
        <v>1860000</v>
      </c>
      <c r="I153" s="125"/>
      <c r="J153" s="126" t="str">
        <f t="shared" si="4"/>
        <v>-</v>
      </c>
      <c r="K153" s="127" t="str">
        <f t="shared" si="5"/>
        <v/>
      </c>
      <c r="L153" s="120"/>
    </row>
    <row r="154" spans="1:12" ht="23.1" customHeight="1">
      <c r="A154" s="128"/>
      <c r="B154" s="129"/>
      <c r="C154" s="120" t="s">
        <v>1091</v>
      </c>
      <c r="D154" s="130" t="s">
        <v>364</v>
      </c>
      <c r="E154" s="122" t="s">
        <v>95</v>
      </c>
      <c r="F154" s="122" t="s">
        <v>882</v>
      </c>
      <c r="G154" s="123">
        <v>3000000</v>
      </c>
      <c r="H154" s="124">
        <v>3000000</v>
      </c>
      <c r="I154" s="125"/>
      <c r="J154" s="126" t="str">
        <f t="shared" si="4"/>
        <v>-</v>
      </c>
      <c r="K154" s="127" t="str">
        <f t="shared" si="5"/>
        <v/>
      </c>
      <c r="L154" s="120"/>
    </row>
    <row r="155" spans="1:12" ht="23.1" customHeight="1">
      <c r="A155" s="128"/>
      <c r="B155" s="129"/>
      <c r="C155" s="120" t="s">
        <v>1092</v>
      </c>
      <c r="D155" s="130" t="s">
        <v>1093</v>
      </c>
      <c r="E155" s="122" t="s">
        <v>95</v>
      </c>
      <c r="F155" s="122" t="s">
        <v>882</v>
      </c>
      <c r="G155" s="123">
        <v>3000000</v>
      </c>
      <c r="H155" s="124">
        <v>3000000</v>
      </c>
      <c r="I155" s="125"/>
      <c r="J155" s="126" t="str">
        <f t="shared" si="4"/>
        <v>-</v>
      </c>
      <c r="K155" s="127" t="str">
        <f t="shared" si="5"/>
        <v/>
      </c>
      <c r="L155" s="120"/>
    </row>
    <row r="156" spans="1:12" ht="23.1" customHeight="1">
      <c r="A156" s="128"/>
      <c r="B156" s="129"/>
      <c r="C156" s="120" t="s">
        <v>1094</v>
      </c>
      <c r="D156" s="130" t="s">
        <v>1095</v>
      </c>
      <c r="E156" s="122" t="s">
        <v>95</v>
      </c>
      <c r="F156" s="122" t="s">
        <v>882</v>
      </c>
      <c r="G156" s="123">
        <v>1800000</v>
      </c>
      <c r="H156" s="124">
        <v>1800000</v>
      </c>
      <c r="I156" s="125"/>
      <c r="J156" s="126" t="str">
        <f t="shared" si="4"/>
        <v>-</v>
      </c>
      <c r="K156" s="127" t="str">
        <f t="shared" si="5"/>
        <v/>
      </c>
      <c r="L156" s="120"/>
    </row>
    <row r="157" spans="1:12" ht="23.1" customHeight="1">
      <c r="A157" s="128"/>
      <c r="B157" s="129"/>
      <c r="C157" s="120" t="s">
        <v>1096</v>
      </c>
      <c r="D157" s="130" t="s">
        <v>1097</v>
      </c>
      <c r="E157" s="122" t="s">
        <v>95</v>
      </c>
      <c r="F157" s="122" t="s">
        <v>882</v>
      </c>
      <c r="G157" s="123">
        <v>2750000</v>
      </c>
      <c r="H157" s="124">
        <v>2750000</v>
      </c>
      <c r="I157" s="125"/>
      <c r="J157" s="126" t="str">
        <f t="shared" si="4"/>
        <v>-</v>
      </c>
      <c r="K157" s="127" t="str">
        <f t="shared" si="5"/>
        <v/>
      </c>
      <c r="L157" s="120"/>
    </row>
    <row r="158" spans="1:12" ht="23.1" customHeight="1">
      <c r="A158" s="128"/>
      <c r="B158" s="129"/>
      <c r="C158" s="120" t="s">
        <v>370</v>
      </c>
      <c r="D158" s="130" t="s">
        <v>1098</v>
      </c>
      <c r="E158" s="122" t="s">
        <v>16</v>
      </c>
      <c r="F158" s="122" t="s">
        <v>861</v>
      </c>
      <c r="G158" s="123">
        <v>2800</v>
      </c>
      <c r="H158" s="124">
        <v>2800</v>
      </c>
      <c r="I158" s="125"/>
      <c r="J158" s="126" t="str">
        <f t="shared" si="4"/>
        <v>-</v>
      </c>
      <c r="K158" s="127" t="str">
        <f t="shared" si="5"/>
        <v/>
      </c>
      <c r="L158" s="120"/>
    </row>
    <row r="159" spans="1:12" ht="23.1" customHeight="1">
      <c r="A159" s="128"/>
      <c r="B159" s="129"/>
      <c r="C159" s="120" t="s">
        <v>372</v>
      </c>
      <c r="D159" s="130" t="s">
        <v>1078</v>
      </c>
      <c r="E159" s="122" t="s">
        <v>95</v>
      </c>
      <c r="F159" s="122" t="s">
        <v>882</v>
      </c>
      <c r="G159" s="123">
        <v>1569000</v>
      </c>
      <c r="H159" s="124">
        <v>1569000</v>
      </c>
      <c r="I159" s="125"/>
      <c r="J159" s="126" t="str">
        <f t="shared" si="4"/>
        <v>-</v>
      </c>
      <c r="K159" s="127" t="str">
        <f t="shared" si="5"/>
        <v/>
      </c>
      <c r="L159" s="120"/>
    </row>
    <row r="160" spans="1:12" ht="23.1" customHeight="1">
      <c r="A160" s="128"/>
      <c r="B160" s="129"/>
      <c r="C160" s="120" t="s">
        <v>374</v>
      </c>
      <c r="D160" s="130" t="s">
        <v>1099</v>
      </c>
      <c r="E160" s="122" t="s">
        <v>205</v>
      </c>
      <c r="F160" s="122" t="s">
        <v>861</v>
      </c>
      <c r="G160" s="123">
        <v>37660</v>
      </c>
      <c r="H160" s="124">
        <v>37660</v>
      </c>
      <c r="I160" s="125"/>
      <c r="J160" s="126" t="str">
        <f t="shared" si="4"/>
        <v>-</v>
      </c>
      <c r="K160" s="127" t="str">
        <f t="shared" si="5"/>
        <v/>
      </c>
      <c r="L160" s="120"/>
    </row>
    <row r="161" spans="1:12" ht="23.1" customHeight="1">
      <c r="A161" s="128"/>
      <c r="B161" s="129"/>
      <c r="C161" s="120" t="s">
        <v>376</v>
      </c>
      <c r="D161" s="130" t="s">
        <v>1100</v>
      </c>
      <c r="E161" s="122" t="s">
        <v>205</v>
      </c>
      <c r="F161" s="122" t="s">
        <v>861</v>
      </c>
      <c r="G161" s="123">
        <v>10000</v>
      </c>
      <c r="H161" s="124">
        <v>10000</v>
      </c>
      <c r="I161" s="125"/>
      <c r="J161" s="126" t="str">
        <f t="shared" si="4"/>
        <v>-</v>
      </c>
      <c r="K161" s="127" t="str">
        <f t="shared" si="5"/>
        <v/>
      </c>
      <c r="L161" s="120"/>
    </row>
    <row r="162" spans="1:12" ht="23.1" customHeight="1">
      <c r="A162" s="128"/>
      <c r="B162" s="129"/>
      <c r="C162" s="120" t="s">
        <v>378</v>
      </c>
      <c r="D162" s="130" t="s">
        <v>379</v>
      </c>
      <c r="E162" s="122" t="s">
        <v>16</v>
      </c>
      <c r="F162" s="122" t="s">
        <v>861</v>
      </c>
      <c r="G162" s="123">
        <v>3500</v>
      </c>
      <c r="H162" s="124">
        <v>3500</v>
      </c>
      <c r="I162" s="125"/>
      <c r="J162" s="126" t="str">
        <f t="shared" si="4"/>
        <v>-</v>
      </c>
      <c r="K162" s="127" t="str">
        <f t="shared" si="5"/>
        <v/>
      </c>
      <c r="L162" s="120"/>
    </row>
    <row r="163" spans="1:12" ht="23.1" customHeight="1">
      <c r="A163" s="128"/>
      <c r="B163" s="129"/>
      <c r="C163" s="120" t="s">
        <v>1101</v>
      </c>
      <c r="D163" s="130" t="s">
        <v>1102</v>
      </c>
      <c r="E163" s="122" t="s">
        <v>16</v>
      </c>
      <c r="F163" s="122" t="s">
        <v>882</v>
      </c>
      <c r="G163" s="123">
        <v>3500</v>
      </c>
      <c r="H163" s="124">
        <v>3500</v>
      </c>
      <c r="I163" s="125"/>
      <c r="J163" s="126"/>
      <c r="K163" s="127" t="str">
        <f t="shared" si="5"/>
        <v/>
      </c>
      <c r="L163" s="120"/>
    </row>
    <row r="164" spans="1:12" ht="23.1" customHeight="1">
      <c r="A164" s="128"/>
      <c r="B164" s="129"/>
      <c r="C164" s="120" t="s">
        <v>1103</v>
      </c>
      <c r="D164" s="130" t="s">
        <v>1104</v>
      </c>
      <c r="E164" s="122" t="s">
        <v>95</v>
      </c>
      <c r="F164" s="122" t="s">
        <v>861</v>
      </c>
      <c r="G164" s="123">
        <v>3230000</v>
      </c>
      <c r="H164" s="124">
        <v>3230000</v>
      </c>
      <c r="I164" s="125"/>
      <c r="J164" s="126" t="str">
        <f t="shared" si="4"/>
        <v>-</v>
      </c>
      <c r="K164" s="127" t="str">
        <f t="shared" si="5"/>
        <v/>
      </c>
      <c r="L164" s="120"/>
    </row>
    <row r="165" spans="1:12" ht="23.1" customHeight="1">
      <c r="A165" s="128"/>
      <c r="B165" s="129"/>
      <c r="C165" s="120" t="s">
        <v>384</v>
      </c>
      <c r="D165" s="130" t="s">
        <v>1105</v>
      </c>
      <c r="E165" s="122" t="s">
        <v>208</v>
      </c>
      <c r="F165" s="122" t="s">
        <v>861</v>
      </c>
      <c r="G165" s="123">
        <v>226000</v>
      </c>
      <c r="H165" s="124">
        <v>226000</v>
      </c>
      <c r="I165" s="125"/>
      <c r="J165" s="126" t="str">
        <f t="shared" si="4"/>
        <v>-</v>
      </c>
      <c r="K165" s="127" t="str">
        <f t="shared" si="5"/>
        <v/>
      </c>
      <c r="L165" s="120"/>
    </row>
    <row r="166" spans="1:12" ht="23.1" customHeight="1">
      <c r="A166" s="128"/>
      <c r="B166" s="129"/>
      <c r="C166" s="120" t="s">
        <v>386</v>
      </c>
      <c r="D166" s="130" t="s">
        <v>1106</v>
      </c>
      <c r="E166" s="122" t="s">
        <v>68</v>
      </c>
      <c r="F166" s="122" t="s">
        <v>861</v>
      </c>
      <c r="G166" s="123">
        <v>113300</v>
      </c>
      <c r="H166" s="124">
        <v>113300</v>
      </c>
      <c r="I166" s="125"/>
      <c r="J166" s="126" t="str">
        <f t="shared" si="4"/>
        <v>-</v>
      </c>
      <c r="K166" s="127" t="str">
        <f t="shared" si="5"/>
        <v/>
      </c>
      <c r="L166" s="120"/>
    </row>
    <row r="167" spans="1:12" ht="23.1" customHeight="1">
      <c r="A167" s="131"/>
      <c r="B167" s="132"/>
      <c r="C167" s="120" t="s">
        <v>388</v>
      </c>
      <c r="D167" s="130" t="s">
        <v>1107</v>
      </c>
      <c r="E167" s="122" t="s">
        <v>208</v>
      </c>
      <c r="F167" s="122" t="s">
        <v>861</v>
      </c>
      <c r="G167" s="123">
        <v>300000</v>
      </c>
      <c r="H167" s="124">
        <v>300000</v>
      </c>
      <c r="I167" s="125"/>
      <c r="J167" s="126" t="str">
        <f t="shared" si="4"/>
        <v>-</v>
      </c>
      <c r="K167" s="127" t="str">
        <f t="shared" si="5"/>
        <v/>
      </c>
      <c r="L167" s="120"/>
    </row>
    <row r="168" spans="1:12" ht="23.1" customHeight="1">
      <c r="A168" s="118" t="s">
        <v>1108</v>
      </c>
      <c r="B168" s="119"/>
      <c r="C168" s="120" t="s">
        <v>412</v>
      </c>
      <c r="D168" s="130" t="s">
        <v>1109</v>
      </c>
      <c r="E168" s="122" t="s">
        <v>1070</v>
      </c>
      <c r="F168" s="122" t="s">
        <v>861</v>
      </c>
      <c r="G168" s="123">
        <v>570</v>
      </c>
      <c r="H168" s="124">
        <v>570</v>
      </c>
      <c r="I168" s="125"/>
      <c r="J168" s="126" t="str">
        <f t="shared" si="4"/>
        <v>-</v>
      </c>
      <c r="K168" s="127" t="str">
        <f t="shared" si="5"/>
        <v/>
      </c>
      <c r="L168" s="120"/>
    </row>
    <row r="169" spans="1:12" ht="23.1" customHeight="1">
      <c r="A169" s="128"/>
      <c r="B169" s="129"/>
      <c r="C169" s="120" t="s">
        <v>414</v>
      </c>
      <c r="D169" s="130" t="s">
        <v>1110</v>
      </c>
      <c r="E169" s="122" t="s">
        <v>1070</v>
      </c>
      <c r="F169" s="122" t="s">
        <v>861</v>
      </c>
      <c r="G169" s="123">
        <v>570</v>
      </c>
      <c r="H169" s="124">
        <v>570</v>
      </c>
      <c r="I169" s="125"/>
      <c r="J169" s="126" t="str">
        <f t="shared" si="4"/>
        <v>-</v>
      </c>
      <c r="K169" s="127" t="str">
        <f t="shared" si="5"/>
        <v/>
      </c>
      <c r="L169" s="120"/>
    </row>
    <row r="170" spans="1:12" ht="23.1" customHeight="1">
      <c r="A170" s="128"/>
      <c r="B170" s="129"/>
      <c r="C170" s="120" t="s">
        <v>416</v>
      </c>
      <c r="D170" s="130" t="s">
        <v>1268</v>
      </c>
      <c r="E170" s="122" t="s">
        <v>1112</v>
      </c>
      <c r="F170" s="122" t="s">
        <v>861</v>
      </c>
      <c r="G170" s="123">
        <v>13300</v>
      </c>
      <c r="H170" s="124">
        <v>13300</v>
      </c>
      <c r="I170" s="125"/>
      <c r="J170" s="126" t="str">
        <f t="shared" si="4"/>
        <v>-</v>
      </c>
      <c r="K170" s="127" t="str">
        <f t="shared" si="5"/>
        <v/>
      </c>
      <c r="L170" s="120"/>
    </row>
    <row r="171" spans="1:12" ht="23.1" customHeight="1">
      <c r="A171" s="131"/>
      <c r="B171" s="132"/>
      <c r="C171" s="120" t="s">
        <v>419</v>
      </c>
      <c r="D171" s="130" t="s">
        <v>1269</v>
      </c>
      <c r="E171" s="122" t="s">
        <v>16</v>
      </c>
      <c r="F171" s="122" t="s">
        <v>861</v>
      </c>
      <c r="G171" s="123">
        <v>27300</v>
      </c>
      <c r="H171" s="124">
        <v>27300</v>
      </c>
      <c r="I171" s="125"/>
      <c r="J171" s="126" t="str">
        <f t="shared" si="4"/>
        <v>-</v>
      </c>
      <c r="K171" s="127" t="str">
        <f t="shared" si="5"/>
        <v/>
      </c>
      <c r="L171" s="120"/>
    </row>
    <row r="172" spans="1:12" ht="23.1" customHeight="1">
      <c r="A172" s="118" t="s">
        <v>1114</v>
      </c>
      <c r="B172" s="119"/>
      <c r="C172" s="120" t="s">
        <v>391</v>
      </c>
      <c r="D172" s="130" t="s">
        <v>1115</v>
      </c>
      <c r="E172" s="122" t="s">
        <v>819</v>
      </c>
      <c r="F172" s="122" t="s">
        <v>861</v>
      </c>
      <c r="G172" s="123">
        <v>23000</v>
      </c>
      <c r="H172" s="124">
        <v>23000</v>
      </c>
      <c r="I172" s="137"/>
      <c r="J172" s="126" t="str">
        <f t="shared" si="4"/>
        <v>-</v>
      </c>
      <c r="K172" s="127" t="str">
        <f t="shared" si="5"/>
        <v/>
      </c>
      <c r="L172" s="120"/>
    </row>
    <row r="173" spans="1:12" ht="23.1" customHeight="1">
      <c r="A173" s="128"/>
      <c r="B173" s="129"/>
      <c r="C173" s="120" t="s">
        <v>393</v>
      </c>
      <c r="D173" s="130" t="s">
        <v>1116</v>
      </c>
      <c r="E173" s="122" t="s">
        <v>819</v>
      </c>
      <c r="F173" s="122" t="s">
        <v>861</v>
      </c>
      <c r="G173" s="123">
        <v>38000</v>
      </c>
      <c r="H173" s="124">
        <v>38000</v>
      </c>
      <c r="I173" s="137"/>
      <c r="J173" s="126" t="str">
        <f t="shared" si="4"/>
        <v>-</v>
      </c>
      <c r="K173" s="127" t="str">
        <f t="shared" si="5"/>
        <v/>
      </c>
      <c r="L173" s="120"/>
    </row>
    <row r="174" spans="1:12" ht="23.1" customHeight="1">
      <c r="A174" s="128"/>
      <c r="B174" s="129"/>
      <c r="C174" s="120" t="s">
        <v>395</v>
      </c>
      <c r="D174" s="130" t="s">
        <v>1117</v>
      </c>
      <c r="E174" s="122" t="s">
        <v>819</v>
      </c>
      <c r="F174" s="122" t="s">
        <v>861</v>
      </c>
      <c r="G174" s="123">
        <v>185600</v>
      </c>
      <c r="H174" s="124">
        <v>185600</v>
      </c>
      <c r="I174" s="137"/>
      <c r="J174" s="126" t="str">
        <f t="shared" si="4"/>
        <v>-</v>
      </c>
      <c r="K174" s="127" t="str">
        <f t="shared" si="5"/>
        <v/>
      </c>
      <c r="L174" s="120"/>
    </row>
    <row r="175" spans="1:12" ht="23.1" customHeight="1">
      <c r="A175" s="128"/>
      <c r="B175" s="129"/>
      <c r="C175" s="120" t="s">
        <v>397</v>
      </c>
      <c r="D175" s="130" t="s">
        <v>1118</v>
      </c>
      <c r="E175" s="122" t="s">
        <v>819</v>
      </c>
      <c r="F175" s="122" t="s">
        <v>861</v>
      </c>
      <c r="G175" s="123">
        <v>27700</v>
      </c>
      <c r="H175" s="124">
        <v>27700</v>
      </c>
      <c r="I175" s="137"/>
      <c r="J175" s="126" t="str">
        <f t="shared" si="4"/>
        <v>-</v>
      </c>
      <c r="K175" s="127" t="str">
        <f t="shared" si="5"/>
        <v/>
      </c>
      <c r="L175" s="120"/>
    </row>
    <row r="176" spans="1:12" ht="23.1" customHeight="1">
      <c r="A176" s="128"/>
      <c r="B176" s="129"/>
      <c r="C176" s="120" t="s">
        <v>399</v>
      </c>
      <c r="D176" s="130" t="s">
        <v>1119</v>
      </c>
      <c r="E176" s="122" t="s">
        <v>130</v>
      </c>
      <c r="F176" s="122" t="s">
        <v>861</v>
      </c>
      <c r="G176" s="123">
        <v>49000</v>
      </c>
      <c r="H176" s="124">
        <v>49000</v>
      </c>
      <c r="I176" s="137"/>
      <c r="J176" s="126" t="str">
        <f t="shared" si="4"/>
        <v>-</v>
      </c>
      <c r="K176" s="127" t="str">
        <f t="shared" si="5"/>
        <v/>
      </c>
      <c r="L176" s="120"/>
    </row>
    <row r="177" spans="1:12" ht="23.1" customHeight="1">
      <c r="A177" s="128"/>
      <c r="B177" s="129"/>
      <c r="C177" s="120" t="s">
        <v>1120</v>
      </c>
      <c r="D177" s="130" t="s">
        <v>1121</v>
      </c>
      <c r="E177" s="122" t="s">
        <v>130</v>
      </c>
      <c r="F177" s="122" t="s">
        <v>861</v>
      </c>
      <c r="G177" s="123">
        <v>37400</v>
      </c>
      <c r="H177" s="124">
        <v>37400</v>
      </c>
      <c r="I177" s="137"/>
      <c r="J177" s="126" t="str">
        <f t="shared" si="4"/>
        <v>-</v>
      </c>
      <c r="K177" s="127" t="str">
        <f t="shared" si="5"/>
        <v/>
      </c>
      <c r="L177" s="120"/>
    </row>
    <row r="178" spans="1:12" ht="23.1" customHeight="1">
      <c r="A178" s="128"/>
      <c r="B178" s="129"/>
      <c r="C178" s="120" t="s">
        <v>404</v>
      </c>
      <c r="D178" s="130" t="s">
        <v>1122</v>
      </c>
      <c r="E178" s="122" t="s">
        <v>130</v>
      </c>
      <c r="F178" s="122" t="s">
        <v>861</v>
      </c>
      <c r="G178" s="123">
        <v>26700</v>
      </c>
      <c r="H178" s="124">
        <v>26700</v>
      </c>
      <c r="I178" s="137"/>
      <c r="J178" s="126" t="str">
        <f t="shared" si="4"/>
        <v>-</v>
      </c>
      <c r="K178" s="127" t="str">
        <f t="shared" si="5"/>
        <v/>
      </c>
      <c r="L178" s="120"/>
    </row>
    <row r="179" spans="1:12" ht="23.1" customHeight="1">
      <c r="A179" s="128"/>
      <c r="B179" s="129"/>
      <c r="C179" s="120" t="s">
        <v>406</v>
      </c>
      <c r="D179" s="130" t="s">
        <v>1123</v>
      </c>
      <c r="E179" s="122" t="s">
        <v>819</v>
      </c>
      <c r="F179" s="122" t="s">
        <v>861</v>
      </c>
      <c r="G179" s="123">
        <v>30000</v>
      </c>
      <c r="H179" s="124">
        <v>30000</v>
      </c>
      <c r="I179" s="137"/>
      <c r="J179" s="126" t="str">
        <f t="shared" si="4"/>
        <v>-</v>
      </c>
      <c r="K179" s="127" t="str">
        <f t="shared" si="5"/>
        <v/>
      </c>
      <c r="L179" s="120"/>
    </row>
    <row r="180" spans="1:12" ht="23.1" customHeight="1">
      <c r="A180" s="128"/>
      <c r="B180" s="129"/>
      <c r="C180" s="120" t="s">
        <v>408</v>
      </c>
      <c r="D180" s="130" t="s">
        <v>1124</v>
      </c>
      <c r="E180" s="122" t="s">
        <v>819</v>
      </c>
      <c r="F180" s="122" t="s">
        <v>861</v>
      </c>
      <c r="G180" s="123">
        <v>44800</v>
      </c>
      <c r="H180" s="124">
        <v>44800</v>
      </c>
      <c r="I180" s="137"/>
      <c r="J180" s="126" t="str">
        <f t="shared" si="4"/>
        <v>-</v>
      </c>
      <c r="K180" s="127" t="str">
        <f t="shared" si="5"/>
        <v/>
      </c>
      <c r="L180" s="120"/>
    </row>
    <row r="181" spans="1:12" ht="23.1" customHeight="1">
      <c r="A181" s="131"/>
      <c r="B181" s="132"/>
      <c r="C181" s="120" t="s">
        <v>1125</v>
      </c>
      <c r="D181" s="130" t="s">
        <v>1126</v>
      </c>
      <c r="E181" s="122" t="s">
        <v>819</v>
      </c>
      <c r="F181" s="122" t="s">
        <v>861</v>
      </c>
      <c r="G181" s="123">
        <v>585100</v>
      </c>
      <c r="H181" s="124">
        <v>585100</v>
      </c>
      <c r="I181" s="137"/>
      <c r="J181" s="126" t="str">
        <f t="shared" si="4"/>
        <v>-</v>
      </c>
      <c r="K181" s="127" t="str">
        <f t="shared" si="5"/>
        <v/>
      </c>
      <c r="L181" s="120"/>
    </row>
    <row r="182" spans="1:12" ht="23.1" customHeight="1">
      <c r="A182" s="118" t="s">
        <v>1127</v>
      </c>
      <c r="B182" s="119"/>
      <c r="C182" s="120" t="s">
        <v>1128</v>
      </c>
      <c r="D182" s="130" t="s">
        <v>1129</v>
      </c>
      <c r="E182" s="122" t="s">
        <v>16</v>
      </c>
      <c r="F182" s="122" t="s">
        <v>861</v>
      </c>
      <c r="G182" s="123">
        <v>18100</v>
      </c>
      <c r="H182" s="124">
        <v>18100</v>
      </c>
      <c r="I182" s="125"/>
      <c r="J182" s="126" t="str">
        <f t="shared" si="4"/>
        <v>-</v>
      </c>
      <c r="K182" s="127" t="str">
        <f t="shared" si="5"/>
        <v/>
      </c>
      <c r="L182" s="120"/>
    </row>
    <row r="183" spans="1:12" ht="23.1" customHeight="1">
      <c r="A183" s="128"/>
      <c r="B183" s="129"/>
      <c r="C183" s="120" t="s">
        <v>1128</v>
      </c>
      <c r="D183" s="130" t="s">
        <v>1130</v>
      </c>
      <c r="E183" s="122" t="s">
        <v>16</v>
      </c>
      <c r="F183" s="122" t="s">
        <v>861</v>
      </c>
      <c r="G183" s="123">
        <v>9400</v>
      </c>
      <c r="H183" s="124">
        <v>9400</v>
      </c>
      <c r="I183" s="125"/>
      <c r="J183" s="126" t="str">
        <f t="shared" si="4"/>
        <v>-</v>
      </c>
      <c r="K183" s="127" t="str">
        <f t="shared" si="5"/>
        <v/>
      </c>
      <c r="L183" s="120"/>
    </row>
    <row r="184" spans="1:12" ht="23.1" customHeight="1">
      <c r="A184" s="128"/>
      <c r="B184" s="129" t="s">
        <v>935</v>
      </c>
      <c r="C184" s="120" t="s">
        <v>1131</v>
      </c>
      <c r="D184" s="130" t="s">
        <v>1132</v>
      </c>
      <c r="E184" s="122" t="s">
        <v>16</v>
      </c>
      <c r="F184" s="122" t="s">
        <v>861</v>
      </c>
      <c r="G184" s="123">
        <v>5160</v>
      </c>
      <c r="H184" s="124">
        <v>5160</v>
      </c>
      <c r="I184" s="125"/>
      <c r="J184" s="126" t="str">
        <f t="shared" si="4"/>
        <v>-</v>
      </c>
      <c r="K184" s="127" t="str">
        <f t="shared" si="5"/>
        <v/>
      </c>
      <c r="L184" s="120"/>
    </row>
    <row r="185" spans="1:12" ht="23.1" customHeight="1">
      <c r="A185" s="128"/>
      <c r="B185" s="129" t="s">
        <v>935</v>
      </c>
      <c r="C185" s="120" t="s">
        <v>1131</v>
      </c>
      <c r="D185" s="130" t="s">
        <v>1133</v>
      </c>
      <c r="E185" s="122" t="s">
        <v>16</v>
      </c>
      <c r="F185" s="122" t="s">
        <v>861</v>
      </c>
      <c r="G185" s="123">
        <v>4370</v>
      </c>
      <c r="H185" s="124">
        <v>4370</v>
      </c>
      <c r="I185" s="125"/>
      <c r="J185" s="126" t="str">
        <f t="shared" si="4"/>
        <v>-</v>
      </c>
      <c r="K185" s="127" t="str">
        <f t="shared" si="5"/>
        <v/>
      </c>
      <c r="L185" s="120"/>
    </row>
    <row r="186" spans="1:12" ht="23.1" customHeight="1">
      <c r="A186" s="128"/>
      <c r="B186" s="129"/>
      <c r="C186" s="121" t="s">
        <v>1270</v>
      </c>
      <c r="D186" s="130" t="s">
        <v>1271</v>
      </c>
      <c r="E186" s="138" t="s">
        <v>16</v>
      </c>
      <c r="F186" s="138" t="s">
        <v>861</v>
      </c>
      <c r="G186" s="139">
        <v>5550</v>
      </c>
      <c r="H186" s="124">
        <v>5550</v>
      </c>
      <c r="I186" s="125"/>
      <c r="J186" s="126"/>
      <c r="K186" s="140"/>
      <c r="L186" s="122"/>
    </row>
    <row r="187" spans="1:12" ht="23.1" customHeight="1">
      <c r="A187" s="128"/>
      <c r="B187" s="129" t="s">
        <v>935</v>
      </c>
      <c r="C187" s="120" t="s">
        <v>1139</v>
      </c>
      <c r="D187" s="130" t="s">
        <v>1140</v>
      </c>
      <c r="E187" s="122" t="s">
        <v>16</v>
      </c>
      <c r="F187" s="122" t="s">
        <v>861</v>
      </c>
      <c r="G187" s="123">
        <v>6890</v>
      </c>
      <c r="H187" s="124">
        <v>6890</v>
      </c>
      <c r="I187" s="125"/>
      <c r="J187" s="126" t="str">
        <f t="shared" si="4"/>
        <v>-</v>
      </c>
      <c r="K187" s="127" t="str">
        <f t="shared" si="5"/>
        <v/>
      </c>
      <c r="L187" s="120"/>
    </row>
    <row r="188" spans="1:12" ht="23.1" customHeight="1">
      <c r="A188" s="118" t="s">
        <v>1141</v>
      </c>
      <c r="B188" s="119"/>
      <c r="C188" s="120" t="s">
        <v>439</v>
      </c>
      <c r="D188" s="130" t="s">
        <v>1142</v>
      </c>
      <c r="E188" s="122" t="s">
        <v>1143</v>
      </c>
      <c r="F188" s="122" t="s">
        <v>882</v>
      </c>
      <c r="G188" s="123">
        <v>27490</v>
      </c>
      <c r="H188" s="124">
        <v>27490</v>
      </c>
      <c r="I188" s="125"/>
      <c r="J188" s="126" t="str">
        <f t="shared" si="4"/>
        <v>-</v>
      </c>
      <c r="K188" s="127" t="str">
        <f t="shared" si="5"/>
        <v/>
      </c>
      <c r="L188" s="120"/>
    </row>
    <row r="189" spans="1:12" ht="23.1" customHeight="1">
      <c r="A189" s="128"/>
      <c r="B189" s="129"/>
      <c r="C189" s="120" t="s">
        <v>442</v>
      </c>
      <c r="D189" s="130" t="s">
        <v>1144</v>
      </c>
      <c r="E189" s="122" t="s">
        <v>1143</v>
      </c>
      <c r="F189" s="122" t="s">
        <v>861</v>
      </c>
      <c r="G189" s="123">
        <v>46220</v>
      </c>
      <c r="H189" s="124">
        <v>46220</v>
      </c>
      <c r="I189" s="125"/>
      <c r="J189" s="126" t="str">
        <f t="shared" si="4"/>
        <v>-</v>
      </c>
      <c r="K189" s="127" t="str">
        <f t="shared" si="5"/>
        <v/>
      </c>
      <c r="L189" s="120"/>
    </row>
    <row r="190" spans="1:12" ht="23.1" customHeight="1">
      <c r="A190" s="128"/>
      <c r="B190" s="129"/>
      <c r="C190" s="120" t="s">
        <v>444</v>
      </c>
      <c r="D190" s="130" t="s">
        <v>1144</v>
      </c>
      <c r="E190" s="122" t="s">
        <v>1143</v>
      </c>
      <c r="F190" s="122" t="s">
        <v>861</v>
      </c>
      <c r="G190" s="123">
        <v>60220</v>
      </c>
      <c r="H190" s="124">
        <v>60220</v>
      </c>
      <c r="I190" s="125"/>
      <c r="J190" s="126" t="str">
        <f t="shared" si="4"/>
        <v>-</v>
      </c>
      <c r="K190" s="127" t="str">
        <f t="shared" si="5"/>
        <v/>
      </c>
      <c r="L190" s="120"/>
    </row>
    <row r="191" spans="1:12" ht="23.1" customHeight="1">
      <c r="A191" s="128"/>
      <c r="B191" s="129"/>
      <c r="C191" s="120" t="s">
        <v>446</v>
      </c>
      <c r="D191" s="130" t="s">
        <v>1145</v>
      </c>
      <c r="E191" s="122" t="s">
        <v>1143</v>
      </c>
      <c r="F191" s="122" t="s">
        <v>861</v>
      </c>
      <c r="G191" s="123">
        <v>82220</v>
      </c>
      <c r="H191" s="124">
        <v>82220</v>
      </c>
      <c r="I191" s="125"/>
      <c r="J191" s="126" t="str">
        <f t="shared" si="4"/>
        <v>-</v>
      </c>
      <c r="K191" s="127" t="str">
        <f t="shared" si="5"/>
        <v/>
      </c>
      <c r="L191" s="120"/>
    </row>
    <row r="192" spans="1:12" ht="23.1" customHeight="1">
      <c r="A192" s="128"/>
      <c r="B192" s="129"/>
      <c r="C192" s="120" t="s">
        <v>452</v>
      </c>
      <c r="D192" s="130" t="s">
        <v>1146</v>
      </c>
      <c r="E192" s="122" t="s">
        <v>1143</v>
      </c>
      <c r="F192" s="122" t="s">
        <v>861</v>
      </c>
      <c r="G192" s="123">
        <v>131840</v>
      </c>
      <c r="H192" s="124">
        <v>131840</v>
      </c>
      <c r="I192" s="125"/>
      <c r="J192" s="126" t="str">
        <f t="shared" si="4"/>
        <v>-</v>
      </c>
      <c r="K192" s="127" t="str">
        <f t="shared" si="5"/>
        <v/>
      </c>
      <c r="L192" s="120"/>
    </row>
    <row r="193" spans="1:12" ht="23.1" customHeight="1">
      <c r="A193" s="128"/>
      <c r="B193" s="129"/>
      <c r="C193" s="120" t="s">
        <v>454</v>
      </c>
      <c r="D193" s="130" t="s">
        <v>1147</v>
      </c>
      <c r="E193" s="122" t="s">
        <v>95</v>
      </c>
      <c r="F193" s="122" t="s">
        <v>861</v>
      </c>
      <c r="G193" s="123">
        <v>2346000</v>
      </c>
      <c r="H193" s="124">
        <v>2346000</v>
      </c>
      <c r="I193" s="125"/>
      <c r="J193" s="126" t="str">
        <f t="shared" si="4"/>
        <v>-</v>
      </c>
      <c r="K193" s="127" t="str">
        <f t="shared" si="5"/>
        <v/>
      </c>
      <c r="L193" s="120"/>
    </row>
    <row r="194" spans="1:12" ht="23.1" customHeight="1">
      <c r="A194" s="128"/>
      <c r="B194" s="129"/>
      <c r="C194" s="120" t="s">
        <v>1272</v>
      </c>
      <c r="D194" s="130" t="s">
        <v>1273</v>
      </c>
      <c r="E194" s="122" t="s">
        <v>95</v>
      </c>
      <c r="F194" s="122" t="s">
        <v>882</v>
      </c>
      <c r="G194" s="123">
        <v>555000</v>
      </c>
      <c r="H194" s="124">
        <v>555000</v>
      </c>
      <c r="I194" s="125"/>
      <c r="J194" s="126"/>
      <c r="K194" s="127"/>
      <c r="L194" s="120"/>
    </row>
    <row r="195" spans="1:12" ht="23.1" customHeight="1">
      <c r="A195" s="128"/>
      <c r="B195" s="129"/>
      <c r="C195" s="120" t="s">
        <v>458</v>
      </c>
      <c r="D195" s="130" t="s">
        <v>1150</v>
      </c>
      <c r="E195" s="122" t="s">
        <v>16</v>
      </c>
      <c r="F195" s="122" t="s">
        <v>861</v>
      </c>
      <c r="G195" s="123">
        <v>6500</v>
      </c>
      <c r="H195" s="124">
        <v>6500</v>
      </c>
      <c r="I195" s="125"/>
      <c r="J195" s="126" t="str">
        <f t="shared" si="4"/>
        <v>-</v>
      </c>
      <c r="K195" s="127" t="str">
        <f t="shared" si="5"/>
        <v/>
      </c>
      <c r="L195" s="120"/>
    </row>
    <row r="196" spans="1:12" ht="23.1" customHeight="1">
      <c r="A196" s="128"/>
      <c r="B196" s="129"/>
      <c r="C196" s="120" t="s">
        <v>460</v>
      </c>
      <c r="D196" s="130" t="s">
        <v>1151</v>
      </c>
      <c r="E196" s="122" t="s">
        <v>1152</v>
      </c>
      <c r="F196" s="122" t="s">
        <v>861</v>
      </c>
      <c r="G196" s="123">
        <v>1684620</v>
      </c>
      <c r="H196" s="124">
        <v>1684620</v>
      </c>
      <c r="I196" s="125"/>
      <c r="J196" s="126" t="str">
        <f t="shared" ref="J196:J259" si="6">IF(K196="","-",IF(K196&gt;0,"▲","▽"))</f>
        <v>-</v>
      </c>
      <c r="K196" s="127" t="str">
        <f t="shared" ref="K196:K259" si="7">IF(H196="","",IF(G196=H196,"",(H196-G196)/G196))</f>
        <v/>
      </c>
      <c r="L196" s="120"/>
    </row>
    <row r="197" spans="1:12" ht="23.1" customHeight="1">
      <c r="A197" s="128"/>
      <c r="B197" s="129"/>
      <c r="C197" s="120" t="s">
        <v>448</v>
      </c>
      <c r="D197" s="130" t="s">
        <v>1153</v>
      </c>
      <c r="E197" s="122" t="s">
        <v>1143</v>
      </c>
      <c r="F197" s="122" t="s">
        <v>861</v>
      </c>
      <c r="G197" s="123">
        <v>2640000</v>
      </c>
      <c r="H197" s="124">
        <v>2640000</v>
      </c>
      <c r="I197" s="125"/>
      <c r="J197" s="126" t="str">
        <f t="shared" si="6"/>
        <v>-</v>
      </c>
      <c r="K197" s="127" t="str">
        <f t="shared" si="7"/>
        <v/>
      </c>
      <c r="L197" s="120"/>
    </row>
    <row r="198" spans="1:12" ht="23.1" customHeight="1">
      <c r="A198" s="131"/>
      <c r="B198" s="132"/>
      <c r="C198" s="120" t="s">
        <v>450</v>
      </c>
      <c r="D198" s="130" t="s">
        <v>1154</v>
      </c>
      <c r="E198" s="122" t="s">
        <v>95</v>
      </c>
      <c r="F198" s="122" t="s">
        <v>861</v>
      </c>
      <c r="G198" s="123">
        <v>1365000</v>
      </c>
      <c r="H198" s="124">
        <v>1365000</v>
      </c>
      <c r="I198" s="125"/>
      <c r="J198" s="126" t="str">
        <f t="shared" si="6"/>
        <v>-</v>
      </c>
      <c r="K198" s="127" t="str">
        <f t="shared" si="7"/>
        <v/>
      </c>
      <c r="L198" s="120"/>
    </row>
    <row r="199" spans="1:12" ht="23.1" customHeight="1">
      <c r="A199" s="118" t="s">
        <v>1155</v>
      </c>
      <c r="B199" s="119"/>
      <c r="C199" s="120" t="s">
        <v>463</v>
      </c>
      <c r="D199" s="130" t="s">
        <v>1156</v>
      </c>
      <c r="E199" s="122" t="s">
        <v>65</v>
      </c>
      <c r="F199" s="122" t="s">
        <v>861</v>
      </c>
      <c r="G199" s="123">
        <v>28500</v>
      </c>
      <c r="H199" s="124">
        <v>28500</v>
      </c>
      <c r="I199" s="125"/>
      <c r="J199" s="126" t="str">
        <f t="shared" si="6"/>
        <v>-</v>
      </c>
      <c r="K199" s="127" t="str">
        <f t="shared" si="7"/>
        <v/>
      </c>
      <c r="L199" s="120"/>
    </row>
    <row r="200" spans="1:12" ht="23.1" customHeight="1">
      <c r="A200" s="128"/>
      <c r="B200" s="129" t="s">
        <v>935</v>
      </c>
      <c r="C200" s="120" t="s">
        <v>465</v>
      </c>
      <c r="D200" s="130" t="s">
        <v>1157</v>
      </c>
      <c r="E200" s="122" t="s">
        <v>963</v>
      </c>
      <c r="F200" s="122" t="s">
        <v>861</v>
      </c>
      <c r="G200" s="123">
        <v>560000</v>
      </c>
      <c r="H200" s="124">
        <v>560000</v>
      </c>
      <c r="I200" s="125"/>
      <c r="J200" s="126" t="str">
        <f t="shared" si="6"/>
        <v>-</v>
      </c>
      <c r="K200" s="127" t="str">
        <f t="shared" si="7"/>
        <v/>
      </c>
      <c r="L200" s="120"/>
    </row>
    <row r="201" spans="1:12" ht="23.1" customHeight="1">
      <c r="A201" s="128"/>
      <c r="B201" s="129"/>
      <c r="C201" s="120" t="s">
        <v>471</v>
      </c>
      <c r="D201" s="130" t="s">
        <v>1158</v>
      </c>
      <c r="E201" s="122" t="s">
        <v>963</v>
      </c>
      <c r="F201" s="122" t="s">
        <v>861</v>
      </c>
      <c r="G201" s="123">
        <v>260000</v>
      </c>
      <c r="H201" s="124">
        <v>260000</v>
      </c>
      <c r="I201" s="125"/>
      <c r="J201" s="126" t="str">
        <f t="shared" si="6"/>
        <v>-</v>
      </c>
      <c r="K201" s="127" t="str">
        <f t="shared" si="7"/>
        <v/>
      </c>
      <c r="L201" s="120"/>
    </row>
    <row r="202" spans="1:12" ht="23.1" customHeight="1">
      <c r="A202" s="128"/>
      <c r="B202" s="129"/>
      <c r="C202" s="120" t="s">
        <v>1159</v>
      </c>
      <c r="D202" s="130" t="s">
        <v>1160</v>
      </c>
      <c r="E202" s="122" t="s">
        <v>68</v>
      </c>
      <c r="F202" s="122" t="s">
        <v>861</v>
      </c>
      <c r="G202" s="123">
        <v>446000</v>
      </c>
      <c r="H202" s="124">
        <v>446000</v>
      </c>
      <c r="I202" s="125"/>
      <c r="J202" s="126" t="str">
        <f t="shared" si="6"/>
        <v>-</v>
      </c>
      <c r="K202" s="127" t="str">
        <f t="shared" si="7"/>
        <v/>
      </c>
      <c r="L202" s="120"/>
    </row>
    <row r="203" spans="1:12" ht="23.1" customHeight="1">
      <c r="A203" s="128"/>
      <c r="B203" s="129"/>
      <c r="C203" s="120" t="s">
        <v>1161</v>
      </c>
      <c r="D203" s="130" t="s">
        <v>1162</v>
      </c>
      <c r="E203" s="122" t="s">
        <v>68</v>
      </c>
      <c r="F203" s="122" t="s">
        <v>861</v>
      </c>
      <c r="G203" s="123">
        <v>1371000</v>
      </c>
      <c r="H203" s="124">
        <v>1371000</v>
      </c>
      <c r="I203" s="125"/>
      <c r="J203" s="126" t="str">
        <f t="shared" si="6"/>
        <v>-</v>
      </c>
      <c r="K203" s="127" t="str">
        <f t="shared" si="7"/>
        <v/>
      </c>
      <c r="L203" s="120"/>
    </row>
    <row r="204" spans="1:12" ht="23.1" customHeight="1">
      <c r="A204" s="128"/>
      <c r="B204" s="129" t="s">
        <v>935</v>
      </c>
      <c r="C204" s="120" t="s">
        <v>481</v>
      </c>
      <c r="D204" s="130" t="s">
        <v>1163</v>
      </c>
      <c r="E204" s="122" t="s">
        <v>1164</v>
      </c>
      <c r="F204" s="122" t="s">
        <v>861</v>
      </c>
      <c r="G204" s="123">
        <v>2400</v>
      </c>
      <c r="H204" s="124">
        <v>2400</v>
      </c>
      <c r="I204" s="125"/>
      <c r="J204" s="126" t="str">
        <f t="shared" si="6"/>
        <v>-</v>
      </c>
      <c r="K204" s="127" t="str">
        <f t="shared" si="7"/>
        <v/>
      </c>
      <c r="L204" s="120"/>
    </row>
    <row r="205" spans="1:12" ht="23.1" customHeight="1">
      <c r="A205" s="128"/>
      <c r="B205" s="129" t="s">
        <v>935</v>
      </c>
      <c r="C205" s="120" t="s">
        <v>486</v>
      </c>
      <c r="D205" s="130" t="s">
        <v>1165</v>
      </c>
      <c r="E205" s="122" t="s">
        <v>1164</v>
      </c>
      <c r="F205" s="122" t="s">
        <v>861</v>
      </c>
      <c r="G205" s="123">
        <v>2400</v>
      </c>
      <c r="H205" s="124">
        <v>2400</v>
      </c>
      <c r="I205" s="125"/>
      <c r="J205" s="126" t="str">
        <f t="shared" si="6"/>
        <v>-</v>
      </c>
      <c r="K205" s="127" t="str">
        <f t="shared" si="7"/>
        <v/>
      </c>
      <c r="L205" s="120"/>
    </row>
    <row r="206" spans="1:12" ht="23.1" customHeight="1">
      <c r="A206" s="128"/>
      <c r="B206" s="129" t="s">
        <v>935</v>
      </c>
      <c r="C206" s="120" t="s">
        <v>469</v>
      </c>
      <c r="D206" s="130" t="s">
        <v>1166</v>
      </c>
      <c r="E206" s="122" t="s">
        <v>68</v>
      </c>
      <c r="F206" s="122" t="s">
        <v>861</v>
      </c>
      <c r="G206" s="123">
        <v>15000</v>
      </c>
      <c r="H206" s="124">
        <v>15000</v>
      </c>
      <c r="I206" s="125"/>
      <c r="J206" s="126" t="str">
        <f t="shared" si="6"/>
        <v>-</v>
      </c>
      <c r="K206" s="127" t="str">
        <f t="shared" si="7"/>
        <v/>
      </c>
      <c r="L206" s="120"/>
    </row>
    <row r="207" spans="1:12" ht="23.1" customHeight="1">
      <c r="A207" s="128"/>
      <c r="B207" s="129" t="s">
        <v>935</v>
      </c>
      <c r="C207" s="120" t="s">
        <v>473</v>
      </c>
      <c r="D207" s="130" t="s">
        <v>1167</v>
      </c>
      <c r="E207" s="122" t="s">
        <v>963</v>
      </c>
      <c r="F207" s="122" t="s">
        <v>861</v>
      </c>
      <c r="G207" s="123">
        <v>990000</v>
      </c>
      <c r="H207" s="124">
        <v>990000</v>
      </c>
      <c r="I207" s="125"/>
      <c r="J207" s="126" t="str">
        <f t="shared" si="6"/>
        <v>-</v>
      </c>
      <c r="K207" s="127" t="str">
        <f t="shared" si="7"/>
        <v/>
      </c>
      <c r="L207" s="120"/>
    </row>
    <row r="208" spans="1:12" ht="23.1" customHeight="1">
      <c r="A208" s="128"/>
      <c r="B208" s="129"/>
      <c r="C208" s="120" t="s">
        <v>479</v>
      </c>
      <c r="D208" s="130" t="s">
        <v>1168</v>
      </c>
      <c r="E208" s="122" t="s">
        <v>963</v>
      </c>
      <c r="F208" s="122" t="s">
        <v>861</v>
      </c>
      <c r="G208" s="123">
        <v>65400</v>
      </c>
      <c r="H208" s="124">
        <v>65400</v>
      </c>
      <c r="I208" s="125"/>
      <c r="J208" s="126" t="str">
        <f t="shared" si="6"/>
        <v>-</v>
      </c>
      <c r="K208" s="127" t="str">
        <f t="shared" si="7"/>
        <v/>
      </c>
      <c r="L208" s="120"/>
    </row>
    <row r="209" spans="1:12" ht="23.1" customHeight="1">
      <c r="A209" s="128"/>
      <c r="B209" s="129" t="s">
        <v>935</v>
      </c>
      <c r="C209" s="120" t="s">
        <v>1169</v>
      </c>
      <c r="D209" s="130" t="s">
        <v>1170</v>
      </c>
      <c r="E209" s="122" t="s">
        <v>963</v>
      </c>
      <c r="F209" s="122" t="s">
        <v>861</v>
      </c>
      <c r="G209" s="123">
        <v>133000</v>
      </c>
      <c r="H209" s="124">
        <v>133000</v>
      </c>
      <c r="I209" s="125"/>
      <c r="J209" s="126" t="str">
        <f t="shared" si="6"/>
        <v>-</v>
      </c>
      <c r="K209" s="127" t="str">
        <f t="shared" si="7"/>
        <v/>
      </c>
      <c r="L209" s="120"/>
    </row>
    <row r="210" spans="1:12" ht="23.1" customHeight="1">
      <c r="A210" s="131"/>
      <c r="B210" s="129" t="s">
        <v>935</v>
      </c>
      <c r="C210" s="120" t="s">
        <v>484</v>
      </c>
      <c r="D210" s="130" t="s">
        <v>1171</v>
      </c>
      <c r="E210" s="122" t="s">
        <v>1164</v>
      </c>
      <c r="F210" s="122" t="s">
        <v>861</v>
      </c>
      <c r="G210" s="123">
        <v>2400</v>
      </c>
      <c r="H210" s="124">
        <v>2400</v>
      </c>
      <c r="I210" s="125"/>
      <c r="J210" s="126" t="str">
        <f t="shared" si="6"/>
        <v>-</v>
      </c>
      <c r="K210" s="127" t="str">
        <f t="shared" si="7"/>
        <v/>
      </c>
      <c r="L210" s="120"/>
    </row>
    <row r="211" spans="1:12" ht="23.1" customHeight="1">
      <c r="A211" s="118" t="s">
        <v>1172</v>
      </c>
      <c r="B211" s="129" t="s">
        <v>935</v>
      </c>
      <c r="C211" s="120" t="s">
        <v>519</v>
      </c>
      <c r="D211" s="130" t="s">
        <v>1173</v>
      </c>
      <c r="E211" s="122" t="s">
        <v>65</v>
      </c>
      <c r="F211" s="122" t="s">
        <v>861</v>
      </c>
      <c r="G211" s="123">
        <v>41400</v>
      </c>
      <c r="H211" s="141">
        <v>41400</v>
      </c>
      <c r="I211" s="125"/>
      <c r="J211" s="126" t="str">
        <f t="shared" si="6"/>
        <v>-</v>
      </c>
      <c r="K211" s="127" t="str">
        <f t="shared" si="7"/>
        <v/>
      </c>
      <c r="L211" s="120"/>
    </row>
    <row r="212" spans="1:12" ht="23.1" customHeight="1">
      <c r="A212" s="128"/>
      <c r="B212" s="129" t="s">
        <v>935</v>
      </c>
      <c r="C212" s="120" t="s">
        <v>523</v>
      </c>
      <c r="D212" s="130" t="s">
        <v>1174</v>
      </c>
      <c r="E212" s="122" t="s">
        <v>65</v>
      </c>
      <c r="F212" s="122" t="s">
        <v>861</v>
      </c>
      <c r="G212" s="123">
        <v>36200</v>
      </c>
      <c r="H212" s="141">
        <v>36200</v>
      </c>
      <c r="I212" s="125"/>
      <c r="J212" s="126" t="str">
        <f t="shared" si="6"/>
        <v>-</v>
      </c>
      <c r="K212" s="127" t="str">
        <f t="shared" si="7"/>
        <v/>
      </c>
      <c r="L212" s="120"/>
    </row>
    <row r="213" spans="1:12" ht="23.1" customHeight="1">
      <c r="A213" s="128"/>
      <c r="B213" s="129" t="s">
        <v>935</v>
      </c>
      <c r="C213" s="120" t="s">
        <v>525</v>
      </c>
      <c r="D213" s="130" t="s">
        <v>1175</v>
      </c>
      <c r="E213" s="122" t="s">
        <v>65</v>
      </c>
      <c r="F213" s="122" t="s">
        <v>861</v>
      </c>
      <c r="G213" s="123">
        <v>23200</v>
      </c>
      <c r="H213" s="141">
        <v>23200</v>
      </c>
      <c r="I213" s="125"/>
      <c r="J213" s="126" t="str">
        <f t="shared" si="6"/>
        <v>-</v>
      </c>
      <c r="K213" s="127" t="str">
        <f t="shared" si="7"/>
        <v/>
      </c>
      <c r="L213" s="120"/>
    </row>
    <row r="214" spans="1:12" ht="23.1" customHeight="1">
      <c r="A214" s="131"/>
      <c r="B214" s="129" t="s">
        <v>935</v>
      </c>
      <c r="C214" s="120" t="s">
        <v>527</v>
      </c>
      <c r="D214" s="130" t="s">
        <v>1176</v>
      </c>
      <c r="E214" s="122" t="s">
        <v>65</v>
      </c>
      <c r="F214" s="122" t="s">
        <v>861</v>
      </c>
      <c r="G214" s="123">
        <v>35600</v>
      </c>
      <c r="H214" s="141">
        <v>35600</v>
      </c>
      <c r="I214" s="125"/>
      <c r="J214" s="126" t="str">
        <f t="shared" si="6"/>
        <v>-</v>
      </c>
      <c r="K214" s="127" t="str">
        <f t="shared" si="7"/>
        <v/>
      </c>
      <c r="L214" s="120"/>
    </row>
    <row r="215" spans="1:12" ht="23.1" customHeight="1">
      <c r="A215" s="118" t="s">
        <v>1177</v>
      </c>
      <c r="B215" s="129" t="s">
        <v>935</v>
      </c>
      <c r="C215" s="120" t="s">
        <v>530</v>
      </c>
      <c r="D215" s="130" t="s">
        <v>1178</v>
      </c>
      <c r="E215" s="122" t="s">
        <v>68</v>
      </c>
      <c r="F215" s="122" t="s">
        <v>861</v>
      </c>
      <c r="G215" s="123">
        <v>1380</v>
      </c>
      <c r="H215" s="141">
        <v>1380</v>
      </c>
      <c r="I215" s="125"/>
      <c r="J215" s="126" t="str">
        <f t="shared" si="6"/>
        <v>-</v>
      </c>
      <c r="K215" s="127" t="str">
        <f t="shared" si="7"/>
        <v/>
      </c>
      <c r="L215" s="120"/>
    </row>
    <row r="216" spans="1:12" ht="23.1" customHeight="1">
      <c r="A216" s="128"/>
      <c r="B216" s="129" t="s">
        <v>935</v>
      </c>
      <c r="C216" s="120" t="s">
        <v>730</v>
      </c>
      <c r="D216" s="130" t="s">
        <v>1179</v>
      </c>
      <c r="E216" s="122" t="s">
        <v>65</v>
      </c>
      <c r="F216" s="122" t="s">
        <v>861</v>
      </c>
      <c r="G216" s="123">
        <v>6850</v>
      </c>
      <c r="H216" s="141">
        <v>6850</v>
      </c>
      <c r="I216" s="125"/>
      <c r="J216" s="126" t="str">
        <f t="shared" si="6"/>
        <v>-</v>
      </c>
      <c r="K216" s="127" t="str">
        <f t="shared" si="7"/>
        <v/>
      </c>
      <c r="L216" s="120"/>
    </row>
    <row r="217" spans="1:12" ht="23.1" customHeight="1">
      <c r="A217" s="128"/>
      <c r="B217" s="129" t="s">
        <v>935</v>
      </c>
      <c r="C217" s="120" t="s">
        <v>1180</v>
      </c>
      <c r="D217" s="130" t="s">
        <v>1181</v>
      </c>
      <c r="E217" s="122" t="s">
        <v>130</v>
      </c>
      <c r="F217" s="122" t="s">
        <v>861</v>
      </c>
      <c r="G217" s="123">
        <v>7130</v>
      </c>
      <c r="H217" s="141">
        <v>7100</v>
      </c>
      <c r="I217" s="125" t="s">
        <v>1196</v>
      </c>
      <c r="J217" s="126" t="str">
        <f t="shared" si="6"/>
        <v>▽</v>
      </c>
      <c r="K217" s="127">
        <f t="shared" si="7"/>
        <v>-4.2075736325385693E-3</v>
      </c>
      <c r="L217" s="120"/>
    </row>
    <row r="218" spans="1:12" ht="23.1" customHeight="1">
      <c r="A218" s="128"/>
      <c r="B218" s="129" t="s">
        <v>935</v>
      </c>
      <c r="C218" s="120" t="s">
        <v>537</v>
      </c>
      <c r="D218" s="130" t="s">
        <v>1182</v>
      </c>
      <c r="E218" s="122" t="s">
        <v>819</v>
      </c>
      <c r="F218" s="122" t="s">
        <v>861</v>
      </c>
      <c r="G218" s="123">
        <v>4950</v>
      </c>
      <c r="H218" s="141">
        <v>4950</v>
      </c>
      <c r="I218" s="125"/>
      <c r="J218" s="126" t="str">
        <f t="shared" si="6"/>
        <v>-</v>
      </c>
      <c r="K218" s="127" t="str">
        <f t="shared" si="7"/>
        <v/>
      </c>
      <c r="L218" s="120"/>
    </row>
    <row r="219" spans="1:12" ht="23.1" customHeight="1">
      <c r="A219" s="128"/>
      <c r="B219" s="129" t="s">
        <v>935</v>
      </c>
      <c r="C219" s="120" t="s">
        <v>539</v>
      </c>
      <c r="D219" s="130" t="s">
        <v>1183</v>
      </c>
      <c r="E219" s="122" t="s">
        <v>735</v>
      </c>
      <c r="F219" s="122" t="s">
        <v>861</v>
      </c>
      <c r="G219" s="123">
        <v>21550</v>
      </c>
      <c r="H219" s="141">
        <v>21550</v>
      </c>
      <c r="I219" s="125"/>
      <c r="J219" s="126" t="str">
        <f t="shared" si="6"/>
        <v>-</v>
      </c>
      <c r="K219" s="127" t="str">
        <f t="shared" si="7"/>
        <v/>
      </c>
      <c r="L219" s="120"/>
    </row>
    <row r="220" spans="1:12" ht="23.1" customHeight="1">
      <c r="A220" s="131"/>
      <c r="B220" s="129" t="s">
        <v>935</v>
      </c>
      <c r="C220" s="120" t="s">
        <v>542</v>
      </c>
      <c r="D220" s="130" t="s">
        <v>1186</v>
      </c>
      <c r="E220" s="122" t="s">
        <v>68</v>
      </c>
      <c r="F220" s="122" t="s">
        <v>861</v>
      </c>
      <c r="G220" s="123">
        <v>2600</v>
      </c>
      <c r="H220" s="141">
        <v>2600</v>
      </c>
      <c r="I220" s="125"/>
      <c r="J220" s="126" t="str">
        <f t="shared" si="6"/>
        <v>-</v>
      </c>
      <c r="K220" s="127" t="str">
        <f t="shared" si="7"/>
        <v/>
      </c>
      <c r="L220" s="120"/>
    </row>
    <row r="221" spans="1:12" ht="23.1" customHeight="1">
      <c r="A221" s="118" t="s">
        <v>1187</v>
      </c>
      <c r="B221" s="119"/>
      <c r="C221" s="120" t="s">
        <v>545</v>
      </c>
      <c r="D221" s="130" t="s">
        <v>1188</v>
      </c>
      <c r="E221" s="122" t="s">
        <v>547</v>
      </c>
      <c r="F221" s="122" t="s">
        <v>861</v>
      </c>
      <c r="G221" s="123">
        <v>474000</v>
      </c>
      <c r="H221" s="141">
        <v>480600</v>
      </c>
      <c r="I221" s="125" t="s">
        <v>737</v>
      </c>
      <c r="J221" s="126" t="str">
        <f t="shared" si="6"/>
        <v>▲</v>
      </c>
      <c r="K221" s="127">
        <f t="shared" si="7"/>
        <v>1.3924050632911392E-2</v>
      </c>
      <c r="L221" s="120"/>
    </row>
    <row r="222" spans="1:12" ht="23.1" customHeight="1">
      <c r="A222" s="131"/>
      <c r="B222" s="132"/>
      <c r="C222" s="120" t="s">
        <v>549</v>
      </c>
      <c r="D222" s="130" t="s">
        <v>1077</v>
      </c>
      <c r="E222" s="122" t="s">
        <v>547</v>
      </c>
      <c r="F222" s="122" t="s">
        <v>861</v>
      </c>
      <c r="G222" s="123">
        <v>5480</v>
      </c>
      <c r="H222" s="141">
        <v>5520</v>
      </c>
      <c r="I222" s="125" t="s">
        <v>737</v>
      </c>
      <c r="J222" s="126" t="str">
        <f t="shared" si="6"/>
        <v>▲</v>
      </c>
      <c r="K222" s="127">
        <f t="shared" si="7"/>
        <v>7.2992700729927005E-3</v>
      </c>
      <c r="L222" s="120"/>
    </row>
    <row r="223" spans="1:12" ht="23.1" customHeight="1">
      <c r="A223" s="118" t="s">
        <v>1189</v>
      </c>
      <c r="B223" s="129" t="s">
        <v>935</v>
      </c>
      <c r="C223" s="120" t="s">
        <v>551</v>
      </c>
      <c r="D223" s="130" t="s">
        <v>1190</v>
      </c>
      <c r="E223" s="122" t="s">
        <v>68</v>
      </c>
      <c r="F223" s="122" t="s">
        <v>861</v>
      </c>
      <c r="G223" s="123">
        <v>6090</v>
      </c>
      <c r="H223" s="141">
        <v>6090</v>
      </c>
      <c r="I223" s="125"/>
      <c r="J223" s="126" t="str">
        <f t="shared" si="6"/>
        <v>-</v>
      </c>
      <c r="K223" s="127" t="str">
        <f t="shared" si="7"/>
        <v/>
      </c>
      <c r="L223" s="120"/>
    </row>
    <row r="224" spans="1:12" ht="23.1" customHeight="1">
      <c r="A224" s="128"/>
      <c r="B224" s="129" t="s">
        <v>935</v>
      </c>
      <c r="C224" s="120" t="s">
        <v>554</v>
      </c>
      <c r="D224" s="130" t="s">
        <v>1191</v>
      </c>
      <c r="E224" s="122" t="s">
        <v>65</v>
      </c>
      <c r="F224" s="122" t="s">
        <v>861</v>
      </c>
      <c r="G224" s="123">
        <v>42600</v>
      </c>
      <c r="H224" s="141">
        <v>42600</v>
      </c>
      <c r="I224" s="125"/>
      <c r="J224" s="126" t="str">
        <f t="shared" si="6"/>
        <v>-</v>
      </c>
      <c r="K224" s="127" t="str">
        <f t="shared" si="7"/>
        <v/>
      </c>
      <c r="L224" s="120"/>
    </row>
    <row r="225" spans="1:12" ht="23.1" customHeight="1">
      <c r="A225" s="128"/>
      <c r="B225" s="129" t="s">
        <v>935</v>
      </c>
      <c r="C225" s="120" t="s">
        <v>557</v>
      </c>
      <c r="D225" s="130" t="s">
        <v>1192</v>
      </c>
      <c r="E225" s="122" t="s">
        <v>65</v>
      </c>
      <c r="F225" s="122" t="s">
        <v>861</v>
      </c>
      <c r="G225" s="123">
        <v>43920</v>
      </c>
      <c r="H225" s="141">
        <v>43920</v>
      </c>
      <c r="I225" s="125"/>
      <c r="J225" s="126" t="str">
        <f t="shared" si="6"/>
        <v>-</v>
      </c>
      <c r="K225" s="127" t="str">
        <f t="shared" si="7"/>
        <v/>
      </c>
      <c r="L225" s="120"/>
    </row>
    <row r="226" spans="1:12" ht="23.1" customHeight="1">
      <c r="A226" s="128"/>
      <c r="B226" s="129" t="s">
        <v>935</v>
      </c>
      <c r="C226" s="120" t="s">
        <v>559</v>
      </c>
      <c r="D226" s="130" t="s">
        <v>1193</v>
      </c>
      <c r="E226" s="122" t="s">
        <v>1027</v>
      </c>
      <c r="F226" s="122" t="s">
        <v>861</v>
      </c>
      <c r="G226" s="123">
        <v>27500</v>
      </c>
      <c r="H226" s="141">
        <v>27500</v>
      </c>
      <c r="I226" s="125"/>
      <c r="J226" s="126" t="str">
        <f t="shared" si="6"/>
        <v>-</v>
      </c>
      <c r="K226" s="127" t="str">
        <f t="shared" si="7"/>
        <v/>
      </c>
      <c r="L226" s="120"/>
    </row>
    <row r="227" spans="1:12" ht="23.1" customHeight="1">
      <c r="A227" s="128"/>
      <c r="B227" s="129" t="s">
        <v>935</v>
      </c>
      <c r="C227" s="120" t="s">
        <v>561</v>
      </c>
      <c r="D227" s="130" t="s">
        <v>1194</v>
      </c>
      <c r="E227" s="122" t="s">
        <v>68</v>
      </c>
      <c r="F227" s="122" t="s">
        <v>861</v>
      </c>
      <c r="G227" s="123">
        <v>8500</v>
      </c>
      <c r="H227" s="141">
        <v>8500</v>
      </c>
      <c r="I227" s="125"/>
      <c r="J227" s="126" t="str">
        <f t="shared" si="6"/>
        <v>-</v>
      </c>
      <c r="K227" s="127" t="str">
        <f t="shared" si="7"/>
        <v/>
      </c>
      <c r="L227" s="120"/>
    </row>
    <row r="228" spans="1:12" ht="23.1" customHeight="1">
      <c r="A228" s="128"/>
      <c r="B228" s="129" t="s">
        <v>935</v>
      </c>
      <c r="C228" s="120" t="s">
        <v>563</v>
      </c>
      <c r="D228" s="130" t="s">
        <v>1195</v>
      </c>
      <c r="E228" s="122" t="s">
        <v>65</v>
      </c>
      <c r="F228" s="122" t="s">
        <v>861</v>
      </c>
      <c r="G228" s="123">
        <v>28967</v>
      </c>
      <c r="H228" s="141">
        <v>28967</v>
      </c>
      <c r="I228" s="125"/>
      <c r="J228" s="126" t="str">
        <f t="shared" si="6"/>
        <v>-</v>
      </c>
      <c r="K228" s="127" t="str">
        <f t="shared" si="7"/>
        <v/>
      </c>
      <c r="L228" s="120"/>
    </row>
    <row r="229" spans="1:12" ht="23.1" customHeight="1">
      <c r="A229" s="128"/>
      <c r="B229" s="129" t="s">
        <v>935</v>
      </c>
      <c r="C229" s="120" t="s">
        <v>745</v>
      </c>
      <c r="D229" s="130" t="s">
        <v>1197</v>
      </c>
      <c r="E229" s="122" t="s">
        <v>819</v>
      </c>
      <c r="F229" s="122" t="s">
        <v>861</v>
      </c>
      <c r="G229" s="123">
        <v>59500</v>
      </c>
      <c r="H229" s="141">
        <v>59500</v>
      </c>
      <c r="I229" s="125"/>
      <c r="J229" s="126" t="str">
        <f t="shared" si="6"/>
        <v>-</v>
      </c>
      <c r="K229" s="127" t="str">
        <f t="shared" si="7"/>
        <v/>
      </c>
      <c r="L229" s="120"/>
    </row>
    <row r="230" spans="1:12" ht="23.1" customHeight="1">
      <c r="A230" s="128"/>
      <c r="B230" s="129" t="s">
        <v>935</v>
      </c>
      <c r="C230" s="120" t="s">
        <v>567</v>
      </c>
      <c r="D230" s="130" t="s">
        <v>1198</v>
      </c>
      <c r="E230" s="122" t="s">
        <v>130</v>
      </c>
      <c r="F230" s="122" t="s">
        <v>861</v>
      </c>
      <c r="G230" s="123">
        <v>35900</v>
      </c>
      <c r="H230" s="141">
        <v>35900</v>
      </c>
      <c r="I230" s="125"/>
      <c r="J230" s="126" t="str">
        <f t="shared" si="6"/>
        <v>-</v>
      </c>
      <c r="K230" s="127" t="str">
        <f t="shared" si="7"/>
        <v/>
      </c>
      <c r="L230" s="120"/>
    </row>
    <row r="231" spans="1:12" ht="23.1" customHeight="1">
      <c r="A231" s="128"/>
      <c r="B231" s="129" t="s">
        <v>935</v>
      </c>
      <c r="C231" s="120" t="s">
        <v>569</v>
      </c>
      <c r="D231" s="130" t="s">
        <v>1199</v>
      </c>
      <c r="E231" s="122" t="s">
        <v>130</v>
      </c>
      <c r="F231" s="122" t="s">
        <v>861</v>
      </c>
      <c r="G231" s="123">
        <v>31300</v>
      </c>
      <c r="H231" s="141">
        <v>31300</v>
      </c>
      <c r="I231" s="125"/>
      <c r="J231" s="126" t="str">
        <f t="shared" si="6"/>
        <v>-</v>
      </c>
      <c r="K231" s="127" t="str">
        <f t="shared" si="7"/>
        <v/>
      </c>
      <c r="L231" s="120"/>
    </row>
    <row r="232" spans="1:12" ht="23.1" customHeight="1">
      <c r="A232" s="128"/>
      <c r="B232" s="129" t="s">
        <v>935</v>
      </c>
      <c r="C232" s="120" t="s">
        <v>571</v>
      </c>
      <c r="D232" s="130" t="s">
        <v>1200</v>
      </c>
      <c r="E232" s="122" t="s">
        <v>819</v>
      </c>
      <c r="F232" s="122" t="s">
        <v>861</v>
      </c>
      <c r="G232" s="123">
        <v>27170</v>
      </c>
      <c r="H232" s="141">
        <v>27170</v>
      </c>
      <c r="I232" s="125"/>
      <c r="J232" s="126" t="str">
        <f t="shared" si="6"/>
        <v>-</v>
      </c>
      <c r="K232" s="127" t="str">
        <f t="shared" si="7"/>
        <v/>
      </c>
      <c r="L232" s="120"/>
    </row>
    <row r="233" spans="1:12" ht="23.1" customHeight="1">
      <c r="A233" s="128"/>
      <c r="B233" s="129" t="s">
        <v>935</v>
      </c>
      <c r="C233" s="120" t="s">
        <v>573</v>
      </c>
      <c r="D233" s="130" t="s">
        <v>1201</v>
      </c>
      <c r="E233" s="122" t="s">
        <v>65</v>
      </c>
      <c r="F233" s="122" t="s">
        <v>861</v>
      </c>
      <c r="G233" s="123">
        <v>83050</v>
      </c>
      <c r="H233" s="141">
        <v>83050</v>
      </c>
      <c r="I233" s="125"/>
      <c r="J233" s="126" t="str">
        <f t="shared" si="6"/>
        <v>-</v>
      </c>
      <c r="K233" s="127" t="str">
        <f t="shared" si="7"/>
        <v/>
      </c>
      <c r="L233" s="120"/>
    </row>
    <row r="234" spans="1:12" ht="23.1" customHeight="1">
      <c r="A234" s="128"/>
      <c r="B234" s="129" t="s">
        <v>935</v>
      </c>
      <c r="C234" s="120" t="s">
        <v>575</v>
      </c>
      <c r="D234" s="130" t="s">
        <v>1202</v>
      </c>
      <c r="E234" s="122" t="s">
        <v>819</v>
      </c>
      <c r="F234" s="122" t="s">
        <v>861</v>
      </c>
      <c r="G234" s="123">
        <v>50800</v>
      </c>
      <c r="H234" s="141">
        <v>50800</v>
      </c>
      <c r="I234" s="125"/>
      <c r="J234" s="126" t="str">
        <f t="shared" si="6"/>
        <v>-</v>
      </c>
      <c r="K234" s="127" t="str">
        <f t="shared" si="7"/>
        <v/>
      </c>
      <c r="L234" s="120"/>
    </row>
    <row r="235" spans="1:12" ht="23.1" customHeight="1">
      <c r="A235" s="128"/>
      <c r="B235" s="129" t="s">
        <v>935</v>
      </c>
      <c r="C235" s="120" t="s">
        <v>577</v>
      </c>
      <c r="D235" s="130" t="s">
        <v>1203</v>
      </c>
      <c r="E235" s="122" t="s">
        <v>819</v>
      </c>
      <c r="F235" s="122" t="s">
        <v>861</v>
      </c>
      <c r="G235" s="123">
        <v>66000</v>
      </c>
      <c r="H235" s="141">
        <v>66000</v>
      </c>
      <c r="I235" s="125"/>
      <c r="J235" s="126" t="str">
        <f t="shared" si="6"/>
        <v>-</v>
      </c>
      <c r="K235" s="127" t="str">
        <f t="shared" si="7"/>
        <v/>
      </c>
      <c r="L235" s="120"/>
    </row>
    <row r="236" spans="1:12" ht="23.1" customHeight="1">
      <c r="A236" s="128"/>
      <c r="B236" s="129" t="s">
        <v>935</v>
      </c>
      <c r="C236" s="120" t="s">
        <v>579</v>
      </c>
      <c r="D236" s="130" t="s">
        <v>1274</v>
      </c>
      <c r="E236" s="122" t="s">
        <v>130</v>
      </c>
      <c r="F236" s="122" t="s">
        <v>861</v>
      </c>
      <c r="G236" s="123">
        <v>52700</v>
      </c>
      <c r="H236" s="141">
        <v>52700</v>
      </c>
      <c r="I236" s="125"/>
      <c r="J236" s="126" t="str">
        <f t="shared" si="6"/>
        <v>-</v>
      </c>
      <c r="K236" s="127" t="str">
        <f t="shared" si="7"/>
        <v/>
      </c>
      <c r="L236" s="120"/>
    </row>
    <row r="237" spans="1:12" ht="23.1" customHeight="1">
      <c r="A237" s="128"/>
      <c r="B237" s="129" t="s">
        <v>935</v>
      </c>
      <c r="C237" s="120" t="s">
        <v>583</v>
      </c>
      <c r="D237" s="130" t="s">
        <v>1205</v>
      </c>
      <c r="E237" s="122" t="s">
        <v>130</v>
      </c>
      <c r="F237" s="122" t="s">
        <v>861</v>
      </c>
      <c r="G237" s="123">
        <v>30400</v>
      </c>
      <c r="H237" s="141">
        <v>30400</v>
      </c>
      <c r="I237" s="125"/>
      <c r="J237" s="126" t="str">
        <f t="shared" si="6"/>
        <v>-</v>
      </c>
      <c r="K237" s="127" t="str">
        <f t="shared" si="7"/>
        <v/>
      </c>
      <c r="L237" s="120"/>
    </row>
    <row r="238" spans="1:12" ht="23.1" customHeight="1">
      <c r="A238" s="128"/>
      <c r="B238" s="129" t="s">
        <v>935</v>
      </c>
      <c r="C238" s="120" t="s">
        <v>585</v>
      </c>
      <c r="D238" s="130" t="s">
        <v>1206</v>
      </c>
      <c r="E238" s="122" t="s">
        <v>822</v>
      </c>
      <c r="F238" s="122" t="s">
        <v>861</v>
      </c>
      <c r="G238" s="123">
        <v>23500</v>
      </c>
      <c r="H238" s="141">
        <v>23500</v>
      </c>
      <c r="I238" s="125"/>
      <c r="J238" s="126" t="str">
        <f t="shared" si="6"/>
        <v>-</v>
      </c>
      <c r="K238" s="127" t="str">
        <f t="shared" si="7"/>
        <v/>
      </c>
      <c r="L238" s="120"/>
    </row>
    <row r="239" spans="1:12" ht="23.1" customHeight="1">
      <c r="A239" s="131"/>
      <c r="B239" s="129"/>
      <c r="C239" s="120" t="s">
        <v>754</v>
      </c>
      <c r="D239" s="130" t="s">
        <v>755</v>
      </c>
      <c r="E239" s="122" t="s">
        <v>130</v>
      </c>
      <c r="F239" s="122" t="s">
        <v>861</v>
      </c>
      <c r="G239" s="123">
        <v>11000</v>
      </c>
      <c r="H239" s="141">
        <v>11000</v>
      </c>
      <c r="I239" s="125"/>
      <c r="J239" s="126" t="str">
        <f t="shared" si="6"/>
        <v>-</v>
      </c>
      <c r="K239" s="127" t="str">
        <f t="shared" si="7"/>
        <v/>
      </c>
      <c r="L239" s="120"/>
    </row>
    <row r="240" spans="1:12" ht="23.1" customHeight="1">
      <c r="A240" s="118" t="s">
        <v>1207</v>
      </c>
      <c r="B240" s="119"/>
      <c r="C240" s="120" t="s">
        <v>589</v>
      </c>
      <c r="D240" s="130" t="s">
        <v>1208</v>
      </c>
      <c r="E240" s="122" t="s">
        <v>1209</v>
      </c>
      <c r="F240" s="122" t="s">
        <v>861</v>
      </c>
      <c r="G240" s="123">
        <v>262000</v>
      </c>
      <c r="H240" s="141">
        <v>262000</v>
      </c>
      <c r="I240" s="125"/>
      <c r="J240" s="126" t="str">
        <f t="shared" si="6"/>
        <v>-</v>
      </c>
      <c r="K240" s="127" t="str">
        <f t="shared" si="7"/>
        <v/>
      </c>
      <c r="L240" s="120"/>
    </row>
    <row r="241" spans="1:12" ht="23.1" customHeight="1">
      <c r="A241" s="128"/>
      <c r="B241" s="129"/>
      <c r="C241" s="120" t="s">
        <v>592</v>
      </c>
      <c r="D241" s="130" t="s">
        <v>1210</v>
      </c>
      <c r="E241" s="122" t="s">
        <v>1209</v>
      </c>
      <c r="F241" s="122" t="s">
        <v>861</v>
      </c>
      <c r="G241" s="123">
        <v>202500</v>
      </c>
      <c r="H241" s="141">
        <v>202500</v>
      </c>
      <c r="I241" s="125"/>
      <c r="J241" s="126" t="str">
        <f t="shared" si="6"/>
        <v>-</v>
      </c>
      <c r="K241" s="127" t="str">
        <f t="shared" si="7"/>
        <v/>
      </c>
      <c r="L241" s="120"/>
    </row>
    <row r="242" spans="1:12" ht="23.1" customHeight="1">
      <c r="A242" s="128"/>
      <c r="B242" s="129"/>
      <c r="C242" s="120" t="s">
        <v>595</v>
      </c>
      <c r="D242" s="130" t="s">
        <v>1211</v>
      </c>
      <c r="E242" s="122" t="s">
        <v>1209</v>
      </c>
      <c r="F242" s="122" t="s">
        <v>861</v>
      </c>
      <c r="G242" s="123">
        <v>385000</v>
      </c>
      <c r="H242" s="141">
        <v>385000</v>
      </c>
      <c r="I242" s="125"/>
      <c r="J242" s="126" t="str">
        <f t="shared" si="6"/>
        <v>-</v>
      </c>
      <c r="K242" s="127" t="str">
        <f t="shared" si="7"/>
        <v/>
      </c>
      <c r="L242" s="120"/>
    </row>
    <row r="243" spans="1:12" ht="23.1" customHeight="1">
      <c r="A243" s="128"/>
      <c r="B243" s="129"/>
      <c r="C243" s="120" t="s">
        <v>825</v>
      </c>
      <c r="D243" s="130" t="s">
        <v>1212</v>
      </c>
      <c r="E243" s="122" t="s">
        <v>1209</v>
      </c>
      <c r="F243" s="122" t="s">
        <v>861</v>
      </c>
      <c r="G243" s="123">
        <v>1520000</v>
      </c>
      <c r="H243" s="141">
        <v>1520000</v>
      </c>
      <c r="I243" s="125"/>
      <c r="J243" s="126" t="str">
        <f t="shared" si="6"/>
        <v>-</v>
      </c>
      <c r="K243" s="127" t="str">
        <f t="shared" si="7"/>
        <v/>
      </c>
      <c r="L243" s="120"/>
    </row>
    <row r="244" spans="1:12" ht="23.1" customHeight="1">
      <c r="A244" s="128"/>
      <c r="B244" s="129"/>
      <c r="C244" s="120" t="s">
        <v>599</v>
      </c>
      <c r="D244" s="130" t="s">
        <v>653</v>
      </c>
      <c r="E244" s="122" t="s">
        <v>1213</v>
      </c>
      <c r="F244" s="122" t="s">
        <v>861</v>
      </c>
      <c r="G244" s="123">
        <v>11230</v>
      </c>
      <c r="H244" s="141">
        <v>12240</v>
      </c>
      <c r="I244" s="125" t="s">
        <v>1214</v>
      </c>
      <c r="J244" s="126" t="str">
        <f t="shared" si="6"/>
        <v>▲</v>
      </c>
      <c r="K244" s="127">
        <f t="shared" si="7"/>
        <v>8.9937666963490648E-2</v>
      </c>
      <c r="L244" s="120"/>
    </row>
    <row r="245" spans="1:12" ht="23.1" customHeight="1">
      <c r="A245" s="128"/>
      <c r="B245" s="129"/>
      <c r="C245" s="120" t="s">
        <v>603</v>
      </c>
      <c r="D245" s="130" t="s">
        <v>1215</v>
      </c>
      <c r="E245" s="122" t="s">
        <v>130</v>
      </c>
      <c r="F245" s="122" t="s">
        <v>861</v>
      </c>
      <c r="G245" s="123">
        <v>23390</v>
      </c>
      <c r="H245" s="141">
        <v>24430</v>
      </c>
      <c r="I245" s="125" t="s">
        <v>1214</v>
      </c>
      <c r="J245" s="126" t="str">
        <f t="shared" si="6"/>
        <v>▲</v>
      </c>
      <c r="K245" s="127">
        <f t="shared" si="7"/>
        <v>4.4463445917058572E-2</v>
      </c>
      <c r="L245" s="120"/>
    </row>
    <row r="246" spans="1:12" ht="23.1" customHeight="1">
      <c r="A246" s="128"/>
      <c r="B246" s="129"/>
      <c r="C246" s="120" t="s">
        <v>605</v>
      </c>
      <c r="D246" s="130" t="s">
        <v>1216</v>
      </c>
      <c r="E246" s="122" t="s">
        <v>1213</v>
      </c>
      <c r="F246" s="122" t="s">
        <v>861</v>
      </c>
      <c r="G246" s="123">
        <v>13120</v>
      </c>
      <c r="H246" s="141">
        <v>9730</v>
      </c>
      <c r="I246" s="125" t="s">
        <v>1218</v>
      </c>
      <c r="J246" s="126" t="str">
        <f t="shared" si="6"/>
        <v>▽</v>
      </c>
      <c r="K246" s="127">
        <f t="shared" si="7"/>
        <v>-0.25838414634146339</v>
      </c>
      <c r="L246" s="120"/>
    </row>
    <row r="247" spans="1:12" ht="23.1" customHeight="1">
      <c r="A247" s="128"/>
      <c r="B247" s="129"/>
      <c r="C247" s="120" t="s">
        <v>607</v>
      </c>
      <c r="D247" s="130" t="s">
        <v>1217</v>
      </c>
      <c r="E247" s="122" t="s">
        <v>65</v>
      </c>
      <c r="F247" s="122" t="s">
        <v>861</v>
      </c>
      <c r="G247" s="123">
        <v>13910</v>
      </c>
      <c r="H247" s="141">
        <v>12830</v>
      </c>
      <c r="I247" s="142" t="s">
        <v>1218</v>
      </c>
      <c r="J247" s="126" t="str">
        <f t="shared" si="6"/>
        <v>▽</v>
      </c>
      <c r="K247" s="127">
        <f t="shared" si="7"/>
        <v>-7.7641984184040252E-2</v>
      </c>
      <c r="L247" s="120"/>
    </row>
    <row r="248" spans="1:12" ht="23.1" customHeight="1">
      <c r="A248" s="128"/>
      <c r="B248" s="129"/>
      <c r="C248" s="120" t="s">
        <v>610</v>
      </c>
      <c r="D248" s="130" t="s">
        <v>1217</v>
      </c>
      <c r="E248" s="122" t="s">
        <v>65</v>
      </c>
      <c r="F248" s="122" t="s">
        <v>861</v>
      </c>
      <c r="G248" s="123">
        <v>14370</v>
      </c>
      <c r="H248" s="141">
        <v>23370</v>
      </c>
      <c r="I248" s="125" t="s">
        <v>1214</v>
      </c>
      <c r="J248" s="126" t="str">
        <f t="shared" si="6"/>
        <v>▲</v>
      </c>
      <c r="K248" s="127">
        <f t="shared" si="7"/>
        <v>0.62630480167014613</v>
      </c>
      <c r="L248" s="120"/>
    </row>
    <row r="249" spans="1:12" ht="23.1" customHeight="1">
      <c r="A249" s="128"/>
      <c r="B249" s="129"/>
      <c r="C249" s="120" t="s">
        <v>612</v>
      </c>
      <c r="D249" s="130" t="s">
        <v>1215</v>
      </c>
      <c r="E249" s="122" t="s">
        <v>65</v>
      </c>
      <c r="F249" s="122" t="s">
        <v>861</v>
      </c>
      <c r="G249" s="123">
        <v>68820</v>
      </c>
      <c r="H249" s="141">
        <v>68580</v>
      </c>
      <c r="I249" s="142" t="s">
        <v>1218</v>
      </c>
      <c r="J249" s="126" t="str">
        <f t="shared" si="6"/>
        <v>▽</v>
      </c>
      <c r="K249" s="127">
        <f t="shared" si="7"/>
        <v>-3.4873583260680036E-3</v>
      </c>
      <c r="L249" s="120"/>
    </row>
    <row r="250" spans="1:12" ht="23.1" customHeight="1">
      <c r="A250" s="128"/>
      <c r="B250" s="129"/>
      <c r="C250" s="120" t="s">
        <v>614</v>
      </c>
      <c r="D250" s="130" t="s">
        <v>1215</v>
      </c>
      <c r="E250" s="122" t="s">
        <v>65</v>
      </c>
      <c r="F250" s="122" t="s">
        <v>861</v>
      </c>
      <c r="G250" s="123">
        <v>34520</v>
      </c>
      <c r="H250" s="141">
        <v>35550</v>
      </c>
      <c r="I250" s="125" t="s">
        <v>1214</v>
      </c>
      <c r="J250" s="126" t="str">
        <f t="shared" si="6"/>
        <v>▲</v>
      </c>
      <c r="K250" s="127">
        <f t="shared" si="7"/>
        <v>2.9837775202780997E-2</v>
      </c>
      <c r="L250" s="120"/>
    </row>
    <row r="251" spans="1:12" ht="23.1" customHeight="1">
      <c r="A251" s="128"/>
      <c r="B251" s="129"/>
      <c r="C251" s="120" t="s">
        <v>617</v>
      </c>
      <c r="D251" s="130" t="s">
        <v>1219</v>
      </c>
      <c r="E251" s="122" t="s">
        <v>65</v>
      </c>
      <c r="F251" s="122" t="s">
        <v>861</v>
      </c>
      <c r="G251" s="123">
        <v>43550</v>
      </c>
      <c r="H251" s="141">
        <v>35140</v>
      </c>
      <c r="I251" s="125" t="s">
        <v>862</v>
      </c>
      <c r="J251" s="126" t="str">
        <f t="shared" si="6"/>
        <v>▽</v>
      </c>
      <c r="K251" s="127">
        <f t="shared" si="7"/>
        <v>-0.19311136624569461</v>
      </c>
      <c r="L251" s="120"/>
    </row>
    <row r="252" spans="1:12" ht="23.1" customHeight="1">
      <c r="A252" s="128"/>
      <c r="B252" s="129"/>
      <c r="C252" s="120" t="s">
        <v>1220</v>
      </c>
      <c r="D252" s="130" t="s">
        <v>1221</v>
      </c>
      <c r="E252" s="122" t="s">
        <v>65</v>
      </c>
      <c r="F252" s="122" t="s">
        <v>861</v>
      </c>
      <c r="G252" s="123">
        <v>18730</v>
      </c>
      <c r="H252" s="141">
        <v>20220</v>
      </c>
      <c r="I252" s="125" t="s">
        <v>1214</v>
      </c>
      <c r="J252" s="126" t="str">
        <f t="shared" si="6"/>
        <v>▲</v>
      </c>
      <c r="K252" s="127">
        <f t="shared" si="7"/>
        <v>7.95515216230646E-2</v>
      </c>
      <c r="L252" s="120"/>
    </row>
    <row r="253" spans="1:12" ht="23.1" customHeight="1">
      <c r="A253" s="128"/>
      <c r="B253" s="129"/>
      <c r="C253" s="120" t="s">
        <v>828</v>
      </c>
      <c r="D253" s="130" t="s">
        <v>843</v>
      </c>
      <c r="E253" s="122" t="s">
        <v>1222</v>
      </c>
      <c r="F253" s="122" t="s">
        <v>861</v>
      </c>
      <c r="G253" s="123">
        <v>1720</v>
      </c>
      <c r="H253" s="141">
        <v>1880</v>
      </c>
      <c r="I253" s="125" t="s">
        <v>1214</v>
      </c>
      <c r="J253" s="126" t="str">
        <f t="shared" si="6"/>
        <v>▲</v>
      </c>
      <c r="K253" s="127">
        <f t="shared" si="7"/>
        <v>9.3023255813953487E-2</v>
      </c>
      <c r="L253" s="120"/>
    </row>
    <row r="254" spans="1:12" ht="23.1" customHeight="1">
      <c r="A254" s="128"/>
      <c r="B254" s="129"/>
      <c r="C254" s="120" t="s">
        <v>623</v>
      </c>
      <c r="D254" s="130" t="s">
        <v>1223</v>
      </c>
      <c r="E254" s="122" t="s">
        <v>1224</v>
      </c>
      <c r="F254" s="122" t="s">
        <v>861</v>
      </c>
      <c r="G254" s="123">
        <v>16330</v>
      </c>
      <c r="H254" s="141">
        <v>18830</v>
      </c>
      <c r="I254" s="142" t="s">
        <v>1214</v>
      </c>
      <c r="J254" s="126" t="str">
        <f t="shared" si="6"/>
        <v>▲</v>
      </c>
      <c r="K254" s="127">
        <f t="shared" si="7"/>
        <v>0.15309246785058175</v>
      </c>
      <c r="L254" s="120"/>
    </row>
    <row r="255" spans="1:12" ht="23.1" customHeight="1">
      <c r="A255" s="128"/>
      <c r="B255" s="129"/>
      <c r="C255" s="120" t="s">
        <v>626</v>
      </c>
      <c r="D255" s="130" t="s">
        <v>1275</v>
      </c>
      <c r="E255" s="122" t="s">
        <v>16</v>
      </c>
      <c r="F255" s="122" t="s">
        <v>861</v>
      </c>
      <c r="G255" s="123"/>
      <c r="H255" s="141"/>
      <c r="I255" s="143"/>
      <c r="J255" s="126" t="str">
        <f t="shared" si="6"/>
        <v>-</v>
      </c>
      <c r="K255" s="127" t="str">
        <f t="shared" si="7"/>
        <v/>
      </c>
      <c r="L255" s="120"/>
    </row>
    <row r="256" spans="1:12" ht="23.1" customHeight="1">
      <c r="A256" s="128"/>
      <c r="B256" s="129"/>
      <c r="C256" s="120" t="s">
        <v>626</v>
      </c>
      <c r="D256" s="130" t="s">
        <v>1276</v>
      </c>
      <c r="E256" s="122" t="s">
        <v>16</v>
      </c>
      <c r="F256" s="122" t="s">
        <v>861</v>
      </c>
      <c r="G256" s="123">
        <v>6470</v>
      </c>
      <c r="H256" s="141">
        <v>6470</v>
      </c>
      <c r="I256" s="143"/>
      <c r="J256" s="126"/>
      <c r="K256" s="127"/>
      <c r="L256" s="120"/>
    </row>
    <row r="257" spans="1:12" ht="23.1" customHeight="1">
      <c r="A257" s="128"/>
      <c r="B257" s="129"/>
      <c r="C257" s="120" t="s">
        <v>629</v>
      </c>
      <c r="D257" s="130" t="s">
        <v>1226</v>
      </c>
      <c r="E257" s="122" t="s">
        <v>822</v>
      </c>
      <c r="F257" s="122" t="s">
        <v>861</v>
      </c>
      <c r="G257" s="123">
        <v>35550</v>
      </c>
      <c r="H257" s="141">
        <v>35550</v>
      </c>
      <c r="I257" s="142"/>
      <c r="J257" s="126" t="str">
        <f t="shared" si="6"/>
        <v>-</v>
      </c>
      <c r="K257" s="127" t="str">
        <f t="shared" ref="K257:K276" si="8">IF(H257="","",IF(G257=H257,"",(H257-G257)/G257))</f>
        <v/>
      </c>
      <c r="L257" s="120"/>
    </row>
    <row r="258" spans="1:12" ht="23.1" customHeight="1">
      <c r="A258" s="128"/>
      <c r="B258" s="129"/>
      <c r="C258" s="120" t="s">
        <v>632</v>
      </c>
      <c r="D258" s="130" t="s">
        <v>1227</v>
      </c>
      <c r="E258" s="122" t="s">
        <v>822</v>
      </c>
      <c r="F258" s="122" t="s">
        <v>861</v>
      </c>
      <c r="G258" s="123">
        <v>54100</v>
      </c>
      <c r="H258" s="141">
        <v>54100</v>
      </c>
      <c r="I258" s="125"/>
      <c r="J258" s="126" t="str">
        <f t="shared" si="6"/>
        <v>-</v>
      </c>
      <c r="K258" s="127" t="str">
        <f t="shared" si="8"/>
        <v/>
      </c>
      <c r="L258" s="120"/>
    </row>
    <row r="259" spans="1:12" ht="23.1" customHeight="1">
      <c r="A259" s="128"/>
      <c r="B259" s="129"/>
      <c r="C259" s="120" t="s">
        <v>1228</v>
      </c>
      <c r="D259" s="130" t="s">
        <v>1217</v>
      </c>
      <c r="E259" s="122" t="s">
        <v>65</v>
      </c>
      <c r="F259" s="122" t="s">
        <v>861</v>
      </c>
      <c r="G259" s="123">
        <v>42440</v>
      </c>
      <c r="H259" s="141">
        <v>39880</v>
      </c>
      <c r="I259" s="142" t="s">
        <v>1218</v>
      </c>
      <c r="J259" s="126" t="str">
        <f t="shared" si="6"/>
        <v>▽</v>
      </c>
      <c r="K259" s="127">
        <f t="shared" si="8"/>
        <v>-6.0320452403393024E-2</v>
      </c>
      <c r="L259" s="120"/>
    </row>
    <row r="260" spans="1:12" ht="23.1" customHeight="1">
      <c r="A260" s="128"/>
      <c r="B260" s="129"/>
      <c r="C260" s="120" t="s">
        <v>636</v>
      </c>
      <c r="D260" s="130" t="s">
        <v>1229</v>
      </c>
      <c r="E260" s="122" t="s">
        <v>65</v>
      </c>
      <c r="F260" s="122" t="s">
        <v>861</v>
      </c>
      <c r="G260" s="123">
        <v>69760</v>
      </c>
      <c r="H260" s="141">
        <v>63820</v>
      </c>
      <c r="I260" s="142" t="s">
        <v>1218</v>
      </c>
      <c r="J260" s="126" t="str">
        <f t="shared" ref="J260:J294" si="9">IF(K260="","-",IF(K260&gt;0,"▲","▽"))</f>
        <v>▽</v>
      </c>
      <c r="K260" s="127">
        <f t="shared" si="8"/>
        <v>-8.5149082568807336E-2</v>
      </c>
      <c r="L260" s="120"/>
    </row>
    <row r="261" spans="1:12" ht="23.1" customHeight="1">
      <c r="A261" s="128"/>
      <c r="B261" s="129"/>
      <c r="C261" s="120" t="s">
        <v>1230</v>
      </c>
      <c r="D261" s="130" t="s">
        <v>1231</v>
      </c>
      <c r="E261" s="122" t="s">
        <v>16</v>
      </c>
      <c r="F261" s="122" t="s">
        <v>861</v>
      </c>
      <c r="G261" s="123">
        <v>53255</v>
      </c>
      <c r="H261" s="141">
        <v>56086</v>
      </c>
      <c r="I261" s="125" t="s">
        <v>1214</v>
      </c>
      <c r="J261" s="126" t="str">
        <f t="shared" si="9"/>
        <v>▲</v>
      </c>
      <c r="K261" s="127">
        <f t="shared" si="8"/>
        <v>5.3159327762651393E-2</v>
      </c>
      <c r="L261" s="120"/>
    </row>
    <row r="262" spans="1:12" ht="23.1" customHeight="1">
      <c r="A262" s="128"/>
      <c r="B262" s="129"/>
      <c r="C262" s="120" t="s">
        <v>642</v>
      </c>
      <c r="D262" s="130" t="s">
        <v>1232</v>
      </c>
      <c r="E262" s="122" t="s">
        <v>16</v>
      </c>
      <c r="F262" s="122" t="s">
        <v>861</v>
      </c>
      <c r="G262" s="123">
        <v>5637</v>
      </c>
      <c r="H262" s="141">
        <v>5358</v>
      </c>
      <c r="I262" s="142" t="s">
        <v>1218</v>
      </c>
      <c r="J262" s="126" t="str">
        <f t="shared" si="9"/>
        <v>▽</v>
      </c>
      <c r="K262" s="127">
        <f t="shared" si="8"/>
        <v>-4.9494411921234702E-2</v>
      </c>
      <c r="L262" s="120"/>
    </row>
    <row r="263" spans="1:12" ht="23.1" customHeight="1">
      <c r="A263" s="128"/>
      <c r="B263" s="129"/>
      <c r="C263" s="120" t="s">
        <v>644</v>
      </c>
      <c r="D263" s="130" t="s">
        <v>1233</v>
      </c>
      <c r="E263" s="122" t="s">
        <v>16</v>
      </c>
      <c r="F263" s="122" t="s">
        <v>861</v>
      </c>
      <c r="G263" s="123">
        <v>3440</v>
      </c>
      <c r="H263" s="141">
        <v>3429</v>
      </c>
      <c r="I263" s="125" t="s">
        <v>1218</v>
      </c>
      <c r="J263" s="126" t="str">
        <f t="shared" si="9"/>
        <v>▽</v>
      </c>
      <c r="K263" s="127">
        <f t="shared" si="8"/>
        <v>-3.1976744186046511E-3</v>
      </c>
      <c r="L263" s="120"/>
    </row>
    <row r="264" spans="1:12" ht="23.1" customHeight="1">
      <c r="A264" s="131"/>
      <c r="B264" s="132"/>
      <c r="C264" s="120" t="s">
        <v>1234</v>
      </c>
      <c r="D264" s="130" t="s">
        <v>1235</v>
      </c>
      <c r="E264" s="122" t="s">
        <v>1236</v>
      </c>
      <c r="F264" s="122" t="s">
        <v>861</v>
      </c>
      <c r="G264" s="123">
        <v>1727</v>
      </c>
      <c r="H264" s="141">
        <v>1726</v>
      </c>
      <c r="I264" s="142" t="s">
        <v>1218</v>
      </c>
      <c r="J264" s="126" t="str">
        <f t="shared" si="9"/>
        <v>▽</v>
      </c>
      <c r="K264" s="127">
        <f t="shared" si="8"/>
        <v>-5.7903879559930511E-4</v>
      </c>
      <c r="L264" s="120"/>
    </row>
    <row r="265" spans="1:12" ht="23.1" customHeight="1">
      <c r="A265" s="118" t="s">
        <v>1237</v>
      </c>
      <c r="B265" s="119"/>
      <c r="C265" s="121" t="s">
        <v>1238</v>
      </c>
      <c r="D265" s="130" t="s">
        <v>1277</v>
      </c>
      <c r="E265" s="122" t="s">
        <v>65</v>
      </c>
      <c r="F265" s="122" t="s">
        <v>861</v>
      </c>
      <c r="G265" s="123">
        <v>73720</v>
      </c>
      <c r="H265" s="141">
        <v>63170</v>
      </c>
      <c r="I265" s="125" t="s">
        <v>1218</v>
      </c>
      <c r="J265" s="126" t="str">
        <f t="shared" si="9"/>
        <v>▽</v>
      </c>
      <c r="K265" s="127">
        <f t="shared" si="8"/>
        <v>-0.14310906131307652</v>
      </c>
      <c r="L265" s="120"/>
    </row>
    <row r="266" spans="1:12" ht="23.1" customHeight="1">
      <c r="A266" s="128"/>
      <c r="B266" s="129"/>
      <c r="C266" s="120" t="s">
        <v>652</v>
      </c>
      <c r="D266" s="130" t="s">
        <v>1240</v>
      </c>
      <c r="E266" s="122" t="s">
        <v>65</v>
      </c>
      <c r="F266" s="122" t="s">
        <v>861</v>
      </c>
      <c r="G266" s="123">
        <v>53940</v>
      </c>
      <c r="H266" s="141">
        <v>42940</v>
      </c>
      <c r="I266" s="125" t="s">
        <v>1218</v>
      </c>
      <c r="J266" s="126" t="str">
        <f t="shared" si="9"/>
        <v>▽</v>
      </c>
      <c r="K266" s="127">
        <f t="shared" si="8"/>
        <v>-0.20393029291805709</v>
      </c>
      <c r="L266" s="120"/>
    </row>
    <row r="267" spans="1:12" ht="23.1" customHeight="1">
      <c r="A267" s="128"/>
      <c r="B267" s="129"/>
      <c r="C267" s="120" t="s">
        <v>654</v>
      </c>
      <c r="D267" s="130" t="s">
        <v>1241</v>
      </c>
      <c r="E267" s="122" t="s">
        <v>65</v>
      </c>
      <c r="F267" s="122" t="s">
        <v>861</v>
      </c>
      <c r="G267" s="123">
        <v>53440</v>
      </c>
      <c r="H267" s="141">
        <v>46780</v>
      </c>
      <c r="I267" s="142" t="s">
        <v>1218</v>
      </c>
      <c r="J267" s="126" t="str">
        <f t="shared" si="9"/>
        <v>▽</v>
      </c>
      <c r="K267" s="127">
        <f t="shared" si="8"/>
        <v>-0.12462574850299402</v>
      </c>
      <c r="L267" s="120"/>
    </row>
    <row r="268" spans="1:12" ht="23.1" customHeight="1">
      <c r="A268" s="128"/>
      <c r="B268" s="129"/>
      <c r="C268" s="120" t="s">
        <v>656</v>
      </c>
      <c r="D268" s="130" t="s">
        <v>1242</v>
      </c>
      <c r="E268" s="122" t="s">
        <v>65</v>
      </c>
      <c r="F268" s="122" t="s">
        <v>861</v>
      </c>
      <c r="G268" s="123">
        <v>26880</v>
      </c>
      <c r="H268" s="141">
        <v>24350</v>
      </c>
      <c r="I268" s="125" t="s">
        <v>1218</v>
      </c>
      <c r="J268" s="126" t="str">
        <f t="shared" si="9"/>
        <v>▽</v>
      </c>
      <c r="K268" s="127">
        <f t="shared" si="8"/>
        <v>-9.4122023809523808E-2</v>
      </c>
      <c r="L268" s="120"/>
    </row>
    <row r="269" spans="1:12" ht="23.1" customHeight="1">
      <c r="A269" s="128"/>
      <c r="B269" s="129"/>
      <c r="C269" s="120" t="s">
        <v>658</v>
      </c>
      <c r="D269" s="130" t="s">
        <v>1243</v>
      </c>
      <c r="E269" s="122" t="s">
        <v>65</v>
      </c>
      <c r="F269" s="122" t="s">
        <v>861</v>
      </c>
      <c r="G269" s="123">
        <v>141210</v>
      </c>
      <c r="H269" s="141">
        <v>169030</v>
      </c>
      <c r="I269" s="142" t="s">
        <v>1214</v>
      </c>
      <c r="J269" s="126" t="str">
        <f t="shared" si="9"/>
        <v>▲</v>
      </c>
      <c r="K269" s="127">
        <f t="shared" si="8"/>
        <v>0.19701154309184901</v>
      </c>
      <c r="L269" s="120"/>
    </row>
    <row r="270" spans="1:12" ht="23.1" customHeight="1">
      <c r="A270" s="128"/>
      <c r="B270" s="129"/>
      <c r="C270" s="120" t="s">
        <v>1244</v>
      </c>
      <c r="D270" s="130" t="s">
        <v>1245</v>
      </c>
      <c r="E270" s="122" t="s">
        <v>65</v>
      </c>
      <c r="F270" s="122" t="s">
        <v>861</v>
      </c>
      <c r="G270" s="123">
        <v>138070</v>
      </c>
      <c r="H270" s="141">
        <v>168720</v>
      </c>
      <c r="I270" s="125" t="s">
        <v>1214</v>
      </c>
      <c r="J270" s="126" t="str">
        <f t="shared" si="9"/>
        <v>▲</v>
      </c>
      <c r="K270" s="127">
        <f t="shared" si="8"/>
        <v>0.2219888462374158</v>
      </c>
      <c r="L270" s="120"/>
    </row>
    <row r="271" spans="1:12" ht="23.1" customHeight="1">
      <c r="A271" s="128"/>
      <c r="B271" s="129"/>
      <c r="C271" s="120" t="s">
        <v>662</v>
      </c>
      <c r="D271" s="130" t="s">
        <v>843</v>
      </c>
      <c r="E271" s="122" t="s">
        <v>16</v>
      </c>
      <c r="F271" s="122" t="s">
        <v>861</v>
      </c>
      <c r="G271" s="123">
        <v>10400</v>
      </c>
      <c r="H271" s="141">
        <v>11300</v>
      </c>
      <c r="I271" s="125" t="s">
        <v>1214</v>
      </c>
      <c r="J271" s="126" t="str">
        <f t="shared" si="9"/>
        <v>▲</v>
      </c>
      <c r="K271" s="127">
        <f t="shared" si="8"/>
        <v>8.6538461538461536E-2</v>
      </c>
      <c r="L271" s="120"/>
    </row>
    <row r="272" spans="1:12" ht="23.1" customHeight="1">
      <c r="A272" s="131"/>
      <c r="B272" s="132"/>
      <c r="C272" s="120" t="s">
        <v>1246</v>
      </c>
      <c r="D272" s="130" t="s">
        <v>1247</v>
      </c>
      <c r="E272" s="122" t="s">
        <v>16</v>
      </c>
      <c r="F272" s="122" t="s">
        <v>861</v>
      </c>
      <c r="G272" s="123">
        <v>13670</v>
      </c>
      <c r="H272" s="141"/>
      <c r="I272" s="125"/>
      <c r="J272" s="126" t="str">
        <f t="shared" si="9"/>
        <v>-</v>
      </c>
      <c r="K272" s="127" t="str">
        <f t="shared" si="8"/>
        <v/>
      </c>
      <c r="L272" s="120"/>
    </row>
    <row r="273" spans="1:12" ht="23.1" customHeight="1">
      <c r="A273" s="118" t="s">
        <v>1248</v>
      </c>
      <c r="B273" s="119"/>
      <c r="C273" s="120" t="s">
        <v>667</v>
      </c>
      <c r="D273" s="130" t="s">
        <v>668</v>
      </c>
      <c r="E273" s="122" t="s">
        <v>65</v>
      </c>
      <c r="F273" s="122" t="s">
        <v>861</v>
      </c>
      <c r="G273" s="123">
        <v>16850</v>
      </c>
      <c r="H273" s="141">
        <v>11800</v>
      </c>
      <c r="I273" s="142" t="s">
        <v>1218</v>
      </c>
      <c r="J273" s="126" t="str">
        <f t="shared" si="9"/>
        <v>▽</v>
      </c>
      <c r="K273" s="127">
        <f t="shared" si="8"/>
        <v>-0.29970326409495551</v>
      </c>
      <c r="L273" s="120"/>
    </row>
    <row r="274" spans="1:12" ht="23.1" customHeight="1">
      <c r="A274" s="128"/>
      <c r="B274" s="129"/>
      <c r="C274" s="120" t="s">
        <v>669</v>
      </c>
      <c r="D274" s="130" t="s">
        <v>1249</v>
      </c>
      <c r="E274" s="122" t="s">
        <v>16</v>
      </c>
      <c r="F274" s="122" t="s">
        <v>861</v>
      </c>
      <c r="G274" s="123">
        <v>60710</v>
      </c>
      <c r="H274" s="141">
        <v>60380</v>
      </c>
      <c r="I274" s="125" t="s">
        <v>1218</v>
      </c>
      <c r="J274" s="126" t="str">
        <f t="shared" si="9"/>
        <v>▽</v>
      </c>
      <c r="K274" s="127">
        <f t="shared" si="8"/>
        <v>-5.4356778125514739E-3</v>
      </c>
      <c r="L274" s="120"/>
    </row>
    <row r="275" spans="1:12" ht="23.1" customHeight="1">
      <c r="A275" s="128"/>
      <c r="B275" s="129"/>
      <c r="C275" s="120" t="s">
        <v>671</v>
      </c>
      <c r="D275" s="130" t="s">
        <v>1250</v>
      </c>
      <c r="E275" s="122" t="s">
        <v>1251</v>
      </c>
      <c r="F275" s="122" t="s">
        <v>861</v>
      </c>
      <c r="G275" s="123">
        <v>25000</v>
      </c>
      <c r="H275" s="141">
        <v>25000</v>
      </c>
      <c r="I275" s="125"/>
      <c r="J275" s="126" t="str">
        <f t="shared" si="9"/>
        <v>-</v>
      </c>
      <c r="K275" s="127" t="str">
        <f t="shared" si="8"/>
        <v/>
      </c>
      <c r="L275" s="120"/>
    </row>
    <row r="276" spans="1:12" ht="23.1" customHeight="1">
      <c r="A276" s="131"/>
      <c r="B276" s="132"/>
      <c r="C276" s="120" t="s">
        <v>675</v>
      </c>
      <c r="D276" s="130" t="s">
        <v>1252</v>
      </c>
      <c r="E276" s="122" t="s">
        <v>822</v>
      </c>
      <c r="F276" s="122" t="s">
        <v>861</v>
      </c>
      <c r="G276" s="123">
        <v>15400</v>
      </c>
      <c r="H276" s="141">
        <v>16600</v>
      </c>
      <c r="I276" s="125" t="s">
        <v>1214</v>
      </c>
      <c r="J276" s="126" t="str">
        <f t="shared" si="9"/>
        <v>▲</v>
      </c>
      <c r="K276" s="127">
        <f t="shared" si="8"/>
        <v>7.792207792207792E-2</v>
      </c>
      <c r="L276" s="120"/>
    </row>
  </sheetData>
  <autoFilter ref="A2:L276" xr:uid="{00000000-0009-0000-0000-000000000000}">
    <filterColumn colId="1" showButton="0"/>
    <filterColumn colId="9" showButton="0"/>
  </autoFilter>
  <mergeCells count="24">
    <mergeCell ref="A215:A220"/>
    <mergeCell ref="A221:A222"/>
    <mergeCell ref="A223:A239"/>
    <mergeCell ref="A240:A264"/>
    <mergeCell ref="A265:A272"/>
    <mergeCell ref="A273:A276"/>
    <mergeCell ref="A168:A171"/>
    <mergeCell ref="A172:A181"/>
    <mergeCell ref="A182:A187"/>
    <mergeCell ref="A188:A198"/>
    <mergeCell ref="A199:A210"/>
    <mergeCell ref="A211:A214"/>
    <mergeCell ref="A60:A80"/>
    <mergeCell ref="A81:A94"/>
    <mergeCell ref="A96:A119"/>
    <mergeCell ref="A120:A133"/>
    <mergeCell ref="A134:A141"/>
    <mergeCell ref="A142:A167"/>
    <mergeCell ref="B2:C2"/>
    <mergeCell ref="J2:K2"/>
    <mergeCell ref="A3:A25"/>
    <mergeCell ref="A26:A30"/>
    <mergeCell ref="A31:A46"/>
    <mergeCell ref="A47:A59"/>
  </mergeCells>
  <phoneticPr fontId="6" type="noConversion"/>
  <pageMargins left="0.70866141732283472" right="0.70866141732283472" top="0.74803149606299213" bottom="0.74803149606299213" header="0.31496062992125984" footer="0.31496062992125984"/>
  <pageSetup paperSize="9" scale="50" orientation="landscape" r:id="rId1"/>
  <rowBreaks count="9" manualBreakCount="9">
    <brk id="30" max="16383" man="1"/>
    <brk id="59" max="16383" man="1"/>
    <brk id="94" max="16383" man="1"/>
    <brk id="119" max="16383" man="1"/>
    <brk id="141" max="16383" man="1"/>
    <brk id="171" max="16383" man="1"/>
    <brk id="198" max="16383" man="1"/>
    <brk id="210" max="16383" man="1"/>
    <brk id="239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74"/>
  <sheetViews>
    <sheetView workbookViewId="0">
      <pane ySplit="1" topLeftCell="A2" activePane="bottomLeft" state="frozen"/>
      <selection pane="bottomLeft" activeCell="I2" sqref="I2:I974"/>
    </sheetView>
  </sheetViews>
  <sheetFormatPr defaultRowHeight="17.399999999999999"/>
  <cols>
    <col min="1" max="1" width="14.09765625" bestFit="1" customWidth="1"/>
    <col min="3" max="3" width="15.69921875" customWidth="1"/>
    <col min="4" max="4" width="63.296875" bestFit="1" customWidth="1"/>
    <col min="6" max="6" width="12.59765625" bestFit="1" customWidth="1"/>
    <col min="8" max="8" width="10.8984375" bestFit="1" customWidth="1"/>
    <col min="10" max="10" width="14.3984375" bestFit="1" customWidth="1"/>
    <col min="11" max="12" width="10.8984375" bestFit="1" customWidth="1"/>
  </cols>
  <sheetData>
    <row r="1" spans="1:13">
      <c r="A1" s="9" t="s">
        <v>1279</v>
      </c>
      <c r="B1" s="9" t="s">
        <v>1281</v>
      </c>
      <c r="C1" s="9" t="s">
        <v>1283</v>
      </c>
      <c r="D1" s="10" t="s">
        <v>1284</v>
      </c>
      <c r="E1" s="9" t="s">
        <v>8</v>
      </c>
      <c r="F1" s="12" t="s">
        <v>1286</v>
      </c>
      <c r="G1" s="160" t="s">
        <v>1292</v>
      </c>
      <c r="H1" s="154" t="s">
        <v>1285</v>
      </c>
      <c r="I1" s="154" t="s">
        <v>1287</v>
      </c>
      <c r="J1" s="154" t="s">
        <v>1288</v>
      </c>
      <c r="K1" s="154" t="s">
        <v>1289</v>
      </c>
      <c r="L1" s="154" t="s">
        <v>1290</v>
      </c>
      <c r="M1" s="154" t="s">
        <v>1291</v>
      </c>
    </row>
    <row r="2" spans="1:13">
      <c r="A2" s="161" t="str">
        <f>VLOOKUP(C2,품목코드!$B$2:$C$293,2,FALSE)</f>
        <v>AA-AAA-00001</v>
      </c>
      <c r="B2" s="21" t="s">
        <v>12</v>
      </c>
      <c r="C2" s="20" t="s">
        <v>13</v>
      </c>
      <c r="D2" s="162" t="s">
        <v>14</v>
      </c>
      <c r="E2" s="20" t="s">
        <v>16</v>
      </c>
      <c r="F2" s="24">
        <v>700</v>
      </c>
      <c r="G2" s="163">
        <v>2020</v>
      </c>
      <c r="H2" s="164">
        <f ca="1">DATE(G2, RANDBETWEEN(1, 12), RANDBETWEEN(1, 28))</f>
        <v>43965</v>
      </c>
      <c r="I2" s="161">
        <f ca="1">RANDBETWEEN(0, 50)</f>
        <v>39</v>
      </c>
      <c r="J2" s="165">
        <f ca="1">F2*I2</f>
        <v>27300</v>
      </c>
      <c r="K2" s="164">
        <f ca="1">H2 - RANDBETWEEN(0, 30)</f>
        <v>43935</v>
      </c>
      <c r="L2" s="164">
        <f ca="1">K2+ RANDBETWEEN(1, 180)</f>
        <v>44001</v>
      </c>
      <c r="M2" s="161">
        <f ca="1">L2-K2</f>
        <v>66</v>
      </c>
    </row>
    <row r="3" spans="1:13">
      <c r="A3" s="161" t="str">
        <f>VLOOKUP(C3,품목코드!$B$2:$C$293,2,FALSE)</f>
        <v>AA-AAB-00001</v>
      </c>
      <c r="B3" s="21" t="s">
        <v>12</v>
      </c>
      <c r="C3" s="20" t="s">
        <v>17</v>
      </c>
      <c r="D3" s="162" t="s">
        <v>18</v>
      </c>
      <c r="E3" s="20" t="s">
        <v>20</v>
      </c>
      <c r="F3" s="24">
        <v>685000</v>
      </c>
      <c r="G3" s="163">
        <v>2020</v>
      </c>
      <c r="H3" s="164">
        <f t="shared" ref="H3:H66" ca="1" si="0">DATE(G3, RANDBETWEEN(1, 12), RANDBETWEEN(1, 28))</f>
        <v>44009</v>
      </c>
      <c r="I3" s="161">
        <f t="shared" ref="I3:I66" ca="1" si="1">RANDBETWEEN(0, 50)</f>
        <v>18</v>
      </c>
      <c r="J3" s="165">
        <f t="shared" ref="J3:J66" ca="1" si="2">F3*I3</f>
        <v>12330000</v>
      </c>
      <c r="K3" s="164">
        <f t="shared" ref="K3:K66" ca="1" si="3">H3 - RANDBETWEEN(0, 30)</f>
        <v>44003</v>
      </c>
      <c r="L3" s="164">
        <f t="shared" ref="L3:L66" ca="1" si="4">K3+ RANDBETWEEN(1, 180)</f>
        <v>44183</v>
      </c>
      <c r="M3" s="161">
        <f t="shared" ref="M3:M66" ca="1" si="5">L3-K3</f>
        <v>180</v>
      </c>
    </row>
    <row r="4" spans="1:13">
      <c r="A4" s="161" t="str">
        <f>VLOOKUP(C4,품목코드!$B$2:$C$293,2,FALSE)</f>
        <v>AA-AAC-00001</v>
      </c>
      <c r="B4" s="21" t="s">
        <v>12</v>
      </c>
      <c r="C4" s="20" t="s">
        <v>21</v>
      </c>
      <c r="D4" s="162" t="s">
        <v>22</v>
      </c>
      <c r="E4" s="20" t="s">
        <v>23</v>
      </c>
      <c r="F4" s="24">
        <v>690000</v>
      </c>
      <c r="G4" s="163">
        <v>2020</v>
      </c>
      <c r="H4" s="164">
        <f t="shared" ca="1" si="0"/>
        <v>43912</v>
      </c>
      <c r="I4" s="161">
        <f t="shared" ca="1" si="1"/>
        <v>20</v>
      </c>
      <c r="J4" s="165">
        <f t="shared" ca="1" si="2"/>
        <v>13800000</v>
      </c>
      <c r="K4" s="164">
        <f t="shared" ca="1" si="3"/>
        <v>43902</v>
      </c>
      <c r="L4" s="164">
        <f t="shared" ca="1" si="4"/>
        <v>43932</v>
      </c>
      <c r="M4" s="161">
        <f t="shared" ca="1" si="5"/>
        <v>30</v>
      </c>
    </row>
    <row r="5" spans="1:13">
      <c r="A5" s="161" t="str">
        <f>VLOOKUP(C5,품목코드!$B$2:$C$293,2,FALSE)</f>
        <v>AA-AAD-00001</v>
      </c>
      <c r="B5" s="21" t="s">
        <v>12</v>
      </c>
      <c r="C5" s="21" t="s">
        <v>24</v>
      </c>
      <c r="D5" s="162" t="s">
        <v>25</v>
      </c>
      <c r="E5" s="20" t="s">
        <v>16</v>
      </c>
      <c r="F5" s="24">
        <v>700</v>
      </c>
      <c r="G5" s="163">
        <v>2020</v>
      </c>
      <c r="H5" s="164">
        <f t="shared" ca="1" si="0"/>
        <v>44000</v>
      </c>
      <c r="I5" s="161">
        <f t="shared" ca="1" si="1"/>
        <v>12</v>
      </c>
      <c r="J5" s="165">
        <f t="shared" ca="1" si="2"/>
        <v>8400</v>
      </c>
      <c r="K5" s="164">
        <f t="shared" ca="1" si="3"/>
        <v>43975</v>
      </c>
      <c r="L5" s="164">
        <f t="shared" ca="1" si="4"/>
        <v>44067</v>
      </c>
      <c r="M5" s="161">
        <f t="shared" ca="1" si="5"/>
        <v>92</v>
      </c>
    </row>
    <row r="6" spans="1:13">
      <c r="A6" s="161" t="str">
        <f>VLOOKUP(C6,품목코드!$B$2:$C$293,2,FALSE)</f>
        <v>AA-AAE-00001</v>
      </c>
      <c r="B6" s="21" t="s">
        <v>12</v>
      </c>
      <c r="C6" s="20" t="s">
        <v>26</v>
      </c>
      <c r="D6" s="162" t="s">
        <v>27</v>
      </c>
      <c r="E6" s="20" t="s">
        <v>16</v>
      </c>
      <c r="F6" s="24">
        <v>700</v>
      </c>
      <c r="G6" s="163">
        <v>2020</v>
      </c>
      <c r="H6" s="164">
        <f t="shared" ca="1" si="0"/>
        <v>43985</v>
      </c>
      <c r="I6" s="161">
        <f t="shared" ca="1" si="1"/>
        <v>36</v>
      </c>
      <c r="J6" s="165">
        <f t="shared" ca="1" si="2"/>
        <v>25200</v>
      </c>
      <c r="K6" s="164">
        <f t="shared" ca="1" si="3"/>
        <v>43966</v>
      </c>
      <c r="L6" s="164">
        <f t="shared" ca="1" si="4"/>
        <v>44010</v>
      </c>
      <c r="M6" s="161">
        <f t="shared" ca="1" si="5"/>
        <v>44</v>
      </c>
    </row>
    <row r="7" spans="1:13">
      <c r="A7" s="161" t="str">
        <f>VLOOKUP(C7,품목코드!$B$2:$C$293,2,FALSE)</f>
        <v>AA-AAF-00001</v>
      </c>
      <c r="B7" s="21" t="s">
        <v>12</v>
      </c>
      <c r="C7" s="20" t="s">
        <v>28</v>
      </c>
      <c r="D7" s="162" t="s">
        <v>29</v>
      </c>
      <c r="E7" s="20" t="s">
        <v>16</v>
      </c>
      <c r="F7" s="24">
        <v>700</v>
      </c>
      <c r="G7" s="163">
        <v>2020</v>
      </c>
      <c r="H7" s="164">
        <f t="shared" ca="1" si="0"/>
        <v>43965</v>
      </c>
      <c r="I7" s="161">
        <f t="shared" ca="1" si="1"/>
        <v>3</v>
      </c>
      <c r="J7" s="165">
        <f t="shared" ca="1" si="2"/>
        <v>2100</v>
      </c>
      <c r="K7" s="164">
        <f t="shared" ca="1" si="3"/>
        <v>43944</v>
      </c>
      <c r="L7" s="164">
        <f t="shared" ca="1" si="4"/>
        <v>44069</v>
      </c>
      <c r="M7" s="161">
        <f t="shared" ca="1" si="5"/>
        <v>125</v>
      </c>
    </row>
    <row r="8" spans="1:13">
      <c r="A8" s="161" t="str">
        <f>VLOOKUP(C8,품목코드!$B$2:$C$293,2,FALSE)</f>
        <v>AA-AAG-00001</v>
      </c>
      <c r="B8" s="21" t="s">
        <v>12</v>
      </c>
      <c r="C8" s="20" t="s">
        <v>30</v>
      </c>
      <c r="D8" s="162" t="s">
        <v>31</v>
      </c>
      <c r="E8" s="20" t="s">
        <v>16</v>
      </c>
      <c r="F8" s="24">
        <v>700</v>
      </c>
      <c r="G8" s="163">
        <v>2020</v>
      </c>
      <c r="H8" s="164">
        <f t="shared" ca="1" si="0"/>
        <v>43964</v>
      </c>
      <c r="I8" s="161">
        <f t="shared" ca="1" si="1"/>
        <v>24</v>
      </c>
      <c r="J8" s="165">
        <f t="shared" ca="1" si="2"/>
        <v>16800</v>
      </c>
      <c r="K8" s="164">
        <f t="shared" ca="1" si="3"/>
        <v>43949</v>
      </c>
      <c r="L8" s="164">
        <f t="shared" ca="1" si="4"/>
        <v>43991</v>
      </c>
      <c r="M8" s="161">
        <f t="shared" ca="1" si="5"/>
        <v>42</v>
      </c>
    </row>
    <row r="9" spans="1:13">
      <c r="A9" s="161" t="str">
        <f>VLOOKUP(C9,품목코드!$B$2:$C$293,2,FALSE)</f>
        <v>AA-AAH-00001</v>
      </c>
      <c r="B9" s="21" t="s">
        <v>12</v>
      </c>
      <c r="C9" s="20" t="s">
        <v>32</v>
      </c>
      <c r="D9" s="162" t="s">
        <v>33</v>
      </c>
      <c r="E9" s="20" t="s">
        <v>23</v>
      </c>
      <c r="F9" s="24">
        <v>790000</v>
      </c>
      <c r="G9" s="163">
        <v>2020</v>
      </c>
      <c r="H9" s="164">
        <f t="shared" ca="1" si="0"/>
        <v>43978</v>
      </c>
      <c r="I9" s="161">
        <f t="shared" ca="1" si="1"/>
        <v>18</v>
      </c>
      <c r="J9" s="165">
        <f t="shared" ca="1" si="2"/>
        <v>14220000</v>
      </c>
      <c r="K9" s="164">
        <f t="shared" ca="1" si="3"/>
        <v>43960</v>
      </c>
      <c r="L9" s="164">
        <f t="shared" ca="1" si="4"/>
        <v>44016</v>
      </c>
      <c r="M9" s="161">
        <f t="shared" ca="1" si="5"/>
        <v>56</v>
      </c>
    </row>
    <row r="10" spans="1:13">
      <c r="A10" s="161" t="str">
        <f>VLOOKUP(C10,품목코드!$B$2:$C$293,2,FALSE)</f>
        <v>AA-AAI-00001</v>
      </c>
      <c r="B10" s="21" t="s">
        <v>12</v>
      </c>
      <c r="C10" s="20" t="s">
        <v>34</v>
      </c>
      <c r="D10" s="162" t="s">
        <v>35</v>
      </c>
      <c r="E10" s="20" t="s">
        <v>16</v>
      </c>
      <c r="F10" s="24">
        <v>760</v>
      </c>
      <c r="G10" s="163">
        <v>2020</v>
      </c>
      <c r="H10" s="164">
        <f t="shared" ca="1" si="0"/>
        <v>44175</v>
      </c>
      <c r="I10" s="161">
        <f t="shared" ca="1" si="1"/>
        <v>5</v>
      </c>
      <c r="J10" s="165">
        <f t="shared" ca="1" si="2"/>
        <v>3800</v>
      </c>
      <c r="K10" s="164">
        <f t="shared" ca="1" si="3"/>
        <v>44150</v>
      </c>
      <c r="L10" s="164">
        <f t="shared" ca="1" si="4"/>
        <v>44252</v>
      </c>
      <c r="M10" s="161">
        <f t="shared" ca="1" si="5"/>
        <v>102</v>
      </c>
    </row>
    <row r="11" spans="1:13">
      <c r="A11" s="161" t="str">
        <f>VLOOKUP(C11,품목코드!$B$2:$C$293,2,FALSE)</f>
        <v>AA-AAJ-00001</v>
      </c>
      <c r="B11" s="21" t="s">
        <v>12</v>
      </c>
      <c r="C11" s="20" t="s">
        <v>36</v>
      </c>
      <c r="D11" s="162" t="s">
        <v>37</v>
      </c>
      <c r="E11" s="20" t="s">
        <v>16</v>
      </c>
      <c r="F11" s="24">
        <v>710</v>
      </c>
      <c r="G11" s="163">
        <v>2020</v>
      </c>
      <c r="H11" s="164">
        <f t="shared" ca="1" si="0"/>
        <v>44179</v>
      </c>
      <c r="I11" s="161">
        <f t="shared" ca="1" si="1"/>
        <v>22</v>
      </c>
      <c r="J11" s="165">
        <f t="shared" ca="1" si="2"/>
        <v>15620</v>
      </c>
      <c r="K11" s="164">
        <f t="shared" ca="1" si="3"/>
        <v>44162</v>
      </c>
      <c r="L11" s="164">
        <f t="shared" ca="1" si="4"/>
        <v>44192</v>
      </c>
      <c r="M11" s="161">
        <f t="shared" ca="1" si="5"/>
        <v>30</v>
      </c>
    </row>
    <row r="12" spans="1:13">
      <c r="A12" s="161" t="str">
        <f>VLOOKUP(C12,품목코드!$B$2:$C$293,2,FALSE)</f>
        <v>AA-AAK-00001</v>
      </c>
      <c r="B12" s="21" t="s">
        <v>12</v>
      </c>
      <c r="C12" s="20" t="s">
        <v>38</v>
      </c>
      <c r="D12" s="162" t="s">
        <v>39</v>
      </c>
      <c r="E12" s="20" t="s">
        <v>16</v>
      </c>
      <c r="F12" s="24">
        <v>790</v>
      </c>
      <c r="G12" s="163">
        <v>2020</v>
      </c>
      <c r="H12" s="164">
        <f t="shared" ca="1" si="0"/>
        <v>43839</v>
      </c>
      <c r="I12" s="161">
        <f t="shared" ca="1" si="1"/>
        <v>40</v>
      </c>
      <c r="J12" s="165">
        <f t="shared" ca="1" si="2"/>
        <v>31600</v>
      </c>
      <c r="K12" s="164">
        <f t="shared" ca="1" si="3"/>
        <v>43818</v>
      </c>
      <c r="L12" s="164">
        <f t="shared" ca="1" si="4"/>
        <v>43913</v>
      </c>
      <c r="M12" s="161">
        <f t="shared" ca="1" si="5"/>
        <v>95</v>
      </c>
    </row>
    <row r="13" spans="1:13">
      <c r="A13" s="161" t="str">
        <f>VLOOKUP(C13,품목코드!$B$2:$C$293,2,FALSE)</f>
        <v>AA-AAL-00001</v>
      </c>
      <c r="B13" s="21" t="s">
        <v>12</v>
      </c>
      <c r="C13" s="20" t="s">
        <v>40</v>
      </c>
      <c r="D13" s="162" t="s">
        <v>41</v>
      </c>
      <c r="E13" s="21" t="s">
        <v>42</v>
      </c>
      <c r="F13" s="24">
        <v>4690</v>
      </c>
      <c r="G13" s="163">
        <v>2020</v>
      </c>
      <c r="H13" s="164">
        <f t="shared" ca="1" si="0"/>
        <v>44000</v>
      </c>
      <c r="I13" s="161">
        <f t="shared" ca="1" si="1"/>
        <v>25</v>
      </c>
      <c r="J13" s="165">
        <f t="shared" ca="1" si="2"/>
        <v>117250</v>
      </c>
      <c r="K13" s="164">
        <f t="shared" ca="1" si="3"/>
        <v>44000</v>
      </c>
      <c r="L13" s="164">
        <f t="shared" ca="1" si="4"/>
        <v>44109</v>
      </c>
      <c r="M13" s="161">
        <f t="shared" ca="1" si="5"/>
        <v>109</v>
      </c>
    </row>
    <row r="14" spans="1:13">
      <c r="A14" s="161" t="str">
        <f>VLOOKUP(C14,품목코드!$B$2:$C$293,2,FALSE)</f>
        <v>AA-AAM-00001</v>
      </c>
      <c r="B14" s="21" t="s">
        <v>12</v>
      </c>
      <c r="C14" s="20" t="s">
        <v>43</v>
      </c>
      <c r="D14" s="162" t="s">
        <v>44</v>
      </c>
      <c r="E14" s="21" t="s">
        <v>42</v>
      </c>
      <c r="F14" s="24">
        <v>3270</v>
      </c>
      <c r="G14" s="163">
        <v>2020</v>
      </c>
      <c r="H14" s="164">
        <f t="shared" ca="1" si="0"/>
        <v>43852</v>
      </c>
      <c r="I14" s="161">
        <f t="shared" ca="1" si="1"/>
        <v>37</v>
      </c>
      <c r="J14" s="165">
        <f t="shared" ca="1" si="2"/>
        <v>120990</v>
      </c>
      <c r="K14" s="164">
        <f t="shared" ca="1" si="3"/>
        <v>43836</v>
      </c>
      <c r="L14" s="164">
        <f t="shared" ca="1" si="4"/>
        <v>43877</v>
      </c>
      <c r="M14" s="161">
        <f t="shared" ca="1" si="5"/>
        <v>41</v>
      </c>
    </row>
    <row r="15" spans="1:13">
      <c r="A15" s="161" t="str">
        <f>VLOOKUP(C15,품목코드!$B$2:$C$293,2,FALSE)</f>
        <v>AA-AAN-00001</v>
      </c>
      <c r="B15" s="21" t="s">
        <v>12</v>
      </c>
      <c r="C15" s="20" t="s">
        <v>45</v>
      </c>
      <c r="D15" s="162" t="s">
        <v>46</v>
      </c>
      <c r="E15" s="20" t="s">
        <v>23</v>
      </c>
      <c r="F15" s="24">
        <v>1671000</v>
      </c>
      <c r="G15" s="163">
        <v>2020</v>
      </c>
      <c r="H15" s="164">
        <f t="shared" ca="1" si="0"/>
        <v>44003</v>
      </c>
      <c r="I15" s="161">
        <f t="shared" ca="1" si="1"/>
        <v>47</v>
      </c>
      <c r="J15" s="165">
        <f t="shared" ca="1" si="2"/>
        <v>78537000</v>
      </c>
      <c r="K15" s="164">
        <f t="shared" ca="1" si="3"/>
        <v>43999</v>
      </c>
      <c r="L15" s="164">
        <f t="shared" ca="1" si="4"/>
        <v>44066</v>
      </c>
      <c r="M15" s="161">
        <f t="shared" ca="1" si="5"/>
        <v>67</v>
      </c>
    </row>
    <row r="16" spans="1:13">
      <c r="A16" s="161" t="str">
        <f>VLOOKUP(C16,품목코드!$B$2:$C$293,2,FALSE)</f>
        <v>AA-AAO-00001</v>
      </c>
      <c r="B16" s="21" t="s">
        <v>12</v>
      </c>
      <c r="C16" s="21" t="s">
        <v>48</v>
      </c>
      <c r="D16" s="166" t="s">
        <v>49</v>
      </c>
      <c r="E16" s="20" t="s">
        <v>50</v>
      </c>
      <c r="F16" s="24">
        <v>6790</v>
      </c>
      <c r="G16" s="163">
        <v>2020</v>
      </c>
      <c r="H16" s="164">
        <f t="shared" ca="1" si="0"/>
        <v>44027</v>
      </c>
      <c r="I16" s="161">
        <f t="shared" ca="1" si="1"/>
        <v>46</v>
      </c>
      <c r="J16" s="165">
        <f t="shared" ca="1" si="2"/>
        <v>312340</v>
      </c>
      <c r="K16" s="164">
        <f t="shared" ca="1" si="3"/>
        <v>44000</v>
      </c>
      <c r="L16" s="164">
        <f t="shared" ca="1" si="4"/>
        <v>44072</v>
      </c>
      <c r="M16" s="161">
        <f t="shared" ca="1" si="5"/>
        <v>72</v>
      </c>
    </row>
    <row r="17" spans="1:13">
      <c r="A17" s="161" t="str">
        <f>VLOOKUP(C17,품목코드!$B$2:$C$293,2,FALSE)</f>
        <v>AA-AAP-00001</v>
      </c>
      <c r="B17" s="21" t="s">
        <v>12</v>
      </c>
      <c r="C17" s="20" t="s">
        <v>51</v>
      </c>
      <c r="D17" s="162" t="s">
        <v>52</v>
      </c>
      <c r="E17" s="20" t="s">
        <v>16</v>
      </c>
      <c r="F17" s="24">
        <v>1070</v>
      </c>
      <c r="G17" s="163">
        <v>2020</v>
      </c>
      <c r="H17" s="164">
        <f t="shared" ca="1" si="0"/>
        <v>43909</v>
      </c>
      <c r="I17" s="161">
        <f t="shared" ca="1" si="1"/>
        <v>44</v>
      </c>
      <c r="J17" s="165">
        <f t="shared" ca="1" si="2"/>
        <v>47080</v>
      </c>
      <c r="K17" s="164">
        <f t="shared" ca="1" si="3"/>
        <v>43899</v>
      </c>
      <c r="L17" s="164">
        <f t="shared" ca="1" si="4"/>
        <v>44004</v>
      </c>
      <c r="M17" s="161">
        <f t="shared" ca="1" si="5"/>
        <v>105</v>
      </c>
    </row>
    <row r="18" spans="1:13">
      <c r="A18" s="161" t="str">
        <f>VLOOKUP(C18,품목코드!$B$2:$C$293,2,FALSE)</f>
        <v>AA-AAQ-00001</v>
      </c>
      <c r="B18" s="21" t="s">
        <v>12</v>
      </c>
      <c r="C18" s="20" t="s">
        <v>53</v>
      </c>
      <c r="D18" s="162" t="s">
        <v>54</v>
      </c>
      <c r="E18" s="20" t="s">
        <v>16</v>
      </c>
      <c r="F18" s="24">
        <v>1130</v>
      </c>
      <c r="G18" s="163">
        <v>2020</v>
      </c>
      <c r="H18" s="164">
        <f t="shared" ca="1" si="0"/>
        <v>44145</v>
      </c>
      <c r="I18" s="161">
        <f t="shared" ca="1" si="1"/>
        <v>6</v>
      </c>
      <c r="J18" s="165">
        <f t="shared" ca="1" si="2"/>
        <v>6780</v>
      </c>
      <c r="K18" s="164">
        <f t="shared" ca="1" si="3"/>
        <v>44131</v>
      </c>
      <c r="L18" s="164">
        <f t="shared" ca="1" si="4"/>
        <v>44162</v>
      </c>
      <c r="M18" s="161">
        <f t="shared" ca="1" si="5"/>
        <v>31</v>
      </c>
    </row>
    <row r="19" spans="1:13">
      <c r="A19" s="161" t="str">
        <f>VLOOKUP(C19,품목코드!$B$2:$C$293,2,FALSE)</f>
        <v>AA-AAR-00001</v>
      </c>
      <c r="B19" s="21" t="s">
        <v>12</v>
      </c>
      <c r="C19" s="20" t="s">
        <v>55</v>
      </c>
      <c r="D19" s="162" t="s">
        <v>56</v>
      </c>
      <c r="E19" s="20" t="s">
        <v>16</v>
      </c>
      <c r="F19" s="24">
        <v>1250</v>
      </c>
      <c r="G19" s="163">
        <v>2020</v>
      </c>
      <c r="H19" s="164">
        <f t="shared" ca="1" si="0"/>
        <v>43852</v>
      </c>
      <c r="I19" s="161">
        <f t="shared" ca="1" si="1"/>
        <v>18</v>
      </c>
      <c r="J19" s="165">
        <f t="shared" ca="1" si="2"/>
        <v>22500</v>
      </c>
      <c r="K19" s="164">
        <f t="shared" ca="1" si="3"/>
        <v>43831</v>
      </c>
      <c r="L19" s="164">
        <f t="shared" ca="1" si="4"/>
        <v>43868</v>
      </c>
      <c r="M19" s="161">
        <f t="shared" ca="1" si="5"/>
        <v>37</v>
      </c>
    </row>
    <row r="20" spans="1:13">
      <c r="A20" s="161" t="str">
        <f>VLOOKUP(C20,품목코드!$B$2:$C$293,2,FALSE)</f>
        <v>AA-AAS-00001</v>
      </c>
      <c r="B20" s="21" t="s">
        <v>12</v>
      </c>
      <c r="C20" s="20" t="s">
        <v>57</v>
      </c>
      <c r="D20" s="162" t="s">
        <v>58</v>
      </c>
      <c r="E20" s="20" t="s">
        <v>16</v>
      </c>
      <c r="F20" s="24">
        <v>2460</v>
      </c>
      <c r="G20" s="163">
        <v>2020</v>
      </c>
      <c r="H20" s="164">
        <f t="shared" ca="1" si="0"/>
        <v>43887</v>
      </c>
      <c r="I20" s="161">
        <f t="shared" ca="1" si="1"/>
        <v>40</v>
      </c>
      <c r="J20" s="165">
        <f t="shared" ca="1" si="2"/>
        <v>98400</v>
      </c>
      <c r="K20" s="164">
        <f t="shared" ca="1" si="3"/>
        <v>43882</v>
      </c>
      <c r="L20" s="164">
        <f t="shared" ca="1" si="4"/>
        <v>43993</v>
      </c>
      <c r="M20" s="161">
        <f t="shared" ca="1" si="5"/>
        <v>111</v>
      </c>
    </row>
    <row r="21" spans="1:13">
      <c r="A21" s="161" t="str">
        <f>VLOOKUP(C21,품목코드!$B$2:$C$293,2,FALSE)</f>
        <v>AA-AAT-00001</v>
      </c>
      <c r="B21" s="21" t="s">
        <v>12</v>
      </c>
      <c r="C21" s="20" t="s">
        <v>59</v>
      </c>
      <c r="D21" s="162" t="s">
        <v>60</v>
      </c>
      <c r="E21" s="20" t="s">
        <v>16</v>
      </c>
      <c r="F21" s="24">
        <v>1710</v>
      </c>
      <c r="G21" s="163">
        <v>2020</v>
      </c>
      <c r="H21" s="164">
        <f t="shared" ca="1" si="0"/>
        <v>44128</v>
      </c>
      <c r="I21" s="161">
        <f t="shared" ca="1" si="1"/>
        <v>31</v>
      </c>
      <c r="J21" s="165">
        <f t="shared" ca="1" si="2"/>
        <v>53010</v>
      </c>
      <c r="K21" s="164">
        <f t="shared" ca="1" si="3"/>
        <v>44119</v>
      </c>
      <c r="L21" s="164">
        <f t="shared" ca="1" si="4"/>
        <v>44168</v>
      </c>
      <c r="M21" s="161">
        <f t="shared" ca="1" si="5"/>
        <v>49</v>
      </c>
    </row>
    <row r="22" spans="1:13">
      <c r="A22" s="161" t="str">
        <f>VLOOKUP(C22,품목코드!$B$2:$C$293,2,FALSE)</f>
        <v>AA-AAU-00001</v>
      </c>
      <c r="B22" s="21" t="s">
        <v>12</v>
      </c>
      <c r="C22" s="20" t="s">
        <v>61</v>
      </c>
      <c r="D22" s="162" t="s">
        <v>62</v>
      </c>
      <c r="E22" s="20" t="s">
        <v>50</v>
      </c>
      <c r="F22" s="24">
        <v>980</v>
      </c>
      <c r="G22" s="163">
        <v>2020</v>
      </c>
      <c r="H22" s="164">
        <f t="shared" ca="1" si="0"/>
        <v>43839</v>
      </c>
      <c r="I22" s="161">
        <f t="shared" ca="1" si="1"/>
        <v>49</v>
      </c>
      <c r="J22" s="165">
        <f t="shared" ca="1" si="2"/>
        <v>48020</v>
      </c>
      <c r="K22" s="164">
        <f t="shared" ca="1" si="3"/>
        <v>43820</v>
      </c>
      <c r="L22" s="164">
        <f t="shared" ca="1" si="4"/>
        <v>43839</v>
      </c>
      <c r="M22" s="161">
        <f t="shared" ca="1" si="5"/>
        <v>19</v>
      </c>
    </row>
    <row r="23" spans="1:13">
      <c r="A23" s="161" t="str">
        <f>VLOOKUP(C23,품목코드!$B$2:$C$293,2,FALSE)</f>
        <v>AA-AAV-00001</v>
      </c>
      <c r="B23" s="21" t="s">
        <v>12</v>
      </c>
      <c r="C23" s="20" t="s">
        <v>63</v>
      </c>
      <c r="D23" s="162" t="s">
        <v>64</v>
      </c>
      <c r="E23" s="20" t="s">
        <v>65</v>
      </c>
      <c r="F23" s="24">
        <v>36460</v>
      </c>
      <c r="G23" s="163">
        <v>2020</v>
      </c>
      <c r="H23" s="164">
        <f t="shared" ca="1" si="0"/>
        <v>43888</v>
      </c>
      <c r="I23" s="161">
        <f t="shared" ca="1" si="1"/>
        <v>17</v>
      </c>
      <c r="J23" s="165">
        <f t="shared" ca="1" si="2"/>
        <v>619820</v>
      </c>
      <c r="K23" s="164">
        <f t="shared" ca="1" si="3"/>
        <v>43884</v>
      </c>
      <c r="L23" s="164">
        <f t="shared" ca="1" si="4"/>
        <v>44012</v>
      </c>
      <c r="M23" s="161">
        <f t="shared" ca="1" si="5"/>
        <v>128</v>
      </c>
    </row>
    <row r="24" spans="1:13">
      <c r="A24" s="161" t="str">
        <f>VLOOKUP(C24,품목코드!$B$2:$C$293,2,FALSE)</f>
        <v>AA-AAW-00001</v>
      </c>
      <c r="B24" s="21" t="s">
        <v>12</v>
      </c>
      <c r="C24" s="20" t="s">
        <v>66</v>
      </c>
      <c r="D24" s="162" t="s">
        <v>67</v>
      </c>
      <c r="E24" s="21" t="s">
        <v>68</v>
      </c>
      <c r="F24" s="31">
        <v>16</v>
      </c>
      <c r="G24" s="163">
        <v>2020</v>
      </c>
      <c r="H24" s="164">
        <f t="shared" ca="1" si="0"/>
        <v>44137</v>
      </c>
      <c r="I24" s="161">
        <f t="shared" ca="1" si="1"/>
        <v>2</v>
      </c>
      <c r="J24" s="165">
        <f t="shared" ca="1" si="2"/>
        <v>32</v>
      </c>
      <c r="K24" s="164">
        <f t="shared" ca="1" si="3"/>
        <v>44123</v>
      </c>
      <c r="L24" s="164">
        <f t="shared" ca="1" si="4"/>
        <v>44291</v>
      </c>
      <c r="M24" s="161">
        <f t="shared" ca="1" si="5"/>
        <v>168</v>
      </c>
    </row>
    <row r="25" spans="1:13">
      <c r="A25" s="161" t="str">
        <f>VLOOKUP(C25,품목코드!$B$2:$C$293,2,FALSE)</f>
        <v>AB-AAX-00001</v>
      </c>
      <c r="B25" s="21" t="s">
        <v>69</v>
      </c>
      <c r="C25" s="21" t="s">
        <v>70</v>
      </c>
      <c r="D25" s="166" t="s">
        <v>71</v>
      </c>
      <c r="E25" s="21" t="s">
        <v>23</v>
      </c>
      <c r="F25" s="31">
        <v>3100000</v>
      </c>
      <c r="G25" s="163">
        <v>2020</v>
      </c>
      <c r="H25" s="164">
        <f t="shared" ca="1" si="0"/>
        <v>43937</v>
      </c>
      <c r="I25" s="161">
        <f t="shared" ca="1" si="1"/>
        <v>22</v>
      </c>
      <c r="J25" s="165">
        <f t="shared" ca="1" si="2"/>
        <v>68200000</v>
      </c>
      <c r="K25" s="164">
        <f t="shared" ca="1" si="3"/>
        <v>43927</v>
      </c>
      <c r="L25" s="164">
        <f t="shared" ca="1" si="4"/>
        <v>44073</v>
      </c>
      <c r="M25" s="161">
        <f t="shared" ca="1" si="5"/>
        <v>146</v>
      </c>
    </row>
    <row r="26" spans="1:13">
      <c r="A26" s="161" t="str">
        <f>VLOOKUP(C26,품목코드!$B$2:$C$293,2,FALSE)</f>
        <v>AB-AAY-00001</v>
      </c>
      <c r="B26" s="21" t="s">
        <v>69</v>
      </c>
      <c r="C26" s="20" t="s">
        <v>72</v>
      </c>
      <c r="D26" s="162" t="s">
        <v>73</v>
      </c>
      <c r="E26" s="20" t="s">
        <v>16</v>
      </c>
      <c r="F26" s="31">
        <v>8800</v>
      </c>
      <c r="G26" s="163">
        <v>2020</v>
      </c>
      <c r="H26" s="164">
        <f t="shared" ca="1" si="0"/>
        <v>44038</v>
      </c>
      <c r="I26" s="161">
        <f t="shared" ca="1" si="1"/>
        <v>46</v>
      </c>
      <c r="J26" s="165">
        <f t="shared" ca="1" si="2"/>
        <v>404800</v>
      </c>
      <c r="K26" s="164">
        <f t="shared" ca="1" si="3"/>
        <v>44024</v>
      </c>
      <c r="L26" s="164">
        <f t="shared" ca="1" si="4"/>
        <v>44134</v>
      </c>
      <c r="M26" s="161">
        <f t="shared" ca="1" si="5"/>
        <v>110</v>
      </c>
    </row>
    <row r="27" spans="1:13">
      <c r="A27" s="161" t="str">
        <f>VLOOKUP(C27,품목코드!$B$2:$C$293,2,FALSE)</f>
        <v>AB-AAZ-00001</v>
      </c>
      <c r="B27" s="21" t="s">
        <v>69</v>
      </c>
      <c r="C27" s="21" t="s">
        <v>74</v>
      </c>
      <c r="D27" s="162" t="s">
        <v>75</v>
      </c>
      <c r="E27" s="21" t="s">
        <v>50</v>
      </c>
      <c r="F27" s="31">
        <v>1350</v>
      </c>
      <c r="G27" s="163">
        <v>2020</v>
      </c>
      <c r="H27" s="164">
        <f t="shared" ca="1" si="0"/>
        <v>44047</v>
      </c>
      <c r="I27" s="161">
        <f t="shared" ca="1" si="1"/>
        <v>23</v>
      </c>
      <c r="J27" s="165">
        <f t="shared" ca="1" si="2"/>
        <v>31050</v>
      </c>
      <c r="K27" s="164">
        <f t="shared" ca="1" si="3"/>
        <v>44045</v>
      </c>
      <c r="L27" s="164">
        <f t="shared" ca="1" si="4"/>
        <v>44210</v>
      </c>
      <c r="M27" s="161">
        <f t="shared" ca="1" si="5"/>
        <v>165</v>
      </c>
    </row>
    <row r="28" spans="1:13">
      <c r="A28" s="161" t="str">
        <f>VLOOKUP(C28,품목코드!$B$2:$C$293,2,FALSE)</f>
        <v>AB-ABA-00001</v>
      </c>
      <c r="B28" s="21" t="s">
        <v>69</v>
      </c>
      <c r="C28" s="20" t="s">
        <v>76</v>
      </c>
      <c r="D28" s="162" t="s">
        <v>77</v>
      </c>
      <c r="E28" s="20" t="s">
        <v>16</v>
      </c>
      <c r="F28" s="31">
        <v>2500</v>
      </c>
      <c r="G28" s="163">
        <v>2020</v>
      </c>
      <c r="H28" s="164">
        <f t="shared" ca="1" si="0"/>
        <v>43996</v>
      </c>
      <c r="I28" s="161">
        <f t="shared" ca="1" si="1"/>
        <v>15</v>
      </c>
      <c r="J28" s="165">
        <f t="shared" ca="1" si="2"/>
        <v>37500</v>
      </c>
      <c r="K28" s="164">
        <f t="shared" ca="1" si="3"/>
        <v>43992</v>
      </c>
      <c r="L28" s="164">
        <f t="shared" ca="1" si="4"/>
        <v>44164</v>
      </c>
      <c r="M28" s="161">
        <f t="shared" ca="1" si="5"/>
        <v>172</v>
      </c>
    </row>
    <row r="29" spans="1:13">
      <c r="A29" s="161" t="str">
        <f>VLOOKUP(C29,품목코드!$B$2:$C$293,2,FALSE)</f>
        <v>AB-ABB-00001</v>
      </c>
      <c r="B29" s="21" t="s">
        <v>69</v>
      </c>
      <c r="C29" s="20" t="s">
        <v>78</v>
      </c>
      <c r="D29" s="162" t="s">
        <v>79</v>
      </c>
      <c r="E29" s="20" t="s">
        <v>16</v>
      </c>
      <c r="F29" s="31">
        <v>1100</v>
      </c>
      <c r="G29" s="163">
        <v>2020</v>
      </c>
      <c r="H29" s="164">
        <f t="shared" ca="1" si="0"/>
        <v>43880</v>
      </c>
      <c r="I29" s="161">
        <f t="shared" ca="1" si="1"/>
        <v>42</v>
      </c>
      <c r="J29" s="165">
        <f t="shared" ca="1" si="2"/>
        <v>46200</v>
      </c>
      <c r="K29" s="164">
        <f t="shared" ca="1" si="3"/>
        <v>43879</v>
      </c>
      <c r="L29" s="164">
        <f t="shared" ca="1" si="4"/>
        <v>44034</v>
      </c>
      <c r="M29" s="161">
        <f t="shared" ca="1" si="5"/>
        <v>155</v>
      </c>
    </row>
    <row r="30" spans="1:13">
      <c r="A30" s="161" t="str">
        <f>VLOOKUP(C30,품목코드!$B$2:$C$293,2,FALSE)</f>
        <v>AC-ABC-00001</v>
      </c>
      <c r="B30" s="21" t="s">
        <v>80</v>
      </c>
      <c r="C30" s="20" t="s">
        <v>81</v>
      </c>
      <c r="D30" s="162" t="s">
        <v>82</v>
      </c>
      <c r="E30" s="20" t="s">
        <v>16</v>
      </c>
      <c r="F30" s="24">
        <v>11290</v>
      </c>
      <c r="G30" s="163">
        <v>2020</v>
      </c>
      <c r="H30" s="164">
        <f t="shared" ca="1" si="0"/>
        <v>44127</v>
      </c>
      <c r="I30" s="161">
        <f t="shared" ca="1" si="1"/>
        <v>26</v>
      </c>
      <c r="J30" s="165">
        <f t="shared" ca="1" si="2"/>
        <v>293540</v>
      </c>
      <c r="K30" s="164">
        <f t="shared" ca="1" si="3"/>
        <v>44126</v>
      </c>
      <c r="L30" s="164">
        <f t="shared" ca="1" si="4"/>
        <v>44195</v>
      </c>
      <c r="M30" s="161">
        <f t="shared" ca="1" si="5"/>
        <v>69</v>
      </c>
    </row>
    <row r="31" spans="1:13">
      <c r="A31" s="161" t="str">
        <f>VLOOKUP(C31,품목코드!$B$2:$C$293,2,FALSE)</f>
        <v>AC-ABD-00001</v>
      </c>
      <c r="B31" s="21" t="s">
        <v>80</v>
      </c>
      <c r="C31" s="20" t="s">
        <v>83</v>
      </c>
      <c r="D31" s="162" t="s">
        <v>84</v>
      </c>
      <c r="E31" s="20" t="s">
        <v>16</v>
      </c>
      <c r="F31" s="24">
        <v>12000</v>
      </c>
      <c r="G31" s="163">
        <v>2020</v>
      </c>
      <c r="H31" s="164">
        <f t="shared" ca="1" si="0"/>
        <v>43958</v>
      </c>
      <c r="I31" s="161">
        <f t="shared" ca="1" si="1"/>
        <v>17</v>
      </c>
      <c r="J31" s="165">
        <f t="shared" ca="1" si="2"/>
        <v>204000</v>
      </c>
      <c r="K31" s="164">
        <f t="shared" ca="1" si="3"/>
        <v>43938</v>
      </c>
      <c r="L31" s="164">
        <f t="shared" ca="1" si="4"/>
        <v>44005</v>
      </c>
      <c r="M31" s="161">
        <f t="shared" ca="1" si="5"/>
        <v>67</v>
      </c>
    </row>
    <row r="32" spans="1:13">
      <c r="A32" s="161" t="str">
        <f>VLOOKUP(C32,품목코드!$B$2:$C$293,2,FALSE)</f>
        <v>AC-ABE-00001</v>
      </c>
      <c r="B32" s="21" t="s">
        <v>80</v>
      </c>
      <c r="C32" s="20" t="s">
        <v>85</v>
      </c>
      <c r="D32" s="162" t="s">
        <v>86</v>
      </c>
      <c r="E32" s="20" t="s">
        <v>16</v>
      </c>
      <c r="F32" s="24">
        <v>12340</v>
      </c>
      <c r="G32" s="163">
        <v>2020</v>
      </c>
      <c r="H32" s="164">
        <f t="shared" ca="1" si="0"/>
        <v>43853</v>
      </c>
      <c r="I32" s="161">
        <f t="shared" ca="1" si="1"/>
        <v>24</v>
      </c>
      <c r="J32" s="165">
        <f t="shared" ca="1" si="2"/>
        <v>296160</v>
      </c>
      <c r="K32" s="164">
        <f t="shared" ca="1" si="3"/>
        <v>43828</v>
      </c>
      <c r="L32" s="164">
        <f t="shared" ca="1" si="4"/>
        <v>43962</v>
      </c>
      <c r="M32" s="161">
        <f t="shared" ca="1" si="5"/>
        <v>134</v>
      </c>
    </row>
    <row r="33" spans="1:13">
      <c r="A33" s="161" t="str">
        <f>VLOOKUP(C33,품목코드!$B$2:$C$293,2,FALSE)</f>
        <v>AC-ABF-00001</v>
      </c>
      <c r="B33" s="21" t="s">
        <v>80</v>
      </c>
      <c r="C33" s="20" t="s">
        <v>87</v>
      </c>
      <c r="D33" s="162" t="s">
        <v>88</v>
      </c>
      <c r="E33" s="20" t="s">
        <v>16</v>
      </c>
      <c r="F33" s="24">
        <v>9240</v>
      </c>
      <c r="G33" s="163">
        <v>2020</v>
      </c>
      <c r="H33" s="164">
        <f t="shared" ca="1" si="0"/>
        <v>44186</v>
      </c>
      <c r="I33" s="161">
        <f t="shared" ca="1" si="1"/>
        <v>5</v>
      </c>
      <c r="J33" s="165">
        <f t="shared" ca="1" si="2"/>
        <v>46200</v>
      </c>
      <c r="K33" s="164">
        <f t="shared" ca="1" si="3"/>
        <v>44157</v>
      </c>
      <c r="L33" s="164">
        <f t="shared" ca="1" si="4"/>
        <v>44321</v>
      </c>
      <c r="M33" s="161">
        <f t="shared" ca="1" si="5"/>
        <v>164</v>
      </c>
    </row>
    <row r="34" spans="1:13">
      <c r="A34" s="161" t="str">
        <f>VLOOKUP(C34,품목코드!$B$2:$C$293,2,FALSE)</f>
        <v>AC-ABG-00001</v>
      </c>
      <c r="B34" s="21" t="s">
        <v>80</v>
      </c>
      <c r="C34" s="21" t="s">
        <v>89</v>
      </c>
      <c r="D34" s="166" t="s">
        <v>90</v>
      </c>
      <c r="E34" s="21" t="s">
        <v>91</v>
      </c>
      <c r="F34" s="31">
        <v>9730000</v>
      </c>
      <c r="G34" s="163">
        <v>2020</v>
      </c>
      <c r="H34" s="164">
        <f t="shared" ca="1" si="0"/>
        <v>44085</v>
      </c>
      <c r="I34" s="161">
        <f t="shared" ca="1" si="1"/>
        <v>3</v>
      </c>
      <c r="J34" s="165">
        <f t="shared" ca="1" si="2"/>
        <v>29190000</v>
      </c>
      <c r="K34" s="164">
        <f t="shared" ca="1" si="3"/>
        <v>44084</v>
      </c>
      <c r="L34" s="164">
        <f t="shared" ca="1" si="4"/>
        <v>44212</v>
      </c>
      <c r="M34" s="161">
        <f t="shared" ca="1" si="5"/>
        <v>128</v>
      </c>
    </row>
    <row r="35" spans="1:13">
      <c r="A35" s="161" t="str">
        <f>VLOOKUP(C35,품목코드!$B$2:$C$293,2,FALSE)</f>
        <v>AC-ABH-00001</v>
      </c>
      <c r="B35" s="21" t="s">
        <v>80</v>
      </c>
      <c r="C35" s="20" t="s">
        <v>93</v>
      </c>
      <c r="D35" s="162" t="s">
        <v>94</v>
      </c>
      <c r="E35" s="20" t="s">
        <v>95</v>
      </c>
      <c r="F35" s="88">
        <v>2533000</v>
      </c>
      <c r="G35" s="163">
        <v>2020</v>
      </c>
      <c r="H35" s="164">
        <f t="shared" ca="1" si="0"/>
        <v>43909</v>
      </c>
      <c r="I35" s="161">
        <f t="shared" ca="1" si="1"/>
        <v>2</v>
      </c>
      <c r="J35" s="165">
        <f t="shared" ca="1" si="2"/>
        <v>5066000</v>
      </c>
      <c r="K35" s="164">
        <f t="shared" ca="1" si="3"/>
        <v>43889</v>
      </c>
      <c r="L35" s="164">
        <f t="shared" ca="1" si="4"/>
        <v>43960</v>
      </c>
      <c r="M35" s="161">
        <f t="shared" ca="1" si="5"/>
        <v>71</v>
      </c>
    </row>
    <row r="36" spans="1:13">
      <c r="A36" s="161" t="str">
        <f>VLOOKUP(C36,품목코드!$B$2:$C$293,2,FALSE)</f>
        <v>AC-ABI-00001</v>
      </c>
      <c r="B36" s="21" t="s">
        <v>80</v>
      </c>
      <c r="C36" s="20" t="s">
        <v>96</v>
      </c>
      <c r="D36" s="162" t="s">
        <v>97</v>
      </c>
      <c r="E36" s="20" t="s">
        <v>16</v>
      </c>
      <c r="F36" s="24">
        <v>18600</v>
      </c>
      <c r="G36" s="163">
        <v>2020</v>
      </c>
      <c r="H36" s="164">
        <f t="shared" ca="1" si="0"/>
        <v>44178</v>
      </c>
      <c r="I36" s="161">
        <f t="shared" ca="1" si="1"/>
        <v>44</v>
      </c>
      <c r="J36" s="165">
        <f t="shared" ca="1" si="2"/>
        <v>818400</v>
      </c>
      <c r="K36" s="164">
        <f t="shared" ca="1" si="3"/>
        <v>44158</v>
      </c>
      <c r="L36" s="164">
        <f t="shared" ca="1" si="4"/>
        <v>44242</v>
      </c>
      <c r="M36" s="161">
        <f t="shared" ca="1" si="5"/>
        <v>84</v>
      </c>
    </row>
    <row r="37" spans="1:13">
      <c r="A37" s="161" t="str">
        <f>VLOOKUP(C37,품목코드!$B$2:$C$293,2,FALSE)</f>
        <v>AC-ABJ-00001</v>
      </c>
      <c r="B37" s="21" t="s">
        <v>80</v>
      </c>
      <c r="C37" s="20" t="s">
        <v>98</v>
      </c>
      <c r="D37" s="162" t="s">
        <v>99</v>
      </c>
      <c r="E37" s="20" t="s">
        <v>16</v>
      </c>
      <c r="F37" s="24">
        <v>4000</v>
      </c>
      <c r="G37" s="163">
        <v>2020</v>
      </c>
      <c r="H37" s="164">
        <f t="shared" ca="1" si="0"/>
        <v>43895</v>
      </c>
      <c r="I37" s="161">
        <f t="shared" ca="1" si="1"/>
        <v>20</v>
      </c>
      <c r="J37" s="165">
        <f t="shared" ca="1" si="2"/>
        <v>80000</v>
      </c>
      <c r="K37" s="164">
        <f t="shared" ca="1" si="3"/>
        <v>43867</v>
      </c>
      <c r="L37" s="164">
        <f t="shared" ca="1" si="4"/>
        <v>43989</v>
      </c>
      <c r="M37" s="161">
        <f t="shared" ca="1" si="5"/>
        <v>122</v>
      </c>
    </row>
    <row r="38" spans="1:13">
      <c r="A38" s="161" t="str">
        <f>VLOOKUP(C38,품목코드!$B$2:$C$293,2,FALSE)</f>
        <v>AC-ABK-00001</v>
      </c>
      <c r="B38" s="21" t="s">
        <v>80</v>
      </c>
      <c r="C38" s="20" t="s">
        <v>100</v>
      </c>
      <c r="D38" s="162" t="s">
        <v>101</v>
      </c>
      <c r="E38" s="21" t="s">
        <v>95</v>
      </c>
      <c r="F38" s="24">
        <v>3567000</v>
      </c>
      <c r="G38" s="163">
        <v>2020</v>
      </c>
      <c r="H38" s="164">
        <f t="shared" ca="1" si="0"/>
        <v>43912</v>
      </c>
      <c r="I38" s="161">
        <f t="shared" ca="1" si="1"/>
        <v>18</v>
      </c>
      <c r="J38" s="165">
        <f t="shared" ca="1" si="2"/>
        <v>64206000</v>
      </c>
      <c r="K38" s="164">
        <f t="shared" ca="1" si="3"/>
        <v>43912</v>
      </c>
      <c r="L38" s="164">
        <f t="shared" ca="1" si="4"/>
        <v>44046</v>
      </c>
      <c r="M38" s="161">
        <f t="shared" ca="1" si="5"/>
        <v>134</v>
      </c>
    </row>
    <row r="39" spans="1:13">
      <c r="A39" s="161" t="str">
        <f>VLOOKUP(C39,품목코드!$B$2:$C$293,2,FALSE)</f>
        <v>AC-ABL-00001</v>
      </c>
      <c r="B39" s="21" t="s">
        <v>80</v>
      </c>
      <c r="C39" s="20" t="s">
        <v>102</v>
      </c>
      <c r="D39" s="162" t="s">
        <v>103</v>
      </c>
      <c r="E39" s="20" t="s">
        <v>95</v>
      </c>
      <c r="F39" s="31">
        <v>2672000</v>
      </c>
      <c r="G39" s="163">
        <v>2020</v>
      </c>
      <c r="H39" s="164">
        <f t="shared" ca="1" si="0"/>
        <v>43916</v>
      </c>
      <c r="I39" s="161">
        <f t="shared" ca="1" si="1"/>
        <v>27</v>
      </c>
      <c r="J39" s="165">
        <f t="shared" ca="1" si="2"/>
        <v>72144000</v>
      </c>
      <c r="K39" s="164">
        <f t="shared" ca="1" si="3"/>
        <v>43915</v>
      </c>
      <c r="L39" s="164">
        <f t="shared" ca="1" si="4"/>
        <v>43945</v>
      </c>
      <c r="M39" s="161">
        <f t="shared" ca="1" si="5"/>
        <v>30</v>
      </c>
    </row>
    <row r="40" spans="1:13">
      <c r="A40" s="161" t="str">
        <f>VLOOKUP(C40,품목코드!$B$2:$C$293,2,FALSE)</f>
        <v>AC-ABM-00001</v>
      </c>
      <c r="B40" s="21" t="s">
        <v>80</v>
      </c>
      <c r="C40" s="21" t="s">
        <v>104</v>
      </c>
      <c r="D40" s="166" t="s">
        <v>103</v>
      </c>
      <c r="E40" s="20" t="s">
        <v>16</v>
      </c>
      <c r="F40" s="24">
        <v>23850</v>
      </c>
      <c r="G40" s="163">
        <v>2020</v>
      </c>
      <c r="H40" s="164">
        <f t="shared" ca="1" si="0"/>
        <v>44126</v>
      </c>
      <c r="I40" s="161">
        <f t="shared" ca="1" si="1"/>
        <v>1</v>
      </c>
      <c r="J40" s="165">
        <f t="shared" ca="1" si="2"/>
        <v>23850</v>
      </c>
      <c r="K40" s="164">
        <f t="shared" ca="1" si="3"/>
        <v>44123</v>
      </c>
      <c r="L40" s="164">
        <f t="shared" ca="1" si="4"/>
        <v>44134</v>
      </c>
      <c r="M40" s="161">
        <f t="shared" ca="1" si="5"/>
        <v>11</v>
      </c>
    </row>
    <row r="41" spans="1:13">
      <c r="A41" s="161" t="str">
        <f>VLOOKUP(C41,품목코드!$B$2:$C$293,2,FALSE)</f>
        <v>AC-ABN-00001</v>
      </c>
      <c r="B41" s="21" t="s">
        <v>80</v>
      </c>
      <c r="C41" s="21" t="s">
        <v>105</v>
      </c>
      <c r="D41" s="166" t="s">
        <v>106</v>
      </c>
      <c r="E41" s="20" t="s">
        <v>16</v>
      </c>
      <c r="F41" s="31">
        <v>2200</v>
      </c>
      <c r="G41" s="163">
        <v>2020</v>
      </c>
      <c r="H41" s="164">
        <f t="shared" ca="1" si="0"/>
        <v>44061</v>
      </c>
      <c r="I41" s="161">
        <f t="shared" ca="1" si="1"/>
        <v>37</v>
      </c>
      <c r="J41" s="165">
        <f t="shared" ca="1" si="2"/>
        <v>81400</v>
      </c>
      <c r="K41" s="164">
        <f t="shared" ca="1" si="3"/>
        <v>44061</v>
      </c>
      <c r="L41" s="164">
        <f t="shared" ca="1" si="4"/>
        <v>44214</v>
      </c>
      <c r="M41" s="161">
        <f t="shared" ca="1" si="5"/>
        <v>153</v>
      </c>
    </row>
    <row r="42" spans="1:13">
      <c r="A42" s="161" t="str">
        <f>VLOOKUP(C42,품목코드!$B$2:$C$293,2,FALSE)</f>
        <v>AC-ABO-00001</v>
      </c>
      <c r="B42" s="21" t="s">
        <v>80</v>
      </c>
      <c r="C42" s="20" t="s">
        <v>107</v>
      </c>
      <c r="D42" s="162" t="s">
        <v>108</v>
      </c>
      <c r="E42" s="21" t="s">
        <v>42</v>
      </c>
      <c r="F42" s="31">
        <v>65000</v>
      </c>
      <c r="G42" s="163">
        <v>2020</v>
      </c>
      <c r="H42" s="164">
        <f t="shared" ca="1" si="0"/>
        <v>44029</v>
      </c>
      <c r="I42" s="161">
        <f t="shared" ca="1" si="1"/>
        <v>40</v>
      </c>
      <c r="J42" s="165">
        <f t="shared" ca="1" si="2"/>
        <v>2600000</v>
      </c>
      <c r="K42" s="164">
        <f t="shared" ca="1" si="3"/>
        <v>44029</v>
      </c>
      <c r="L42" s="164">
        <f t="shared" ca="1" si="4"/>
        <v>44073</v>
      </c>
      <c r="M42" s="161">
        <f t="shared" ca="1" si="5"/>
        <v>44</v>
      </c>
    </row>
    <row r="43" spans="1:13">
      <c r="A43" s="161" t="str">
        <f>VLOOKUP(C43,품목코드!$B$2:$C$293,2,FALSE)</f>
        <v>AC-ABP-00001</v>
      </c>
      <c r="B43" s="21" t="s">
        <v>80</v>
      </c>
      <c r="C43" s="20" t="s">
        <v>109</v>
      </c>
      <c r="D43" s="162" t="s">
        <v>110</v>
      </c>
      <c r="E43" s="20" t="s">
        <v>16</v>
      </c>
      <c r="F43" s="24">
        <v>24300</v>
      </c>
      <c r="G43" s="163">
        <v>2020</v>
      </c>
      <c r="H43" s="164">
        <f t="shared" ca="1" si="0"/>
        <v>44005</v>
      </c>
      <c r="I43" s="161">
        <f t="shared" ca="1" si="1"/>
        <v>11</v>
      </c>
      <c r="J43" s="165">
        <f t="shared" ca="1" si="2"/>
        <v>267300</v>
      </c>
      <c r="K43" s="164">
        <f t="shared" ca="1" si="3"/>
        <v>43988</v>
      </c>
      <c r="L43" s="164">
        <f t="shared" ca="1" si="4"/>
        <v>44161</v>
      </c>
      <c r="M43" s="161">
        <f t="shared" ca="1" si="5"/>
        <v>173</v>
      </c>
    </row>
    <row r="44" spans="1:13">
      <c r="A44" s="161" t="str">
        <f>VLOOKUP(C44,품목코드!$B$2:$C$293,2,FALSE)</f>
        <v>AC-ABQ-00001</v>
      </c>
      <c r="B44" s="21" t="s">
        <v>80</v>
      </c>
      <c r="C44" s="20" t="s">
        <v>112</v>
      </c>
      <c r="D44" s="162" t="s">
        <v>113</v>
      </c>
      <c r="E44" s="20" t="s">
        <v>114</v>
      </c>
      <c r="F44" s="31">
        <v>4070</v>
      </c>
      <c r="G44" s="163">
        <v>2020</v>
      </c>
      <c r="H44" s="164">
        <f t="shared" ca="1" si="0"/>
        <v>43946</v>
      </c>
      <c r="I44" s="161">
        <f t="shared" ca="1" si="1"/>
        <v>20</v>
      </c>
      <c r="J44" s="165">
        <f t="shared" ca="1" si="2"/>
        <v>81400</v>
      </c>
      <c r="K44" s="164">
        <f t="shared" ca="1" si="3"/>
        <v>43937</v>
      </c>
      <c r="L44" s="164">
        <f t="shared" ca="1" si="4"/>
        <v>44039</v>
      </c>
      <c r="M44" s="161">
        <f t="shared" ca="1" si="5"/>
        <v>102</v>
      </c>
    </row>
    <row r="45" spans="1:13">
      <c r="A45" s="161" t="str">
        <f>VLOOKUP(C45,품목코드!$B$2:$C$293,2,FALSE)</f>
        <v>AC-ABR-00001</v>
      </c>
      <c r="B45" s="21" t="s">
        <v>80</v>
      </c>
      <c r="C45" s="20" t="s">
        <v>115</v>
      </c>
      <c r="D45" s="166" t="s">
        <v>116</v>
      </c>
      <c r="E45" s="21" t="s">
        <v>117</v>
      </c>
      <c r="F45" s="31">
        <v>2860</v>
      </c>
      <c r="G45" s="163">
        <v>2020</v>
      </c>
      <c r="H45" s="164">
        <f t="shared" ca="1" si="0"/>
        <v>44190</v>
      </c>
      <c r="I45" s="161">
        <f t="shared" ca="1" si="1"/>
        <v>15</v>
      </c>
      <c r="J45" s="165">
        <f t="shared" ca="1" si="2"/>
        <v>42900</v>
      </c>
      <c r="K45" s="164">
        <f t="shared" ca="1" si="3"/>
        <v>44187</v>
      </c>
      <c r="L45" s="164">
        <f t="shared" ca="1" si="4"/>
        <v>44256</v>
      </c>
      <c r="M45" s="161">
        <f t="shared" ca="1" si="5"/>
        <v>69</v>
      </c>
    </row>
    <row r="46" spans="1:13">
      <c r="A46" s="161" t="str">
        <f>VLOOKUP(C46,품목코드!$B$2:$C$293,2,FALSE)</f>
        <v>AD-ABS-00001</v>
      </c>
      <c r="B46" s="21" t="s">
        <v>118</v>
      </c>
      <c r="C46" s="20" t="s">
        <v>119</v>
      </c>
      <c r="D46" s="162" t="s">
        <v>120</v>
      </c>
      <c r="E46" s="20" t="s">
        <v>121</v>
      </c>
      <c r="F46" s="31">
        <v>35000</v>
      </c>
      <c r="G46" s="163">
        <v>2020</v>
      </c>
      <c r="H46" s="164">
        <f t="shared" ca="1" si="0"/>
        <v>44137</v>
      </c>
      <c r="I46" s="161">
        <f t="shared" ca="1" si="1"/>
        <v>43</v>
      </c>
      <c r="J46" s="165">
        <f t="shared" ca="1" si="2"/>
        <v>1505000</v>
      </c>
      <c r="K46" s="164">
        <f t="shared" ca="1" si="3"/>
        <v>44118</v>
      </c>
      <c r="L46" s="164">
        <f t="shared" ca="1" si="4"/>
        <v>44160</v>
      </c>
      <c r="M46" s="161">
        <f t="shared" ca="1" si="5"/>
        <v>42</v>
      </c>
    </row>
    <row r="47" spans="1:13">
      <c r="A47" s="161" t="str">
        <f>VLOOKUP(C47,품목코드!$B$2:$C$293,2,FALSE)</f>
        <v>AD-ABT-00001</v>
      </c>
      <c r="B47" s="21" t="s">
        <v>118</v>
      </c>
      <c r="C47" s="20" t="s">
        <v>122</v>
      </c>
      <c r="D47" s="162" t="s">
        <v>123</v>
      </c>
      <c r="E47" s="20" t="s">
        <v>124</v>
      </c>
      <c r="F47" s="31">
        <v>30000</v>
      </c>
      <c r="G47" s="163">
        <v>2020</v>
      </c>
      <c r="H47" s="164">
        <f t="shared" ca="1" si="0"/>
        <v>44052</v>
      </c>
      <c r="I47" s="161">
        <f t="shared" ca="1" si="1"/>
        <v>41</v>
      </c>
      <c r="J47" s="165">
        <f t="shared" ca="1" si="2"/>
        <v>1230000</v>
      </c>
      <c r="K47" s="164">
        <f t="shared" ca="1" si="3"/>
        <v>44043</v>
      </c>
      <c r="L47" s="164">
        <f t="shared" ca="1" si="4"/>
        <v>44133</v>
      </c>
      <c r="M47" s="161">
        <f t="shared" ca="1" si="5"/>
        <v>90</v>
      </c>
    </row>
    <row r="48" spans="1:13">
      <c r="A48" s="161" t="str">
        <f>VLOOKUP(C48,품목코드!$B$2:$C$293,2,FALSE)</f>
        <v>AD-ABU-00001</v>
      </c>
      <c r="B48" s="21" t="s">
        <v>118</v>
      </c>
      <c r="C48" s="20" t="s">
        <v>125</v>
      </c>
      <c r="D48" s="162" t="s">
        <v>126</v>
      </c>
      <c r="E48" s="20" t="s">
        <v>124</v>
      </c>
      <c r="F48" s="31">
        <v>28000</v>
      </c>
      <c r="G48" s="163">
        <v>2020</v>
      </c>
      <c r="H48" s="164">
        <f t="shared" ca="1" si="0"/>
        <v>44143</v>
      </c>
      <c r="I48" s="161">
        <f t="shared" ca="1" si="1"/>
        <v>17</v>
      </c>
      <c r="J48" s="165">
        <f t="shared" ca="1" si="2"/>
        <v>476000</v>
      </c>
      <c r="K48" s="164">
        <f t="shared" ca="1" si="3"/>
        <v>44129</v>
      </c>
      <c r="L48" s="164">
        <f t="shared" ca="1" si="4"/>
        <v>44279</v>
      </c>
      <c r="M48" s="161">
        <f t="shared" ca="1" si="5"/>
        <v>150</v>
      </c>
    </row>
    <row r="49" spans="1:13">
      <c r="A49" s="161" t="str">
        <f>VLOOKUP(C49,품목코드!$B$2:$C$293,2,FALSE)</f>
        <v>AD-ABV-00001</v>
      </c>
      <c r="B49" s="21" t="s">
        <v>118</v>
      </c>
      <c r="C49" s="20" t="s">
        <v>127</v>
      </c>
      <c r="D49" s="162" t="s">
        <v>128</v>
      </c>
      <c r="E49" s="21" t="s">
        <v>130</v>
      </c>
      <c r="F49" s="31">
        <v>4500</v>
      </c>
      <c r="G49" s="163">
        <v>2020</v>
      </c>
      <c r="H49" s="164">
        <f t="shared" ca="1" si="0"/>
        <v>43892</v>
      </c>
      <c r="I49" s="161">
        <f t="shared" ca="1" si="1"/>
        <v>36</v>
      </c>
      <c r="J49" s="165">
        <f t="shared" ca="1" si="2"/>
        <v>162000</v>
      </c>
      <c r="K49" s="164">
        <f t="shared" ca="1" si="3"/>
        <v>43874</v>
      </c>
      <c r="L49" s="164">
        <f t="shared" ca="1" si="4"/>
        <v>44000</v>
      </c>
      <c r="M49" s="161">
        <f t="shared" ca="1" si="5"/>
        <v>126</v>
      </c>
    </row>
    <row r="50" spans="1:13">
      <c r="A50" s="161" t="str">
        <f>VLOOKUP(C50,품목코드!$B$2:$C$293,2,FALSE)</f>
        <v>AD-ABW-00001</v>
      </c>
      <c r="B50" s="21" t="s">
        <v>118</v>
      </c>
      <c r="C50" s="21" t="s">
        <v>131</v>
      </c>
      <c r="D50" s="166" t="s">
        <v>132</v>
      </c>
      <c r="E50" s="21" t="s">
        <v>130</v>
      </c>
      <c r="F50" s="31">
        <v>9900</v>
      </c>
      <c r="G50" s="163">
        <v>2020</v>
      </c>
      <c r="H50" s="164">
        <f t="shared" ca="1" si="0"/>
        <v>43887</v>
      </c>
      <c r="I50" s="161">
        <f t="shared" ca="1" si="1"/>
        <v>25</v>
      </c>
      <c r="J50" s="165">
        <f t="shared" ca="1" si="2"/>
        <v>247500</v>
      </c>
      <c r="K50" s="164">
        <f t="shared" ca="1" si="3"/>
        <v>43887</v>
      </c>
      <c r="L50" s="164">
        <f t="shared" ca="1" si="4"/>
        <v>43923</v>
      </c>
      <c r="M50" s="161">
        <f t="shared" ca="1" si="5"/>
        <v>36</v>
      </c>
    </row>
    <row r="51" spans="1:13">
      <c r="A51" s="161" t="str">
        <f>VLOOKUP(C51,품목코드!$B$2:$C$293,2,FALSE)</f>
        <v>AD-ABX-00001</v>
      </c>
      <c r="B51" s="21" t="s">
        <v>118</v>
      </c>
      <c r="C51" s="21" t="s">
        <v>133</v>
      </c>
      <c r="D51" s="166" t="s">
        <v>134</v>
      </c>
      <c r="E51" s="21" t="s">
        <v>130</v>
      </c>
      <c r="F51" s="31">
        <v>5200</v>
      </c>
      <c r="G51" s="163">
        <v>2020</v>
      </c>
      <c r="H51" s="164">
        <f t="shared" ca="1" si="0"/>
        <v>44193</v>
      </c>
      <c r="I51" s="161">
        <f t="shared" ca="1" si="1"/>
        <v>35</v>
      </c>
      <c r="J51" s="165">
        <f t="shared" ca="1" si="2"/>
        <v>182000</v>
      </c>
      <c r="K51" s="164">
        <f t="shared" ca="1" si="3"/>
        <v>44186</v>
      </c>
      <c r="L51" s="164">
        <f t="shared" ca="1" si="4"/>
        <v>44221</v>
      </c>
      <c r="M51" s="161">
        <f t="shared" ca="1" si="5"/>
        <v>35</v>
      </c>
    </row>
    <row r="52" spans="1:13">
      <c r="A52" s="161" t="str">
        <f>VLOOKUP(C52,품목코드!$B$2:$C$293,2,FALSE)</f>
        <v>AD-ABY-00001</v>
      </c>
      <c r="B52" s="21" t="s">
        <v>118</v>
      </c>
      <c r="C52" s="20" t="s">
        <v>135</v>
      </c>
      <c r="D52" s="162" t="s">
        <v>136</v>
      </c>
      <c r="E52" s="20" t="s">
        <v>124</v>
      </c>
      <c r="F52" s="31">
        <v>66100</v>
      </c>
      <c r="G52" s="163">
        <v>2020</v>
      </c>
      <c r="H52" s="164">
        <f t="shared" ca="1" si="0"/>
        <v>44097</v>
      </c>
      <c r="I52" s="161">
        <f t="shared" ca="1" si="1"/>
        <v>15</v>
      </c>
      <c r="J52" s="165">
        <f t="shared" ca="1" si="2"/>
        <v>991500</v>
      </c>
      <c r="K52" s="164">
        <f t="shared" ca="1" si="3"/>
        <v>44081</v>
      </c>
      <c r="L52" s="164">
        <f t="shared" ca="1" si="4"/>
        <v>44164</v>
      </c>
      <c r="M52" s="161">
        <f t="shared" ca="1" si="5"/>
        <v>83</v>
      </c>
    </row>
    <row r="53" spans="1:13">
      <c r="A53" s="161" t="str">
        <f>VLOOKUP(C53,품목코드!$B$2:$C$293,2,FALSE)</f>
        <v>AD-ABZ-00001</v>
      </c>
      <c r="B53" s="21" t="s">
        <v>118</v>
      </c>
      <c r="C53" s="20" t="s">
        <v>137</v>
      </c>
      <c r="D53" s="166" t="s">
        <v>138</v>
      </c>
      <c r="E53" s="21" t="s">
        <v>139</v>
      </c>
      <c r="F53" s="31">
        <v>1800</v>
      </c>
      <c r="G53" s="163">
        <v>2020</v>
      </c>
      <c r="H53" s="164">
        <f t="shared" ca="1" si="0"/>
        <v>43938</v>
      </c>
      <c r="I53" s="161">
        <f t="shared" ca="1" si="1"/>
        <v>31</v>
      </c>
      <c r="J53" s="165">
        <f t="shared" ca="1" si="2"/>
        <v>55800</v>
      </c>
      <c r="K53" s="164">
        <f t="shared" ca="1" si="3"/>
        <v>43929</v>
      </c>
      <c r="L53" s="164">
        <f t="shared" ca="1" si="4"/>
        <v>43959</v>
      </c>
      <c r="M53" s="161">
        <f t="shared" ca="1" si="5"/>
        <v>30</v>
      </c>
    </row>
    <row r="54" spans="1:13">
      <c r="A54" s="161" t="str">
        <f>VLOOKUP(C54,품목코드!$B$2:$C$293,2,FALSE)</f>
        <v>AD-ACA-00001</v>
      </c>
      <c r="B54" s="21" t="s">
        <v>118</v>
      </c>
      <c r="C54" s="21" t="s">
        <v>140</v>
      </c>
      <c r="D54" s="166" t="s">
        <v>138</v>
      </c>
      <c r="E54" s="21" t="s">
        <v>139</v>
      </c>
      <c r="F54" s="31">
        <v>1450</v>
      </c>
      <c r="G54" s="163">
        <v>2020</v>
      </c>
      <c r="H54" s="164">
        <f t="shared" ca="1" si="0"/>
        <v>44081</v>
      </c>
      <c r="I54" s="161">
        <f t="shared" ca="1" si="1"/>
        <v>39</v>
      </c>
      <c r="J54" s="165">
        <f t="shared" ca="1" si="2"/>
        <v>56550</v>
      </c>
      <c r="K54" s="164">
        <f t="shared" ca="1" si="3"/>
        <v>44060</v>
      </c>
      <c r="L54" s="164">
        <f t="shared" ca="1" si="4"/>
        <v>44195</v>
      </c>
      <c r="M54" s="161">
        <f t="shared" ca="1" si="5"/>
        <v>135</v>
      </c>
    </row>
    <row r="55" spans="1:13">
      <c r="A55" s="161" t="str">
        <f>VLOOKUP(C55,품목코드!$B$2:$C$293,2,FALSE)</f>
        <v>AD-ACB-00001</v>
      </c>
      <c r="B55" s="21" t="s">
        <v>118</v>
      </c>
      <c r="C55" s="20" t="s">
        <v>141</v>
      </c>
      <c r="D55" s="166" t="s">
        <v>142</v>
      </c>
      <c r="E55" s="21" t="s">
        <v>139</v>
      </c>
      <c r="F55" s="31">
        <v>5100</v>
      </c>
      <c r="G55" s="163">
        <v>2020</v>
      </c>
      <c r="H55" s="164">
        <f t="shared" ca="1" si="0"/>
        <v>44110</v>
      </c>
      <c r="I55" s="161">
        <f t="shared" ca="1" si="1"/>
        <v>28</v>
      </c>
      <c r="J55" s="165">
        <f t="shared" ca="1" si="2"/>
        <v>142800</v>
      </c>
      <c r="K55" s="164">
        <f t="shared" ca="1" si="3"/>
        <v>44093</v>
      </c>
      <c r="L55" s="164">
        <f t="shared" ca="1" si="4"/>
        <v>44133</v>
      </c>
      <c r="M55" s="161">
        <f t="shared" ca="1" si="5"/>
        <v>40</v>
      </c>
    </row>
    <row r="56" spans="1:13">
      <c r="A56" s="161" t="str">
        <f>VLOOKUP(C56,품목코드!$B$2:$C$293,2,FALSE)</f>
        <v>AD-ACC-00001</v>
      </c>
      <c r="B56" s="21" t="s">
        <v>118</v>
      </c>
      <c r="C56" s="20" t="s">
        <v>143</v>
      </c>
      <c r="D56" s="166" t="s">
        <v>144</v>
      </c>
      <c r="E56" s="21" t="s">
        <v>139</v>
      </c>
      <c r="F56" s="31">
        <v>2000</v>
      </c>
      <c r="G56" s="163">
        <v>2020</v>
      </c>
      <c r="H56" s="164">
        <f t="shared" ca="1" si="0"/>
        <v>44040</v>
      </c>
      <c r="I56" s="161">
        <f t="shared" ca="1" si="1"/>
        <v>15</v>
      </c>
      <c r="J56" s="165">
        <f t="shared" ca="1" si="2"/>
        <v>30000</v>
      </c>
      <c r="K56" s="164">
        <f t="shared" ca="1" si="3"/>
        <v>44024</v>
      </c>
      <c r="L56" s="164">
        <f t="shared" ca="1" si="4"/>
        <v>44054</v>
      </c>
      <c r="M56" s="161">
        <f t="shared" ca="1" si="5"/>
        <v>30</v>
      </c>
    </row>
    <row r="57" spans="1:13">
      <c r="A57" s="161" t="str">
        <f>VLOOKUP(C57,품목코드!$B$2:$C$293,2,FALSE)</f>
        <v>AD-ACD-00001</v>
      </c>
      <c r="B57" s="21" t="s">
        <v>118</v>
      </c>
      <c r="C57" s="21" t="s">
        <v>145</v>
      </c>
      <c r="D57" s="166" t="s">
        <v>144</v>
      </c>
      <c r="E57" s="21" t="s">
        <v>139</v>
      </c>
      <c r="F57" s="31">
        <v>1600</v>
      </c>
      <c r="G57" s="163">
        <v>2020</v>
      </c>
      <c r="H57" s="164">
        <f t="shared" ca="1" si="0"/>
        <v>43891</v>
      </c>
      <c r="I57" s="161">
        <f t="shared" ca="1" si="1"/>
        <v>3</v>
      </c>
      <c r="J57" s="165">
        <f t="shared" ca="1" si="2"/>
        <v>4800</v>
      </c>
      <c r="K57" s="164">
        <f t="shared" ca="1" si="3"/>
        <v>43890</v>
      </c>
      <c r="L57" s="164">
        <f t="shared" ca="1" si="4"/>
        <v>44052</v>
      </c>
      <c r="M57" s="161">
        <f t="shared" ca="1" si="5"/>
        <v>162</v>
      </c>
    </row>
    <row r="58" spans="1:13">
      <c r="A58" s="161" t="str">
        <f>VLOOKUP(C58,품목코드!$B$2:$C$293,2,FALSE)</f>
        <v>AD-ACE-00001</v>
      </c>
      <c r="B58" s="21" t="s">
        <v>118</v>
      </c>
      <c r="C58" s="20" t="s">
        <v>146</v>
      </c>
      <c r="D58" s="166" t="s">
        <v>147</v>
      </c>
      <c r="E58" s="21" t="s">
        <v>139</v>
      </c>
      <c r="F58" s="31">
        <v>5500</v>
      </c>
      <c r="G58" s="163">
        <v>2020</v>
      </c>
      <c r="H58" s="164">
        <f t="shared" ca="1" si="0"/>
        <v>43866</v>
      </c>
      <c r="I58" s="161">
        <f t="shared" ca="1" si="1"/>
        <v>4</v>
      </c>
      <c r="J58" s="165">
        <f t="shared" ca="1" si="2"/>
        <v>22000</v>
      </c>
      <c r="K58" s="164">
        <f t="shared" ca="1" si="3"/>
        <v>43857</v>
      </c>
      <c r="L58" s="164">
        <f t="shared" ca="1" si="4"/>
        <v>43880</v>
      </c>
      <c r="M58" s="161">
        <f t="shared" ca="1" si="5"/>
        <v>23</v>
      </c>
    </row>
    <row r="59" spans="1:13">
      <c r="A59" s="161" t="str">
        <f>VLOOKUP(C59,품목코드!$B$2:$C$293,2,FALSE)</f>
        <v>AE-ACF-00001</v>
      </c>
      <c r="B59" s="21" t="s">
        <v>148</v>
      </c>
      <c r="C59" s="21" t="s">
        <v>149</v>
      </c>
      <c r="D59" s="166" t="s">
        <v>150</v>
      </c>
      <c r="E59" s="21" t="s">
        <v>114</v>
      </c>
      <c r="F59" s="31">
        <v>490</v>
      </c>
      <c r="G59" s="163">
        <v>2020</v>
      </c>
      <c r="H59" s="164">
        <f t="shared" ca="1" si="0"/>
        <v>44161</v>
      </c>
      <c r="I59" s="161">
        <f t="shared" ca="1" si="1"/>
        <v>9</v>
      </c>
      <c r="J59" s="165">
        <f t="shared" ca="1" si="2"/>
        <v>4410</v>
      </c>
      <c r="K59" s="164">
        <f t="shared" ca="1" si="3"/>
        <v>44141</v>
      </c>
      <c r="L59" s="164">
        <f t="shared" ca="1" si="4"/>
        <v>44228</v>
      </c>
      <c r="M59" s="161">
        <f t="shared" ca="1" si="5"/>
        <v>87</v>
      </c>
    </row>
    <row r="60" spans="1:13">
      <c r="A60" s="161" t="str">
        <f>VLOOKUP(C60,품목코드!$B$2:$C$293,2,FALSE)</f>
        <v>AE-ACG-00001</v>
      </c>
      <c r="B60" s="21" t="s">
        <v>148</v>
      </c>
      <c r="C60" s="21" t="s">
        <v>151</v>
      </c>
      <c r="D60" s="166" t="s">
        <v>152</v>
      </c>
      <c r="E60" s="21" t="s">
        <v>23</v>
      </c>
      <c r="F60" s="31">
        <v>63000</v>
      </c>
      <c r="G60" s="163">
        <v>2020</v>
      </c>
      <c r="H60" s="164">
        <f t="shared" ca="1" si="0"/>
        <v>44158</v>
      </c>
      <c r="I60" s="161">
        <f t="shared" ca="1" si="1"/>
        <v>0</v>
      </c>
      <c r="J60" s="165">
        <f t="shared" ca="1" si="2"/>
        <v>0</v>
      </c>
      <c r="K60" s="164">
        <f t="shared" ca="1" si="3"/>
        <v>44141</v>
      </c>
      <c r="L60" s="164">
        <f t="shared" ca="1" si="4"/>
        <v>44251</v>
      </c>
      <c r="M60" s="161">
        <f t="shared" ca="1" si="5"/>
        <v>110</v>
      </c>
    </row>
    <row r="61" spans="1:13">
      <c r="A61" s="161" t="str">
        <f>VLOOKUP(C61,품목코드!$B$2:$C$293,2,FALSE)</f>
        <v>AE-ACH-00001</v>
      </c>
      <c r="B61" s="21" t="s">
        <v>148</v>
      </c>
      <c r="C61" s="21" t="s">
        <v>153</v>
      </c>
      <c r="D61" s="166" t="s">
        <v>154</v>
      </c>
      <c r="E61" s="21" t="s">
        <v>68</v>
      </c>
      <c r="F61" s="31">
        <v>29520</v>
      </c>
      <c r="G61" s="163">
        <v>2020</v>
      </c>
      <c r="H61" s="164">
        <f t="shared" ca="1" si="0"/>
        <v>43843</v>
      </c>
      <c r="I61" s="161">
        <f t="shared" ca="1" si="1"/>
        <v>13</v>
      </c>
      <c r="J61" s="165">
        <f t="shared" ca="1" si="2"/>
        <v>383760</v>
      </c>
      <c r="K61" s="164">
        <f t="shared" ca="1" si="3"/>
        <v>43827</v>
      </c>
      <c r="L61" s="164">
        <f t="shared" ca="1" si="4"/>
        <v>43945</v>
      </c>
      <c r="M61" s="161">
        <f t="shared" ca="1" si="5"/>
        <v>118</v>
      </c>
    </row>
    <row r="62" spans="1:13">
      <c r="A62" s="161" t="str">
        <f>VLOOKUP(C62,품목코드!$B$2:$C$293,2,FALSE)</f>
        <v>AE-ACI-00001</v>
      </c>
      <c r="B62" s="21" t="s">
        <v>148</v>
      </c>
      <c r="C62" s="21" t="s">
        <v>155</v>
      </c>
      <c r="D62" s="166" t="s">
        <v>156</v>
      </c>
      <c r="E62" s="20" t="s">
        <v>157</v>
      </c>
      <c r="F62" s="31">
        <v>11000</v>
      </c>
      <c r="G62" s="163">
        <v>2020</v>
      </c>
      <c r="H62" s="164">
        <f t="shared" ca="1" si="0"/>
        <v>44078</v>
      </c>
      <c r="I62" s="161">
        <f t="shared" ca="1" si="1"/>
        <v>23</v>
      </c>
      <c r="J62" s="165">
        <f t="shared" ca="1" si="2"/>
        <v>253000</v>
      </c>
      <c r="K62" s="164">
        <f t="shared" ca="1" si="3"/>
        <v>44055</v>
      </c>
      <c r="L62" s="164">
        <f t="shared" ca="1" si="4"/>
        <v>44060</v>
      </c>
      <c r="M62" s="161">
        <f t="shared" ca="1" si="5"/>
        <v>5</v>
      </c>
    </row>
    <row r="63" spans="1:13">
      <c r="A63" s="161" t="str">
        <f>VLOOKUP(C63,품목코드!$B$2:$C$293,2,FALSE)</f>
        <v>AE-ACJ-00001</v>
      </c>
      <c r="B63" s="21" t="s">
        <v>148</v>
      </c>
      <c r="C63" s="21" t="s">
        <v>158</v>
      </c>
      <c r="D63" s="166" t="s">
        <v>159</v>
      </c>
      <c r="E63" s="21" t="s">
        <v>68</v>
      </c>
      <c r="F63" s="31">
        <v>7600</v>
      </c>
      <c r="G63" s="163">
        <v>2020</v>
      </c>
      <c r="H63" s="164">
        <f t="shared" ca="1" si="0"/>
        <v>43989</v>
      </c>
      <c r="I63" s="161">
        <f t="shared" ca="1" si="1"/>
        <v>41</v>
      </c>
      <c r="J63" s="165">
        <f t="shared" ca="1" si="2"/>
        <v>311600</v>
      </c>
      <c r="K63" s="164">
        <f t="shared" ca="1" si="3"/>
        <v>43963</v>
      </c>
      <c r="L63" s="164">
        <f t="shared" ca="1" si="4"/>
        <v>43978</v>
      </c>
      <c r="M63" s="161">
        <f t="shared" ca="1" si="5"/>
        <v>15</v>
      </c>
    </row>
    <row r="64" spans="1:13">
      <c r="A64" s="161" t="str">
        <f>VLOOKUP(C64,품목코드!$B$2:$C$293,2,FALSE)</f>
        <v>AE-ACK-00001</v>
      </c>
      <c r="B64" s="21" t="s">
        <v>148</v>
      </c>
      <c r="C64" s="21" t="s">
        <v>160</v>
      </c>
      <c r="D64" s="166" t="s">
        <v>161</v>
      </c>
      <c r="E64" s="20" t="s">
        <v>157</v>
      </c>
      <c r="F64" s="31">
        <v>8500</v>
      </c>
      <c r="G64" s="163">
        <v>2020</v>
      </c>
      <c r="H64" s="164">
        <f t="shared" ca="1" si="0"/>
        <v>44045</v>
      </c>
      <c r="I64" s="161">
        <f t="shared" ca="1" si="1"/>
        <v>9</v>
      </c>
      <c r="J64" s="165">
        <f t="shared" ca="1" si="2"/>
        <v>76500</v>
      </c>
      <c r="K64" s="164">
        <f t="shared" ca="1" si="3"/>
        <v>44025</v>
      </c>
      <c r="L64" s="164">
        <f t="shared" ca="1" si="4"/>
        <v>44194</v>
      </c>
      <c r="M64" s="161">
        <f t="shared" ca="1" si="5"/>
        <v>169</v>
      </c>
    </row>
    <row r="65" spans="1:13">
      <c r="A65" s="161" t="str">
        <f>VLOOKUP(C65,품목코드!$B$2:$C$293,2,FALSE)</f>
        <v>AE-ACL-00001</v>
      </c>
      <c r="B65" s="21" t="s">
        <v>148</v>
      </c>
      <c r="C65" s="21" t="s">
        <v>162</v>
      </c>
      <c r="D65" s="166" t="s">
        <v>163</v>
      </c>
      <c r="E65" s="21" t="s">
        <v>164</v>
      </c>
      <c r="F65" s="31">
        <v>80000</v>
      </c>
      <c r="G65" s="163">
        <v>2020</v>
      </c>
      <c r="H65" s="164">
        <f t="shared" ca="1" si="0"/>
        <v>43895</v>
      </c>
      <c r="I65" s="161">
        <f t="shared" ca="1" si="1"/>
        <v>14</v>
      </c>
      <c r="J65" s="165">
        <f t="shared" ca="1" si="2"/>
        <v>1120000</v>
      </c>
      <c r="K65" s="164">
        <f t="shared" ca="1" si="3"/>
        <v>43894</v>
      </c>
      <c r="L65" s="164">
        <f t="shared" ca="1" si="4"/>
        <v>43977</v>
      </c>
      <c r="M65" s="161">
        <f t="shared" ca="1" si="5"/>
        <v>83</v>
      </c>
    </row>
    <row r="66" spans="1:13">
      <c r="A66" s="161" t="str">
        <f>VLOOKUP(C66,품목코드!$B$2:$C$293,2,FALSE)</f>
        <v>AE-ACM-00001</v>
      </c>
      <c r="B66" s="21" t="s">
        <v>148</v>
      </c>
      <c r="C66" s="20" t="s">
        <v>165</v>
      </c>
      <c r="D66" s="162" t="s">
        <v>166</v>
      </c>
      <c r="E66" s="21" t="s">
        <v>117</v>
      </c>
      <c r="F66" s="31">
        <v>79800</v>
      </c>
      <c r="G66" s="163">
        <v>2020</v>
      </c>
      <c r="H66" s="164">
        <f t="shared" ca="1" si="0"/>
        <v>44086</v>
      </c>
      <c r="I66" s="161">
        <f t="shared" ca="1" si="1"/>
        <v>10</v>
      </c>
      <c r="J66" s="165">
        <f t="shared" ca="1" si="2"/>
        <v>798000</v>
      </c>
      <c r="K66" s="164">
        <f t="shared" ca="1" si="3"/>
        <v>44083</v>
      </c>
      <c r="L66" s="164">
        <f t="shared" ca="1" si="4"/>
        <v>44163</v>
      </c>
      <c r="M66" s="161">
        <f t="shared" ca="1" si="5"/>
        <v>80</v>
      </c>
    </row>
    <row r="67" spans="1:13">
      <c r="A67" s="161" t="str">
        <f>VLOOKUP(C67,품목코드!$B$2:$C$293,2,FALSE)</f>
        <v>AE-ACN-00001</v>
      </c>
      <c r="B67" s="21" t="s">
        <v>148</v>
      </c>
      <c r="C67" s="20" t="s">
        <v>167</v>
      </c>
      <c r="D67" s="166" t="s">
        <v>168</v>
      </c>
      <c r="E67" s="21" t="s">
        <v>117</v>
      </c>
      <c r="F67" s="31">
        <v>249900</v>
      </c>
      <c r="G67" s="163">
        <v>2020</v>
      </c>
      <c r="H67" s="164">
        <f t="shared" ref="H67:H124" ca="1" si="6">DATE(G67, RANDBETWEEN(1, 12), RANDBETWEEN(1, 28))</f>
        <v>44117</v>
      </c>
      <c r="I67" s="161">
        <f t="shared" ref="I67:I130" ca="1" si="7">RANDBETWEEN(0, 50)</f>
        <v>23</v>
      </c>
      <c r="J67" s="165">
        <f t="shared" ref="J67:J124" ca="1" si="8">F67*I67</f>
        <v>5747700</v>
      </c>
      <c r="K67" s="164">
        <f t="shared" ref="K67:K124" ca="1" si="9">H67 - RANDBETWEEN(0, 30)</f>
        <v>44101</v>
      </c>
      <c r="L67" s="164">
        <f t="shared" ref="L67:L124" ca="1" si="10">K67+ RANDBETWEEN(1, 180)</f>
        <v>44134</v>
      </c>
      <c r="M67" s="161">
        <f t="shared" ref="M67:M124" ca="1" si="11">L67-K67</f>
        <v>33</v>
      </c>
    </row>
    <row r="68" spans="1:13">
      <c r="A68" s="161" t="str">
        <f>VLOOKUP(C68,품목코드!$B$2:$C$293,2,FALSE)</f>
        <v>AE-ACO-00001</v>
      </c>
      <c r="B68" s="21" t="s">
        <v>148</v>
      </c>
      <c r="C68" s="21" t="s">
        <v>169</v>
      </c>
      <c r="D68" s="166" t="s">
        <v>170</v>
      </c>
      <c r="E68" s="21" t="s">
        <v>117</v>
      </c>
      <c r="F68" s="31">
        <v>79300</v>
      </c>
      <c r="G68" s="163">
        <v>2020</v>
      </c>
      <c r="H68" s="164">
        <f t="shared" ca="1" si="6"/>
        <v>43887</v>
      </c>
      <c r="I68" s="161">
        <f t="shared" ca="1" si="7"/>
        <v>34</v>
      </c>
      <c r="J68" s="165">
        <f t="shared" ca="1" si="8"/>
        <v>2696200</v>
      </c>
      <c r="K68" s="164">
        <f t="shared" ca="1" si="9"/>
        <v>43885</v>
      </c>
      <c r="L68" s="164">
        <f t="shared" ca="1" si="10"/>
        <v>43893</v>
      </c>
      <c r="M68" s="161">
        <f t="shared" ca="1" si="11"/>
        <v>8</v>
      </c>
    </row>
    <row r="69" spans="1:13">
      <c r="A69" s="161" t="str">
        <f>VLOOKUP(C69,품목코드!$B$2:$C$293,2,FALSE)</f>
        <v>AE-ACP-00001</v>
      </c>
      <c r="B69" s="21" t="s">
        <v>148</v>
      </c>
      <c r="C69" s="21" t="s">
        <v>171</v>
      </c>
      <c r="D69" s="166" t="s">
        <v>172</v>
      </c>
      <c r="E69" s="21" t="s">
        <v>23</v>
      </c>
      <c r="F69" s="31">
        <v>1140000</v>
      </c>
      <c r="G69" s="163">
        <v>2020</v>
      </c>
      <c r="H69" s="164">
        <f t="shared" ca="1" si="6"/>
        <v>43997</v>
      </c>
      <c r="I69" s="161">
        <f t="shared" ca="1" si="7"/>
        <v>33</v>
      </c>
      <c r="J69" s="165">
        <f t="shared" ca="1" si="8"/>
        <v>37620000</v>
      </c>
      <c r="K69" s="164">
        <f t="shared" ca="1" si="9"/>
        <v>43970</v>
      </c>
      <c r="L69" s="164">
        <f t="shared" ca="1" si="10"/>
        <v>43985</v>
      </c>
      <c r="M69" s="161">
        <f t="shared" ca="1" si="11"/>
        <v>15</v>
      </c>
    </row>
    <row r="70" spans="1:13">
      <c r="A70" s="161" t="str">
        <f>VLOOKUP(C70,품목코드!$B$2:$C$293,2,FALSE)</f>
        <v>AE-ACQ-00001</v>
      </c>
      <c r="B70" s="21" t="s">
        <v>148</v>
      </c>
      <c r="C70" s="21" t="s">
        <v>173</v>
      </c>
      <c r="D70" s="166" t="s">
        <v>174</v>
      </c>
      <c r="E70" s="21" t="s">
        <v>65</v>
      </c>
      <c r="F70" s="31">
        <v>74200</v>
      </c>
      <c r="G70" s="163">
        <v>2020</v>
      </c>
      <c r="H70" s="164">
        <f t="shared" ca="1" si="6"/>
        <v>44166</v>
      </c>
      <c r="I70" s="161">
        <f t="shared" ca="1" si="7"/>
        <v>20</v>
      </c>
      <c r="J70" s="165">
        <f t="shared" ca="1" si="8"/>
        <v>1484000</v>
      </c>
      <c r="K70" s="164">
        <f t="shared" ca="1" si="9"/>
        <v>44137</v>
      </c>
      <c r="L70" s="164">
        <f t="shared" ca="1" si="10"/>
        <v>44243</v>
      </c>
      <c r="M70" s="161">
        <f t="shared" ca="1" si="11"/>
        <v>106</v>
      </c>
    </row>
    <row r="71" spans="1:13">
      <c r="A71" s="161" t="str">
        <f>VLOOKUP(C71,품목코드!$B$2:$C$293,2,FALSE)</f>
        <v>AF-ACR-00001</v>
      </c>
      <c r="B71" s="21" t="s">
        <v>182</v>
      </c>
      <c r="C71" s="21" t="s">
        <v>183</v>
      </c>
      <c r="D71" s="162" t="s">
        <v>184</v>
      </c>
      <c r="E71" s="21" t="s">
        <v>42</v>
      </c>
      <c r="F71" s="31">
        <v>70</v>
      </c>
      <c r="G71" s="163">
        <v>2020</v>
      </c>
      <c r="H71" s="164">
        <f t="shared" ca="1" si="6"/>
        <v>43845</v>
      </c>
      <c r="I71" s="161">
        <f t="shared" ca="1" si="7"/>
        <v>38</v>
      </c>
      <c r="J71" s="165">
        <f t="shared" ca="1" si="8"/>
        <v>2660</v>
      </c>
      <c r="K71" s="164">
        <f t="shared" ca="1" si="9"/>
        <v>43837</v>
      </c>
      <c r="L71" s="164">
        <f t="shared" ca="1" si="10"/>
        <v>43903</v>
      </c>
      <c r="M71" s="161">
        <f t="shared" ca="1" si="11"/>
        <v>66</v>
      </c>
    </row>
    <row r="72" spans="1:13">
      <c r="A72" s="161" t="str">
        <f>VLOOKUP(C72,품목코드!$B$2:$C$293,2,FALSE)</f>
        <v>AF-ACS-00001</v>
      </c>
      <c r="B72" s="21" t="s">
        <v>182</v>
      </c>
      <c r="C72" s="21" t="s">
        <v>185</v>
      </c>
      <c r="D72" s="166" t="s">
        <v>186</v>
      </c>
      <c r="E72" s="21" t="s">
        <v>42</v>
      </c>
      <c r="F72" s="31">
        <v>700</v>
      </c>
      <c r="G72" s="163">
        <v>2020</v>
      </c>
      <c r="H72" s="164">
        <f t="shared" ca="1" si="6"/>
        <v>44132</v>
      </c>
      <c r="I72" s="161">
        <f t="shared" ca="1" si="7"/>
        <v>24</v>
      </c>
      <c r="J72" s="165">
        <f t="shared" ca="1" si="8"/>
        <v>16800</v>
      </c>
      <c r="K72" s="164">
        <f t="shared" ca="1" si="9"/>
        <v>44130</v>
      </c>
      <c r="L72" s="164">
        <f t="shared" ca="1" si="10"/>
        <v>44141</v>
      </c>
      <c r="M72" s="161">
        <f t="shared" ca="1" si="11"/>
        <v>11</v>
      </c>
    </row>
    <row r="73" spans="1:13">
      <c r="A73" s="161" t="str">
        <f>VLOOKUP(C73,품목코드!$B$2:$C$293,2,FALSE)</f>
        <v>AF-ACT-00001</v>
      </c>
      <c r="B73" s="21" t="s">
        <v>182</v>
      </c>
      <c r="C73" s="21" t="s">
        <v>187</v>
      </c>
      <c r="D73" s="166" t="s">
        <v>188</v>
      </c>
      <c r="E73" s="21" t="s">
        <v>68</v>
      </c>
      <c r="F73" s="31">
        <v>380</v>
      </c>
      <c r="G73" s="163">
        <v>2020</v>
      </c>
      <c r="H73" s="164">
        <f t="shared" ca="1" si="6"/>
        <v>43855</v>
      </c>
      <c r="I73" s="161">
        <f t="shared" ca="1" si="7"/>
        <v>3</v>
      </c>
      <c r="J73" s="165">
        <f t="shared" ca="1" si="8"/>
        <v>1140</v>
      </c>
      <c r="K73" s="164">
        <f t="shared" ca="1" si="9"/>
        <v>43850</v>
      </c>
      <c r="L73" s="164">
        <f t="shared" ca="1" si="10"/>
        <v>44019</v>
      </c>
      <c r="M73" s="161">
        <f t="shared" ca="1" si="11"/>
        <v>169</v>
      </c>
    </row>
    <row r="74" spans="1:13">
      <c r="A74" s="161" t="str">
        <f>VLOOKUP(C74,품목코드!$B$2:$C$293,2,FALSE)</f>
        <v>AF-ACU-00001</v>
      </c>
      <c r="B74" s="21" t="s">
        <v>182</v>
      </c>
      <c r="C74" s="21" t="s">
        <v>189</v>
      </c>
      <c r="D74" s="166" t="s">
        <v>190</v>
      </c>
      <c r="E74" s="20" t="s">
        <v>157</v>
      </c>
      <c r="F74" s="31">
        <v>140000</v>
      </c>
      <c r="G74" s="163">
        <v>2020</v>
      </c>
      <c r="H74" s="164">
        <f t="shared" ca="1" si="6"/>
        <v>44044</v>
      </c>
      <c r="I74" s="161">
        <f t="shared" ca="1" si="7"/>
        <v>18</v>
      </c>
      <c r="J74" s="165">
        <f t="shared" ca="1" si="8"/>
        <v>2520000</v>
      </c>
      <c r="K74" s="164">
        <f t="shared" ca="1" si="9"/>
        <v>44034</v>
      </c>
      <c r="L74" s="164">
        <f t="shared" ca="1" si="10"/>
        <v>44064</v>
      </c>
      <c r="M74" s="161">
        <f t="shared" ca="1" si="11"/>
        <v>30</v>
      </c>
    </row>
    <row r="75" spans="1:13">
      <c r="A75" s="161" t="str">
        <f>VLOOKUP(C75,품목코드!$B$2:$C$293,2,FALSE)</f>
        <v>AF-ACV-00001</v>
      </c>
      <c r="B75" s="21" t="s">
        <v>182</v>
      </c>
      <c r="C75" s="20" t="s">
        <v>191</v>
      </c>
      <c r="D75" s="162" t="s">
        <v>192</v>
      </c>
      <c r="E75" s="21" t="s">
        <v>193</v>
      </c>
      <c r="F75" s="31">
        <v>8000</v>
      </c>
      <c r="G75" s="163">
        <v>2020</v>
      </c>
      <c r="H75" s="164">
        <f t="shared" ca="1" si="6"/>
        <v>44001</v>
      </c>
      <c r="I75" s="161">
        <f t="shared" ca="1" si="7"/>
        <v>22</v>
      </c>
      <c r="J75" s="165">
        <f t="shared" ca="1" si="8"/>
        <v>176000</v>
      </c>
      <c r="K75" s="164">
        <f t="shared" ca="1" si="9"/>
        <v>43981</v>
      </c>
      <c r="L75" s="164">
        <f t="shared" ca="1" si="10"/>
        <v>44134</v>
      </c>
      <c r="M75" s="161">
        <f t="shared" ca="1" si="11"/>
        <v>153</v>
      </c>
    </row>
    <row r="76" spans="1:13">
      <c r="A76" s="161" t="str">
        <f>VLOOKUP(C76,품목코드!$B$2:$C$293,2,FALSE)</f>
        <v>AF-ACW-00001</v>
      </c>
      <c r="B76" s="21" t="s">
        <v>182</v>
      </c>
      <c r="C76" s="21" t="s">
        <v>198</v>
      </c>
      <c r="D76" s="166" t="s">
        <v>199</v>
      </c>
      <c r="E76" s="20" t="s">
        <v>157</v>
      </c>
      <c r="F76" s="31">
        <v>27000</v>
      </c>
      <c r="G76" s="163">
        <v>2020</v>
      </c>
      <c r="H76" s="164">
        <f t="shared" ca="1" si="6"/>
        <v>43888</v>
      </c>
      <c r="I76" s="161">
        <f t="shared" ca="1" si="7"/>
        <v>1</v>
      </c>
      <c r="J76" s="165">
        <f t="shared" ca="1" si="8"/>
        <v>27000</v>
      </c>
      <c r="K76" s="164">
        <f t="shared" ca="1" si="9"/>
        <v>43858</v>
      </c>
      <c r="L76" s="164">
        <f t="shared" ca="1" si="10"/>
        <v>43999</v>
      </c>
      <c r="M76" s="161">
        <f t="shared" ca="1" si="11"/>
        <v>141</v>
      </c>
    </row>
    <row r="77" spans="1:13">
      <c r="A77" s="161" t="str">
        <f>VLOOKUP(C77,품목코드!$B$2:$C$293,2,FALSE)</f>
        <v>AF-ACX-00001</v>
      </c>
      <c r="B77" s="21" t="s">
        <v>182</v>
      </c>
      <c r="C77" s="21" t="s">
        <v>200</v>
      </c>
      <c r="D77" s="166" t="s">
        <v>201</v>
      </c>
      <c r="E77" s="20" t="s">
        <v>202</v>
      </c>
      <c r="F77" s="31">
        <v>33000</v>
      </c>
      <c r="G77" s="163">
        <v>2020</v>
      </c>
      <c r="H77" s="164">
        <f t="shared" ca="1" si="6"/>
        <v>44022</v>
      </c>
      <c r="I77" s="161">
        <f t="shared" ca="1" si="7"/>
        <v>19</v>
      </c>
      <c r="J77" s="165">
        <f t="shared" ca="1" si="8"/>
        <v>627000</v>
      </c>
      <c r="K77" s="164">
        <f t="shared" ca="1" si="9"/>
        <v>44017</v>
      </c>
      <c r="L77" s="164">
        <f t="shared" ca="1" si="10"/>
        <v>44115</v>
      </c>
      <c r="M77" s="161">
        <f t="shared" ca="1" si="11"/>
        <v>98</v>
      </c>
    </row>
    <row r="78" spans="1:13">
      <c r="A78" s="161" t="str">
        <f>VLOOKUP(C78,품목코드!$B$2:$C$293,2,FALSE)</f>
        <v>AF-ACY-00001</v>
      </c>
      <c r="B78" s="21" t="s">
        <v>182</v>
      </c>
      <c r="C78" s="21" t="s">
        <v>203</v>
      </c>
      <c r="D78" s="166" t="s">
        <v>204</v>
      </c>
      <c r="E78" s="21" t="s">
        <v>205</v>
      </c>
      <c r="F78" s="31">
        <v>50000</v>
      </c>
      <c r="G78" s="163">
        <v>2020</v>
      </c>
      <c r="H78" s="164">
        <f t="shared" ca="1" si="6"/>
        <v>44159</v>
      </c>
      <c r="I78" s="161">
        <f t="shared" ca="1" si="7"/>
        <v>19</v>
      </c>
      <c r="J78" s="165">
        <f t="shared" ca="1" si="8"/>
        <v>950000</v>
      </c>
      <c r="K78" s="164">
        <f t="shared" ca="1" si="9"/>
        <v>44156</v>
      </c>
      <c r="L78" s="164">
        <f t="shared" ca="1" si="10"/>
        <v>44185</v>
      </c>
      <c r="M78" s="161">
        <f t="shared" ca="1" si="11"/>
        <v>29</v>
      </c>
    </row>
    <row r="79" spans="1:13">
      <c r="A79" s="161" t="str">
        <f>VLOOKUP(C79,품목코드!$B$2:$C$293,2,FALSE)</f>
        <v>AF-ACZ-00001</v>
      </c>
      <c r="B79" s="21" t="s">
        <v>182</v>
      </c>
      <c r="C79" s="21" t="s">
        <v>206</v>
      </c>
      <c r="D79" s="166" t="s">
        <v>207</v>
      </c>
      <c r="E79" s="21" t="s">
        <v>208</v>
      </c>
      <c r="F79" s="31">
        <v>2080</v>
      </c>
      <c r="G79" s="163">
        <v>2020</v>
      </c>
      <c r="H79" s="164">
        <f t="shared" ca="1" si="6"/>
        <v>44037</v>
      </c>
      <c r="I79" s="161">
        <f t="shared" ca="1" si="7"/>
        <v>18</v>
      </c>
      <c r="J79" s="165">
        <f t="shared" ca="1" si="8"/>
        <v>37440</v>
      </c>
      <c r="K79" s="164">
        <f t="shared" ca="1" si="9"/>
        <v>44029</v>
      </c>
      <c r="L79" s="164">
        <f t="shared" ca="1" si="10"/>
        <v>44131</v>
      </c>
      <c r="M79" s="161">
        <f t="shared" ca="1" si="11"/>
        <v>102</v>
      </c>
    </row>
    <row r="80" spans="1:13">
      <c r="A80" s="161" t="str">
        <f>VLOOKUP(C80,품목코드!$B$2:$C$293,2,FALSE)</f>
        <v>AF-ADA-00001</v>
      </c>
      <c r="B80" s="21" t="s">
        <v>182</v>
      </c>
      <c r="C80" s="20" t="s">
        <v>209</v>
      </c>
      <c r="D80" s="162" t="s">
        <v>210</v>
      </c>
      <c r="E80" s="20" t="s">
        <v>20</v>
      </c>
      <c r="F80" s="24">
        <v>1700000</v>
      </c>
      <c r="G80" s="163">
        <v>2020</v>
      </c>
      <c r="H80" s="164">
        <f t="shared" ca="1" si="6"/>
        <v>44093</v>
      </c>
      <c r="I80" s="161">
        <f t="shared" ca="1" si="7"/>
        <v>10</v>
      </c>
      <c r="J80" s="165">
        <f t="shared" ca="1" si="8"/>
        <v>17000000</v>
      </c>
      <c r="K80" s="164">
        <f t="shared" ca="1" si="9"/>
        <v>44087</v>
      </c>
      <c r="L80" s="164">
        <f t="shared" ca="1" si="10"/>
        <v>44247</v>
      </c>
      <c r="M80" s="161">
        <f t="shared" ca="1" si="11"/>
        <v>160</v>
      </c>
    </row>
    <row r="81" spans="1:13">
      <c r="A81" s="161" t="str">
        <f>VLOOKUP(C81,품목코드!$B$2:$C$293,2,FALSE)</f>
        <v>AF-ADB-00001</v>
      </c>
      <c r="B81" s="21" t="s">
        <v>182</v>
      </c>
      <c r="C81" s="21" t="s">
        <v>211</v>
      </c>
      <c r="D81" s="166" t="s">
        <v>212</v>
      </c>
      <c r="E81" s="21" t="s">
        <v>213</v>
      </c>
      <c r="F81" s="24">
        <v>98000</v>
      </c>
      <c r="G81" s="163">
        <v>2020</v>
      </c>
      <c r="H81" s="164">
        <f t="shared" ca="1" si="6"/>
        <v>43847</v>
      </c>
      <c r="I81" s="161">
        <f t="shared" ca="1" si="7"/>
        <v>39</v>
      </c>
      <c r="J81" s="165">
        <f t="shared" ca="1" si="8"/>
        <v>3822000</v>
      </c>
      <c r="K81" s="164">
        <f t="shared" ca="1" si="9"/>
        <v>43839</v>
      </c>
      <c r="L81" s="164">
        <f t="shared" ca="1" si="10"/>
        <v>43995</v>
      </c>
      <c r="M81" s="161">
        <f t="shared" ca="1" si="11"/>
        <v>156</v>
      </c>
    </row>
    <row r="82" spans="1:13">
      <c r="A82" s="161" t="str">
        <f>VLOOKUP(C82,품목코드!$B$2:$C$293,2,FALSE)</f>
        <v>AF-ADC-00001</v>
      </c>
      <c r="B82" s="21" t="s">
        <v>182</v>
      </c>
      <c r="C82" s="20" t="s">
        <v>214</v>
      </c>
      <c r="D82" s="166" t="s">
        <v>215</v>
      </c>
      <c r="E82" s="20" t="s">
        <v>16</v>
      </c>
      <c r="F82" s="31">
        <v>8200</v>
      </c>
      <c r="G82" s="163">
        <v>2020</v>
      </c>
      <c r="H82" s="164">
        <f t="shared" ca="1" si="6"/>
        <v>44092</v>
      </c>
      <c r="I82" s="161">
        <f t="shared" ca="1" si="7"/>
        <v>11</v>
      </c>
      <c r="J82" s="165">
        <f t="shared" ca="1" si="8"/>
        <v>90200</v>
      </c>
      <c r="K82" s="164">
        <f t="shared" ca="1" si="9"/>
        <v>44086</v>
      </c>
      <c r="L82" s="164">
        <f t="shared" ca="1" si="10"/>
        <v>44195</v>
      </c>
      <c r="M82" s="161">
        <f t="shared" ca="1" si="11"/>
        <v>109</v>
      </c>
    </row>
    <row r="83" spans="1:13">
      <c r="A83" s="161" t="str">
        <f>VLOOKUP(C83,품목코드!$B$2:$C$293,2,FALSE)</f>
        <v>AF-ADD-00001</v>
      </c>
      <c r="B83" s="21" t="s">
        <v>182</v>
      </c>
      <c r="C83" s="20" t="s">
        <v>216</v>
      </c>
      <c r="D83" s="166" t="s">
        <v>217</v>
      </c>
      <c r="E83" s="20" t="s">
        <v>157</v>
      </c>
      <c r="F83" s="31">
        <v>7620</v>
      </c>
      <c r="G83" s="163">
        <v>2020</v>
      </c>
      <c r="H83" s="164">
        <f t="shared" ca="1" si="6"/>
        <v>44189</v>
      </c>
      <c r="I83" s="161">
        <f t="shared" ca="1" si="7"/>
        <v>49</v>
      </c>
      <c r="J83" s="165">
        <f t="shared" ca="1" si="8"/>
        <v>373380</v>
      </c>
      <c r="K83" s="164">
        <f t="shared" ca="1" si="9"/>
        <v>44171</v>
      </c>
      <c r="L83" s="164">
        <f t="shared" ca="1" si="10"/>
        <v>44216</v>
      </c>
      <c r="M83" s="161">
        <f t="shared" ca="1" si="11"/>
        <v>45</v>
      </c>
    </row>
    <row r="84" spans="1:13">
      <c r="A84" s="161" t="str">
        <f>VLOOKUP(C84,품목코드!$B$2:$C$293,2,FALSE)</f>
        <v>AF-ADE-00001</v>
      </c>
      <c r="B84" s="21" t="s">
        <v>182</v>
      </c>
      <c r="C84" s="21" t="s">
        <v>218</v>
      </c>
      <c r="D84" s="166" t="s">
        <v>219</v>
      </c>
      <c r="E84" s="21" t="s">
        <v>220</v>
      </c>
      <c r="F84" s="31">
        <v>46800</v>
      </c>
      <c r="G84" s="163">
        <v>2020</v>
      </c>
      <c r="H84" s="164">
        <f t="shared" ca="1" si="6"/>
        <v>43959</v>
      </c>
      <c r="I84" s="161">
        <f t="shared" ca="1" si="7"/>
        <v>0</v>
      </c>
      <c r="J84" s="165">
        <f t="shared" ca="1" si="8"/>
        <v>0</v>
      </c>
      <c r="K84" s="164">
        <f t="shared" ca="1" si="9"/>
        <v>43953</v>
      </c>
      <c r="L84" s="164">
        <f t="shared" ca="1" si="10"/>
        <v>44044</v>
      </c>
      <c r="M84" s="161">
        <f t="shared" ca="1" si="11"/>
        <v>91</v>
      </c>
    </row>
    <row r="85" spans="1:13">
      <c r="A85" s="161" t="str">
        <f>VLOOKUP(C85,품목코드!$B$2:$C$293,2,FALSE)</f>
        <v>AF-ADF-00001</v>
      </c>
      <c r="B85" s="21" t="s">
        <v>182</v>
      </c>
      <c r="C85" s="21" t="s">
        <v>221</v>
      </c>
      <c r="D85" s="166" t="s">
        <v>222</v>
      </c>
      <c r="E85" s="21" t="s">
        <v>220</v>
      </c>
      <c r="F85" s="31">
        <v>118400</v>
      </c>
      <c r="G85" s="163">
        <v>2020</v>
      </c>
      <c r="H85" s="164">
        <f t="shared" ca="1" si="6"/>
        <v>43848</v>
      </c>
      <c r="I85" s="161">
        <f t="shared" ca="1" si="7"/>
        <v>22</v>
      </c>
      <c r="J85" s="165">
        <f t="shared" ca="1" si="8"/>
        <v>2604800</v>
      </c>
      <c r="K85" s="164">
        <f t="shared" ca="1" si="9"/>
        <v>43827</v>
      </c>
      <c r="L85" s="164">
        <f t="shared" ca="1" si="10"/>
        <v>43960</v>
      </c>
      <c r="M85" s="161">
        <f t="shared" ca="1" si="11"/>
        <v>133</v>
      </c>
    </row>
    <row r="86" spans="1:13">
      <c r="A86" s="161" t="str">
        <f>VLOOKUP(C86,품목코드!$B$2:$C$293,2,FALSE)</f>
        <v>AF-ADG-00001</v>
      </c>
      <c r="B86" s="21" t="s">
        <v>182</v>
      </c>
      <c r="C86" s="21" t="s">
        <v>223</v>
      </c>
      <c r="D86" s="166" t="s">
        <v>224</v>
      </c>
      <c r="E86" s="21" t="s">
        <v>220</v>
      </c>
      <c r="F86" s="31">
        <v>97000</v>
      </c>
      <c r="G86" s="163">
        <v>2020</v>
      </c>
      <c r="H86" s="164">
        <f t="shared" ca="1" si="6"/>
        <v>43923</v>
      </c>
      <c r="I86" s="161">
        <f t="shared" ca="1" si="7"/>
        <v>39</v>
      </c>
      <c r="J86" s="165">
        <f t="shared" ca="1" si="8"/>
        <v>3783000</v>
      </c>
      <c r="K86" s="164">
        <f t="shared" ca="1" si="9"/>
        <v>43908</v>
      </c>
      <c r="L86" s="164">
        <f t="shared" ca="1" si="10"/>
        <v>44053</v>
      </c>
      <c r="M86" s="161">
        <f t="shared" ca="1" si="11"/>
        <v>145</v>
      </c>
    </row>
    <row r="87" spans="1:13">
      <c r="A87" s="161" t="str">
        <f>VLOOKUP(C87,품목코드!$B$2:$C$293,2,FALSE)</f>
        <v>AF-ADH-00001</v>
      </c>
      <c r="B87" s="21" t="s">
        <v>182</v>
      </c>
      <c r="C87" s="21" t="s">
        <v>225</v>
      </c>
      <c r="D87" s="166" t="s">
        <v>226</v>
      </c>
      <c r="E87" s="21" t="s">
        <v>220</v>
      </c>
      <c r="F87" s="31">
        <v>111900</v>
      </c>
      <c r="G87" s="163">
        <v>2020</v>
      </c>
      <c r="H87" s="164">
        <f t="shared" ca="1" si="6"/>
        <v>43966</v>
      </c>
      <c r="I87" s="161">
        <f t="shared" ca="1" si="7"/>
        <v>41</v>
      </c>
      <c r="J87" s="165">
        <f t="shared" ca="1" si="8"/>
        <v>4587900</v>
      </c>
      <c r="K87" s="164">
        <f t="shared" ca="1" si="9"/>
        <v>43940</v>
      </c>
      <c r="L87" s="164">
        <f t="shared" ca="1" si="10"/>
        <v>44001</v>
      </c>
      <c r="M87" s="161">
        <f t="shared" ca="1" si="11"/>
        <v>61</v>
      </c>
    </row>
    <row r="88" spans="1:13">
      <c r="A88" s="161" t="str">
        <f>VLOOKUP(C88,품목코드!$B$2:$C$293,2,FALSE)</f>
        <v>AF-ADI-00001</v>
      </c>
      <c r="B88" s="21" t="s">
        <v>182</v>
      </c>
      <c r="C88" s="21" t="s">
        <v>227</v>
      </c>
      <c r="D88" s="166" t="s">
        <v>228</v>
      </c>
      <c r="E88" s="20" t="s">
        <v>157</v>
      </c>
      <c r="F88" s="31">
        <v>16000</v>
      </c>
      <c r="G88" s="163">
        <v>2020</v>
      </c>
      <c r="H88" s="164">
        <f t="shared" ca="1" si="6"/>
        <v>43888</v>
      </c>
      <c r="I88" s="161">
        <f t="shared" ca="1" si="7"/>
        <v>40</v>
      </c>
      <c r="J88" s="165">
        <f t="shared" ca="1" si="8"/>
        <v>640000</v>
      </c>
      <c r="K88" s="164">
        <f t="shared" ca="1" si="9"/>
        <v>43860</v>
      </c>
      <c r="L88" s="164">
        <f t="shared" ca="1" si="10"/>
        <v>44003</v>
      </c>
      <c r="M88" s="161">
        <f t="shared" ca="1" si="11"/>
        <v>143</v>
      </c>
    </row>
    <row r="89" spans="1:13">
      <c r="A89" s="161" t="str">
        <f>VLOOKUP(C89,품목코드!$B$2:$C$293,2,FALSE)</f>
        <v>AF-ADJ-00001</v>
      </c>
      <c r="B89" s="21" t="s">
        <v>182</v>
      </c>
      <c r="C89" s="21" t="s">
        <v>229</v>
      </c>
      <c r="D89" s="162" t="s">
        <v>230</v>
      </c>
      <c r="E89" s="20" t="s">
        <v>157</v>
      </c>
      <c r="F89" s="31">
        <v>7600</v>
      </c>
      <c r="G89" s="163">
        <v>2020</v>
      </c>
      <c r="H89" s="164">
        <f t="shared" ca="1" si="6"/>
        <v>44167</v>
      </c>
      <c r="I89" s="161">
        <f t="shared" ca="1" si="7"/>
        <v>42</v>
      </c>
      <c r="J89" s="165">
        <f t="shared" ca="1" si="8"/>
        <v>319200</v>
      </c>
      <c r="K89" s="164">
        <f t="shared" ca="1" si="9"/>
        <v>44158</v>
      </c>
      <c r="L89" s="164">
        <f t="shared" ca="1" si="10"/>
        <v>44210</v>
      </c>
      <c r="M89" s="161">
        <f t="shared" ca="1" si="11"/>
        <v>52</v>
      </c>
    </row>
    <row r="90" spans="1:13">
      <c r="A90" s="161" t="str">
        <f>VLOOKUP(C90,품목코드!$B$2:$C$293,2,FALSE)</f>
        <v>AF-ADK-00001</v>
      </c>
      <c r="B90" s="21" t="s">
        <v>182</v>
      </c>
      <c r="C90" s="20" t="s">
        <v>231</v>
      </c>
      <c r="D90" s="162" t="s">
        <v>232</v>
      </c>
      <c r="E90" s="21" t="s">
        <v>42</v>
      </c>
      <c r="F90" s="31">
        <v>1940</v>
      </c>
      <c r="G90" s="163">
        <v>2020</v>
      </c>
      <c r="H90" s="164">
        <f t="shared" ca="1" si="6"/>
        <v>44063</v>
      </c>
      <c r="I90" s="161">
        <f t="shared" ca="1" si="7"/>
        <v>26</v>
      </c>
      <c r="J90" s="165">
        <f t="shared" ca="1" si="8"/>
        <v>50440</v>
      </c>
      <c r="K90" s="164">
        <f t="shared" ca="1" si="9"/>
        <v>44054</v>
      </c>
      <c r="L90" s="164">
        <f t="shared" ca="1" si="10"/>
        <v>44057</v>
      </c>
      <c r="M90" s="161">
        <f t="shared" ca="1" si="11"/>
        <v>3</v>
      </c>
    </row>
    <row r="91" spans="1:13">
      <c r="A91" s="161" t="str">
        <f>VLOOKUP(C91,품목코드!$B$2:$C$293,2,FALSE)</f>
        <v>AF-ADL-00001</v>
      </c>
      <c r="B91" s="21" t="s">
        <v>182</v>
      </c>
      <c r="C91" s="21" t="s">
        <v>233</v>
      </c>
      <c r="D91" s="166" t="s">
        <v>234</v>
      </c>
      <c r="E91" s="20" t="s">
        <v>157</v>
      </c>
      <c r="F91" s="31">
        <v>8320</v>
      </c>
      <c r="G91" s="163">
        <v>2020</v>
      </c>
      <c r="H91" s="164">
        <f t="shared" ca="1" si="6"/>
        <v>43886</v>
      </c>
      <c r="I91" s="161">
        <f t="shared" ca="1" si="7"/>
        <v>23</v>
      </c>
      <c r="J91" s="165">
        <f t="shared" ca="1" si="8"/>
        <v>191360</v>
      </c>
      <c r="K91" s="164">
        <f t="shared" ca="1" si="9"/>
        <v>43882</v>
      </c>
      <c r="L91" s="164">
        <f t="shared" ca="1" si="10"/>
        <v>44044</v>
      </c>
      <c r="M91" s="161">
        <f t="shared" ca="1" si="11"/>
        <v>162</v>
      </c>
    </row>
    <row r="92" spans="1:13">
      <c r="A92" s="161" t="str">
        <f>VLOOKUP(C92,품목코드!$B$2:$C$293,2,FALSE)</f>
        <v>AF-ADM-00001</v>
      </c>
      <c r="B92" s="21" t="s">
        <v>182</v>
      </c>
      <c r="C92" s="20" t="s">
        <v>235</v>
      </c>
      <c r="D92" s="162" t="s">
        <v>236</v>
      </c>
      <c r="E92" s="21" t="s">
        <v>42</v>
      </c>
      <c r="F92" s="31">
        <v>25500</v>
      </c>
      <c r="G92" s="163">
        <v>2020</v>
      </c>
      <c r="H92" s="164">
        <f t="shared" ca="1" si="6"/>
        <v>44182</v>
      </c>
      <c r="I92" s="161">
        <f t="shared" ca="1" si="7"/>
        <v>8</v>
      </c>
      <c r="J92" s="165">
        <f t="shared" ca="1" si="8"/>
        <v>204000</v>
      </c>
      <c r="K92" s="164">
        <f t="shared" ca="1" si="9"/>
        <v>44168</v>
      </c>
      <c r="L92" s="164">
        <f t="shared" ca="1" si="10"/>
        <v>44190</v>
      </c>
      <c r="M92" s="161">
        <f t="shared" ca="1" si="11"/>
        <v>22</v>
      </c>
    </row>
    <row r="93" spans="1:13">
      <c r="A93" s="161" t="str">
        <f>VLOOKUP(C93,품목코드!$B$2:$C$293,2,FALSE)</f>
        <v>AF-ADN-00001</v>
      </c>
      <c r="B93" s="21" t="s">
        <v>182</v>
      </c>
      <c r="C93" s="21" t="s">
        <v>237</v>
      </c>
      <c r="D93" s="166" t="s">
        <v>238</v>
      </c>
      <c r="E93" s="20" t="s">
        <v>157</v>
      </c>
      <c r="F93" s="31">
        <v>8200</v>
      </c>
      <c r="G93" s="163">
        <v>2020</v>
      </c>
      <c r="H93" s="164">
        <f t="shared" ca="1" si="6"/>
        <v>44093</v>
      </c>
      <c r="I93" s="161">
        <f t="shared" ca="1" si="7"/>
        <v>19</v>
      </c>
      <c r="J93" s="165">
        <f t="shared" ca="1" si="8"/>
        <v>155800</v>
      </c>
      <c r="K93" s="164">
        <f t="shared" ca="1" si="9"/>
        <v>44092</v>
      </c>
      <c r="L93" s="164">
        <f t="shared" ca="1" si="10"/>
        <v>44259</v>
      </c>
      <c r="M93" s="161">
        <f t="shared" ca="1" si="11"/>
        <v>167</v>
      </c>
    </row>
    <row r="94" spans="1:13">
      <c r="A94" s="161" t="str">
        <f>VLOOKUP(C94,품목코드!$B$2:$C$293,2,FALSE)</f>
        <v>AF-ADO-00001</v>
      </c>
      <c r="B94" s="21" t="s">
        <v>182</v>
      </c>
      <c r="C94" s="20" t="s">
        <v>239</v>
      </c>
      <c r="D94" s="162" t="s">
        <v>240</v>
      </c>
      <c r="E94" s="21" t="s">
        <v>42</v>
      </c>
      <c r="F94" s="31">
        <v>3900</v>
      </c>
      <c r="G94" s="163">
        <v>2020</v>
      </c>
      <c r="H94" s="164">
        <f t="shared" ca="1" si="6"/>
        <v>43855</v>
      </c>
      <c r="I94" s="161">
        <f t="shared" ca="1" si="7"/>
        <v>40</v>
      </c>
      <c r="J94" s="165">
        <f t="shared" ca="1" si="8"/>
        <v>156000</v>
      </c>
      <c r="K94" s="164">
        <f t="shared" ca="1" si="9"/>
        <v>43846</v>
      </c>
      <c r="L94" s="164">
        <f t="shared" ca="1" si="10"/>
        <v>43880</v>
      </c>
      <c r="M94" s="161">
        <f t="shared" ca="1" si="11"/>
        <v>34</v>
      </c>
    </row>
    <row r="95" spans="1:13">
      <c r="A95" s="161" t="str">
        <f>VLOOKUP(C95,품목코드!$B$2:$C$293,2,FALSE)</f>
        <v>AG-ADP-00001</v>
      </c>
      <c r="B95" s="21" t="s">
        <v>241</v>
      </c>
      <c r="C95" s="20" t="s">
        <v>242</v>
      </c>
      <c r="D95" s="162" t="s">
        <v>243</v>
      </c>
      <c r="E95" s="20" t="s">
        <v>244</v>
      </c>
      <c r="F95" s="31">
        <v>1670</v>
      </c>
      <c r="G95" s="163">
        <v>2020</v>
      </c>
      <c r="H95" s="164">
        <f t="shared" ca="1" si="6"/>
        <v>44137</v>
      </c>
      <c r="I95" s="161">
        <f t="shared" ca="1" si="7"/>
        <v>50</v>
      </c>
      <c r="J95" s="165">
        <f t="shared" ca="1" si="8"/>
        <v>83500</v>
      </c>
      <c r="K95" s="164">
        <f t="shared" ca="1" si="9"/>
        <v>44133</v>
      </c>
      <c r="L95" s="164">
        <f t="shared" ca="1" si="10"/>
        <v>44169</v>
      </c>
      <c r="M95" s="161">
        <f t="shared" ca="1" si="11"/>
        <v>36</v>
      </c>
    </row>
    <row r="96" spans="1:13">
      <c r="A96" s="161" t="str">
        <f>VLOOKUP(C96,품목코드!$B$2:$C$293,2,FALSE)</f>
        <v>AG-ADP-00001</v>
      </c>
      <c r="B96" s="21" t="s">
        <v>241</v>
      </c>
      <c r="C96" s="20" t="s">
        <v>245</v>
      </c>
      <c r="D96" s="162" t="s">
        <v>246</v>
      </c>
      <c r="E96" s="20" t="s">
        <v>50</v>
      </c>
      <c r="F96" s="31">
        <v>2250</v>
      </c>
      <c r="G96" s="163">
        <v>2020</v>
      </c>
      <c r="H96" s="164">
        <f t="shared" ca="1" si="6"/>
        <v>44090</v>
      </c>
      <c r="I96" s="161">
        <f t="shared" ca="1" si="7"/>
        <v>29</v>
      </c>
      <c r="J96" s="165">
        <f t="shared" ca="1" si="8"/>
        <v>65250</v>
      </c>
      <c r="K96" s="164">
        <f t="shared" ca="1" si="9"/>
        <v>44090</v>
      </c>
      <c r="L96" s="164">
        <f t="shared" ca="1" si="10"/>
        <v>44174</v>
      </c>
      <c r="M96" s="161">
        <f t="shared" ca="1" si="11"/>
        <v>84</v>
      </c>
    </row>
    <row r="97" spans="1:13">
      <c r="A97" s="161" t="str">
        <f>VLOOKUP(C97,품목코드!$B$2:$C$293,2,FALSE)</f>
        <v>AG-ADQ-00001</v>
      </c>
      <c r="B97" s="21" t="s">
        <v>241</v>
      </c>
      <c r="C97" s="20" t="s">
        <v>247</v>
      </c>
      <c r="D97" s="162" t="s">
        <v>248</v>
      </c>
      <c r="E97" s="20" t="s">
        <v>50</v>
      </c>
      <c r="F97" s="31">
        <v>4180</v>
      </c>
      <c r="G97" s="163">
        <v>2020</v>
      </c>
      <c r="H97" s="164">
        <f t="shared" ca="1" si="6"/>
        <v>44157</v>
      </c>
      <c r="I97" s="161">
        <f t="shared" ca="1" si="7"/>
        <v>39</v>
      </c>
      <c r="J97" s="165">
        <f t="shared" ca="1" si="8"/>
        <v>163020</v>
      </c>
      <c r="K97" s="164">
        <f t="shared" ca="1" si="9"/>
        <v>44156</v>
      </c>
      <c r="L97" s="164">
        <f t="shared" ca="1" si="10"/>
        <v>44281</v>
      </c>
      <c r="M97" s="161">
        <f t="shared" ca="1" si="11"/>
        <v>125</v>
      </c>
    </row>
    <row r="98" spans="1:13">
      <c r="A98" s="161" t="str">
        <f>VLOOKUP(C98,품목코드!$B$2:$C$293,2,FALSE)</f>
        <v>AG-ADR-00001</v>
      </c>
      <c r="B98" s="21" t="s">
        <v>241</v>
      </c>
      <c r="C98" s="21" t="s">
        <v>249</v>
      </c>
      <c r="D98" s="166" t="s">
        <v>250</v>
      </c>
      <c r="E98" s="21" t="s">
        <v>50</v>
      </c>
      <c r="F98" s="31">
        <v>740</v>
      </c>
      <c r="G98" s="163">
        <v>2020</v>
      </c>
      <c r="H98" s="164">
        <f t="shared" ca="1" si="6"/>
        <v>43866</v>
      </c>
      <c r="I98" s="161">
        <f t="shared" ca="1" si="7"/>
        <v>44</v>
      </c>
      <c r="J98" s="165">
        <f t="shared" ca="1" si="8"/>
        <v>32560</v>
      </c>
      <c r="K98" s="164">
        <f t="shared" ca="1" si="9"/>
        <v>43864</v>
      </c>
      <c r="L98" s="164">
        <f t="shared" ca="1" si="10"/>
        <v>43934</v>
      </c>
      <c r="M98" s="161">
        <f t="shared" ca="1" si="11"/>
        <v>70</v>
      </c>
    </row>
    <row r="99" spans="1:13">
      <c r="A99" s="161" t="str">
        <f>VLOOKUP(C99,품목코드!$B$2:$C$293,2,FALSE)</f>
        <v>AG-ADS-00001</v>
      </c>
      <c r="B99" s="21" t="s">
        <v>241</v>
      </c>
      <c r="C99" s="20" t="s">
        <v>251</v>
      </c>
      <c r="D99" s="162" t="s">
        <v>252</v>
      </c>
      <c r="E99" s="21" t="s">
        <v>117</v>
      </c>
      <c r="F99" s="31">
        <v>3420</v>
      </c>
      <c r="G99" s="163">
        <v>2020</v>
      </c>
      <c r="H99" s="164">
        <f t="shared" ca="1" si="6"/>
        <v>43976</v>
      </c>
      <c r="I99" s="161">
        <f t="shared" ca="1" si="7"/>
        <v>48</v>
      </c>
      <c r="J99" s="165">
        <f t="shared" ca="1" si="8"/>
        <v>164160</v>
      </c>
      <c r="K99" s="164">
        <f t="shared" ca="1" si="9"/>
        <v>43951</v>
      </c>
      <c r="L99" s="164">
        <f t="shared" ca="1" si="10"/>
        <v>43960</v>
      </c>
      <c r="M99" s="161">
        <f t="shared" ca="1" si="11"/>
        <v>9</v>
      </c>
    </row>
    <row r="100" spans="1:13">
      <c r="A100" s="161" t="str">
        <f>VLOOKUP(C100,품목코드!$B$2:$C$293,2,FALSE)</f>
        <v>AG-ADT-00001</v>
      </c>
      <c r="B100" s="21" t="s">
        <v>241</v>
      </c>
      <c r="C100" s="20" t="s">
        <v>253</v>
      </c>
      <c r="D100" s="162" t="s">
        <v>254</v>
      </c>
      <c r="E100" s="20" t="s">
        <v>244</v>
      </c>
      <c r="F100" s="24">
        <v>4350</v>
      </c>
      <c r="G100" s="163">
        <v>2020</v>
      </c>
      <c r="H100" s="164">
        <f t="shared" ca="1" si="6"/>
        <v>43885</v>
      </c>
      <c r="I100" s="161">
        <f t="shared" ca="1" si="7"/>
        <v>11</v>
      </c>
      <c r="J100" s="165">
        <f t="shared" ca="1" si="8"/>
        <v>47850</v>
      </c>
      <c r="K100" s="164">
        <f t="shared" ca="1" si="9"/>
        <v>43869</v>
      </c>
      <c r="L100" s="164">
        <f t="shared" ca="1" si="10"/>
        <v>43939</v>
      </c>
      <c r="M100" s="161">
        <f t="shared" ca="1" si="11"/>
        <v>70</v>
      </c>
    </row>
    <row r="101" spans="1:13">
      <c r="A101" s="161" t="str">
        <f>VLOOKUP(C101,품목코드!$B$2:$C$293,2,FALSE)</f>
        <v>AG-ADU-00001</v>
      </c>
      <c r="B101" s="21" t="s">
        <v>241</v>
      </c>
      <c r="C101" s="21" t="s">
        <v>255</v>
      </c>
      <c r="D101" s="166" t="s">
        <v>256</v>
      </c>
      <c r="E101" s="20" t="s">
        <v>244</v>
      </c>
      <c r="F101" s="24">
        <v>560</v>
      </c>
      <c r="G101" s="163">
        <v>2020</v>
      </c>
      <c r="H101" s="164">
        <f t="shared" ca="1" si="6"/>
        <v>44136</v>
      </c>
      <c r="I101" s="161">
        <f t="shared" ca="1" si="7"/>
        <v>25</v>
      </c>
      <c r="J101" s="165">
        <f t="shared" ca="1" si="8"/>
        <v>14000</v>
      </c>
      <c r="K101" s="164">
        <f t="shared" ca="1" si="9"/>
        <v>44131</v>
      </c>
      <c r="L101" s="164">
        <f t="shared" ca="1" si="10"/>
        <v>44272</v>
      </c>
      <c r="M101" s="161">
        <f t="shared" ca="1" si="11"/>
        <v>141</v>
      </c>
    </row>
    <row r="102" spans="1:13">
      <c r="A102" s="161" t="str">
        <f>VLOOKUP(C102,품목코드!$B$2:$C$293,2,FALSE)</f>
        <v>AG-ADV-00001</v>
      </c>
      <c r="B102" s="21" t="s">
        <v>241</v>
      </c>
      <c r="C102" s="21" t="s">
        <v>257</v>
      </c>
      <c r="D102" s="166" t="s">
        <v>258</v>
      </c>
      <c r="E102" s="20" t="s">
        <v>50</v>
      </c>
      <c r="F102" s="31">
        <v>43550</v>
      </c>
      <c r="G102" s="163">
        <v>2020</v>
      </c>
      <c r="H102" s="164">
        <f t="shared" ca="1" si="6"/>
        <v>44153</v>
      </c>
      <c r="I102" s="161">
        <f t="shared" ca="1" si="7"/>
        <v>45</v>
      </c>
      <c r="J102" s="165">
        <f t="shared" ca="1" si="8"/>
        <v>1959750</v>
      </c>
      <c r="K102" s="164">
        <f t="shared" ca="1" si="9"/>
        <v>44124</v>
      </c>
      <c r="L102" s="164">
        <f t="shared" ca="1" si="10"/>
        <v>44257</v>
      </c>
      <c r="M102" s="161">
        <f t="shared" ca="1" si="11"/>
        <v>133</v>
      </c>
    </row>
    <row r="103" spans="1:13">
      <c r="A103" s="161" t="str">
        <f>VLOOKUP(C103,품목코드!$B$2:$C$293,2,FALSE)</f>
        <v>AG-ADW-00001</v>
      </c>
      <c r="B103" s="21" t="s">
        <v>241</v>
      </c>
      <c r="C103" s="21" t="s">
        <v>259</v>
      </c>
      <c r="D103" s="166" t="s">
        <v>260</v>
      </c>
      <c r="E103" s="21" t="s">
        <v>68</v>
      </c>
      <c r="F103" s="31">
        <v>450</v>
      </c>
      <c r="G103" s="163">
        <v>2020</v>
      </c>
      <c r="H103" s="164">
        <f t="shared" ca="1" si="6"/>
        <v>44138</v>
      </c>
      <c r="I103" s="161">
        <f t="shared" ca="1" si="7"/>
        <v>19</v>
      </c>
      <c r="J103" s="165">
        <f t="shared" ca="1" si="8"/>
        <v>8550</v>
      </c>
      <c r="K103" s="164">
        <f t="shared" ca="1" si="9"/>
        <v>44136</v>
      </c>
      <c r="L103" s="164">
        <f t="shared" ca="1" si="10"/>
        <v>44285</v>
      </c>
      <c r="M103" s="161">
        <f t="shared" ca="1" si="11"/>
        <v>149</v>
      </c>
    </row>
    <row r="104" spans="1:13">
      <c r="A104" s="161" t="str">
        <f>VLOOKUP(C104,품목코드!$B$2:$C$293,2,FALSE)</f>
        <v>AG-ADX-00001</v>
      </c>
      <c r="B104" s="21" t="s">
        <v>241</v>
      </c>
      <c r="C104" s="21" t="s">
        <v>261</v>
      </c>
      <c r="D104" s="166" t="s">
        <v>262</v>
      </c>
      <c r="E104" s="21" t="s">
        <v>68</v>
      </c>
      <c r="F104" s="31">
        <v>17220</v>
      </c>
      <c r="G104" s="163">
        <v>2020</v>
      </c>
      <c r="H104" s="164">
        <f t="shared" ca="1" si="6"/>
        <v>44145</v>
      </c>
      <c r="I104" s="161">
        <f t="shared" ca="1" si="7"/>
        <v>2</v>
      </c>
      <c r="J104" s="165">
        <f t="shared" ca="1" si="8"/>
        <v>34440</v>
      </c>
      <c r="K104" s="164">
        <f t="shared" ca="1" si="9"/>
        <v>44143</v>
      </c>
      <c r="L104" s="164">
        <f t="shared" ca="1" si="10"/>
        <v>44235</v>
      </c>
      <c r="M104" s="161">
        <f t="shared" ca="1" si="11"/>
        <v>92</v>
      </c>
    </row>
    <row r="105" spans="1:13">
      <c r="A105" s="161" t="str">
        <f>VLOOKUP(C105,품목코드!$B$2:$C$293,2,FALSE)</f>
        <v>AH-ADY-00001</v>
      </c>
      <c r="B105" s="21" t="s">
        <v>263</v>
      </c>
      <c r="C105" s="20" t="s">
        <v>264</v>
      </c>
      <c r="D105" s="162" t="s">
        <v>265</v>
      </c>
      <c r="E105" s="21" t="s">
        <v>68</v>
      </c>
      <c r="F105" s="31">
        <v>7980</v>
      </c>
      <c r="G105" s="163">
        <v>2020</v>
      </c>
      <c r="H105" s="164">
        <f t="shared" ca="1" si="6"/>
        <v>44092</v>
      </c>
      <c r="I105" s="161">
        <f t="shared" ca="1" si="7"/>
        <v>18</v>
      </c>
      <c r="J105" s="165">
        <f t="shared" ca="1" si="8"/>
        <v>143640</v>
      </c>
      <c r="K105" s="164">
        <f t="shared" ca="1" si="9"/>
        <v>44087</v>
      </c>
      <c r="L105" s="164">
        <f t="shared" ca="1" si="10"/>
        <v>44178</v>
      </c>
      <c r="M105" s="161">
        <f t="shared" ca="1" si="11"/>
        <v>91</v>
      </c>
    </row>
    <row r="106" spans="1:13">
      <c r="A106" s="161" t="str">
        <f>VLOOKUP(C106,품목코드!$B$2:$C$293,2,FALSE)</f>
        <v>AH-ADZ-00001</v>
      </c>
      <c r="B106" s="21" t="s">
        <v>263</v>
      </c>
      <c r="C106" s="20" t="s">
        <v>266</v>
      </c>
      <c r="D106" s="162" t="s">
        <v>267</v>
      </c>
      <c r="E106" s="21" t="s">
        <v>68</v>
      </c>
      <c r="F106" s="24">
        <v>97500</v>
      </c>
      <c r="G106" s="163">
        <v>2020</v>
      </c>
      <c r="H106" s="164">
        <f t="shared" ca="1" si="6"/>
        <v>43910</v>
      </c>
      <c r="I106" s="161">
        <f t="shared" ca="1" si="7"/>
        <v>28</v>
      </c>
      <c r="J106" s="165">
        <f t="shared" ca="1" si="8"/>
        <v>2730000</v>
      </c>
      <c r="K106" s="164">
        <f t="shared" ca="1" si="9"/>
        <v>43892</v>
      </c>
      <c r="L106" s="164">
        <f t="shared" ca="1" si="10"/>
        <v>44051</v>
      </c>
      <c r="M106" s="161">
        <f t="shared" ca="1" si="11"/>
        <v>159</v>
      </c>
    </row>
    <row r="107" spans="1:13">
      <c r="A107" s="161" t="str">
        <f>VLOOKUP(C107,품목코드!$B$2:$C$293,2,FALSE)</f>
        <v>AH-AEA-00001</v>
      </c>
      <c r="B107" s="21" t="s">
        <v>263</v>
      </c>
      <c r="C107" s="21" t="s">
        <v>268</v>
      </c>
      <c r="D107" s="162" t="s">
        <v>267</v>
      </c>
      <c r="E107" s="21" t="s">
        <v>68</v>
      </c>
      <c r="F107" s="31">
        <v>347600</v>
      </c>
      <c r="G107" s="163">
        <v>2020</v>
      </c>
      <c r="H107" s="164">
        <f t="shared" ca="1" si="6"/>
        <v>44099</v>
      </c>
      <c r="I107" s="161">
        <f t="shared" ca="1" si="7"/>
        <v>19</v>
      </c>
      <c r="J107" s="165">
        <f t="shared" ca="1" si="8"/>
        <v>6604400</v>
      </c>
      <c r="K107" s="164">
        <f t="shared" ca="1" si="9"/>
        <v>44086</v>
      </c>
      <c r="L107" s="164">
        <f t="shared" ca="1" si="10"/>
        <v>44256</v>
      </c>
      <c r="M107" s="161">
        <f t="shared" ca="1" si="11"/>
        <v>170</v>
      </c>
    </row>
    <row r="108" spans="1:13">
      <c r="A108" s="161" t="str">
        <f>VLOOKUP(C108,품목코드!$B$2:$C$293,2,FALSE)</f>
        <v>AI-AEB-00001</v>
      </c>
      <c r="B108" s="21" t="s">
        <v>287</v>
      </c>
      <c r="C108" s="21" t="s">
        <v>288</v>
      </c>
      <c r="D108" s="166" t="s">
        <v>289</v>
      </c>
      <c r="E108" s="21" t="s">
        <v>50</v>
      </c>
      <c r="F108" s="31">
        <v>4603</v>
      </c>
      <c r="G108" s="163">
        <v>2020</v>
      </c>
      <c r="H108" s="164">
        <f t="shared" ca="1" si="6"/>
        <v>44088</v>
      </c>
      <c r="I108" s="161">
        <f t="shared" ca="1" si="7"/>
        <v>17</v>
      </c>
      <c r="J108" s="165">
        <f t="shared" ca="1" si="8"/>
        <v>78251</v>
      </c>
      <c r="K108" s="164">
        <f t="shared" ca="1" si="9"/>
        <v>44063</v>
      </c>
      <c r="L108" s="164">
        <f t="shared" ca="1" si="10"/>
        <v>44079</v>
      </c>
      <c r="M108" s="161">
        <f t="shared" ca="1" si="11"/>
        <v>16</v>
      </c>
    </row>
    <row r="109" spans="1:13" ht="43.2">
      <c r="A109" s="161" t="str">
        <f>VLOOKUP(C109,품목코드!$B$2:$C$293,2,FALSE)</f>
        <v>AJ-AEC-00001</v>
      </c>
      <c r="B109" s="150" t="s">
        <v>290</v>
      </c>
      <c r="C109" s="21" t="s">
        <v>291</v>
      </c>
      <c r="D109" s="166" t="s">
        <v>292</v>
      </c>
      <c r="E109" s="20" t="s">
        <v>50</v>
      </c>
      <c r="F109" s="167">
        <v>210</v>
      </c>
      <c r="G109" s="163">
        <v>2020</v>
      </c>
      <c r="H109" s="164">
        <f t="shared" ca="1" si="6"/>
        <v>43833</v>
      </c>
      <c r="I109" s="161">
        <f t="shared" ca="1" si="7"/>
        <v>23</v>
      </c>
      <c r="J109" s="165">
        <f t="shared" ca="1" si="8"/>
        <v>4830</v>
      </c>
      <c r="K109" s="164">
        <f t="shared" ca="1" si="9"/>
        <v>43805</v>
      </c>
      <c r="L109" s="164">
        <f t="shared" ca="1" si="10"/>
        <v>43978</v>
      </c>
      <c r="M109" s="161">
        <f t="shared" ca="1" si="11"/>
        <v>173</v>
      </c>
    </row>
    <row r="110" spans="1:13" ht="43.2">
      <c r="A110" s="161" t="str">
        <f>VLOOKUP(C110,품목코드!$B$2:$C$293,2,FALSE)</f>
        <v>AJ-AED-00001</v>
      </c>
      <c r="B110" s="150" t="s">
        <v>290</v>
      </c>
      <c r="C110" s="21" t="s">
        <v>293</v>
      </c>
      <c r="D110" s="166" t="s">
        <v>294</v>
      </c>
      <c r="E110" s="21" t="s">
        <v>50</v>
      </c>
      <c r="F110" s="167">
        <v>1290</v>
      </c>
      <c r="G110" s="163">
        <v>2020</v>
      </c>
      <c r="H110" s="164">
        <f t="shared" ca="1" si="6"/>
        <v>44191</v>
      </c>
      <c r="I110" s="161">
        <f t="shared" ca="1" si="7"/>
        <v>31</v>
      </c>
      <c r="J110" s="165">
        <f t="shared" ca="1" si="8"/>
        <v>39990</v>
      </c>
      <c r="K110" s="164">
        <f t="shared" ca="1" si="9"/>
        <v>44173</v>
      </c>
      <c r="L110" s="164">
        <f t="shared" ca="1" si="10"/>
        <v>44227</v>
      </c>
      <c r="M110" s="161">
        <f t="shared" ca="1" si="11"/>
        <v>54</v>
      </c>
    </row>
    <row r="111" spans="1:13" ht="43.2">
      <c r="A111" s="161" t="str">
        <f>VLOOKUP(C111,품목코드!$B$2:$C$293,2,FALSE)</f>
        <v>AJ-AEE-00001</v>
      </c>
      <c r="B111" s="150" t="s">
        <v>290</v>
      </c>
      <c r="C111" s="21" t="s">
        <v>295</v>
      </c>
      <c r="D111" s="166" t="s">
        <v>296</v>
      </c>
      <c r="E111" s="20" t="s">
        <v>50</v>
      </c>
      <c r="F111" s="167">
        <v>423</v>
      </c>
      <c r="G111" s="163">
        <v>2020</v>
      </c>
      <c r="H111" s="164">
        <f t="shared" ca="1" si="6"/>
        <v>44156</v>
      </c>
      <c r="I111" s="161">
        <f t="shared" ca="1" si="7"/>
        <v>25</v>
      </c>
      <c r="J111" s="165">
        <f t="shared" ca="1" si="8"/>
        <v>10575</v>
      </c>
      <c r="K111" s="164">
        <f t="shared" ca="1" si="9"/>
        <v>44127</v>
      </c>
      <c r="L111" s="164">
        <f t="shared" ca="1" si="10"/>
        <v>44184</v>
      </c>
      <c r="M111" s="161">
        <f t="shared" ca="1" si="11"/>
        <v>57</v>
      </c>
    </row>
    <row r="112" spans="1:13" ht="43.2">
      <c r="A112" s="161" t="str">
        <f>VLOOKUP(C112,품목코드!$B$2:$C$293,2,FALSE)</f>
        <v>AJ-AEF-00001</v>
      </c>
      <c r="B112" s="150" t="s">
        <v>290</v>
      </c>
      <c r="C112" s="21" t="s">
        <v>297</v>
      </c>
      <c r="D112" s="166" t="s">
        <v>298</v>
      </c>
      <c r="E112" s="20" t="s">
        <v>50</v>
      </c>
      <c r="F112" s="167">
        <v>680</v>
      </c>
      <c r="G112" s="163">
        <v>2020</v>
      </c>
      <c r="H112" s="164">
        <f t="shared" ca="1" si="6"/>
        <v>43960</v>
      </c>
      <c r="I112" s="161">
        <f t="shared" ca="1" si="7"/>
        <v>26</v>
      </c>
      <c r="J112" s="165">
        <f t="shared" ca="1" si="8"/>
        <v>17680</v>
      </c>
      <c r="K112" s="164">
        <f t="shared" ca="1" si="9"/>
        <v>43953</v>
      </c>
      <c r="L112" s="164">
        <f t="shared" ca="1" si="10"/>
        <v>44021</v>
      </c>
      <c r="M112" s="161">
        <f t="shared" ca="1" si="11"/>
        <v>68</v>
      </c>
    </row>
    <row r="113" spans="1:13" ht="43.2">
      <c r="A113" s="161" t="str">
        <f>VLOOKUP(C113,품목코드!$B$2:$C$293,2,FALSE)</f>
        <v>AJ-AEG-00001</v>
      </c>
      <c r="B113" s="150" t="s">
        <v>290</v>
      </c>
      <c r="C113" s="21" t="s">
        <v>299</v>
      </c>
      <c r="D113" s="166" t="s">
        <v>300</v>
      </c>
      <c r="E113" s="21" t="s">
        <v>50</v>
      </c>
      <c r="F113" s="167">
        <v>13730</v>
      </c>
      <c r="G113" s="163">
        <v>2020</v>
      </c>
      <c r="H113" s="164">
        <f t="shared" ca="1" si="6"/>
        <v>43984</v>
      </c>
      <c r="I113" s="161">
        <f t="shared" ca="1" si="7"/>
        <v>27</v>
      </c>
      <c r="J113" s="165">
        <f t="shared" ca="1" si="8"/>
        <v>370710</v>
      </c>
      <c r="K113" s="164">
        <f t="shared" ca="1" si="9"/>
        <v>43972</v>
      </c>
      <c r="L113" s="164">
        <f t="shared" ca="1" si="10"/>
        <v>44011</v>
      </c>
      <c r="M113" s="161">
        <f t="shared" ca="1" si="11"/>
        <v>39</v>
      </c>
    </row>
    <row r="114" spans="1:13" ht="43.2">
      <c r="A114" s="161" t="str">
        <f>VLOOKUP(C114,품목코드!$B$2:$C$293,2,FALSE)</f>
        <v>AJ-AEH-00001</v>
      </c>
      <c r="B114" s="150" t="s">
        <v>290</v>
      </c>
      <c r="C114" s="21" t="s">
        <v>301</v>
      </c>
      <c r="D114" s="166" t="s">
        <v>302</v>
      </c>
      <c r="E114" s="21" t="s">
        <v>50</v>
      </c>
      <c r="F114" s="167">
        <v>670</v>
      </c>
      <c r="G114" s="163">
        <v>2020</v>
      </c>
      <c r="H114" s="164">
        <f t="shared" ca="1" si="6"/>
        <v>43894</v>
      </c>
      <c r="I114" s="161">
        <f t="shared" ca="1" si="7"/>
        <v>40</v>
      </c>
      <c r="J114" s="165">
        <f t="shared" ca="1" si="8"/>
        <v>26800</v>
      </c>
      <c r="K114" s="164">
        <f t="shared" ca="1" si="9"/>
        <v>43880</v>
      </c>
      <c r="L114" s="164">
        <f t="shared" ca="1" si="10"/>
        <v>43940</v>
      </c>
      <c r="M114" s="161">
        <f t="shared" ca="1" si="11"/>
        <v>60</v>
      </c>
    </row>
    <row r="115" spans="1:13" ht="43.2">
      <c r="A115" s="161" t="str">
        <f>VLOOKUP(C115,품목코드!$B$2:$C$293,2,FALSE)</f>
        <v>AJ-AEI-00001</v>
      </c>
      <c r="B115" s="150" t="s">
        <v>290</v>
      </c>
      <c r="C115" s="20" t="s">
        <v>303</v>
      </c>
      <c r="D115" s="166" t="s">
        <v>304</v>
      </c>
      <c r="E115" s="20" t="s">
        <v>114</v>
      </c>
      <c r="F115" s="31">
        <v>12756</v>
      </c>
      <c r="G115" s="163">
        <v>2020</v>
      </c>
      <c r="H115" s="164">
        <f t="shared" ca="1" si="6"/>
        <v>44120</v>
      </c>
      <c r="I115" s="161">
        <f t="shared" ca="1" si="7"/>
        <v>21</v>
      </c>
      <c r="J115" s="165">
        <f t="shared" ca="1" si="8"/>
        <v>267876</v>
      </c>
      <c r="K115" s="164">
        <f t="shared" ca="1" si="9"/>
        <v>44102</v>
      </c>
      <c r="L115" s="164">
        <f t="shared" ca="1" si="10"/>
        <v>44230</v>
      </c>
      <c r="M115" s="161">
        <f t="shared" ca="1" si="11"/>
        <v>128</v>
      </c>
    </row>
    <row r="116" spans="1:13" ht="43.2">
      <c r="A116" s="161" t="str">
        <f>VLOOKUP(C116,품목코드!$B$2:$C$293,2,FALSE)</f>
        <v>AJ-AEJ-00001</v>
      </c>
      <c r="B116" s="150" t="s">
        <v>290</v>
      </c>
      <c r="C116" s="21" t="s">
        <v>305</v>
      </c>
      <c r="D116" s="166" t="s">
        <v>306</v>
      </c>
      <c r="E116" s="21" t="s">
        <v>50</v>
      </c>
      <c r="F116" s="31">
        <v>1930</v>
      </c>
      <c r="G116" s="163">
        <v>2020</v>
      </c>
      <c r="H116" s="164">
        <f t="shared" ca="1" si="6"/>
        <v>43984</v>
      </c>
      <c r="I116" s="161">
        <f t="shared" ca="1" si="7"/>
        <v>44</v>
      </c>
      <c r="J116" s="165">
        <f t="shared" ca="1" si="8"/>
        <v>84920</v>
      </c>
      <c r="K116" s="164">
        <f t="shared" ca="1" si="9"/>
        <v>43957</v>
      </c>
      <c r="L116" s="164">
        <f t="shared" ca="1" si="10"/>
        <v>44044</v>
      </c>
      <c r="M116" s="161">
        <f t="shared" ca="1" si="11"/>
        <v>87</v>
      </c>
    </row>
    <row r="117" spans="1:13" ht="43.2">
      <c r="A117" s="161" t="str">
        <f>VLOOKUP(C117,품목코드!$B$2:$C$293,2,FALSE)</f>
        <v>AJ-AEK-00001</v>
      </c>
      <c r="B117" s="150" t="s">
        <v>290</v>
      </c>
      <c r="C117" s="21" t="s">
        <v>307</v>
      </c>
      <c r="D117" s="162" t="s">
        <v>308</v>
      </c>
      <c r="E117" s="21" t="s">
        <v>50</v>
      </c>
      <c r="F117" s="31">
        <v>780</v>
      </c>
      <c r="G117" s="163">
        <v>2020</v>
      </c>
      <c r="H117" s="164">
        <f t="shared" ca="1" si="6"/>
        <v>43939</v>
      </c>
      <c r="I117" s="161">
        <f t="shared" ca="1" si="7"/>
        <v>45</v>
      </c>
      <c r="J117" s="165">
        <f t="shared" ca="1" si="8"/>
        <v>35100</v>
      </c>
      <c r="K117" s="164">
        <f t="shared" ca="1" si="9"/>
        <v>43911</v>
      </c>
      <c r="L117" s="164">
        <f t="shared" ca="1" si="10"/>
        <v>43977</v>
      </c>
      <c r="M117" s="161">
        <f t="shared" ca="1" si="11"/>
        <v>66</v>
      </c>
    </row>
    <row r="118" spans="1:13" ht="43.2">
      <c r="A118" s="161" t="str">
        <f>VLOOKUP(C118,품목코드!$B$2:$C$293,2,FALSE)</f>
        <v>AJ-AEL-00001</v>
      </c>
      <c r="B118" s="150" t="s">
        <v>290</v>
      </c>
      <c r="C118" s="21" t="s">
        <v>309</v>
      </c>
      <c r="D118" s="166" t="s">
        <v>310</v>
      </c>
      <c r="E118" s="21" t="s">
        <v>280</v>
      </c>
      <c r="F118" s="24">
        <v>13300000</v>
      </c>
      <c r="G118" s="163">
        <v>2020</v>
      </c>
      <c r="H118" s="164">
        <f t="shared" ca="1" si="6"/>
        <v>43929</v>
      </c>
      <c r="I118" s="161">
        <f t="shared" ca="1" si="7"/>
        <v>5</v>
      </c>
      <c r="J118" s="165">
        <f t="shared" ca="1" si="8"/>
        <v>66500000</v>
      </c>
      <c r="K118" s="164">
        <f t="shared" ca="1" si="9"/>
        <v>43917</v>
      </c>
      <c r="L118" s="164">
        <f t="shared" ca="1" si="10"/>
        <v>43963</v>
      </c>
      <c r="M118" s="161">
        <f t="shared" ca="1" si="11"/>
        <v>46</v>
      </c>
    </row>
    <row r="119" spans="1:13" ht="43.2">
      <c r="A119" s="161" t="str">
        <f>VLOOKUP(C119,품목코드!$B$2:$C$293,2,FALSE)</f>
        <v>AJ-AEM-00001</v>
      </c>
      <c r="B119" s="150" t="s">
        <v>290</v>
      </c>
      <c r="C119" s="21" t="s">
        <v>311</v>
      </c>
      <c r="D119" s="166" t="s">
        <v>312</v>
      </c>
      <c r="E119" s="21" t="s">
        <v>280</v>
      </c>
      <c r="F119" s="24">
        <v>32500</v>
      </c>
      <c r="G119" s="163">
        <v>2020</v>
      </c>
      <c r="H119" s="164">
        <f t="shared" ca="1" si="6"/>
        <v>43875</v>
      </c>
      <c r="I119" s="161">
        <f t="shared" ca="1" si="7"/>
        <v>14</v>
      </c>
      <c r="J119" s="165">
        <f t="shared" ca="1" si="8"/>
        <v>455000</v>
      </c>
      <c r="K119" s="164">
        <f t="shared" ca="1" si="9"/>
        <v>43845</v>
      </c>
      <c r="L119" s="164">
        <f t="shared" ca="1" si="10"/>
        <v>43912</v>
      </c>
      <c r="M119" s="161">
        <f t="shared" ca="1" si="11"/>
        <v>67</v>
      </c>
    </row>
    <row r="120" spans="1:13" ht="43.2">
      <c r="A120" s="161" t="str">
        <f>VLOOKUP(C120,품목코드!$B$2:$C$293,2,FALSE)</f>
        <v>AJ-AEN-00001</v>
      </c>
      <c r="B120" s="150" t="s">
        <v>290</v>
      </c>
      <c r="C120" s="21" t="s">
        <v>313</v>
      </c>
      <c r="D120" s="166" t="s">
        <v>314</v>
      </c>
      <c r="E120" s="21" t="s">
        <v>280</v>
      </c>
      <c r="F120" s="24">
        <v>82857</v>
      </c>
      <c r="G120" s="163">
        <v>2020</v>
      </c>
      <c r="H120" s="164">
        <f t="shared" ca="1" si="6"/>
        <v>43933</v>
      </c>
      <c r="I120" s="161">
        <f t="shared" ca="1" si="7"/>
        <v>45</v>
      </c>
      <c r="J120" s="165">
        <f t="shared" ca="1" si="8"/>
        <v>3728565</v>
      </c>
      <c r="K120" s="164">
        <f t="shared" ca="1" si="9"/>
        <v>43932</v>
      </c>
      <c r="L120" s="164">
        <f t="shared" ca="1" si="10"/>
        <v>44070</v>
      </c>
      <c r="M120" s="161">
        <f t="shared" ca="1" si="11"/>
        <v>138</v>
      </c>
    </row>
    <row r="121" spans="1:13" ht="43.2">
      <c r="A121" s="161" t="str">
        <f>VLOOKUP(C121,품목코드!$B$2:$C$293,2,FALSE)</f>
        <v>AJ-AEO-00001</v>
      </c>
      <c r="B121" s="150" t="s">
        <v>290</v>
      </c>
      <c r="C121" s="21" t="s">
        <v>315</v>
      </c>
      <c r="D121" s="166" t="s">
        <v>316</v>
      </c>
      <c r="E121" s="21" t="s">
        <v>68</v>
      </c>
      <c r="F121" s="31">
        <v>1900</v>
      </c>
      <c r="G121" s="163">
        <v>2020</v>
      </c>
      <c r="H121" s="164">
        <f t="shared" ca="1" si="6"/>
        <v>43900</v>
      </c>
      <c r="I121" s="161">
        <f t="shared" ca="1" si="7"/>
        <v>2</v>
      </c>
      <c r="J121" s="165">
        <f t="shared" ca="1" si="8"/>
        <v>3800</v>
      </c>
      <c r="K121" s="164">
        <f t="shared" ca="1" si="9"/>
        <v>43877</v>
      </c>
      <c r="L121" s="164">
        <f t="shared" ca="1" si="10"/>
        <v>43892</v>
      </c>
      <c r="M121" s="161">
        <f t="shared" ca="1" si="11"/>
        <v>15</v>
      </c>
    </row>
    <row r="122" spans="1:13" ht="43.2">
      <c r="A122" s="161" t="str">
        <f>VLOOKUP(C122,품목코드!$B$2:$C$293,2,FALSE)</f>
        <v>AJ-AEP-00001</v>
      </c>
      <c r="B122" s="150" t="s">
        <v>290</v>
      </c>
      <c r="C122" s="21" t="s">
        <v>317</v>
      </c>
      <c r="D122" s="166" t="s">
        <v>318</v>
      </c>
      <c r="E122" s="21" t="s">
        <v>68</v>
      </c>
      <c r="F122" s="24">
        <v>115000</v>
      </c>
      <c r="G122" s="163">
        <v>2020</v>
      </c>
      <c r="H122" s="164">
        <f t="shared" ca="1" si="6"/>
        <v>43957</v>
      </c>
      <c r="I122" s="161">
        <f t="shared" ca="1" si="7"/>
        <v>30</v>
      </c>
      <c r="J122" s="165">
        <f t="shared" ca="1" si="8"/>
        <v>3450000</v>
      </c>
      <c r="K122" s="164">
        <f t="shared" ca="1" si="9"/>
        <v>43939</v>
      </c>
      <c r="L122" s="164">
        <f t="shared" ca="1" si="10"/>
        <v>43964</v>
      </c>
      <c r="M122" s="161">
        <f t="shared" ca="1" si="11"/>
        <v>25</v>
      </c>
    </row>
    <row r="123" spans="1:13" ht="43.2">
      <c r="A123" s="161" t="str">
        <f>VLOOKUP(C123,품목코드!$B$2:$C$293,2,FALSE)</f>
        <v>AJ-AEQ-00001</v>
      </c>
      <c r="B123" s="150" t="s">
        <v>290</v>
      </c>
      <c r="C123" s="21" t="s">
        <v>319</v>
      </c>
      <c r="D123" s="166" t="s">
        <v>320</v>
      </c>
      <c r="E123" s="21" t="s">
        <v>280</v>
      </c>
      <c r="F123" s="31">
        <v>20000</v>
      </c>
      <c r="G123" s="163">
        <v>2020</v>
      </c>
      <c r="H123" s="164">
        <f t="shared" ca="1" si="6"/>
        <v>44105</v>
      </c>
      <c r="I123" s="161">
        <f t="shared" ca="1" si="7"/>
        <v>26</v>
      </c>
      <c r="J123" s="165">
        <f t="shared" ca="1" si="8"/>
        <v>520000</v>
      </c>
      <c r="K123" s="164">
        <f t="shared" ca="1" si="9"/>
        <v>44091</v>
      </c>
      <c r="L123" s="164">
        <f t="shared" ca="1" si="10"/>
        <v>44246</v>
      </c>
      <c r="M123" s="161">
        <f t="shared" ca="1" si="11"/>
        <v>155</v>
      </c>
    </row>
    <row r="124" spans="1:13">
      <c r="A124" s="161" t="str">
        <f>VLOOKUP(C124,품목코드!$B$2:$C$293,2,FALSE)</f>
        <v>AK-AER-00001</v>
      </c>
      <c r="B124" s="21" t="s">
        <v>321</v>
      </c>
      <c r="C124" s="21" t="s">
        <v>324</v>
      </c>
      <c r="D124" s="166" t="s">
        <v>325</v>
      </c>
      <c r="E124" s="21" t="s">
        <v>280</v>
      </c>
      <c r="F124" s="31">
        <v>1638000</v>
      </c>
      <c r="G124" s="163">
        <v>2020</v>
      </c>
      <c r="H124" s="164">
        <f t="shared" ca="1" si="6"/>
        <v>43881</v>
      </c>
      <c r="I124" s="161">
        <f t="shared" ca="1" si="7"/>
        <v>4</v>
      </c>
      <c r="J124" s="165">
        <f t="shared" ca="1" si="8"/>
        <v>6552000</v>
      </c>
      <c r="K124" s="164">
        <f t="shared" ca="1" si="9"/>
        <v>43852</v>
      </c>
      <c r="L124" s="164">
        <f t="shared" ca="1" si="10"/>
        <v>43874</v>
      </c>
      <c r="M124" s="161">
        <f t="shared" ca="1" si="11"/>
        <v>22</v>
      </c>
    </row>
    <row r="125" spans="1:13">
      <c r="A125" s="161" t="str">
        <f>VLOOKUP(C125,품목코드!$B$2:$C$293,2,FALSE)</f>
        <v>AK-AES-00001</v>
      </c>
      <c r="B125" s="21" t="s">
        <v>321</v>
      </c>
      <c r="C125" s="21" t="s">
        <v>326</v>
      </c>
      <c r="D125" s="166" t="s">
        <v>327</v>
      </c>
      <c r="E125" s="21" t="s">
        <v>280</v>
      </c>
      <c r="F125" s="31">
        <v>196000</v>
      </c>
      <c r="G125" s="163">
        <v>2020</v>
      </c>
      <c r="H125" s="164">
        <f t="shared" ref="H125:H186" ca="1" si="12">DATE(G125, RANDBETWEEN(1, 12), RANDBETWEEN(1, 28))</f>
        <v>43933</v>
      </c>
      <c r="I125" s="161">
        <f t="shared" ca="1" si="7"/>
        <v>7</v>
      </c>
      <c r="J125" s="165">
        <f t="shared" ref="J125:J186" ca="1" si="13">F125*I125</f>
        <v>1372000</v>
      </c>
      <c r="K125" s="164">
        <f t="shared" ref="K125:K186" ca="1" si="14">H125 - RANDBETWEEN(0, 30)</f>
        <v>43907</v>
      </c>
      <c r="L125" s="164">
        <f t="shared" ref="L125:L186" ca="1" si="15">K125+ RANDBETWEEN(1, 180)</f>
        <v>44051</v>
      </c>
      <c r="M125" s="161">
        <f t="shared" ref="M125:M186" ca="1" si="16">L125-K125</f>
        <v>144</v>
      </c>
    </row>
    <row r="126" spans="1:13">
      <c r="A126" s="161" t="str">
        <f>VLOOKUP(C126,품목코드!$B$2:$C$293,2,FALSE)</f>
        <v>AK-AET-00001</v>
      </c>
      <c r="B126" s="21" t="s">
        <v>321</v>
      </c>
      <c r="C126" s="21" t="s">
        <v>328</v>
      </c>
      <c r="D126" s="166" t="s">
        <v>329</v>
      </c>
      <c r="E126" s="21" t="s">
        <v>16</v>
      </c>
      <c r="F126" s="31">
        <v>2980</v>
      </c>
      <c r="G126" s="163">
        <v>2020</v>
      </c>
      <c r="H126" s="164">
        <f t="shared" ca="1" si="12"/>
        <v>44119</v>
      </c>
      <c r="I126" s="161">
        <f t="shared" ca="1" si="7"/>
        <v>9</v>
      </c>
      <c r="J126" s="165">
        <f t="shared" ca="1" si="13"/>
        <v>26820</v>
      </c>
      <c r="K126" s="164">
        <f t="shared" ca="1" si="14"/>
        <v>44113</v>
      </c>
      <c r="L126" s="164">
        <f t="shared" ca="1" si="15"/>
        <v>44115</v>
      </c>
      <c r="M126" s="161">
        <f t="shared" ca="1" si="16"/>
        <v>2</v>
      </c>
    </row>
    <row r="127" spans="1:13">
      <c r="A127" s="161" t="str">
        <f>VLOOKUP(C127,품목코드!$B$2:$C$293,2,FALSE)</f>
        <v>AK-AEU-00001</v>
      </c>
      <c r="B127" s="21" t="s">
        <v>321</v>
      </c>
      <c r="C127" s="21" t="s">
        <v>330</v>
      </c>
      <c r="D127" s="166" t="s">
        <v>331</v>
      </c>
      <c r="E127" s="21" t="s">
        <v>280</v>
      </c>
      <c r="F127" s="31">
        <v>90000</v>
      </c>
      <c r="G127" s="163">
        <v>2020</v>
      </c>
      <c r="H127" s="164">
        <f t="shared" ca="1" si="12"/>
        <v>44161</v>
      </c>
      <c r="I127" s="161">
        <f t="shared" ca="1" si="7"/>
        <v>38</v>
      </c>
      <c r="J127" s="165">
        <f t="shared" ca="1" si="13"/>
        <v>3420000</v>
      </c>
      <c r="K127" s="164">
        <f t="shared" ca="1" si="14"/>
        <v>44152</v>
      </c>
      <c r="L127" s="164">
        <f t="shared" ca="1" si="15"/>
        <v>44162</v>
      </c>
      <c r="M127" s="161">
        <f t="shared" ca="1" si="16"/>
        <v>10</v>
      </c>
    </row>
    <row r="128" spans="1:13">
      <c r="A128" s="161" t="str">
        <f>VLOOKUP(C128,품목코드!$B$2:$C$293,2,FALSE)</f>
        <v>AK-AEV-00001</v>
      </c>
      <c r="B128" s="21" t="s">
        <v>321</v>
      </c>
      <c r="C128" s="21" t="s">
        <v>332</v>
      </c>
      <c r="D128" s="166" t="s">
        <v>333</v>
      </c>
      <c r="E128" s="21" t="s">
        <v>280</v>
      </c>
      <c r="F128" s="31">
        <v>176000</v>
      </c>
      <c r="G128" s="163">
        <v>2020</v>
      </c>
      <c r="H128" s="164">
        <f t="shared" ca="1" si="12"/>
        <v>43991</v>
      </c>
      <c r="I128" s="161">
        <f t="shared" ca="1" si="7"/>
        <v>10</v>
      </c>
      <c r="J128" s="165">
        <f t="shared" ca="1" si="13"/>
        <v>1760000</v>
      </c>
      <c r="K128" s="164">
        <f t="shared" ca="1" si="14"/>
        <v>43987</v>
      </c>
      <c r="L128" s="164">
        <f t="shared" ca="1" si="15"/>
        <v>44099</v>
      </c>
      <c r="M128" s="161">
        <f t="shared" ca="1" si="16"/>
        <v>112</v>
      </c>
    </row>
    <row r="129" spans="1:13">
      <c r="A129" s="161" t="str">
        <f>VLOOKUP(C129,품목코드!$B$2:$C$293,2,FALSE)</f>
        <v>AK-AEW-00001</v>
      </c>
      <c r="B129" s="21" t="s">
        <v>321</v>
      </c>
      <c r="C129" s="21" t="s">
        <v>334</v>
      </c>
      <c r="D129" s="166" t="s">
        <v>335</v>
      </c>
      <c r="E129" s="21" t="s">
        <v>68</v>
      </c>
      <c r="F129" s="24">
        <v>8549</v>
      </c>
      <c r="G129" s="163">
        <v>2020</v>
      </c>
      <c r="H129" s="164">
        <f t="shared" ca="1" si="12"/>
        <v>43993</v>
      </c>
      <c r="I129" s="161">
        <f t="shared" ca="1" si="7"/>
        <v>11</v>
      </c>
      <c r="J129" s="165">
        <f t="shared" ca="1" si="13"/>
        <v>94039</v>
      </c>
      <c r="K129" s="164">
        <f t="shared" ca="1" si="14"/>
        <v>43970</v>
      </c>
      <c r="L129" s="164">
        <f t="shared" ca="1" si="15"/>
        <v>44120</v>
      </c>
      <c r="M129" s="161">
        <f t="shared" ca="1" si="16"/>
        <v>150</v>
      </c>
    </row>
    <row r="130" spans="1:13">
      <c r="A130" s="161" t="str">
        <f>VLOOKUP(C130,품목코드!$B$2:$C$293,2,FALSE)</f>
        <v>AK-AEX-00001</v>
      </c>
      <c r="B130" s="21" t="s">
        <v>321</v>
      </c>
      <c r="C130" s="21" t="s">
        <v>336</v>
      </c>
      <c r="D130" s="166" t="s">
        <v>337</v>
      </c>
      <c r="E130" s="21" t="s">
        <v>280</v>
      </c>
      <c r="F130" s="31">
        <v>399000</v>
      </c>
      <c r="G130" s="163">
        <v>2020</v>
      </c>
      <c r="H130" s="164">
        <f t="shared" ca="1" si="12"/>
        <v>43879</v>
      </c>
      <c r="I130" s="161">
        <f t="shared" ca="1" si="7"/>
        <v>9</v>
      </c>
      <c r="J130" s="165">
        <f t="shared" ca="1" si="13"/>
        <v>3591000</v>
      </c>
      <c r="K130" s="164">
        <f t="shared" ca="1" si="14"/>
        <v>43879</v>
      </c>
      <c r="L130" s="164">
        <f t="shared" ca="1" si="15"/>
        <v>44001</v>
      </c>
      <c r="M130" s="161">
        <f t="shared" ca="1" si="16"/>
        <v>122</v>
      </c>
    </row>
    <row r="131" spans="1:13">
      <c r="A131" s="161" t="str">
        <f>VLOOKUP(C131,품목코드!$B$2:$C$293,2,FALSE)</f>
        <v>AL-AEY-00001</v>
      </c>
      <c r="B131" s="144" t="s">
        <v>338</v>
      </c>
      <c r="C131" s="21" t="s">
        <v>339</v>
      </c>
      <c r="D131" s="166" t="s">
        <v>340</v>
      </c>
      <c r="E131" s="21" t="s">
        <v>341</v>
      </c>
      <c r="F131" s="168">
        <v>301.60000000000002</v>
      </c>
      <c r="G131" s="163">
        <v>2020</v>
      </c>
      <c r="H131" s="164">
        <f t="shared" ca="1" si="12"/>
        <v>43832</v>
      </c>
      <c r="I131" s="161">
        <f t="shared" ref="I131:I194" ca="1" si="17">RANDBETWEEN(0, 50)</f>
        <v>18</v>
      </c>
      <c r="J131" s="165">
        <f t="shared" ca="1" si="13"/>
        <v>5428.8</v>
      </c>
      <c r="K131" s="164">
        <f t="shared" ca="1" si="14"/>
        <v>43805</v>
      </c>
      <c r="L131" s="164">
        <f t="shared" ca="1" si="15"/>
        <v>43926</v>
      </c>
      <c r="M131" s="161">
        <f t="shared" ca="1" si="16"/>
        <v>121</v>
      </c>
    </row>
    <row r="132" spans="1:13">
      <c r="A132" s="161" t="str">
        <f>VLOOKUP(C132,품목코드!$B$2:$C$293,2,FALSE)</f>
        <v>AL-AEZ-00001</v>
      </c>
      <c r="B132" s="144" t="s">
        <v>338</v>
      </c>
      <c r="C132" s="20" t="s">
        <v>342</v>
      </c>
      <c r="D132" s="162" t="s">
        <v>343</v>
      </c>
      <c r="E132" s="20" t="s">
        <v>95</v>
      </c>
      <c r="F132" s="31">
        <v>990000</v>
      </c>
      <c r="G132" s="163">
        <v>2020</v>
      </c>
      <c r="H132" s="164">
        <f t="shared" ca="1" si="12"/>
        <v>44075</v>
      </c>
      <c r="I132" s="161">
        <f t="shared" ca="1" si="17"/>
        <v>24</v>
      </c>
      <c r="J132" s="165">
        <f t="shared" ca="1" si="13"/>
        <v>23760000</v>
      </c>
      <c r="K132" s="164">
        <f t="shared" ca="1" si="14"/>
        <v>44048</v>
      </c>
      <c r="L132" s="164">
        <f t="shared" ca="1" si="15"/>
        <v>44124</v>
      </c>
      <c r="M132" s="161">
        <f t="shared" ca="1" si="16"/>
        <v>76</v>
      </c>
    </row>
    <row r="133" spans="1:13">
      <c r="A133" s="161" t="str">
        <f>VLOOKUP(C133,품목코드!$B$2:$C$293,2,FALSE)</f>
        <v>AL-AFA-00001</v>
      </c>
      <c r="B133" s="144" t="s">
        <v>338</v>
      </c>
      <c r="C133" s="20" t="s">
        <v>344</v>
      </c>
      <c r="D133" s="162" t="s">
        <v>345</v>
      </c>
      <c r="E133" s="20" t="s">
        <v>95</v>
      </c>
      <c r="F133" s="31">
        <v>895000</v>
      </c>
      <c r="G133" s="163">
        <v>2020</v>
      </c>
      <c r="H133" s="164">
        <f t="shared" ca="1" si="12"/>
        <v>43994</v>
      </c>
      <c r="I133" s="161">
        <f t="shared" ca="1" si="17"/>
        <v>38</v>
      </c>
      <c r="J133" s="165">
        <f t="shared" ca="1" si="13"/>
        <v>34010000</v>
      </c>
      <c r="K133" s="164">
        <f t="shared" ca="1" si="14"/>
        <v>43972</v>
      </c>
      <c r="L133" s="164">
        <f t="shared" ca="1" si="15"/>
        <v>44107</v>
      </c>
      <c r="M133" s="161">
        <f t="shared" ca="1" si="16"/>
        <v>135</v>
      </c>
    </row>
    <row r="134" spans="1:13">
      <c r="A134" s="161" t="str">
        <f>VLOOKUP(C134,품목코드!$B$2:$C$293,2,FALSE)</f>
        <v>AL-AFB-00001</v>
      </c>
      <c r="B134" s="144" t="s">
        <v>338</v>
      </c>
      <c r="C134" s="20" t="s">
        <v>346</v>
      </c>
      <c r="D134" s="162" t="s">
        <v>347</v>
      </c>
      <c r="E134" s="20" t="s">
        <v>95</v>
      </c>
      <c r="F134" s="24">
        <v>1100000</v>
      </c>
      <c r="G134" s="163">
        <v>2020</v>
      </c>
      <c r="H134" s="164">
        <f t="shared" ca="1" si="12"/>
        <v>43931</v>
      </c>
      <c r="I134" s="161">
        <f t="shared" ca="1" si="17"/>
        <v>17</v>
      </c>
      <c r="J134" s="165">
        <f t="shared" ca="1" si="13"/>
        <v>18700000</v>
      </c>
      <c r="K134" s="164">
        <f t="shared" ca="1" si="14"/>
        <v>43921</v>
      </c>
      <c r="L134" s="164">
        <f t="shared" ca="1" si="15"/>
        <v>43937</v>
      </c>
      <c r="M134" s="161">
        <f t="shared" ca="1" si="16"/>
        <v>16</v>
      </c>
    </row>
    <row r="135" spans="1:13">
      <c r="A135" s="161" t="str">
        <f>VLOOKUP(C135,품목코드!$B$2:$C$293,2,FALSE)</f>
        <v>AL-AFC-00001</v>
      </c>
      <c r="B135" s="144" t="s">
        <v>338</v>
      </c>
      <c r="C135" s="20" t="s">
        <v>348</v>
      </c>
      <c r="D135" s="162" t="s">
        <v>349</v>
      </c>
      <c r="E135" s="20" t="s">
        <v>95</v>
      </c>
      <c r="F135" s="24">
        <v>1020000</v>
      </c>
      <c r="G135" s="163">
        <v>2020</v>
      </c>
      <c r="H135" s="164">
        <f t="shared" ca="1" si="12"/>
        <v>43888</v>
      </c>
      <c r="I135" s="161">
        <f t="shared" ca="1" si="17"/>
        <v>41</v>
      </c>
      <c r="J135" s="165">
        <f t="shared" ca="1" si="13"/>
        <v>41820000</v>
      </c>
      <c r="K135" s="164">
        <f t="shared" ca="1" si="14"/>
        <v>43862</v>
      </c>
      <c r="L135" s="164">
        <f t="shared" ca="1" si="15"/>
        <v>43887</v>
      </c>
      <c r="M135" s="161">
        <f t="shared" ca="1" si="16"/>
        <v>25</v>
      </c>
    </row>
    <row r="136" spans="1:13">
      <c r="A136" s="161" t="str">
        <f>VLOOKUP(C136,품목코드!$B$2:$C$293,2,FALSE)</f>
        <v>AL-AFD-00001</v>
      </c>
      <c r="B136" s="144" t="s">
        <v>338</v>
      </c>
      <c r="C136" s="20" t="s">
        <v>350</v>
      </c>
      <c r="D136" s="162" t="s">
        <v>351</v>
      </c>
      <c r="E136" s="20" t="s">
        <v>95</v>
      </c>
      <c r="F136" s="24">
        <v>635000</v>
      </c>
      <c r="G136" s="163">
        <v>2020</v>
      </c>
      <c r="H136" s="164">
        <f t="shared" ca="1" si="12"/>
        <v>43885</v>
      </c>
      <c r="I136" s="161">
        <f t="shared" ca="1" si="17"/>
        <v>34</v>
      </c>
      <c r="J136" s="165">
        <f t="shared" ca="1" si="13"/>
        <v>21590000</v>
      </c>
      <c r="K136" s="164">
        <f t="shared" ca="1" si="14"/>
        <v>43859</v>
      </c>
      <c r="L136" s="164">
        <f t="shared" ca="1" si="15"/>
        <v>43926</v>
      </c>
      <c r="M136" s="161">
        <f t="shared" ca="1" si="16"/>
        <v>67</v>
      </c>
    </row>
    <row r="137" spans="1:13">
      <c r="A137" s="161" t="str">
        <f>VLOOKUP(C137,품목코드!$B$2:$C$293,2,FALSE)</f>
        <v>AL-AFE-00001</v>
      </c>
      <c r="B137" s="144" t="s">
        <v>338</v>
      </c>
      <c r="C137" s="21" t="s">
        <v>352</v>
      </c>
      <c r="D137" s="162" t="s">
        <v>353</v>
      </c>
      <c r="E137" s="20" t="s">
        <v>95</v>
      </c>
      <c r="F137" s="24">
        <v>655000</v>
      </c>
      <c r="G137" s="163">
        <v>2020</v>
      </c>
      <c r="H137" s="164">
        <f t="shared" ca="1" si="12"/>
        <v>44112</v>
      </c>
      <c r="I137" s="161">
        <f t="shared" ca="1" si="17"/>
        <v>9</v>
      </c>
      <c r="J137" s="165">
        <f t="shared" ca="1" si="13"/>
        <v>5895000</v>
      </c>
      <c r="K137" s="164">
        <f t="shared" ca="1" si="14"/>
        <v>44108</v>
      </c>
      <c r="L137" s="164">
        <f t="shared" ca="1" si="15"/>
        <v>44123</v>
      </c>
      <c r="M137" s="161">
        <f t="shared" ca="1" si="16"/>
        <v>15</v>
      </c>
    </row>
    <row r="138" spans="1:13">
      <c r="A138" s="161" t="str">
        <f>VLOOKUP(C138,품목코드!$B$2:$C$293,2,FALSE)</f>
        <v>AL-AFF-00001</v>
      </c>
      <c r="B138" s="144" t="s">
        <v>338</v>
      </c>
      <c r="C138" s="20" t="s">
        <v>354</v>
      </c>
      <c r="D138" s="162" t="s">
        <v>355</v>
      </c>
      <c r="E138" s="20" t="s">
        <v>95</v>
      </c>
      <c r="F138" s="24">
        <v>2095000</v>
      </c>
      <c r="G138" s="163">
        <v>2020</v>
      </c>
      <c r="H138" s="164">
        <f t="shared" ca="1" si="12"/>
        <v>44109</v>
      </c>
      <c r="I138" s="161">
        <f t="shared" ca="1" si="17"/>
        <v>21</v>
      </c>
      <c r="J138" s="165">
        <f t="shared" ca="1" si="13"/>
        <v>43995000</v>
      </c>
      <c r="K138" s="164">
        <f t="shared" ca="1" si="14"/>
        <v>44108</v>
      </c>
      <c r="L138" s="164">
        <f t="shared" ca="1" si="15"/>
        <v>44271</v>
      </c>
      <c r="M138" s="161">
        <f t="shared" ca="1" si="16"/>
        <v>163</v>
      </c>
    </row>
    <row r="139" spans="1:13">
      <c r="A139" s="161" t="str">
        <f>VLOOKUP(C139,품목코드!$B$2:$C$293,2,FALSE)</f>
        <v>AL-AFG-00001</v>
      </c>
      <c r="B139" s="144" t="s">
        <v>338</v>
      </c>
      <c r="C139" s="20" t="s">
        <v>356</v>
      </c>
      <c r="D139" s="162" t="s">
        <v>357</v>
      </c>
      <c r="E139" s="20" t="s">
        <v>95</v>
      </c>
      <c r="F139" s="24">
        <v>902000</v>
      </c>
      <c r="G139" s="163">
        <v>2020</v>
      </c>
      <c r="H139" s="164">
        <f t="shared" ca="1" si="12"/>
        <v>44162</v>
      </c>
      <c r="I139" s="161">
        <f t="shared" ca="1" si="17"/>
        <v>2</v>
      </c>
      <c r="J139" s="165">
        <f t="shared" ca="1" si="13"/>
        <v>1804000</v>
      </c>
      <c r="K139" s="164">
        <f t="shared" ca="1" si="14"/>
        <v>44151</v>
      </c>
      <c r="L139" s="164">
        <f t="shared" ca="1" si="15"/>
        <v>44164</v>
      </c>
      <c r="M139" s="161">
        <f t="shared" ca="1" si="16"/>
        <v>13</v>
      </c>
    </row>
    <row r="140" spans="1:13">
      <c r="A140" s="161" t="str">
        <f>VLOOKUP(C140,품목코드!$B$2:$C$293,2,FALSE)</f>
        <v>AL-AFH-00001</v>
      </c>
      <c r="B140" s="144" t="s">
        <v>338</v>
      </c>
      <c r="C140" s="21" t="s">
        <v>358</v>
      </c>
      <c r="D140" s="162" t="s">
        <v>359</v>
      </c>
      <c r="E140" s="20" t="s">
        <v>95</v>
      </c>
      <c r="F140" s="24">
        <v>758000</v>
      </c>
      <c r="G140" s="163">
        <v>2020</v>
      </c>
      <c r="H140" s="164">
        <f t="shared" ca="1" si="12"/>
        <v>44179</v>
      </c>
      <c r="I140" s="161">
        <f t="shared" ca="1" si="17"/>
        <v>19</v>
      </c>
      <c r="J140" s="165">
        <f t="shared" ca="1" si="13"/>
        <v>14402000</v>
      </c>
      <c r="K140" s="164">
        <f t="shared" ca="1" si="14"/>
        <v>44178</v>
      </c>
      <c r="L140" s="164">
        <f t="shared" ca="1" si="15"/>
        <v>44186</v>
      </c>
      <c r="M140" s="161">
        <f t="shared" ca="1" si="16"/>
        <v>8</v>
      </c>
    </row>
    <row r="141" spans="1:13">
      <c r="A141" s="161" t="str">
        <f>VLOOKUP(C141,품목코드!$B$2:$C$293,2,FALSE)</f>
        <v>AL-AFI-00001</v>
      </c>
      <c r="B141" s="144" t="s">
        <v>338</v>
      </c>
      <c r="C141" s="20" t="s">
        <v>360</v>
      </c>
      <c r="D141" s="162" t="s">
        <v>361</v>
      </c>
      <c r="E141" s="20" t="s">
        <v>91</v>
      </c>
      <c r="F141" s="24">
        <v>1180000</v>
      </c>
      <c r="G141" s="163">
        <v>2020</v>
      </c>
      <c r="H141" s="164">
        <f t="shared" ca="1" si="12"/>
        <v>43972</v>
      </c>
      <c r="I141" s="161">
        <f t="shared" ca="1" si="17"/>
        <v>36</v>
      </c>
      <c r="J141" s="165">
        <f t="shared" ca="1" si="13"/>
        <v>42480000</v>
      </c>
      <c r="K141" s="164">
        <f t="shared" ca="1" si="14"/>
        <v>43952</v>
      </c>
      <c r="L141" s="164">
        <f t="shared" ca="1" si="15"/>
        <v>44003</v>
      </c>
      <c r="M141" s="161">
        <f t="shared" ca="1" si="16"/>
        <v>51</v>
      </c>
    </row>
    <row r="142" spans="1:13">
      <c r="A142" s="161" t="str">
        <f>VLOOKUP(C142,품목코드!$B$2:$C$293,2,FALSE)</f>
        <v>AL-AFJ-00001</v>
      </c>
      <c r="B142" s="144" t="s">
        <v>338</v>
      </c>
      <c r="C142" s="21" t="s">
        <v>362</v>
      </c>
      <c r="D142" s="166" t="s">
        <v>361</v>
      </c>
      <c r="E142" s="20" t="s">
        <v>95</v>
      </c>
      <c r="F142" s="31">
        <v>1140000</v>
      </c>
      <c r="G142" s="163">
        <v>2020</v>
      </c>
      <c r="H142" s="164">
        <f t="shared" ca="1" si="12"/>
        <v>44044</v>
      </c>
      <c r="I142" s="161">
        <f t="shared" ca="1" si="17"/>
        <v>7</v>
      </c>
      <c r="J142" s="165">
        <f t="shared" ca="1" si="13"/>
        <v>7980000</v>
      </c>
      <c r="K142" s="164">
        <f t="shared" ca="1" si="14"/>
        <v>44033</v>
      </c>
      <c r="L142" s="164">
        <f t="shared" ca="1" si="15"/>
        <v>44210</v>
      </c>
      <c r="M142" s="161">
        <f t="shared" ca="1" si="16"/>
        <v>177</v>
      </c>
    </row>
    <row r="143" spans="1:13">
      <c r="A143" s="161" t="str">
        <f>VLOOKUP(C143,품목코드!$B$2:$C$293,2,FALSE)</f>
        <v>AL-AFK-00001</v>
      </c>
      <c r="B143" s="144" t="s">
        <v>338</v>
      </c>
      <c r="C143" s="20" t="s">
        <v>363</v>
      </c>
      <c r="D143" s="162" t="s">
        <v>364</v>
      </c>
      <c r="E143" s="20" t="s">
        <v>95</v>
      </c>
      <c r="F143" s="31">
        <v>1600000</v>
      </c>
      <c r="G143" s="163">
        <v>2020</v>
      </c>
      <c r="H143" s="164">
        <f t="shared" ca="1" si="12"/>
        <v>44175</v>
      </c>
      <c r="I143" s="161">
        <f t="shared" ca="1" si="17"/>
        <v>50</v>
      </c>
      <c r="J143" s="165">
        <f t="shared" ca="1" si="13"/>
        <v>80000000</v>
      </c>
      <c r="K143" s="164">
        <f t="shared" ca="1" si="14"/>
        <v>44150</v>
      </c>
      <c r="L143" s="164">
        <f t="shared" ca="1" si="15"/>
        <v>44312</v>
      </c>
      <c r="M143" s="161">
        <f t="shared" ca="1" si="16"/>
        <v>162</v>
      </c>
    </row>
    <row r="144" spans="1:13">
      <c r="A144" s="161" t="str">
        <f>VLOOKUP(C144,품목코드!$B$2:$C$293,2,FALSE)</f>
        <v>AL-AFL-00001</v>
      </c>
      <c r="B144" s="144" t="s">
        <v>338</v>
      </c>
      <c r="C144" s="20" t="s">
        <v>365</v>
      </c>
      <c r="D144" s="162" t="s">
        <v>366</v>
      </c>
      <c r="E144" s="20" t="s">
        <v>95</v>
      </c>
      <c r="F144" s="31">
        <v>2100000</v>
      </c>
      <c r="G144" s="163">
        <v>2020</v>
      </c>
      <c r="H144" s="164">
        <f t="shared" ca="1" si="12"/>
        <v>43848</v>
      </c>
      <c r="I144" s="161">
        <f t="shared" ca="1" si="17"/>
        <v>20</v>
      </c>
      <c r="J144" s="165">
        <f t="shared" ca="1" si="13"/>
        <v>42000000</v>
      </c>
      <c r="K144" s="164">
        <f t="shared" ca="1" si="14"/>
        <v>43848</v>
      </c>
      <c r="L144" s="164">
        <f t="shared" ca="1" si="15"/>
        <v>43997</v>
      </c>
      <c r="M144" s="161">
        <f t="shared" ca="1" si="16"/>
        <v>149</v>
      </c>
    </row>
    <row r="145" spans="1:13">
      <c r="A145" s="161" t="str">
        <f>VLOOKUP(C145,품목코드!$B$2:$C$293,2,FALSE)</f>
        <v>AL-AFM-00001</v>
      </c>
      <c r="B145" s="144" t="s">
        <v>338</v>
      </c>
      <c r="C145" s="20" t="s">
        <v>367</v>
      </c>
      <c r="D145" s="162" t="s">
        <v>366</v>
      </c>
      <c r="E145" s="20" t="s">
        <v>95</v>
      </c>
      <c r="F145" s="31">
        <v>1410000</v>
      </c>
      <c r="G145" s="163">
        <v>2020</v>
      </c>
      <c r="H145" s="164">
        <f t="shared" ca="1" si="12"/>
        <v>43941</v>
      </c>
      <c r="I145" s="161">
        <f t="shared" ca="1" si="17"/>
        <v>34</v>
      </c>
      <c r="J145" s="165">
        <f t="shared" ca="1" si="13"/>
        <v>47940000</v>
      </c>
      <c r="K145" s="164">
        <f t="shared" ca="1" si="14"/>
        <v>43941</v>
      </c>
      <c r="L145" s="164">
        <f t="shared" ca="1" si="15"/>
        <v>43951</v>
      </c>
      <c r="M145" s="161">
        <f t="shared" ca="1" si="16"/>
        <v>10</v>
      </c>
    </row>
    <row r="146" spans="1:13">
      <c r="A146" s="161" t="str">
        <f>VLOOKUP(C146,품목코드!$B$2:$C$293,2,FALSE)</f>
        <v>AL-AFN-00001</v>
      </c>
      <c r="B146" s="144" t="s">
        <v>338</v>
      </c>
      <c r="C146" s="21" t="s">
        <v>368</v>
      </c>
      <c r="D146" s="166" t="s">
        <v>369</v>
      </c>
      <c r="E146" s="20" t="s">
        <v>95</v>
      </c>
      <c r="F146" s="24">
        <v>2710000</v>
      </c>
      <c r="G146" s="163">
        <v>2020</v>
      </c>
      <c r="H146" s="164">
        <f t="shared" ca="1" si="12"/>
        <v>44069</v>
      </c>
      <c r="I146" s="161">
        <f t="shared" ca="1" si="17"/>
        <v>20</v>
      </c>
      <c r="J146" s="165">
        <f t="shared" ca="1" si="13"/>
        <v>54200000</v>
      </c>
      <c r="K146" s="164">
        <f t="shared" ca="1" si="14"/>
        <v>44048</v>
      </c>
      <c r="L146" s="164">
        <f t="shared" ca="1" si="15"/>
        <v>44136</v>
      </c>
      <c r="M146" s="161">
        <f t="shared" ca="1" si="16"/>
        <v>88</v>
      </c>
    </row>
    <row r="147" spans="1:13">
      <c r="A147" s="161" t="str">
        <f>VLOOKUP(C147,품목코드!$B$2:$C$293,2,FALSE)</f>
        <v>AL-AFO-00001</v>
      </c>
      <c r="B147" s="144" t="s">
        <v>338</v>
      </c>
      <c r="C147" s="21" t="s">
        <v>370</v>
      </c>
      <c r="D147" s="169" t="s">
        <v>371</v>
      </c>
      <c r="E147" s="21" t="s">
        <v>16</v>
      </c>
      <c r="F147" s="31">
        <v>2470</v>
      </c>
      <c r="G147" s="163">
        <v>2020</v>
      </c>
      <c r="H147" s="164">
        <f t="shared" ca="1" si="12"/>
        <v>44179</v>
      </c>
      <c r="I147" s="161">
        <f t="shared" ca="1" si="17"/>
        <v>9</v>
      </c>
      <c r="J147" s="165">
        <f t="shared" ca="1" si="13"/>
        <v>22230</v>
      </c>
      <c r="K147" s="164">
        <f t="shared" ca="1" si="14"/>
        <v>44166</v>
      </c>
      <c r="L147" s="164">
        <f t="shared" ca="1" si="15"/>
        <v>44193</v>
      </c>
      <c r="M147" s="161">
        <f t="shared" ca="1" si="16"/>
        <v>27</v>
      </c>
    </row>
    <row r="148" spans="1:13">
      <c r="A148" s="161" t="str">
        <f>VLOOKUP(C148,품목코드!$B$2:$C$293,2,FALSE)</f>
        <v>AL-AFP-00001</v>
      </c>
      <c r="B148" s="144" t="s">
        <v>338</v>
      </c>
      <c r="C148" s="20" t="s">
        <v>372</v>
      </c>
      <c r="D148" s="166" t="s">
        <v>373</v>
      </c>
      <c r="E148" s="20" t="s">
        <v>95</v>
      </c>
      <c r="F148" s="31">
        <v>1550000</v>
      </c>
      <c r="G148" s="163">
        <v>2020</v>
      </c>
      <c r="H148" s="164">
        <f t="shared" ca="1" si="12"/>
        <v>43964</v>
      </c>
      <c r="I148" s="161">
        <f t="shared" ca="1" si="17"/>
        <v>40</v>
      </c>
      <c r="J148" s="165">
        <f t="shared" ca="1" si="13"/>
        <v>62000000</v>
      </c>
      <c r="K148" s="164">
        <f t="shared" ca="1" si="14"/>
        <v>43961</v>
      </c>
      <c r="L148" s="164">
        <f t="shared" ca="1" si="15"/>
        <v>44082</v>
      </c>
      <c r="M148" s="161">
        <f t="shared" ca="1" si="16"/>
        <v>121</v>
      </c>
    </row>
    <row r="149" spans="1:13">
      <c r="A149" s="161" t="str">
        <f>VLOOKUP(C149,품목코드!$B$2:$C$293,2,FALSE)</f>
        <v>AL-AFQ-00001</v>
      </c>
      <c r="B149" s="144" t="s">
        <v>338</v>
      </c>
      <c r="C149" s="20" t="s">
        <v>374</v>
      </c>
      <c r="D149" s="162" t="s">
        <v>375</v>
      </c>
      <c r="E149" s="21" t="s">
        <v>205</v>
      </c>
      <c r="F149" s="31">
        <v>29160</v>
      </c>
      <c r="G149" s="163">
        <v>2020</v>
      </c>
      <c r="H149" s="164">
        <f t="shared" ca="1" si="12"/>
        <v>44181</v>
      </c>
      <c r="I149" s="161">
        <f t="shared" ca="1" si="17"/>
        <v>0</v>
      </c>
      <c r="J149" s="165">
        <f t="shared" ca="1" si="13"/>
        <v>0</v>
      </c>
      <c r="K149" s="164">
        <f t="shared" ca="1" si="14"/>
        <v>44176</v>
      </c>
      <c r="L149" s="164">
        <f t="shared" ca="1" si="15"/>
        <v>44207</v>
      </c>
      <c r="M149" s="161">
        <f t="shared" ca="1" si="16"/>
        <v>31</v>
      </c>
    </row>
    <row r="150" spans="1:13">
      <c r="A150" s="161" t="str">
        <f>VLOOKUP(C150,품목코드!$B$2:$C$293,2,FALSE)</f>
        <v>AL-AFR-00001</v>
      </c>
      <c r="B150" s="144" t="s">
        <v>338</v>
      </c>
      <c r="C150" s="20" t="s">
        <v>376</v>
      </c>
      <c r="D150" s="162" t="s">
        <v>377</v>
      </c>
      <c r="E150" s="21" t="s">
        <v>205</v>
      </c>
      <c r="F150" s="31">
        <v>8280</v>
      </c>
      <c r="G150" s="163">
        <v>2020</v>
      </c>
      <c r="H150" s="164">
        <f t="shared" ca="1" si="12"/>
        <v>43836</v>
      </c>
      <c r="I150" s="161">
        <f t="shared" ca="1" si="17"/>
        <v>25</v>
      </c>
      <c r="J150" s="165">
        <f t="shared" ca="1" si="13"/>
        <v>207000</v>
      </c>
      <c r="K150" s="164">
        <f t="shared" ca="1" si="14"/>
        <v>43817</v>
      </c>
      <c r="L150" s="164">
        <f t="shared" ca="1" si="15"/>
        <v>43892</v>
      </c>
      <c r="M150" s="161">
        <f t="shared" ca="1" si="16"/>
        <v>75</v>
      </c>
    </row>
    <row r="151" spans="1:13">
      <c r="A151" s="161" t="str">
        <f>VLOOKUP(C151,품목코드!$B$2:$C$293,2,FALSE)</f>
        <v>AL-AFS-00001</v>
      </c>
      <c r="B151" s="144" t="s">
        <v>338</v>
      </c>
      <c r="C151" s="20" t="s">
        <v>378</v>
      </c>
      <c r="D151" s="162" t="s">
        <v>379</v>
      </c>
      <c r="E151" s="20" t="s">
        <v>16</v>
      </c>
      <c r="F151" s="31">
        <v>2200</v>
      </c>
      <c r="G151" s="163">
        <v>2020</v>
      </c>
      <c r="H151" s="164">
        <f t="shared" ca="1" si="12"/>
        <v>44005</v>
      </c>
      <c r="I151" s="161">
        <f t="shared" ca="1" si="17"/>
        <v>44</v>
      </c>
      <c r="J151" s="165">
        <f t="shared" ca="1" si="13"/>
        <v>96800</v>
      </c>
      <c r="K151" s="164">
        <f t="shared" ca="1" si="14"/>
        <v>43982</v>
      </c>
      <c r="L151" s="164">
        <f t="shared" ca="1" si="15"/>
        <v>44049</v>
      </c>
      <c r="M151" s="161">
        <f t="shared" ca="1" si="16"/>
        <v>67</v>
      </c>
    </row>
    <row r="152" spans="1:13">
      <c r="A152" s="161" t="str">
        <f>VLOOKUP(C152,품목코드!$B$2:$C$293,2,FALSE)</f>
        <v>AL-AFT-00001</v>
      </c>
      <c r="B152" s="144" t="s">
        <v>338</v>
      </c>
      <c r="C152" s="20" t="s">
        <v>380</v>
      </c>
      <c r="D152" s="162" t="s">
        <v>381</v>
      </c>
      <c r="E152" s="20" t="s">
        <v>95</v>
      </c>
      <c r="F152" s="31">
        <v>1940000</v>
      </c>
      <c r="G152" s="163">
        <v>2020</v>
      </c>
      <c r="H152" s="164">
        <f t="shared" ca="1" si="12"/>
        <v>44034</v>
      </c>
      <c r="I152" s="161">
        <f t="shared" ca="1" si="17"/>
        <v>44</v>
      </c>
      <c r="J152" s="165">
        <f t="shared" ca="1" si="13"/>
        <v>85360000</v>
      </c>
      <c r="K152" s="164">
        <f t="shared" ca="1" si="14"/>
        <v>44019</v>
      </c>
      <c r="L152" s="164">
        <f t="shared" ca="1" si="15"/>
        <v>44141</v>
      </c>
      <c r="M152" s="161">
        <f t="shared" ca="1" si="16"/>
        <v>122</v>
      </c>
    </row>
    <row r="153" spans="1:13">
      <c r="A153" s="161" t="str">
        <f>VLOOKUP(C153,품목코드!$B$2:$C$293,2,FALSE)</f>
        <v>AL-AFU-00001</v>
      </c>
      <c r="B153" s="144" t="s">
        <v>338</v>
      </c>
      <c r="C153" s="20" t="s">
        <v>382</v>
      </c>
      <c r="D153" s="162" t="s">
        <v>383</v>
      </c>
      <c r="E153" s="20" t="s">
        <v>95</v>
      </c>
      <c r="F153" s="31">
        <v>1900000</v>
      </c>
      <c r="G153" s="163">
        <v>2020</v>
      </c>
      <c r="H153" s="164">
        <f t="shared" ca="1" si="12"/>
        <v>43909</v>
      </c>
      <c r="I153" s="161">
        <f t="shared" ca="1" si="17"/>
        <v>14</v>
      </c>
      <c r="J153" s="165">
        <f t="shared" ca="1" si="13"/>
        <v>26600000</v>
      </c>
      <c r="K153" s="164">
        <f t="shared" ca="1" si="14"/>
        <v>43886</v>
      </c>
      <c r="L153" s="164">
        <f t="shared" ca="1" si="15"/>
        <v>44057</v>
      </c>
      <c r="M153" s="161">
        <f t="shared" ca="1" si="16"/>
        <v>171</v>
      </c>
    </row>
    <row r="154" spans="1:13">
      <c r="A154" s="161" t="str">
        <f>VLOOKUP(C154,품목코드!$B$2:$C$293,2,FALSE)</f>
        <v>AL-AFV-00001</v>
      </c>
      <c r="B154" s="144" t="s">
        <v>338</v>
      </c>
      <c r="C154" s="20" t="s">
        <v>384</v>
      </c>
      <c r="D154" s="162" t="s">
        <v>385</v>
      </c>
      <c r="E154" s="21" t="s">
        <v>42</v>
      </c>
      <c r="F154" s="31">
        <v>92900</v>
      </c>
      <c r="G154" s="163">
        <v>2020</v>
      </c>
      <c r="H154" s="164">
        <f t="shared" ca="1" si="12"/>
        <v>43907</v>
      </c>
      <c r="I154" s="161">
        <f t="shared" ca="1" si="17"/>
        <v>8</v>
      </c>
      <c r="J154" s="165">
        <f t="shared" ca="1" si="13"/>
        <v>743200</v>
      </c>
      <c r="K154" s="164">
        <f t="shared" ca="1" si="14"/>
        <v>43900</v>
      </c>
      <c r="L154" s="164">
        <f t="shared" ca="1" si="15"/>
        <v>44035</v>
      </c>
      <c r="M154" s="161">
        <f t="shared" ca="1" si="16"/>
        <v>135</v>
      </c>
    </row>
    <row r="155" spans="1:13">
      <c r="A155" s="161" t="str">
        <f>VLOOKUP(C155,품목코드!$B$2:$C$293,2,FALSE)</f>
        <v>AL-AFW-00001</v>
      </c>
      <c r="B155" s="144" t="s">
        <v>338</v>
      </c>
      <c r="C155" s="20" t="s">
        <v>386</v>
      </c>
      <c r="D155" s="166" t="s">
        <v>387</v>
      </c>
      <c r="E155" s="21" t="s">
        <v>68</v>
      </c>
      <c r="F155" s="31">
        <v>72800</v>
      </c>
      <c r="G155" s="163">
        <v>2020</v>
      </c>
      <c r="H155" s="164">
        <f t="shared" ca="1" si="12"/>
        <v>44032</v>
      </c>
      <c r="I155" s="161">
        <f t="shared" ca="1" si="17"/>
        <v>41</v>
      </c>
      <c r="J155" s="165">
        <f t="shared" ca="1" si="13"/>
        <v>2984800</v>
      </c>
      <c r="K155" s="164">
        <f t="shared" ca="1" si="14"/>
        <v>44021</v>
      </c>
      <c r="L155" s="164">
        <f t="shared" ca="1" si="15"/>
        <v>44135</v>
      </c>
      <c r="M155" s="161">
        <f t="shared" ca="1" si="16"/>
        <v>114</v>
      </c>
    </row>
    <row r="156" spans="1:13">
      <c r="A156" s="161" t="str">
        <f>VLOOKUP(C156,품목코드!$B$2:$C$293,2,FALSE)</f>
        <v>AL-AFX-00001</v>
      </c>
      <c r="B156" s="144" t="s">
        <v>338</v>
      </c>
      <c r="C156" s="20" t="s">
        <v>388</v>
      </c>
      <c r="D156" s="162" t="s">
        <v>389</v>
      </c>
      <c r="E156" s="21" t="s">
        <v>42</v>
      </c>
      <c r="F156" s="24">
        <v>120000</v>
      </c>
      <c r="G156" s="163">
        <v>2020</v>
      </c>
      <c r="H156" s="164">
        <f t="shared" ca="1" si="12"/>
        <v>43862</v>
      </c>
      <c r="I156" s="161">
        <f t="shared" ca="1" si="17"/>
        <v>29</v>
      </c>
      <c r="J156" s="165">
        <f t="shared" ca="1" si="13"/>
        <v>3480000</v>
      </c>
      <c r="K156" s="164">
        <f t="shared" ca="1" si="14"/>
        <v>43852</v>
      </c>
      <c r="L156" s="164">
        <f t="shared" ca="1" si="15"/>
        <v>43896</v>
      </c>
      <c r="M156" s="161">
        <f t="shared" ca="1" si="16"/>
        <v>44</v>
      </c>
    </row>
    <row r="157" spans="1:13">
      <c r="A157" s="161" t="str">
        <f>VLOOKUP(C157,품목코드!$B$2:$C$293,2,FALSE)</f>
        <v>AM-AFY-00001</v>
      </c>
      <c r="B157" s="20" t="s">
        <v>390</v>
      </c>
      <c r="C157" s="20" t="s">
        <v>391</v>
      </c>
      <c r="D157" s="162" t="s">
        <v>392</v>
      </c>
      <c r="E157" s="21" t="s">
        <v>220</v>
      </c>
      <c r="F157" s="24">
        <v>12000</v>
      </c>
      <c r="G157" s="163">
        <v>2020</v>
      </c>
      <c r="H157" s="164">
        <f t="shared" ca="1" si="12"/>
        <v>44091</v>
      </c>
      <c r="I157" s="161">
        <f t="shared" ca="1" si="17"/>
        <v>1</v>
      </c>
      <c r="J157" s="165">
        <f t="shared" ca="1" si="13"/>
        <v>12000</v>
      </c>
      <c r="K157" s="164">
        <f t="shared" ca="1" si="14"/>
        <v>44082</v>
      </c>
      <c r="L157" s="164">
        <f t="shared" ca="1" si="15"/>
        <v>44168</v>
      </c>
      <c r="M157" s="161">
        <f t="shared" ca="1" si="16"/>
        <v>86</v>
      </c>
    </row>
    <row r="158" spans="1:13">
      <c r="A158" s="161" t="str">
        <f>VLOOKUP(C158,품목코드!$B$2:$C$293,2,FALSE)</f>
        <v>AM-AFZ-00001</v>
      </c>
      <c r="B158" s="20" t="s">
        <v>390</v>
      </c>
      <c r="C158" s="20" t="s">
        <v>393</v>
      </c>
      <c r="D158" s="162" t="s">
        <v>394</v>
      </c>
      <c r="E158" s="21" t="s">
        <v>220</v>
      </c>
      <c r="F158" s="31">
        <v>20000</v>
      </c>
      <c r="G158" s="163">
        <v>2020</v>
      </c>
      <c r="H158" s="164">
        <f t="shared" ca="1" si="12"/>
        <v>44092</v>
      </c>
      <c r="I158" s="161">
        <f t="shared" ca="1" si="17"/>
        <v>16</v>
      </c>
      <c r="J158" s="165">
        <f t="shared" ca="1" si="13"/>
        <v>320000</v>
      </c>
      <c r="K158" s="164">
        <f t="shared" ca="1" si="14"/>
        <v>44065</v>
      </c>
      <c r="L158" s="164">
        <f t="shared" ca="1" si="15"/>
        <v>44179</v>
      </c>
      <c r="M158" s="161">
        <f t="shared" ca="1" si="16"/>
        <v>114</v>
      </c>
    </row>
    <row r="159" spans="1:13">
      <c r="A159" s="161" t="str">
        <f>VLOOKUP(C159,품목코드!$B$2:$C$293,2,FALSE)</f>
        <v>AM-AGA-00001</v>
      </c>
      <c r="B159" s="20" t="s">
        <v>390</v>
      </c>
      <c r="C159" s="20" t="s">
        <v>395</v>
      </c>
      <c r="D159" s="162" t="s">
        <v>396</v>
      </c>
      <c r="E159" s="21" t="s">
        <v>220</v>
      </c>
      <c r="F159" s="31">
        <v>70000</v>
      </c>
      <c r="G159" s="163">
        <v>2020</v>
      </c>
      <c r="H159" s="164">
        <f t="shared" ca="1" si="12"/>
        <v>44095</v>
      </c>
      <c r="I159" s="161">
        <f t="shared" ca="1" si="17"/>
        <v>28</v>
      </c>
      <c r="J159" s="165">
        <f t="shared" ca="1" si="13"/>
        <v>1960000</v>
      </c>
      <c r="K159" s="164">
        <f t="shared" ca="1" si="14"/>
        <v>44069</v>
      </c>
      <c r="L159" s="164">
        <f t="shared" ca="1" si="15"/>
        <v>44172</v>
      </c>
      <c r="M159" s="161">
        <f t="shared" ca="1" si="16"/>
        <v>103</v>
      </c>
    </row>
    <row r="160" spans="1:13">
      <c r="A160" s="161" t="str">
        <f>VLOOKUP(C160,품목코드!$B$2:$C$293,2,FALSE)</f>
        <v>AM-AGB-00001</v>
      </c>
      <c r="B160" s="20" t="s">
        <v>390</v>
      </c>
      <c r="C160" s="20" t="s">
        <v>397</v>
      </c>
      <c r="D160" s="162" t="s">
        <v>398</v>
      </c>
      <c r="E160" s="21" t="s">
        <v>220</v>
      </c>
      <c r="F160" s="31">
        <v>12000</v>
      </c>
      <c r="G160" s="163">
        <v>2020</v>
      </c>
      <c r="H160" s="164">
        <f t="shared" ca="1" si="12"/>
        <v>43881</v>
      </c>
      <c r="I160" s="161">
        <f t="shared" ca="1" si="17"/>
        <v>19</v>
      </c>
      <c r="J160" s="165">
        <f t="shared" ca="1" si="13"/>
        <v>228000</v>
      </c>
      <c r="K160" s="164">
        <f t="shared" ca="1" si="14"/>
        <v>43873</v>
      </c>
      <c r="L160" s="164">
        <f t="shared" ca="1" si="15"/>
        <v>43945</v>
      </c>
      <c r="M160" s="161">
        <f t="shared" ca="1" si="16"/>
        <v>72</v>
      </c>
    </row>
    <row r="161" spans="1:13">
      <c r="A161" s="161" t="str">
        <f>VLOOKUP(C161,품목코드!$B$2:$C$293,2,FALSE)</f>
        <v>AM-AGC-00001</v>
      </c>
      <c r="B161" s="20" t="s">
        <v>390</v>
      </c>
      <c r="C161" s="20" t="s">
        <v>399</v>
      </c>
      <c r="D161" s="162" t="s">
        <v>400</v>
      </c>
      <c r="E161" s="21" t="s">
        <v>401</v>
      </c>
      <c r="F161" s="31">
        <v>32000</v>
      </c>
      <c r="G161" s="163">
        <v>2020</v>
      </c>
      <c r="H161" s="164">
        <f t="shared" ca="1" si="12"/>
        <v>44032</v>
      </c>
      <c r="I161" s="161">
        <f t="shared" ca="1" si="17"/>
        <v>2</v>
      </c>
      <c r="J161" s="165">
        <f t="shared" ca="1" si="13"/>
        <v>64000</v>
      </c>
      <c r="K161" s="164">
        <f t="shared" ca="1" si="14"/>
        <v>44024</v>
      </c>
      <c r="L161" s="164">
        <f t="shared" ca="1" si="15"/>
        <v>44185</v>
      </c>
      <c r="M161" s="161">
        <f t="shared" ca="1" si="16"/>
        <v>161</v>
      </c>
    </row>
    <row r="162" spans="1:13">
      <c r="A162" s="161" t="str">
        <f>VLOOKUP(C162,품목코드!$B$2:$C$293,2,FALSE)</f>
        <v>AM-AGD-00001</v>
      </c>
      <c r="B162" s="20" t="s">
        <v>390</v>
      </c>
      <c r="C162" s="21" t="s">
        <v>402</v>
      </c>
      <c r="D162" s="162" t="s">
        <v>403</v>
      </c>
      <c r="E162" s="21" t="s">
        <v>401</v>
      </c>
      <c r="F162" s="31">
        <v>25000</v>
      </c>
      <c r="G162" s="163">
        <v>2020</v>
      </c>
      <c r="H162" s="164">
        <f t="shared" ca="1" si="12"/>
        <v>44118</v>
      </c>
      <c r="I162" s="161">
        <f t="shared" ca="1" si="17"/>
        <v>11</v>
      </c>
      <c r="J162" s="165">
        <f t="shared" ca="1" si="13"/>
        <v>275000</v>
      </c>
      <c r="K162" s="164">
        <f t="shared" ca="1" si="14"/>
        <v>44107</v>
      </c>
      <c r="L162" s="164">
        <f t="shared" ca="1" si="15"/>
        <v>44158</v>
      </c>
      <c r="M162" s="161">
        <f t="shared" ca="1" si="16"/>
        <v>51</v>
      </c>
    </row>
    <row r="163" spans="1:13">
      <c r="A163" s="161" t="str">
        <f>VLOOKUP(C163,품목코드!$B$2:$C$293,2,FALSE)</f>
        <v>AM-AGE-00001</v>
      </c>
      <c r="B163" s="20" t="s">
        <v>390</v>
      </c>
      <c r="C163" s="20" t="s">
        <v>404</v>
      </c>
      <c r="D163" s="162" t="s">
        <v>405</v>
      </c>
      <c r="E163" s="21" t="s">
        <v>401</v>
      </c>
      <c r="F163" s="31">
        <v>11000</v>
      </c>
      <c r="G163" s="163">
        <v>2020</v>
      </c>
      <c r="H163" s="164">
        <f t="shared" ca="1" si="12"/>
        <v>43908</v>
      </c>
      <c r="I163" s="161">
        <f t="shared" ca="1" si="17"/>
        <v>7</v>
      </c>
      <c r="J163" s="165">
        <f t="shared" ca="1" si="13"/>
        <v>77000</v>
      </c>
      <c r="K163" s="164">
        <f t="shared" ca="1" si="14"/>
        <v>43899</v>
      </c>
      <c r="L163" s="164">
        <f t="shared" ca="1" si="15"/>
        <v>43977</v>
      </c>
      <c r="M163" s="161">
        <f t="shared" ca="1" si="16"/>
        <v>78</v>
      </c>
    </row>
    <row r="164" spans="1:13">
      <c r="A164" s="161" t="str">
        <f>VLOOKUP(C164,품목코드!$B$2:$C$293,2,FALSE)</f>
        <v>AM-AGF-00001</v>
      </c>
      <c r="B164" s="20" t="s">
        <v>390</v>
      </c>
      <c r="C164" s="20" t="s">
        <v>406</v>
      </c>
      <c r="D164" s="162" t="s">
        <v>407</v>
      </c>
      <c r="E164" s="21" t="s">
        <v>220</v>
      </c>
      <c r="F164" s="31">
        <v>18000</v>
      </c>
      <c r="G164" s="163">
        <v>2020</v>
      </c>
      <c r="H164" s="164">
        <f t="shared" ca="1" si="12"/>
        <v>44058</v>
      </c>
      <c r="I164" s="161">
        <f t="shared" ca="1" si="17"/>
        <v>50</v>
      </c>
      <c r="J164" s="165">
        <f t="shared" ca="1" si="13"/>
        <v>900000</v>
      </c>
      <c r="K164" s="164">
        <f t="shared" ca="1" si="14"/>
        <v>44036</v>
      </c>
      <c r="L164" s="164">
        <f t="shared" ca="1" si="15"/>
        <v>44099</v>
      </c>
      <c r="M164" s="161">
        <f t="shared" ca="1" si="16"/>
        <v>63</v>
      </c>
    </row>
    <row r="165" spans="1:13">
      <c r="A165" s="161" t="str">
        <f>VLOOKUP(C165,품목코드!$B$2:$C$293,2,FALSE)</f>
        <v>AM-AGG-00001</v>
      </c>
      <c r="B165" s="20" t="s">
        <v>390</v>
      </c>
      <c r="C165" s="20" t="s">
        <v>408</v>
      </c>
      <c r="D165" s="166" t="s">
        <v>409</v>
      </c>
      <c r="E165" s="21" t="s">
        <v>220</v>
      </c>
      <c r="F165" s="31">
        <v>25000</v>
      </c>
      <c r="G165" s="163">
        <v>2020</v>
      </c>
      <c r="H165" s="164">
        <f t="shared" ca="1" si="12"/>
        <v>44100</v>
      </c>
      <c r="I165" s="161">
        <f t="shared" ca="1" si="17"/>
        <v>44</v>
      </c>
      <c r="J165" s="165">
        <f t="shared" ca="1" si="13"/>
        <v>1100000</v>
      </c>
      <c r="K165" s="164">
        <f t="shared" ca="1" si="14"/>
        <v>44098</v>
      </c>
      <c r="L165" s="164">
        <f t="shared" ca="1" si="15"/>
        <v>44128</v>
      </c>
      <c r="M165" s="161">
        <f t="shared" ca="1" si="16"/>
        <v>30</v>
      </c>
    </row>
    <row r="166" spans="1:13">
      <c r="A166" s="161" t="str">
        <f>VLOOKUP(C166,품목코드!$B$2:$C$293,2,FALSE)</f>
        <v>AM-AGH-00001</v>
      </c>
      <c r="B166" s="20" t="s">
        <v>390</v>
      </c>
      <c r="C166" s="21" t="s">
        <v>410</v>
      </c>
      <c r="D166" s="166" t="s">
        <v>411</v>
      </c>
      <c r="E166" s="21" t="s">
        <v>401</v>
      </c>
      <c r="F166" s="31">
        <v>450000</v>
      </c>
      <c r="G166" s="163">
        <v>2020</v>
      </c>
      <c r="H166" s="164">
        <f t="shared" ca="1" si="12"/>
        <v>43978</v>
      </c>
      <c r="I166" s="161">
        <f t="shared" ca="1" si="17"/>
        <v>25</v>
      </c>
      <c r="J166" s="165">
        <f t="shared" ca="1" si="13"/>
        <v>11250000</v>
      </c>
      <c r="K166" s="164">
        <f t="shared" ca="1" si="14"/>
        <v>43964</v>
      </c>
      <c r="L166" s="164">
        <f t="shared" ca="1" si="15"/>
        <v>44045</v>
      </c>
      <c r="M166" s="161">
        <f t="shared" ca="1" si="16"/>
        <v>81</v>
      </c>
    </row>
    <row r="167" spans="1:13">
      <c r="A167" s="161" t="str">
        <f>VLOOKUP(C167,품목코드!$B$2:$C$293,2,FALSE)</f>
        <v>AM-AGI-00001</v>
      </c>
      <c r="B167" s="20" t="s">
        <v>390</v>
      </c>
      <c r="C167" s="20" t="s">
        <v>412</v>
      </c>
      <c r="D167" s="162" t="s">
        <v>413</v>
      </c>
      <c r="E167" s="21" t="s">
        <v>341</v>
      </c>
      <c r="F167" s="31">
        <v>470</v>
      </c>
      <c r="G167" s="163">
        <v>2020</v>
      </c>
      <c r="H167" s="164">
        <f t="shared" ca="1" si="12"/>
        <v>43849</v>
      </c>
      <c r="I167" s="161">
        <f t="shared" ca="1" si="17"/>
        <v>47</v>
      </c>
      <c r="J167" s="165">
        <f t="shared" ca="1" si="13"/>
        <v>22090</v>
      </c>
      <c r="K167" s="164">
        <f t="shared" ca="1" si="14"/>
        <v>43836</v>
      </c>
      <c r="L167" s="164">
        <f t="shared" ca="1" si="15"/>
        <v>43929</v>
      </c>
      <c r="M167" s="161">
        <f t="shared" ca="1" si="16"/>
        <v>93</v>
      </c>
    </row>
    <row r="168" spans="1:13">
      <c r="A168" s="161" t="str">
        <f>VLOOKUP(C168,품목코드!$B$2:$C$293,2,FALSE)</f>
        <v>AM-AGJ-00001</v>
      </c>
      <c r="B168" s="20" t="s">
        <v>390</v>
      </c>
      <c r="C168" s="20" t="s">
        <v>414</v>
      </c>
      <c r="D168" s="162" t="s">
        <v>415</v>
      </c>
      <c r="E168" s="21" t="s">
        <v>341</v>
      </c>
      <c r="F168" s="31">
        <v>470</v>
      </c>
      <c r="G168" s="163">
        <v>2020</v>
      </c>
      <c r="H168" s="164">
        <f t="shared" ca="1" si="12"/>
        <v>43970</v>
      </c>
      <c r="I168" s="161">
        <f t="shared" ca="1" si="17"/>
        <v>41</v>
      </c>
      <c r="J168" s="165">
        <f t="shared" ca="1" si="13"/>
        <v>19270</v>
      </c>
      <c r="K168" s="164">
        <f t="shared" ca="1" si="14"/>
        <v>43955</v>
      </c>
      <c r="L168" s="164">
        <f t="shared" ca="1" si="15"/>
        <v>44103</v>
      </c>
      <c r="M168" s="161">
        <f t="shared" ca="1" si="16"/>
        <v>148</v>
      </c>
    </row>
    <row r="169" spans="1:13">
      <c r="A169" s="161" t="str">
        <f>VLOOKUP(C169,품목코드!$B$2:$C$293,2,FALSE)</f>
        <v>AM-AGK-00001</v>
      </c>
      <c r="B169" s="20" t="s">
        <v>390</v>
      </c>
      <c r="C169" s="20" t="s">
        <v>416</v>
      </c>
      <c r="D169" s="162" t="s">
        <v>417</v>
      </c>
      <c r="E169" s="21" t="s">
        <v>418</v>
      </c>
      <c r="F169" s="31">
        <v>11500</v>
      </c>
      <c r="G169" s="163">
        <v>2020</v>
      </c>
      <c r="H169" s="164">
        <f t="shared" ca="1" si="12"/>
        <v>43977</v>
      </c>
      <c r="I169" s="161">
        <f t="shared" ca="1" si="17"/>
        <v>1</v>
      </c>
      <c r="J169" s="165">
        <f t="shared" ca="1" si="13"/>
        <v>11500</v>
      </c>
      <c r="K169" s="164">
        <f t="shared" ca="1" si="14"/>
        <v>43970</v>
      </c>
      <c r="L169" s="164">
        <f t="shared" ca="1" si="15"/>
        <v>44067</v>
      </c>
      <c r="M169" s="161">
        <f t="shared" ca="1" si="16"/>
        <v>97</v>
      </c>
    </row>
    <row r="170" spans="1:13">
      <c r="A170" s="161" t="str">
        <f>VLOOKUP(C170,품목코드!$B$2:$C$293,2,FALSE)</f>
        <v>AM-AGL-00001</v>
      </c>
      <c r="B170" s="20" t="s">
        <v>390</v>
      </c>
      <c r="C170" s="20" t="s">
        <v>419</v>
      </c>
      <c r="D170" s="162" t="s">
        <v>420</v>
      </c>
      <c r="E170" s="20" t="s">
        <v>16</v>
      </c>
      <c r="F170" s="31">
        <v>11500</v>
      </c>
      <c r="G170" s="163">
        <v>2020</v>
      </c>
      <c r="H170" s="164">
        <f t="shared" ca="1" si="12"/>
        <v>44174</v>
      </c>
      <c r="I170" s="161">
        <f t="shared" ca="1" si="17"/>
        <v>27</v>
      </c>
      <c r="J170" s="165">
        <f t="shared" ca="1" si="13"/>
        <v>310500</v>
      </c>
      <c r="K170" s="164">
        <f t="shared" ca="1" si="14"/>
        <v>44155</v>
      </c>
      <c r="L170" s="164">
        <f t="shared" ca="1" si="15"/>
        <v>44205</v>
      </c>
      <c r="M170" s="161">
        <f t="shared" ca="1" si="16"/>
        <v>50</v>
      </c>
    </row>
    <row r="171" spans="1:13">
      <c r="A171" s="161" t="str">
        <f>VLOOKUP(C171,품목코드!$B$2:$C$293,2,FALSE)</f>
        <v>AN-AGM-00001</v>
      </c>
      <c r="B171" s="21" t="s">
        <v>421</v>
      </c>
      <c r="C171" s="20" t="s">
        <v>422</v>
      </c>
      <c r="D171" s="162" t="s">
        <v>423</v>
      </c>
      <c r="E171" s="20" t="s">
        <v>16</v>
      </c>
      <c r="F171" s="31">
        <v>18100</v>
      </c>
      <c r="G171" s="163">
        <v>2020</v>
      </c>
      <c r="H171" s="164">
        <f t="shared" ca="1" si="12"/>
        <v>43865</v>
      </c>
      <c r="I171" s="161">
        <f t="shared" ca="1" si="17"/>
        <v>49</v>
      </c>
      <c r="J171" s="165">
        <f t="shared" ca="1" si="13"/>
        <v>886900</v>
      </c>
      <c r="K171" s="164">
        <f t="shared" ca="1" si="14"/>
        <v>43852</v>
      </c>
      <c r="L171" s="164">
        <f t="shared" ca="1" si="15"/>
        <v>43938</v>
      </c>
      <c r="M171" s="161">
        <f t="shared" ca="1" si="16"/>
        <v>86</v>
      </c>
    </row>
    <row r="172" spans="1:13">
      <c r="A172" s="161" t="str">
        <f>VLOOKUP(C172,품목코드!$B$2:$C$293,2,FALSE)</f>
        <v>AN-AGN-00001</v>
      </c>
      <c r="B172" s="21" t="s">
        <v>421</v>
      </c>
      <c r="C172" s="20" t="s">
        <v>424</v>
      </c>
      <c r="D172" s="162" t="s">
        <v>425</v>
      </c>
      <c r="E172" s="20" t="s">
        <v>16</v>
      </c>
      <c r="F172" s="31">
        <v>9750</v>
      </c>
      <c r="G172" s="163">
        <v>2020</v>
      </c>
      <c r="H172" s="164">
        <f t="shared" ca="1" si="12"/>
        <v>44010</v>
      </c>
      <c r="I172" s="161">
        <f t="shared" ca="1" si="17"/>
        <v>21</v>
      </c>
      <c r="J172" s="165">
        <f t="shared" ca="1" si="13"/>
        <v>204750</v>
      </c>
      <c r="K172" s="164">
        <f t="shared" ca="1" si="14"/>
        <v>44004</v>
      </c>
      <c r="L172" s="164">
        <f t="shared" ca="1" si="15"/>
        <v>44166</v>
      </c>
      <c r="M172" s="161">
        <f t="shared" ca="1" si="16"/>
        <v>162</v>
      </c>
    </row>
    <row r="173" spans="1:13">
      <c r="A173" s="161" t="str">
        <f>VLOOKUP(C173,품목코드!$B$2:$C$293,2,FALSE)</f>
        <v>AN-AGO-00001</v>
      </c>
      <c r="B173" s="21" t="s">
        <v>421</v>
      </c>
      <c r="C173" s="20" t="s">
        <v>428</v>
      </c>
      <c r="D173" s="166" t="s">
        <v>429</v>
      </c>
      <c r="E173" s="20" t="s">
        <v>114</v>
      </c>
      <c r="F173" s="31">
        <v>3638</v>
      </c>
      <c r="G173" s="163">
        <v>2020</v>
      </c>
      <c r="H173" s="164">
        <f t="shared" ca="1" si="12"/>
        <v>44144</v>
      </c>
      <c r="I173" s="161">
        <f t="shared" ca="1" si="17"/>
        <v>20</v>
      </c>
      <c r="J173" s="165">
        <f t="shared" ca="1" si="13"/>
        <v>72760</v>
      </c>
      <c r="K173" s="164">
        <f t="shared" ca="1" si="14"/>
        <v>44143</v>
      </c>
      <c r="L173" s="164">
        <f t="shared" ca="1" si="15"/>
        <v>44259</v>
      </c>
      <c r="M173" s="161">
        <f t="shared" ca="1" si="16"/>
        <v>116</v>
      </c>
    </row>
    <row r="174" spans="1:13">
      <c r="A174" s="161" t="str">
        <f>VLOOKUP(C174,품목코드!$B$2:$C$293,2,FALSE)</f>
        <v>AN-AGP-00001</v>
      </c>
      <c r="B174" s="21" t="s">
        <v>421</v>
      </c>
      <c r="C174" s="20" t="s">
        <v>430</v>
      </c>
      <c r="D174" s="162" t="s">
        <v>431</v>
      </c>
      <c r="E174" s="20" t="s">
        <v>16</v>
      </c>
      <c r="F174" s="31">
        <v>2170</v>
      </c>
      <c r="G174" s="163">
        <v>2020</v>
      </c>
      <c r="H174" s="164">
        <f t="shared" ca="1" si="12"/>
        <v>43910</v>
      </c>
      <c r="I174" s="161">
        <f t="shared" ca="1" si="17"/>
        <v>37</v>
      </c>
      <c r="J174" s="165">
        <f t="shared" ca="1" si="13"/>
        <v>80290</v>
      </c>
      <c r="K174" s="164">
        <f t="shared" ca="1" si="14"/>
        <v>43883</v>
      </c>
      <c r="L174" s="164">
        <f t="shared" ca="1" si="15"/>
        <v>43948</v>
      </c>
      <c r="M174" s="161">
        <f t="shared" ca="1" si="16"/>
        <v>65</v>
      </c>
    </row>
    <row r="175" spans="1:13">
      <c r="A175" s="161" t="str">
        <f>VLOOKUP(C175,품목코드!$B$2:$C$293,2,FALSE)</f>
        <v>AN-AGQ-00001</v>
      </c>
      <c r="B175" s="21" t="s">
        <v>421</v>
      </c>
      <c r="C175" s="20" t="s">
        <v>432</v>
      </c>
      <c r="D175" s="166" t="s">
        <v>433</v>
      </c>
      <c r="E175" s="21" t="s">
        <v>16</v>
      </c>
      <c r="F175" s="31">
        <v>6520</v>
      </c>
      <c r="G175" s="163">
        <v>2020</v>
      </c>
      <c r="H175" s="164">
        <f t="shared" ca="1" si="12"/>
        <v>44018</v>
      </c>
      <c r="I175" s="161">
        <f t="shared" ca="1" si="17"/>
        <v>10</v>
      </c>
      <c r="J175" s="165">
        <f t="shared" ca="1" si="13"/>
        <v>65200</v>
      </c>
      <c r="K175" s="164">
        <f t="shared" ca="1" si="14"/>
        <v>44014</v>
      </c>
      <c r="L175" s="164">
        <f t="shared" ca="1" si="15"/>
        <v>44106</v>
      </c>
      <c r="M175" s="161">
        <f t="shared" ca="1" si="16"/>
        <v>92</v>
      </c>
    </row>
    <row r="176" spans="1:13">
      <c r="A176" s="161" t="str">
        <f>VLOOKUP(C176,품목코드!$B$2:$C$293,2,FALSE)</f>
        <v>AN-AGR-00001</v>
      </c>
      <c r="B176" s="21" t="s">
        <v>421</v>
      </c>
      <c r="C176" s="20" t="s">
        <v>434</v>
      </c>
      <c r="D176" s="162" t="s">
        <v>435</v>
      </c>
      <c r="E176" s="20" t="s">
        <v>114</v>
      </c>
      <c r="F176" s="31">
        <v>2170</v>
      </c>
      <c r="G176" s="163">
        <v>2020</v>
      </c>
      <c r="H176" s="164">
        <f t="shared" ca="1" si="12"/>
        <v>44158</v>
      </c>
      <c r="I176" s="161">
        <f t="shared" ca="1" si="17"/>
        <v>33</v>
      </c>
      <c r="J176" s="165">
        <f t="shared" ca="1" si="13"/>
        <v>71610</v>
      </c>
      <c r="K176" s="164">
        <f t="shared" ca="1" si="14"/>
        <v>44158</v>
      </c>
      <c r="L176" s="164">
        <f t="shared" ca="1" si="15"/>
        <v>44306</v>
      </c>
      <c r="M176" s="161">
        <f t="shared" ca="1" si="16"/>
        <v>148</v>
      </c>
    </row>
    <row r="177" spans="1:13">
      <c r="A177" s="161" t="str">
        <f>VLOOKUP(C177,품목코드!$B$2:$C$293,2,FALSE)</f>
        <v>AN-AGS-00001</v>
      </c>
      <c r="B177" s="21" t="s">
        <v>421</v>
      </c>
      <c r="C177" s="21" t="s">
        <v>436</v>
      </c>
      <c r="D177" s="166" t="s">
        <v>437</v>
      </c>
      <c r="E177" s="20" t="s">
        <v>16</v>
      </c>
      <c r="F177" s="31">
        <v>2510</v>
      </c>
      <c r="G177" s="163">
        <v>2020</v>
      </c>
      <c r="H177" s="164">
        <f t="shared" ca="1" si="12"/>
        <v>43918</v>
      </c>
      <c r="I177" s="161">
        <f t="shared" ca="1" si="17"/>
        <v>13</v>
      </c>
      <c r="J177" s="165">
        <f t="shared" ca="1" si="13"/>
        <v>32630</v>
      </c>
      <c r="K177" s="164">
        <f t="shared" ca="1" si="14"/>
        <v>43912</v>
      </c>
      <c r="L177" s="164">
        <f t="shared" ca="1" si="15"/>
        <v>44075</v>
      </c>
      <c r="M177" s="161">
        <f t="shared" ca="1" si="16"/>
        <v>163</v>
      </c>
    </row>
    <row r="178" spans="1:13">
      <c r="A178" s="161" t="str">
        <f>VLOOKUP(C178,품목코드!$B$2:$C$293,2,FALSE)</f>
        <v>AO-AGT-00001</v>
      </c>
      <c r="B178" s="20" t="s">
        <v>438</v>
      </c>
      <c r="C178" s="20" t="s">
        <v>442</v>
      </c>
      <c r="D178" s="166" t="s">
        <v>443</v>
      </c>
      <c r="E178" s="21" t="s">
        <v>441</v>
      </c>
      <c r="F178" s="31">
        <v>37230</v>
      </c>
      <c r="G178" s="163">
        <v>2020</v>
      </c>
      <c r="H178" s="164">
        <f t="shared" ca="1" si="12"/>
        <v>44065</v>
      </c>
      <c r="I178" s="161">
        <f t="shared" ca="1" si="17"/>
        <v>38</v>
      </c>
      <c r="J178" s="165">
        <f t="shared" ca="1" si="13"/>
        <v>1414740</v>
      </c>
      <c r="K178" s="164">
        <f t="shared" ca="1" si="14"/>
        <v>44037</v>
      </c>
      <c r="L178" s="164">
        <f t="shared" ca="1" si="15"/>
        <v>44144</v>
      </c>
      <c r="M178" s="161">
        <f t="shared" ca="1" si="16"/>
        <v>107</v>
      </c>
    </row>
    <row r="179" spans="1:13">
      <c r="A179" s="161" t="str">
        <f>VLOOKUP(C179,품목코드!$B$2:$C$293,2,FALSE)</f>
        <v>AO-AGU-00001</v>
      </c>
      <c r="B179" s="20" t="s">
        <v>438</v>
      </c>
      <c r="C179" s="20" t="s">
        <v>444</v>
      </c>
      <c r="D179" s="162" t="s">
        <v>445</v>
      </c>
      <c r="E179" s="21" t="s">
        <v>441</v>
      </c>
      <c r="F179" s="31">
        <v>47560</v>
      </c>
      <c r="G179" s="163">
        <v>2020</v>
      </c>
      <c r="H179" s="164">
        <f t="shared" ca="1" si="12"/>
        <v>44006</v>
      </c>
      <c r="I179" s="161">
        <f t="shared" ca="1" si="17"/>
        <v>25</v>
      </c>
      <c r="J179" s="165">
        <f t="shared" ca="1" si="13"/>
        <v>1189000</v>
      </c>
      <c r="K179" s="164">
        <f t="shared" ca="1" si="14"/>
        <v>43976</v>
      </c>
      <c r="L179" s="164">
        <f t="shared" ca="1" si="15"/>
        <v>44005</v>
      </c>
      <c r="M179" s="161">
        <f t="shared" ca="1" si="16"/>
        <v>29</v>
      </c>
    </row>
    <row r="180" spans="1:13">
      <c r="A180" s="161" t="str">
        <f>VLOOKUP(C180,품목코드!$B$2:$C$293,2,FALSE)</f>
        <v>AO-AGV-00001</v>
      </c>
      <c r="B180" s="20" t="s">
        <v>438</v>
      </c>
      <c r="C180" s="20" t="s">
        <v>446</v>
      </c>
      <c r="D180" s="162" t="s">
        <v>447</v>
      </c>
      <c r="E180" s="21" t="s">
        <v>441</v>
      </c>
      <c r="F180" s="24">
        <v>64360</v>
      </c>
      <c r="G180" s="163">
        <v>2020</v>
      </c>
      <c r="H180" s="164">
        <f t="shared" ca="1" si="12"/>
        <v>44186</v>
      </c>
      <c r="I180" s="161">
        <f t="shared" ca="1" si="17"/>
        <v>14</v>
      </c>
      <c r="J180" s="165">
        <f t="shared" ca="1" si="13"/>
        <v>901040</v>
      </c>
      <c r="K180" s="164">
        <f t="shared" ca="1" si="14"/>
        <v>44171</v>
      </c>
      <c r="L180" s="164">
        <f t="shared" ca="1" si="15"/>
        <v>44191</v>
      </c>
      <c r="M180" s="161">
        <f t="shared" ca="1" si="16"/>
        <v>20</v>
      </c>
    </row>
    <row r="181" spans="1:13">
      <c r="A181" s="161" t="str">
        <f>VLOOKUP(C181,품목코드!$B$2:$C$293,2,FALSE)</f>
        <v>AO-AGW-00001</v>
      </c>
      <c r="B181" s="20" t="s">
        <v>438</v>
      </c>
      <c r="C181" s="21" t="s">
        <v>448</v>
      </c>
      <c r="D181" s="166" t="s">
        <v>449</v>
      </c>
      <c r="E181" s="20" t="s">
        <v>95</v>
      </c>
      <c r="F181" s="31">
        <v>2400000</v>
      </c>
      <c r="G181" s="163">
        <v>2020</v>
      </c>
      <c r="H181" s="164">
        <f t="shared" ca="1" si="12"/>
        <v>44150</v>
      </c>
      <c r="I181" s="161">
        <f t="shared" ca="1" si="17"/>
        <v>42</v>
      </c>
      <c r="J181" s="165">
        <f t="shared" ca="1" si="13"/>
        <v>100800000</v>
      </c>
      <c r="K181" s="164">
        <f t="shared" ca="1" si="14"/>
        <v>44128</v>
      </c>
      <c r="L181" s="164">
        <f t="shared" ca="1" si="15"/>
        <v>44156</v>
      </c>
      <c r="M181" s="161">
        <f t="shared" ca="1" si="16"/>
        <v>28</v>
      </c>
    </row>
    <row r="182" spans="1:13">
      <c r="A182" s="161" t="str">
        <f>VLOOKUP(C182,품목코드!$B$2:$C$293,2,FALSE)</f>
        <v>AO-AGX-00001</v>
      </c>
      <c r="B182" s="20" t="s">
        <v>438</v>
      </c>
      <c r="C182" s="21" t="s">
        <v>450</v>
      </c>
      <c r="D182" s="166" t="s">
        <v>451</v>
      </c>
      <c r="E182" s="20" t="s">
        <v>95</v>
      </c>
      <c r="F182" s="31">
        <v>1300000</v>
      </c>
      <c r="G182" s="163">
        <v>2020</v>
      </c>
      <c r="H182" s="164">
        <f t="shared" ca="1" si="12"/>
        <v>43847</v>
      </c>
      <c r="I182" s="161">
        <f t="shared" ca="1" si="17"/>
        <v>35</v>
      </c>
      <c r="J182" s="165">
        <f t="shared" ca="1" si="13"/>
        <v>45500000</v>
      </c>
      <c r="K182" s="164">
        <f t="shared" ca="1" si="14"/>
        <v>43836</v>
      </c>
      <c r="L182" s="164">
        <f t="shared" ca="1" si="15"/>
        <v>43969</v>
      </c>
      <c r="M182" s="161">
        <f t="shared" ca="1" si="16"/>
        <v>133</v>
      </c>
    </row>
    <row r="183" spans="1:13">
      <c r="A183" s="161" t="str">
        <f>VLOOKUP(C183,품목코드!$B$2:$C$293,2,FALSE)</f>
        <v>AO-AGY-00001</v>
      </c>
      <c r="B183" s="20" t="s">
        <v>438</v>
      </c>
      <c r="C183" s="20" t="s">
        <v>452</v>
      </c>
      <c r="D183" s="162" t="s">
        <v>453</v>
      </c>
      <c r="E183" s="21" t="s">
        <v>441</v>
      </c>
      <c r="F183" s="31">
        <v>103100</v>
      </c>
      <c r="G183" s="163">
        <v>2020</v>
      </c>
      <c r="H183" s="164">
        <f t="shared" ca="1" si="12"/>
        <v>44186</v>
      </c>
      <c r="I183" s="161">
        <f t="shared" ca="1" si="17"/>
        <v>44</v>
      </c>
      <c r="J183" s="165">
        <f t="shared" ca="1" si="13"/>
        <v>4536400</v>
      </c>
      <c r="K183" s="164">
        <f t="shared" ca="1" si="14"/>
        <v>44159</v>
      </c>
      <c r="L183" s="164">
        <f t="shared" ca="1" si="15"/>
        <v>44211</v>
      </c>
      <c r="M183" s="161">
        <f t="shared" ca="1" si="16"/>
        <v>52</v>
      </c>
    </row>
    <row r="184" spans="1:13">
      <c r="A184" s="161" t="str">
        <f>VLOOKUP(C184,품목코드!$B$2:$C$293,2,FALSE)</f>
        <v>AO-AGZ-00001</v>
      </c>
      <c r="B184" s="20" t="s">
        <v>438</v>
      </c>
      <c r="C184" s="20" t="s">
        <v>454</v>
      </c>
      <c r="D184" s="162" t="s">
        <v>455</v>
      </c>
      <c r="E184" s="20" t="s">
        <v>95</v>
      </c>
      <c r="F184" s="31">
        <v>1700000</v>
      </c>
      <c r="G184" s="163">
        <v>2020</v>
      </c>
      <c r="H184" s="164">
        <f t="shared" ca="1" si="12"/>
        <v>44089</v>
      </c>
      <c r="I184" s="161">
        <f t="shared" ca="1" si="17"/>
        <v>20</v>
      </c>
      <c r="J184" s="165">
        <f t="shared" ca="1" si="13"/>
        <v>34000000</v>
      </c>
      <c r="K184" s="164">
        <f t="shared" ca="1" si="14"/>
        <v>44083</v>
      </c>
      <c r="L184" s="164">
        <f t="shared" ca="1" si="15"/>
        <v>44263</v>
      </c>
      <c r="M184" s="161">
        <f t="shared" ca="1" si="16"/>
        <v>180</v>
      </c>
    </row>
    <row r="185" spans="1:13">
      <c r="A185" s="161" t="str">
        <f>VLOOKUP(C185,품목코드!$B$2:$C$293,2,FALSE)</f>
        <v>AO-AHA-00001</v>
      </c>
      <c r="B185" s="20" t="s">
        <v>438</v>
      </c>
      <c r="C185" s="20" t="s">
        <v>456</v>
      </c>
      <c r="D185" s="162" t="s">
        <v>457</v>
      </c>
      <c r="E185" s="20" t="s">
        <v>95</v>
      </c>
      <c r="F185" s="31">
        <v>520000</v>
      </c>
      <c r="G185" s="163">
        <v>2020</v>
      </c>
      <c r="H185" s="164">
        <f t="shared" ca="1" si="12"/>
        <v>43952</v>
      </c>
      <c r="I185" s="161">
        <f t="shared" ca="1" si="17"/>
        <v>29</v>
      </c>
      <c r="J185" s="165">
        <f t="shared" ca="1" si="13"/>
        <v>15080000</v>
      </c>
      <c r="K185" s="164">
        <f t="shared" ca="1" si="14"/>
        <v>43928</v>
      </c>
      <c r="L185" s="164">
        <f t="shared" ca="1" si="15"/>
        <v>43994</v>
      </c>
      <c r="M185" s="161">
        <f t="shared" ca="1" si="16"/>
        <v>66</v>
      </c>
    </row>
    <row r="186" spans="1:13">
      <c r="A186" s="161" t="str">
        <f>VLOOKUP(C186,품목코드!$B$2:$C$293,2,FALSE)</f>
        <v>AO-AHB-00001</v>
      </c>
      <c r="B186" s="20" t="s">
        <v>438</v>
      </c>
      <c r="C186" s="20" t="s">
        <v>458</v>
      </c>
      <c r="D186" s="162" t="s">
        <v>459</v>
      </c>
      <c r="E186" s="20" t="s">
        <v>16</v>
      </c>
      <c r="F186" s="31">
        <v>6500</v>
      </c>
      <c r="G186" s="163">
        <v>2020</v>
      </c>
      <c r="H186" s="164">
        <f t="shared" ca="1" si="12"/>
        <v>43904</v>
      </c>
      <c r="I186" s="161">
        <f t="shared" ca="1" si="17"/>
        <v>4</v>
      </c>
      <c r="J186" s="165">
        <f t="shared" ca="1" si="13"/>
        <v>26000</v>
      </c>
      <c r="K186" s="164">
        <f t="shared" ca="1" si="14"/>
        <v>43877</v>
      </c>
      <c r="L186" s="164">
        <f t="shared" ca="1" si="15"/>
        <v>43884</v>
      </c>
      <c r="M186" s="161">
        <f t="shared" ca="1" si="16"/>
        <v>7</v>
      </c>
    </row>
    <row r="187" spans="1:13">
      <c r="A187" s="161" t="str">
        <f>VLOOKUP(C187,품목코드!$B$2:$C$293,2,FALSE)</f>
        <v>AO-AHC-00001</v>
      </c>
      <c r="B187" s="20" t="s">
        <v>438</v>
      </c>
      <c r="C187" s="20" t="s">
        <v>460</v>
      </c>
      <c r="D187" s="162" t="s">
        <v>461</v>
      </c>
      <c r="E187" s="20" t="s">
        <v>95</v>
      </c>
      <c r="F187" s="31">
        <v>1604400</v>
      </c>
      <c r="G187" s="163">
        <v>2020</v>
      </c>
      <c r="H187" s="164">
        <f t="shared" ref="H187:H244" ca="1" si="18">DATE(G187, RANDBETWEEN(1, 12), RANDBETWEEN(1, 28))</f>
        <v>43943</v>
      </c>
      <c r="I187" s="161">
        <f t="shared" ca="1" si="17"/>
        <v>16</v>
      </c>
      <c r="J187" s="165">
        <f t="shared" ref="J187:J193" ca="1" si="19">F187*I187</f>
        <v>25670400</v>
      </c>
      <c r="K187" s="164">
        <f t="shared" ref="K187:K194" ca="1" si="20">H187 - RANDBETWEEN(0, 30)</f>
        <v>43927</v>
      </c>
      <c r="L187" s="164">
        <f t="shared" ref="L187:L244" ca="1" si="21">K187+ RANDBETWEEN(1, 180)</f>
        <v>43967</v>
      </c>
      <c r="M187" s="161">
        <f t="shared" ref="M187:M194" ca="1" si="22">L187-K187</f>
        <v>40</v>
      </c>
    </row>
    <row r="188" spans="1:13">
      <c r="A188" s="161" t="str">
        <f>VLOOKUP(C188,품목코드!$B$2:$C$293,2,FALSE)</f>
        <v>AP-AHD-00001</v>
      </c>
      <c r="B188" s="21" t="s">
        <v>462</v>
      </c>
      <c r="C188" s="20" t="s">
        <v>465</v>
      </c>
      <c r="D188" s="162" t="s">
        <v>466</v>
      </c>
      <c r="E188" s="21" t="s">
        <v>280</v>
      </c>
      <c r="F188" s="31">
        <v>560000</v>
      </c>
      <c r="G188" s="163">
        <v>2020</v>
      </c>
      <c r="H188" s="164">
        <f t="shared" ca="1" si="18"/>
        <v>44086</v>
      </c>
      <c r="I188" s="161">
        <f t="shared" ca="1" si="17"/>
        <v>45</v>
      </c>
      <c r="J188" s="165">
        <f t="shared" ca="1" si="19"/>
        <v>25200000</v>
      </c>
      <c r="K188" s="164">
        <f t="shared" ca="1" si="20"/>
        <v>44078</v>
      </c>
      <c r="L188" s="164">
        <f t="shared" ca="1" si="21"/>
        <v>44218</v>
      </c>
      <c r="M188" s="161">
        <f t="shared" ca="1" si="22"/>
        <v>140</v>
      </c>
    </row>
    <row r="189" spans="1:13">
      <c r="A189" s="161" t="str">
        <f>VLOOKUP(C189,품목코드!$B$2:$C$293,2,FALSE)</f>
        <v>AP-AHE-00001</v>
      </c>
      <c r="B189" s="21" t="s">
        <v>462</v>
      </c>
      <c r="C189" s="21" t="s">
        <v>467</v>
      </c>
      <c r="D189" s="166" t="s">
        <v>468</v>
      </c>
      <c r="E189" s="21" t="s">
        <v>280</v>
      </c>
      <c r="F189" s="31">
        <v>215000</v>
      </c>
      <c r="G189" s="163">
        <v>2020</v>
      </c>
      <c r="H189" s="164">
        <f t="shared" ca="1" si="18"/>
        <v>43941</v>
      </c>
      <c r="I189" s="161">
        <f t="shared" ca="1" si="17"/>
        <v>41</v>
      </c>
      <c r="J189" s="165">
        <f t="shared" ca="1" si="19"/>
        <v>8815000</v>
      </c>
      <c r="K189" s="164">
        <f t="shared" ca="1" si="20"/>
        <v>43928</v>
      </c>
      <c r="L189" s="164">
        <f t="shared" ca="1" si="21"/>
        <v>43944</v>
      </c>
      <c r="M189" s="161">
        <f t="shared" ca="1" si="22"/>
        <v>16</v>
      </c>
    </row>
    <row r="190" spans="1:13">
      <c r="A190" s="161" t="str">
        <f>VLOOKUP(C190,품목코드!$B$2:$C$293,2,FALSE)</f>
        <v>AP-AHF-00001</v>
      </c>
      <c r="B190" s="21" t="s">
        <v>462</v>
      </c>
      <c r="C190" s="21" t="s">
        <v>469</v>
      </c>
      <c r="D190" s="166" t="s">
        <v>470</v>
      </c>
      <c r="E190" s="21" t="s">
        <v>68</v>
      </c>
      <c r="F190" s="31">
        <v>11000</v>
      </c>
      <c r="G190" s="163">
        <v>2020</v>
      </c>
      <c r="H190" s="164">
        <f t="shared" ca="1" si="18"/>
        <v>44107</v>
      </c>
      <c r="I190" s="161">
        <f t="shared" ca="1" si="17"/>
        <v>36</v>
      </c>
      <c r="J190" s="165">
        <f t="shared" ca="1" si="19"/>
        <v>396000</v>
      </c>
      <c r="K190" s="164">
        <f t="shared" ca="1" si="20"/>
        <v>44083</v>
      </c>
      <c r="L190" s="164">
        <f t="shared" ca="1" si="21"/>
        <v>44117</v>
      </c>
      <c r="M190" s="161">
        <f t="shared" ca="1" si="22"/>
        <v>34</v>
      </c>
    </row>
    <row r="191" spans="1:13">
      <c r="A191" s="161" t="str">
        <f>VLOOKUP(C191,품목코드!$B$2:$C$293,2,FALSE)</f>
        <v>AP-AHG-00001</v>
      </c>
      <c r="B191" s="21" t="s">
        <v>462</v>
      </c>
      <c r="C191" s="20" t="s">
        <v>471</v>
      </c>
      <c r="D191" s="166" t="s">
        <v>472</v>
      </c>
      <c r="E191" s="21" t="s">
        <v>280</v>
      </c>
      <c r="F191" s="31">
        <v>277000</v>
      </c>
      <c r="G191" s="163">
        <v>2020</v>
      </c>
      <c r="H191" s="164">
        <f t="shared" ca="1" si="18"/>
        <v>43941</v>
      </c>
      <c r="I191" s="161">
        <f t="shared" ca="1" si="17"/>
        <v>20</v>
      </c>
      <c r="J191" s="165">
        <f t="shared" ca="1" si="19"/>
        <v>5540000</v>
      </c>
      <c r="K191" s="164">
        <f t="shared" ca="1" si="20"/>
        <v>43930</v>
      </c>
      <c r="L191" s="164">
        <f t="shared" ca="1" si="21"/>
        <v>44106</v>
      </c>
      <c r="M191" s="161">
        <f t="shared" ca="1" si="22"/>
        <v>176</v>
      </c>
    </row>
    <row r="192" spans="1:13">
      <c r="A192" s="161" t="str">
        <f>VLOOKUP(C192,품목코드!$B$2:$C$293,2,FALSE)</f>
        <v>AP-AHH-00001</v>
      </c>
      <c r="B192" s="21" t="s">
        <v>462</v>
      </c>
      <c r="C192" s="21" t="s">
        <v>475</v>
      </c>
      <c r="D192" s="166" t="s">
        <v>476</v>
      </c>
      <c r="E192" s="21" t="s">
        <v>68</v>
      </c>
      <c r="F192" s="31">
        <v>425000</v>
      </c>
      <c r="G192" s="163">
        <v>2020</v>
      </c>
      <c r="H192" s="164">
        <f t="shared" ca="1" si="18"/>
        <v>43864</v>
      </c>
      <c r="I192" s="161">
        <f t="shared" ca="1" si="17"/>
        <v>9</v>
      </c>
      <c r="J192" s="165">
        <f t="shared" ca="1" si="19"/>
        <v>3825000</v>
      </c>
      <c r="K192" s="164">
        <f t="shared" ca="1" si="20"/>
        <v>43854</v>
      </c>
      <c r="L192" s="164">
        <f t="shared" ca="1" si="21"/>
        <v>43869</v>
      </c>
      <c r="M192" s="161">
        <f t="shared" ca="1" si="22"/>
        <v>15</v>
      </c>
    </row>
    <row r="193" spans="1:13">
      <c r="A193" s="161" t="str">
        <f>VLOOKUP(C193,품목코드!$B$2:$C$293,2,FALSE)</f>
        <v>AP-AHI-00001</v>
      </c>
      <c r="B193" s="21" t="s">
        <v>462</v>
      </c>
      <c r="C193" s="21" t="s">
        <v>477</v>
      </c>
      <c r="D193" s="166" t="s">
        <v>478</v>
      </c>
      <c r="E193" s="21" t="s">
        <v>68</v>
      </c>
      <c r="F193" s="31">
        <v>1306000</v>
      </c>
      <c r="G193" s="163">
        <v>2020</v>
      </c>
      <c r="H193" s="164">
        <f t="shared" ca="1" si="18"/>
        <v>44183</v>
      </c>
      <c r="I193" s="161">
        <f t="shared" ca="1" si="17"/>
        <v>27</v>
      </c>
      <c r="J193" s="165">
        <f t="shared" ca="1" si="19"/>
        <v>35262000</v>
      </c>
      <c r="K193" s="164">
        <f t="shared" ca="1" si="20"/>
        <v>44181</v>
      </c>
      <c r="L193" s="164">
        <f t="shared" ca="1" si="21"/>
        <v>44263</v>
      </c>
      <c r="M193" s="161">
        <f t="shared" ca="1" si="22"/>
        <v>82</v>
      </c>
    </row>
    <row r="194" spans="1:13">
      <c r="A194" s="161" t="str">
        <f>VLOOKUP(C194,품목코드!$B$2:$C$293,2,FALSE)</f>
        <v>AA-AAA-00001</v>
      </c>
      <c r="B194" s="21" t="s">
        <v>12</v>
      </c>
      <c r="C194" s="20" t="s">
        <v>13</v>
      </c>
      <c r="D194" s="162" t="s">
        <v>14</v>
      </c>
      <c r="E194" s="20" t="s">
        <v>16</v>
      </c>
      <c r="F194" s="24">
        <v>1220</v>
      </c>
      <c r="G194" s="163">
        <v>2021</v>
      </c>
      <c r="H194" s="164">
        <f t="shared" ca="1" si="18"/>
        <v>44279</v>
      </c>
      <c r="I194" s="161">
        <f t="shared" ca="1" si="17"/>
        <v>0</v>
      </c>
      <c r="J194" s="165">
        <f t="shared" ref="J194" ca="1" si="23">F194*I194</f>
        <v>0</v>
      </c>
      <c r="K194" s="164">
        <f t="shared" ca="1" si="20"/>
        <v>44278</v>
      </c>
      <c r="L194" s="164">
        <f t="shared" ca="1" si="21"/>
        <v>44345</v>
      </c>
      <c r="M194" s="161">
        <f t="shared" ca="1" si="22"/>
        <v>67</v>
      </c>
    </row>
    <row r="195" spans="1:13">
      <c r="A195" s="161" t="str">
        <f>VLOOKUP(C195,품목코드!$B$2:$C$293,2,FALSE)</f>
        <v>AA-AAB-00001</v>
      </c>
      <c r="B195" s="21" t="s">
        <v>12</v>
      </c>
      <c r="C195" s="20" t="s">
        <v>17</v>
      </c>
      <c r="D195" s="162" t="s">
        <v>18</v>
      </c>
      <c r="E195" s="20" t="s">
        <v>20</v>
      </c>
      <c r="F195" s="24">
        <v>1075000</v>
      </c>
      <c r="G195" s="163">
        <v>2021</v>
      </c>
      <c r="H195" s="164">
        <f t="shared" ca="1" si="18"/>
        <v>44415</v>
      </c>
      <c r="I195" s="161">
        <f t="shared" ref="I195:I258" ca="1" si="24">RANDBETWEEN(0, 50)</f>
        <v>41</v>
      </c>
      <c r="J195" s="165">
        <f t="shared" ref="J195:J258" ca="1" si="25">F195*I195</f>
        <v>44075000</v>
      </c>
      <c r="K195" s="164">
        <f t="shared" ref="K195:K258" ca="1" si="26">H195 - RANDBETWEEN(0, 30)</f>
        <v>44409</v>
      </c>
      <c r="L195" s="164">
        <f t="shared" ca="1" si="21"/>
        <v>44531</v>
      </c>
      <c r="M195" s="161">
        <f t="shared" ref="M195:M258" ca="1" si="27">L195-K195</f>
        <v>122</v>
      </c>
    </row>
    <row r="196" spans="1:13">
      <c r="A196" s="161" t="str">
        <f>VLOOKUP(C196,품목코드!$B$2:$C$293,2,FALSE)</f>
        <v>AA-AAC-00001</v>
      </c>
      <c r="B196" s="21" t="s">
        <v>12</v>
      </c>
      <c r="C196" s="20" t="s">
        <v>21</v>
      </c>
      <c r="D196" s="162" t="s">
        <v>22</v>
      </c>
      <c r="E196" s="20" t="s">
        <v>23</v>
      </c>
      <c r="F196" s="24">
        <v>1085000</v>
      </c>
      <c r="G196" s="163">
        <v>2021</v>
      </c>
      <c r="H196" s="164">
        <f t="shared" ca="1" si="18"/>
        <v>44396</v>
      </c>
      <c r="I196" s="161">
        <f t="shared" ca="1" si="24"/>
        <v>37</v>
      </c>
      <c r="J196" s="165">
        <f t="shared" ca="1" si="25"/>
        <v>40145000</v>
      </c>
      <c r="K196" s="164">
        <f t="shared" ca="1" si="26"/>
        <v>44384</v>
      </c>
      <c r="L196" s="164">
        <f t="shared" ca="1" si="21"/>
        <v>44449</v>
      </c>
      <c r="M196" s="161">
        <f t="shared" ca="1" si="27"/>
        <v>65</v>
      </c>
    </row>
    <row r="197" spans="1:13">
      <c r="A197" s="161" t="str">
        <f>VLOOKUP(C197,품목코드!$B$2:$C$293,2,FALSE)</f>
        <v>AA-AAD-00001</v>
      </c>
      <c r="B197" s="21" t="s">
        <v>12</v>
      </c>
      <c r="C197" s="21" t="s">
        <v>24</v>
      </c>
      <c r="D197" s="162" t="s">
        <v>25</v>
      </c>
      <c r="E197" s="20" t="s">
        <v>16</v>
      </c>
      <c r="F197" s="24">
        <v>1220</v>
      </c>
      <c r="G197" s="163">
        <v>2021</v>
      </c>
      <c r="H197" s="164">
        <f t="shared" ca="1" si="18"/>
        <v>44215</v>
      </c>
      <c r="I197" s="161">
        <f t="shared" ca="1" si="24"/>
        <v>13</v>
      </c>
      <c r="J197" s="165">
        <f t="shared" ca="1" si="25"/>
        <v>15860</v>
      </c>
      <c r="K197" s="164">
        <f t="shared" ca="1" si="26"/>
        <v>44189</v>
      </c>
      <c r="L197" s="164">
        <f t="shared" ca="1" si="21"/>
        <v>44326</v>
      </c>
      <c r="M197" s="161">
        <f t="shared" ca="1" si="27"/>
        <v>137</v>
      </c>
    </row>
    <row r="198" spans="1:13">
      <c r="A198" s="161" t="str">
        <f>VLOOKUP(C198,품목코드!$B$2:$C$293,2,FALSE)</f>
        <v>AA-AAE-00001</v>
      </c>
      <c r="B198" s="21" t="s">
        <v>12</v>
      </c>
      <c r="C198" s="20" t="s">
        <v>26</v>
      </c>
      <c r="D198" s="162" t="s">
        <v>27</v>
      </c>
      <c r="E198" s="20" t="s">
        <v>16</v>
      </c>
      <c r="F198" s="24">
        <v>1220</v>
      </c>
      <c r="G198" s="163">
        <v>2021</v>
      </c>
      <c r="H198" s="164">
        <f t="shared" ca="1" si="18"/>
        <v>44388</v>
      </c>
      <c r="I198" s="161">
        <f t="shared" ca="1" si="24"/>
        <v>19</v>
      </c>
      <c r="J198" s="165">
        <f t="shared" ca="1" si="25"/>
        <v>23180</v>
      </c>
      <c r="K198" s="164">
        <f t="shared" ca="1" si="26"/>
        <v>44382</v>
      </c>
      <c r="L198" s="164">
        <f t="shared" ca="1" si="21"/>
        <v>44459</v>
      </c>
      <c r="M198" s="161">
        <f t="shared" ca="1" si="27"/>
        <v>77</v>
      </c>
    </row>
    <row r="199" spans="1:13">
      <c r="A199" s="161" t="str">
        <f>VLOOKUP(C199,품목코드!$B$2:$C$293,2,FALSE)</f>
        <v>AA-AAF-00001</v>
      </c>
      <c r="B199" s="21" t="s">
        <v>12</v>
      </c>
      <c r="C199" s="20" t="s">
        <v>28</v>
      </c>
      <c r="D199" s="162" t="s">
        <v>29</v>
      </c>
      <c r="E199" s="20" t="s">
        <v>16</v>
      </c>
      <c r="F199" s="24">
        <v>1220</v>
      </c>
      <c r="G199" s="163">
        <v>2021</v>
      </c>
      <c r="H199" s="164">
        <f t="shared" ca="1" si="18"/>
        <v>44509</v>
      </c>
      <c r="I199" s="161">
        <f t="shared" ca="1" si="24"/>
        <v>34</v>
      </c>
      <c r="J199" s="165">
        <f t="shared" ca="1" si="25"/>
        <v>41480</v>
      </c>
      <c r="K199" s="164">
        <f t="shared" ca="1" si="26"/>
        <v>44486</v>
      </c>
      <c r="L199" s="164">
        <f t="shared" ca="1" si="21"/>
        <v>44653</v>
      </c>
      <c r="M199" s="161">
        <f t="shared" ca="1" si="27"/>
        <v>167</v>
      </c>
    </row>
    <row r="200" spans="1:13">
      <c r="A200" s="161" t="str">
        <f>VLOOKUP(C200,품목코드!$B$2:$C$293,2,FALSE)</f>
        <v>AA-AAG-00001</v>
      </c>
      <c r="B200" s="21" t="s">
        <v>12</v>
      </c>
      <c r="C200" s="20" t="s">
        <v>30</v>
      </c>
      <c r="D200" s="162" t="s">
        <v>31</v>
      </c>
      <c r="E200" s="20" t="s">
        <v>16</v>
      </c>
      <c r="F200" s="24">
        <v>1220</v>
      </c>
      <c r="G200" s="163">
        <v>2021</v>
      </c>
      <c r="H200" s="164">
        <f t="shared" ca="1" si="18"/>
        <v>44509</v>
      </c>
      <c r="I200" s="161">
        <f t="shared" ca="1" si="24"/>
        <v>12</v>
      </c>
      <c r="J200" s="165">
        <f t="shared" ca="1" si="25"/>
        <v>14640</v>
      </c>
      <c r="K200" s="164">
        <f t="shared" ca="1" si="26"/>
        <v>44508</v>
      </c>
      <c r="L200" s="164">
        <f t="shared" ca="1" si="21"/>
        <v>44648</v>
      </c>
      <c r="M200" s="161">
        <f t="shared" ca="1" si="27"/>
        <v>140</v>
      </c>
    </row>
    <row r="201" spans="1:13">
      <c r="A201" s="161" t="str">
        <f>VLOOKUP(C201,품목코드!$B$2:$C$293,2,FALSE)</f>
        <v>AA-AAH-00001</v>
      </c>
      <c r="B201" s="21" t="s">
        <v>12</v>
      </c>
      <c r="C201" s="20" t="s">
        <v>32</v>
      </c>
      <c r="D201" s="162" t="s">
        <v>33</v>
      </c>
      <c r="E201" s="20" t="s">
        <v>23</v>
      </c>
      <c r="F201" s="24">
        <v>1300000</v>
      </c>
      <c r="G201" s="163">
        <v>2021</v>
      </c>
      <c r="H201" s="164">
        <f t="shared" ca="1" si="18"/>
        <v>44452</v>
      </c>
      <c r="I201" s="161">
        <f t="shared" ca="1" si="24"/>
        <v>26</v>
      </c>
      <c r="J201" s="165">
        <f t="shared" ca="1" si="25"/>
        <v>33800000</v>
      </c>
      <c r="K201" s="164">
        <f t="shared" ca="1" si="26"/>
        <v>44449</v>
      </c>
      <c r="L201" s="164">
        <f t="shared" ca="1" si="21"/>
        <v>44474</v>
      </c>
      <c r="M201" s="161">
        <f t="shared" ca="1" si="27"/>
        <v>25</v>
      </c>
    </row>
    <row r="202" spans="1:13">
      <c r="A202" s="161" t="str">
        <f>VLOOKUP(C202,품목코드!$B$2:$C$293,2,FALSE)</f>
        <v>AA-AAI-00001</v>
      </c>
      <c r="B202" s="21" t="s">
        <v>12</v>
      </c>
      <c r="C202" s="20" t="s">
        <v>34</v>
      </c>
      <c r="D202" s="162" t="s">
        <v>681</v>
      </c>
      <c r="E202" s="20" t="s">
        <v>16</v>
      </c>
      <c r="F202" s="24">
        <v>1370</v>
      </c>
      <c r="G202" s="163">
        <v>2021</v>
      </c>
      <c r="H202" s="164">
        <f t="shared" ca="1" si="18"/>
        <v>44311</v>
      </c>
      <c r="I202" s="161">
        <f t="shared" ca="1" si="24"/>
        <v>23</v>
      </c>
      <c r="J202" s="165">
        <f t="shared" ca="1" si="25"/>
        <v>31510</v>
      </c>
      <c r="K202" s="164">
        <f t="shared" ca="1" si="26"/>
        <v>44309</v>
      </c>
      <c r="L202" s="164">
        <f t="shared" ca="1" si="21"/>
        <v>44318</v>
      </c>
      <c r="M202" s="161">
        <f t="shared" ca="1" si="27"/>
        <v>9</v>
      </c>
    </row>
    <row r="203" spans="1:13">
      <c r="A203" s="161" t="str">
        <f>VLOOKUP(C203,품목코드!$B$2:$C$293,2,FALSE)</f>
        <v>AA-AAJ-00001</v>
      </c>
      <c r="B203" s="21" t="s">
        <v>12</v>
      </c>
      <c r="C203" s="20" t="s">
        <v>36</v>
      </c>
      <c r="D203" s="162" t="s">
        <v>682</v>
      </c>
      <c r="E203" s="20" t="s">
        <v>16</v>
      </c>
      <c r="F203" s="24">
        <v>1190</v>
      </c>
      <c r="G203" s="163">
        <v>2021</v>
      </c>
      <c r="H203" s="164">
        <f t="shared" ca="1" si="18"/>
        <v>44310</v>
      </c>
      <c r="I203" s="161">
        <f t="shared" ca="1" si="24"/>
        <v>0</v>
      </c>
      <c r="J203" s="165">
        <f t="shared" ca="1" si="25"/>
        <v>0</v>
      </c>
      <c r="K203" s="164">
        <f t="shared" ca="1" si="26"/>
        <v>44301</v>
      </c>
      <c r="L203" s="164">
        <f t="shared" ca="1" si="21"/>
        <v>44460</v>
      </c>
      <c r="M203" s="161">
        <f t="shared" ca="1" si="27"/>
        <v>159</v>
      </c>
    </row>
    <row r="204" spans="1:13">
      <c r="A204" s="161" t="str">
        <f>VLOOKUP(C204,품목코드!$B$2:$C$293,2,FALSE)</f>
        <v>AA-AAK-00001</v>
      </c>
      <c r="B204" s="21" t="s">
        <v>12</v>
      </c>
      <c r="C204" s="20" t="s">
        <v>38</v>
      </c>
      <c r="D204" s="162" t="s">
        <v>39</v>
      </c>
      <c r="E204" s="20" t="s">
        <v>16</v>
      </c>
      <c r="F204" s="24">
        <v>1380</v>
      </c>
      <c r="G204" s="163">
        <v>2021</v>
      </c>
      <c r="H204" s="164">
        <f t="shared" ca="1" si="18"/>
        <v>44283</v>
      </c>
      <c r="I204" s="161">
        <f t="shared" ca="1" si="24"/>
        <v>28</v>
      </c>
      <c r="J204" s="165">
        <f t="shared" ca="1" si="25"/>
        <v>38640</v>
      </c>
      <c r="K204" s="164">
        <f t="shared" ca="1" si="26"/>
        <v>44267</v>
      </c>
      <c r="L204" s="164">
        <f t="shared" ca="1" si="21"/>
        <v>44429</v>
      </c>
      <c r="M204" s="161">
        <f t="shared" ca="1" si="27"/>
        <v>162</v>
      </c>
    </row>
    <row r="205" spans="1:13">
      <c r="A205" s="161" t="str">
        <f>VLOOKUP(C205,품목코드!$B$2:$C$293,2,FALSE)</f>
        <v>AA-AAL-00001</v>
      </c>
      <c r="B205" s="21" t="s">
        <v>12</v>
      </c>
      <c r="C205" s="20" t="s">
        <v>40</v>
      </c>
      <c r="D205" s="162" t="s">
        <v>683</v>
      </c>
      <c r="E205" s="21" t="s">
        <v>42</v>
      </c>
      <c r="F205" s="24">
        <v>7050</v>
      </c>
      <c r="G205" s="163">
        <v>2021</v>
      </c>
      <c r="H205" s="164">
        <f t="shared" ca="1" si="18"/>
        <v>44200</v>
      </c>
      <c r="I205" s="161">
        <f t="shared" ca="1" si="24"/>
        <v>36</v>
      </c>
      <c r="J205" s="165">
        <f t="shared" ca="1" si="25"/>
        <v>253800</v>
      </c>
      <c r="K205" s="164">
        <f t="shared" ca="1" si="26"/>
        <v>44187</v>
      </c>
      <c r="L205" s="164">
        <f t="shared" ca="1" si="21"/>
        <v>44240</v>
      </c>
      <c r="M205" s="161">
        <f t="shared" ca="1" si="27"/>
        <v>53</v>
      </c>
    </row>
    <row r="206" spans="1:13">
      <c r="A206" s="161" t="str">
        <f>VLOOKUP(C206,품목코드!$B$2:$C$293,2,FALSE)</f>
        <v>AA-AAM-00001</v>
      </c>
      <c r="B206" s="21" t="s">
        <v>12</v>
      </c>
      <c r="C206" s="20" t="s">
        <v>43</v>
      </c>
      <c r="D206" s="162" t="s">
        <v>684</v>
      </c>
      <c r="E206" s="21" t="s">
        <v>42</v>
      </c>
      <c r="F206" s="24">
        <v>5070</v>
      </c>
      <c r="G206" s="163">
        <v>2021</v>
      </c>
      <c r="H206" s="164">
        <f t="shared" ca="1" si="18"/>
        <v>44388</v>
      </c>
      <c r="I206" s="161">
        <f t="shared" ca="1" si="24"/>
        <v>23</v>
      </c>
      <c r="J206" s="165">
        <f t="shared" ca="1" si="25"/>
        <v>116610</v>
      </c>
      <c r="K206" s="164">
        <f t="shared" ca="1" si="26"/>
        <v>44377</v>
      </c>
      <c r="L206" s="164">
        <f t="shared" ca="1" si="21"/>
        <v>44446</v>
      </c>
      <c r="M206" s="161">
        <f t="shared" ca="1" si="27"/>
        <v>69</v>
      </c>
    </row>
    <row r="207" spans="1:13">
      <c r="A207" s="161" t="str">
        <f>VLOOKUP(C207,품목코드!$B$2:$C$293,2,FALSE)</f>
        <v>AA-AAN-00001</v>
      </c>
      <c r="B207" s="21" t="s">
        <v>12</v>
      </c>
      <c r="C207" s="20" t="s">
        <v>45</v>
      </c>
      <c r="D207" s="162" t="s">
        <v>685</v>
      </c>
      <c r="E207" s="20" t="s">
        <v>23</v>
      </c>
      <c r="F207" s="24">
        <v>2341000</v>
      </c>
      <c r="G207" s="163">
        <v>2021</v>
      </c>
      <c r="H207" s="164">
        <f t="shared" ca="1" si="18"/>
        <v>44355</v>
      </c>
      <c r="I207" s="161">
        <f t="shared" ca="1" si="24"/>
        <v>25</v>
      </c>
      <c r="J207" s="165">
        <f t="shared" ca="1" si="25"/>
        <v>58525000</v>
      </c>
      <c r="K207" s="164">
        <f t="shared" ca="1" si="26"/>
        <v>44344</v>
      </c>
      <c r="L207" s="164">
        <f t="shared" ca="1" si="21"/>
        <v>44386</v>
      </c>
      <c r="M207" s="161">
        <f t="shared" ca="1" si="27"/>
        <v>42</v>
      </c>
    </row>
    <row r="208" spans="1:13">
      <c r="A208" s="161" t="str">
        <f>VLOOKUP(C208,품목코드!$B$2:$C$293,2,FALSE)</f>
        <v>AA-AAO-00001</v>
      </c>
      <c r="B208" s="21" t="s">
        <v>12</v>
      </c>
      <c r="C208" s="21" t="s">
        <v>48</v>
      </c>
      <c r="D208" s="166" t="s">
        <v>686</v>
      </c>
      <c r="E208" s="20" t="s">
        <v>50</v>
      </c>
      <c r="F208" s="24">
        <v>11090</v>
      </c>
      <c r="G208" s="163">
        <v>2021</v>
      </c>
      <c r="H208" s="164">
        <f t="shared" ca="1" si="18"/>
        <v>44329</v>
      </c>
      <c r="I208" s="161">
        <f t="shared" ca="1" si="24"/>
        <v>18</v>
      </c>
      <c r="J208" s="165">
        <f t="shared" ca="1" si="25"/>
        <v>199620</v>
      </c>
      <c r="K208" s="164">
        <f t="shared" ca="1" si="26"/>
        <v>44314</v>
      </c>
      <c r="L208" s="164">
        <f t="shared" ca="1" si="21"/>
        <v>44490</v>
      </c>
      <c r="M208" s="161">
        <f t="shared" ca="1" si="27"/>
        <v>176</v>
      </c>
    </row>
    <row r="209" spans="1:13">
      <c r="A209" s="161" t="str">
        <f>VLOOKUP(C209,품목코드!$B$2:$C$293,2,FALSE)</f>
        <v>AA-AAP-00001</v>
      </c>
      <c r="B209" s="21" t="s">
        <v>12</v>
      </c>
      <c r="C209" s="20" t="s">
        <v>51</v>
      </c>
      <c r="D209" s="162" t="s">
        <v>52</v>
      </c>
      <c r="E209" s="20" t="s">
        <v>16</v>
      </c>
      <c r="F209" s="24">
        <v>1390</v>
      </c>
      <c r="G209" s="163">
        <v>2021</v>
      </c>
      <c r="H209" s="164">
        <f t="shared" ca="1" si="18"/>
        <v>44303</v>
      </c>
      <c r="I209" s="161">
        <f t="shared" ca="1" si="24"/>
        <v>14</v>
      </c>
      <c r="J209" s="165">
        <f t="shared" ca="1" si="25"/>
        <v>19460</v>
      </c>
      <c r="K209" s="164">
        <f t="shared" ca="1" si="26"/>
        <v>44292</v>
      </c>
      <c r="L209" s="164">
        <f t="shared" ca="1" si="21"/>
        <v>44459</v>
      </c>
      <c r="M209" s="161">
        <f t="shared" ca="1" si="27"/>
        <v>167</v>
      </c>
    </row>
    <row r="210" spans="1:13">
      <c r="A210" s="161" t="str">
        <f>VLOOKUP(C210,품목코드!$B$2:$C$293,2,FALSE)</f>
        <v>AA-AAQ-00001</v>
      </c>
      <c r="B210" s="21" t="s">
        <v>12</v>
      </c>
      <c r="C210" s="20" t="s">
        <v>53</v>
      </c>
      <c r="D210" s="162" t="s">
        <v>54</v>
      </c>
      <c r="E210" s="20" t="s">
        <v>16</v>
      </c>
      <c r="F210" s="24">
        <v>1460</v>
      </c>
      <c r="G210" s="163">
        <v>2021</v>
      </c>
      <c r="H210" s="164">
        <f t="shared" ca="1" si="18"/>
        <v>44329</v>
      </c>
      <c r="I210" s="161">
        <f t="shared" ca="1" si="24"/>
        <v>38</v>
      </c>
      <c r="J210" s="165">
        <f t="shared" ca="1" si="25"/>
        <v>55480</v>
      </c>
      <c r="K210" s="164">
        <f t="shared" ca="1" si="26"/>
        <v>44327</v>
      </c>
      <c r="L210" s="164">
        <f t="shared" ca="1" si="21"/>
        <v>44409</v>
      </c>
      <c r="M210" s="161">
        <f t="shared" ca="1" si="27"/>
        <v>82</v>
      </c>
    </row>
    <row r="211" spans="1:13">
      <c r="A211" s="161" t="str">
        <f>VLOOKUP(C211,품목코드!$B$2:$C$293,2,FALSE)</f>
        <v>AA-AAR-00001</v>
      </c>
      <c r="B211" s="21" t="s">
        <v>12</v>
      </c>
      <c r="C211" s="20" t="s">
        <v>55</v>
      </c>
      <c r="D211" s="162" t="s">
        <v>56</v>
      </c>
      <c r="E211" s="20" t="s">
        <v>16</v>
      </c>
      <c r="F211" s="24">
        <v>1710</v>
      </c>
      <c r="G211" s="163">
        <v>2021</v>
      </c>
      <c r="H211" s="164">
        <f t="shared" ca="1" si="18"/>
        <v>44486</v>
      </c>
      <c r="I211" s="161">
        <f t="shared" ca="1" si="24"/>
        <v>17</v>
      </c>
      <c r="J211" s="165">
        <f t="shared" ca="1" si="25"/>
        <v>29070</v>
      </c>
      <c r="K211" s="164">
        <f t="shared" ca="1" si="26"/>
        <v>44483</v>
      </c>
      <c r="L211" s="164">
        <f t="shared" ca="1" si="21"/>
        <v>44488</v>
      </c>
      <c r="M211" s="161">
        <f t="shared" ca="1" si="27"/>
        <v>5</v>
      </c>
    </row>
    <row r="212" spans="1:13">
      <c r="A212" s="161" t="str">
        <f>VLOOKUP(C212,품목코드!$B$2:$C$293,2,FALSE)</f>
        <v>AA-AAS-00001</v>
      </c>
      <c r="B212" s="21" t="s">
        <v>12</v>
      </c>
      <c r="C212" s="20" t="s">
        <v>57</v>
      </c>
      <c r="D212" s="162" t="s">
        <v>58</v>
      </c>
      <c r="E212" s="20" t="s">
        <v>16</v>
      </c>
      <c r="F212" s="24">
        <v>2760</v>
      </c>
      <c r="G212" s="163">
        <v>2021</v>
      </c>
      <c r="H212" s="164">
        <f t="shared" ca="1" si="18"/>
        <v>44350</v>
      </c>
      <c r="I212" s="161">
        <f t="shared" ca="1" si="24"/>
        <v>28</v>
      </c>
      <c r="J212" s="165">
        <f t="shared" ca="1" si="25"/>
        <v>77280</v>
      </c>
      <c r="K212" s="164">
        <f t="shared" ca="1" si="26"/>
        <v>44350</v>
      </c>
      <c r="L212" s="164">
        <f t="shared" ca="1" si="21"/>
        <v>44472</v>
      </c>
      <c r="M212" s="161">
        <f t="shared" ca="1" si="27"/>
        <v>122</v>
      </c>
    </row>
    <row r="213" spans="1:13">
      <c r="A213" s="161" t="str">
        <f>VLOOKUP(C213,품목코드!$B$2:$C$293,2,FALSE)</f>
        <v>AA-AAT-00001</v>
      </c>
      <c r="B213" s="21" t="s">
        <v>12</v>
      </c>
      <c r="C213" s="20" t="s">
        <v>59</v>
      </c>
      <c r="D213" s="162" t="s">
        <v>60</v>
      </c>
      <c r="E213" s="20" t="s">
        <v>16</v>
      </c>
      <c r="F213" s="24">
        <v>2010</v>
      </c>
      <c r="G213" s="163">
        <v>2021</v>
      </c>
      <c r="H213" s="164">
        <f t="shared" ca="1" si="18"/>
        <v>44550</v>
      </c>
      <c r="I213" s="161">
        <f t="shared" ca="1" si="24"/>
        <v>29</v>
      </c>
      <c r="J213" s="165">
        <f t="shared" ca="1" si="25"/>
        <v>58290</v>
      </c>
      <c r="K213" s="164">
        <f t="shared" ca="1" si="26"/>
        <v>44521</v>
      </c>
      <c r="L213" s="164">
        <f t="shared" ca="1" si="21"/>
        <v>44596</v>
      </c>
      <c r="M213" s="161">
        <f t="shared" ca="1" si="27"/>
        <v>75</v>
      </c>
    </row>
    <row r="214" spans="1:13">
      <c r="A214" s="161" t="str">
        <f>VLOOKUP(C214,품목코드!$B$2:$C$293,2,FALSE)</f>
        <v>AA-AAU-00001</v>
      </c>
      <c r="B214" s="21" t="s">
        <v>12</v>
      </c>
      <c r="C214" s="20" t="s">
        <v>61</v>
      </c>
      <c r="D214" s="162" t="s">
        <v>62</v>
      </c>
      <c r="E214" s="20" t="s">
        <v>50</v>
      </c>
      <c r="F214" s="24">
        <v>1220</v>
      </c>
      <c r="G214" s="163">
        <v>2021</v>
      </c>
      <c r="H214" s="164">
        <f t="shared" ca="1" si="18"/>
        <v>44492</v>
      </c>
      <c r="I214" s="161">
        <f t="shared" ca="1" si="24"/>
        <v>44</v>
      </c>
      <c r="J214" s="165">
        <f t="shared" ca="1" si="25"/>
        <v>53680</v>
      </c>
      <c r="K214" s="164">
        <f t="shared" ca="1" si="26"/>
        <v>44469</v>
      </c>
      <c r="L214" s="164">
        <f t="shared" ca="1" si="21"/>
        <v>44606</v>
      </c>
      <c r="M214" s="161">
        <f t="shared" ca="1" si="27"/>
        <v>137</v>
      </c>
    </row>
    <row r="215" spans="1:13">
      <c r="A215" s="161" t="str">
        <f>VLOOKUP(C215,품목코드!$B$2:$C$293,2,FALSE)</f>
        <v>AA-AAV-00001</v>
      </c>
      <c r="B215" s="21" t="s">
        <v>12</v>
      </c>
      <c r="C215" s="20" t="s">
        <v>63</v>
      </c>
      <c r="D215" s="162" t="s">
        <v>64</v>
      </c>
      <c r="E215" s="20" t="s">
        <v>65</v>
      </c>
      <c r="F215" s="24">
        <v>40460</v>
      </c>
      <c r="G215" s="163">
        <v>2021</v>
      </c>
      <c r="H215" s="164">
        <f t="shared" ca="1" si="18"/>
        <v>44281</v>
      </c>
      <c r="I215" s="161">
        <f t="shared" ca="1" si="24"/>
        <v>42</v>
      </c>
      <c r="J215" s="165">
        <f t="shared" ca="1" si="25"/>
        <v>1699320</v>
      </c>
      <c r="K215" s="164">
        <f t="shared" ca="1" si="26"/>
        <v>44267</v>
      </c>
      <c r="L215" s="164">
        <f t="shared" ca="1" si="21"/>
        <v>44430</v>
      </c>
      <c r="M215" s="161">
        <f t="shared" ca="1" si="27"/>
        <v>163</v>
      </c>
    </row>
    <row r="216" spans="1:13">
      <c r="A216" s="161" t="str">
        <f>VLOOKUP(C216,품목코드!$B$2:$C$293,2,FALSE)</f>
        <v>AA-AAW-00001</v>
      </c>
      <c r="B216" s="21" t="s">
        <v>12</v>
      </c>
      <c r="C216" s="20" t="s">
        <v>66</v>
      </c>
      <c r="D216" s="162" t="s">
        <v>67</v>
      </c>
      <c r="E216" s="21" t="s">
        <v>68</v>
      </c>
      <c r="F216" s="31">
        <v>16</v>
      </c>
      <c r="G216" s="163">
        <v>2021</v>
      </c>
      <c r="H216" s="164">
        <f t="shared" ca="1" si="18"/>
        <v>44402</v>
      </c>
      <c r="I216" s="161">
        <f t="shared" ca="1" si="24"/>
        <v>17</v>
      </c>
      <c r="J216" s="165">
        <f t="shared" ca="1" si="25"/>
        <v>272</v>
      </c>
      <c r="K216" s="164">
        <f t="shared" ca="1" si="26"/>
        <v>44396</v>
      </c>
      <c r="L216" s="164">
        <f t="shared" ca="1" si="21"/>
        <v>44429</v>
      </c>
      <c r="M216" s="161">
        <f t="shared" ca="1" si="27"/>
        <v>33</v>
      </c>
    </row>
    <row r="217" spans="1:13">
      <c r="A217" s="161" t="str">
        <f>VLOOKUP(C217,품목코드!$B$2:$C$293,2,FALSE)</f>
        <v>AB-AAX-00001</v>
      </c>
      <c r="B217" s="21" t="s">
        <v>69</v>
      </c>
      <c r="C217" s="21" t="s">
        <v>70</v>
      </c>
      <c r="D217" s="166" t="s">
        <v>71</v>
      </c>
      <c r="E217" s="21" t="s">
        <v>23</v>
      </c>
      <c r="F217" s="31">
        <v>3900000</v>
      </c>
      <c r="G217" s="163">
        <v>2021</v>
      </c>
      <c r="H217" s="164">
        <f t="shared" ca="1" si="18"/>
        <v>44334</v>
      </c>
      <c r="I217" s="161">
        <f t="shared" ca="1" si="24"/>
        <v>2</v>
      </c>
      <c r="J217" s="165">
        <f t="shared" ca="1" si="25"/>
        <v>7800000</v>
      </c>
      <c r="K217" s="164">
        <f t="shared" ca="1" si="26"/>
        <v>44325</v>
      </c>
      <c r="L217" s="164">
        <f t="shared" ca="1" si="21"/>
        <v>44366</v>
      </c>
      <c r="M217" s="161">
        <f t="shared" ca="1" si="27"/>
        <v>41</v>
      </c>
    </row>
    <row r="218" spans="1:13">
      <c r="A218" s="161" t="str">
        <f>VLOOKUP(C218,품목코드!$B$2:$C$293,2,FALSE)</f>
        <v>AB-AAY-00001</v>
      </c>
      <c r="B218" s="21" t="s">
        <v>69</v>
      </c>
      <c r="C218" s="20" t="s">
        <v>72</v>
      </c>
      <c r="D218" s="162" t="s">
        <v>73</v>
      </c>
      <c r="E218" s="20" t="s">
        <v>16</v>
      </c>
      <c r="F218" s="31">
        <v>9000</v>
      </c>
      <c r="G218" s="163">
        <v>2021</v>
      </c>
      <c r="H218" s="164">
        <f t="shared" ca="1" si="18"/>
        <v>44424</v>
      </c>
      <c r="I218" s="161">
        <f t="shared" ca="1" si="24"/>
        <v>26</v>
      </c>
      <c r="J218" s="165">
        <f t="shared" ca="1" si="25"/>
        <v>234000</v>
      </c>
      <c r="K218" s="164">
        <f t="shared" ca="1" si="26"/>
        <v>44419</v>
      </c>
      <c r="L218" s="164">
        <f t="shared" ca="1" si="21"/>
        <v>44487</v>
      </c>
      <c r="M218" s="161">
        <f t="shared" ca="1" si="27"/>
        <v>68</v>
      </c>
    </row>
    <row r="219" spans="1:13">
      <c r="A219" s="161" t="str">
        <f>VLOOKUP(C219,품목코드!$B$2:$C$293,2,FALSE)</f>
        <v>AB-AAZ-00001</v>
      </c>
      <c r="B219" s="21" t="s">
        <v>69</v>
      </c>
      <c r="C219" s="21" t="s">
        <v>74</v>
      </c>
      <c r="D219" s="162" t="s">
        <v>75</v>
      </c>
      <c r="E219" s="21" t="s">
        <v>50</v>
      </c>
      <c r="F219" s="31">
        <v>1650</v>
      </c>
      <c r="G219" s="163">
        <v>2021</v>
      </c>
      <c r="H219" s="164">
        <f t="shared" ca="1" si="18"/>
        <v>44274</v>
      </c>
      <c r="I219" s="161">
        <f t="shared" ca="1" si="24"/>
        <v>19</v>
      </c>
      <c r="J219" s="165">
        <f t="shared" ca="1" si="25"/>
        <v>31350</v>
      </c>
      <c r="K219" s="164">
        <f t="shared" ca="1" si="26"/>
        <v>44244</v>
      </c>
      <c r="L219" s="164">
        <f t="shared" ca="1" si="21"/>
        <v>44288</v>
      </c>
      <c r="M219" s="161">
        <f t="shared" ca="1" si="27"/>
        <v>44</v>
      </c>
    </row>
    <row r="220" spans="1:13">
      <c r="A220" s="161" t="str">
        <f>VLOOKUP(C220,품목코드!$B$2:$C$293,2,FALSE)</f>
        <v>AB-ABA-00001</v>
      </c>
      <c r="B220" s="21" t="s">
        <v>69</v>
      </c>
      <c r="C220" s="20" t="s">
        <v>76</v>
      </c>
      <c r="D220" s="162" t="s">
        <v>77</v>
      </c>
      <c r="E220" s="20" t="s">
        <v>16</v>
      </c>
      <c r="F220" s="31">
        <v>2500</v>
      </c>
      <c r="G220" s="163">
        <v>2021</v>
      </c>
      <c r="H220" s="164">
        <f t="shared" ca="1" si="18"/>
        <v>44210</v>
      </c>
      <c r="I220" s="161">
        <f t="shared" ca="1" si="24"/>
        <v>20</v>
      </c>
      <c r="J220" s="165">
        <f t="shared" ca="1" si="25"/>
        <v>50000</v>
      </c>
      <c r="K220" s="164">
        <f t="shared" ca="1" si="26"/>
        <v>44189</v>
      </c>
      <c r="L220" s="164">
        <f t="shared" ca="1" si="21"/>
        <v>44357</v>
      </c>
      <c r="M220" s="161">
        <f t="shared" ca="1" si="27"/>
        <v>168</v>
      </c>
    </row>
    <row r="221" spans="1:13">
      <c r="A221" s="161" t="str">
        <f>VLOOKUP(C221,품목코드!$B$2:$C$293,2,FALSE)</f>
        <v>AB-ABB-00001</v>
      </c>
      <c r="B221" s="21" t="s">
        <v>69</v>
      </c>
      <c r="C221" s="20" t="s">
        <v>78</v>
      </c>
      <c r="D221" s="162" t="s">
        <v>79</v>
      </c>
      <c r="E221" s="20" t="s">
        <v>16</v>
      </c>
      <c r="F221" s="31">
        <v>1730</v>
      </c>
      <c r="G221" s="163">
        <v>2021</v>
      </c>
      <c r="H221" s="164">
        <f t="shared" ca="1" si="18"/>
        <v>44354</v>
      </c>
      <c r="I221" s="161">
        <f t="shared" ca="1" si="24"/>
        <v>17</v>
      </c>
      <c r="J221" s="165">
        <f t="shared" ca="1" si="25"/>
        <v>29410</v>
      </c>
      <c r="K221" s="164">
        <f t="shared" ca="1" si="26"/>
        <v>44345</v>
      </c>
      <c r="L221" s="164">
        <f t="shared" ca="1" si="21"/>
        <v>44384</v>
      </c>
      <c r="M221" s="161">
        <f t="shared" ca="1" si="27"/>
        <v>39</v>
      </c>
    </row>
    <row r="222" spans="1:13">
      <c r="A222" s="161" t="str">
        <f>VLOOKUP(C222,품목코드!$B$2:$C$293,2,FALSE)</f>
        <v>AC-ABC-00001</v>
      </c>
      <c r="B222" s="21" t="s">
        <v>80</v>
      </c>
      <c r="C222" s="20" t="s">
        <v>81</v>
      </c>
      <c r="D222" s="162" t="s">
        <v>82</v>
      </c>
      <c r="E222" s="20" t="s">
        <v>16</v>
      </c>
      <c r="F222" s="24">
        <v>15370</v>
      </c>
      <c r="G222" s="163">
        <v>2021</v>
      </c>
      <c r="H222" s="164">
        <f t="shared" ca="1" si="18"/>
        <v>44510</v>
      </c>
      <c r="I222" s="161">
        <f t="shared" ca="1" si="24"/>
        <v>38</v>
      </c>
      <c r="J222" s="165">
        <f t="shared" ca="1" si="25"/>
        <v>584060</v>
      </c>
      <c r="K222" s="164">
        <f t="shared" ca="1" si="26"/>
        <v>44488</v>
      </c>
      <c r="L222" s="164">
        <f t="shared" ca="1" si="21"/>
        <v>44527</v>
      </c>
      <c r="M222" s="161">
        <f t="shared" ca="1" si="27"/>
        <v>39</v>
      </c>
    </row>
    <row r="223" spans="1:13">
      <c r="A223" s="161" t="str">
        <f>VLOOKUP(C223,품목코드!$B$2:$C$293,2,FALSE)</f>
        <v>AC-ABD-00001</v>
      </c>
      <c r="B223" s="21" t="s">
        <v>80</v>
      </c>
      <c r="C223" s="20" t="s">
        <v>83</v>
      </c>
      <c r="D223" s="162" t="s">
        <v>84</v>
      </c>
      <c r="E223" s="20" t="s">
        <v>16</v>
      </c>
      <c r="F223" s="24">
        <v>16630</v>
      </c>
      <c r="G223" s="163">
        <v>2021</v>
      </c>
      <c r="H223" s="164">
        <f t="shared" ca="1" si="18"/>
        <v>44362</v>
      </c>
      <c r="I223" s="161">
        <f t="shared" ca="1" si="24"/>
        <v>0</v>
      </c>
      <c r="J223" s="165">
        <f t="shared" ca="1" si="25"/>
        <v>0</v>
      </c>
      <c r="K223" s="164">
        <f t="shared" ca="1" si="26"/>
        <v>44344</v>
      </c>
      <c r="L223" s="164">
        <f t="shared" ca="1" si="21"/>
        <v>44420</v>
      </c>
      <c r="M223" s="161">
        <f t="shared" ca="1" si="27"/>
        <v>76</v>
      </c>
    </row>
    <row r="224" spans="1:13">
      <c r="A224" s="161" t="str">
        <f>VLOOKUP(C224,품목코드!$B$2:$C$293,2,FALSE)</f>
        <v>AC-ABE-00001</v>
      </c>
      <c r="B224" s="21" t="s">
        <v>80</v>
      </c>
      <c r="C224" s="20" t="s">
        <v>85</v>
      </c>
      <c r="D224" s="162" t="s">
        <v>86</v>
      </c>
      <c r="E224" s="20" t="s">
        <v>16</v>
      </c>
      <c r="F224" s="24">
        <v>16290</v>
      </c>
      <c r="G224" s="163">
        <v>2021</v>
      </c>
      <c r="H224" s="164">
        <f t="shared" ca="1" si="18"/>
        <v>44501</v>
      </c>
      <c r="I224" s="161">
        <f t="shared" ca="1" si="24"/>
        <v>11</v>
      </c>
      <c r="J224" s="165">
        <f t="shared" ca="1" si="25"/>
        <v>179190</v>
      </c>
      <c r="K224" s="164">
        <f t="shared" ca="1" si="26"/>
        <v>44493</v>
      </c>
      <c r="L224" s="164">
        <f t="shared" ca="1" si="21"/>
        <v>44566</v>
      </c>
      <c r="M224" s="161">
        <f t="shared" ca="1" si="27"/>
        <v>73</v>
      </c>
    </row>
    <row r="225" spans="1:13">
      <c r="A225" s="161" t="str">
        <f>VLOOKUP(C225,품목코드!$B$2:$C$293,2,FALSE)</f>
        <v>AC-ABF-00001</v>
      </c>
      <c r="B225" s="21" t="s">
        <v>80</v>
      </c>
      <c r="C225" s="20" t="s">
        <v>87</v>
      </c>
      <c r="D225" s="162" t="s">
        <v>88</v>
      </c>
      <c r="E225" s="20" t="s">
        <v>16</v>
      </c>
      <c r="F225" s="24">
        <v>12180</v>
      </c>
      <c r="G225" s="163">
        <v>2021</v>
      </c>
      <c r="H225" s="164">
        <f t="shared" ca="1" si="18"/>
        <v>44212</v>
      </c>
      <c r="I225" s="161">
        <f t="shared" ca="1" si="24"/>
        <v>35</v>
      </c>
      <c r="J225" s="165">
        <f t="shared" ca="1" si="25"/>
        <v>426300</v>
      </c>
      <c r="K225" s="164">
        <f t="shared" ca="1" si="26"/>
        <v>44209</v>
      </c>
      <c r="L225" s="164">
        <f t="shared" ca="1" si="21"/>
        <v>44299</v>
      </c>
      <c r="M225" s="161">
        <f t="shared" ca="1" si="27"/>
        <v>90</v>
      </c>
    </row>
    <row r="226" spans="1:13">
      <c r="A226" s="161" t="str">
        <f>VLOOKUP(C226,품목코드!$B$2:$C$293,2,FALSE)</f>
        <v>AC-ABG-00001</v>
      </c>
      <c r="B226" s="21" t="s">
        <v>80</v>
      </c>
      <c r="C226" s="21" t="s">
        <v>89</v>
      </c>
      <c r="D226" s="166" t="s">
        <v>90</v>
      </c>
      <c r="E226" s="21" t="s">
        <v>91</v>
      </c>
      <c r="F226" s="31">
        <v>12860000</v>
      </c>
      <c r="G226" s="163">
        <v>2021</v>
      </c>
      <c r="H226" s="164">
        <f t="shared" ca="1" si="18"/>
        <v>44466</v>
      </c>
      <c r="I226" s="161">
        <f t="shared" ca="1" si="24"/>
        <v>24</v>
      </c>
      <c r="J226" s="165">
        <f t="shared" ca="1" si="25"/>
        <v>308640000</v>
      </c>
      <c r="K226" s="164">
        <f t="shared" ca="1" si="26"/>
        <v>44446</v>
      </c>
      <c r="L226" s="164">
        <f t="shared" ca="1" si="21"/>
        <v>44592</v>
      </c>
      <c r="M226" s="161">
        <f t="shared" ca="1" si="27"/>
        <v>146</v>
      </c>
    </row>
    <row r="227" spans="1:13">
      <c r="A227" s="161" t="str">
        <f>VLOOKUP(C227,품목코드!$B$2:$C$293,2,FALSE)</f>
        <v>AC-ABH-00001</v>
      </c>
      <c r="B227" s="21" t="s">
        <v>80</v>
      </c>
      <c r="C227" s="20" t="s">
        <v>93</v>
      </c>
      <c r="D227" s="162" t="s">
        <v>94</v>
      </c>
      <c r="E227" s="20" t="s">
        <v>95</v>
      </c>
      <c r="F227" s="88">
        <v>3410000</v>
      </c>
      <c r="G227" s="163">
        <v>2021</v>
      </c>
      <c r="H227" s="164">
        <f t="shared" ca="1" si="18"/>
        <v>44324</v>
      </c>
      <c r="I227" s="161">
        <f t="shared" ca="1" si="24"/>
        <v>28</v>
      </c>
      <c r="J227" s="165">
        <f t="shared" ca="1" si="25"/>
        <v>95480000</v>
      </c>
      <c r="K227" s="164">
        <f t="shared" ca="1" si="26"/>
        <v>44317</v>
      </c>
      <c r="L227" s="164">
        <f t="shared" ca="1" si="21"/>
        <v>44486</v>
      </c>
      <c r="M227" s="161">
        <f t="shared" ca="1" si="27"/>
        <v>169</v>
      </c>
    </row>
    <row r="228" spans="1:13">
      <c r="A228" s="161" t="str">
        <f>VLOOKUP(C228,품목코드!$B$2:$C$293,2,FALSE)</f>
        <v>AC-ABI-00001</v>
      </c>
      <c r="B228" s="21" t="s">
        <v>80</v>
      </c>
      <c r="C228" s="20" t="s">
        <v>96</v>
      </c>
      <c r="D228" s="162" t="s">
        <v>97</v>
      </c>
      <c r="E228" s="20" t="s">
        <v>16</v>
      </c>
      <c r="F228" s="24">
        <v>24300</v>
      </c>
      <c r="G228" s="163">
        <v>2021</v>
      </c>
      <c r="H228" s="164">
        <f t="shared" ca="1" si="18"/>
        <v>44229</v>
      </c>
      <c r="I228" s="161">
        <f t="shared" ca="1" si="24"/>
        <v>41</v>
      </c>
      <c r="J228" s="165">
        <f t="shared" ca="1" si="25"/>
        <v>996300</v>
      </c>
      <c r="K228" s="164">
        <f t="shared" ca="1" si="26"/>
        <v>44206</v>
      </c>
      <c r="L228" s="164">
        <f t="shared" ca="1" si="21"/>
        <v>44331</v>
      </c>
      <c r="M228" s="161">
        <f t="shared" ca="1" si="27"/>
        <v>125</v>
      </c>
    </row>
    <row r="229" spans="1:13">
      <c r="A229" s="161" t="str">
        <f>VLOOKUP(C229,품목코드!$B$2:$C$293,2,FALSE)</f>
        <v>AC-ABJ-00001</v>
      </c>
      <c r="B229" s="21" t="s">
        <v>80</v>
      </c>
      <c r="C229" s="20" t="s">
        <v>98</v>
      </c>
      <c r="D229" s="162" t="s">
        <v>99</v>
      </c>
      <c r="E229" s="20" t="s">
        <v>16</v>
      </c>
      <c r="F229" s="24">
        <v>5000</v>
      </c>
      <c r="G229" s="163">
        <v>2021</v>
      </c>
      <c r="H229" s="164">
        <f t="shared" ca="1" si="18"/>
        <v>44199</v>
      </c>
      <c r="I229" s="161">
        <f t="shared" ca="1" si="24"/>
        <v>9</v>
      </c>
      <c r="J229" s="165">
        <f t="shared" ca="1" si="25"/>
        <v>45000</v>
      </c>
      <c r="K229" s="164">
        <f t="shared" ca="1" si="26"/>
        <v>44197</v>
      </c>
      <c r="L229" s="164">
        <f t="shared" ca="1" si="21"/>
        <v>44374</v>
      </c>
      <c r="M229" s="161">
        <f t="shared" ca="1" si="27"/>
        <v>177</v>
      </c>
    </row>
    <row r="230" spans="1:13">
      <c r="A230" s="161" t="str">
        <f>VLOOKUP(C230,품목코드!$B$2:$C$293,2,FALSE)</f>
        <v>AC-ABK-00001</v>
      </c>
      <c r="B230" s="21" t="s">
        <v>80</v>
      </c>
      <c r="C230" s="20" t="s">
        <v>100</v>
      </c>
      <c r="D230" s="162" t="s">
        <v>101</v>
      </c>
      <c r="E230" s="21" t="s">
        <v>95</v>
      </c>
      <c r="F230" s="24">
        <v>3985000</v>
      </c>
      <c r="G230" s="163">
        <v>2021</v>
      </c>
      <c r="H230" s="164">
        <f t="shared" ca="1" si="18"/>
        <v>44375</v>
      </c>
      <c r="I230" s="161">
        <f t="shared" ca="1" si="24"/>
        <v>21</v>
      </c>
      <c r="J230" s="165">
        <f t="shared" ca="1" si="25"/>
        <v>83685000</v>
      </c>
      <c r="K230" s="164">
        <f t="shared" ca="1" si="26"/>
        <v>44374</v>
      </c>
      <c r="L230" s="164">
        <f t="shared" ca="1" si="21"/>
        <v>44399</v>
      </c>
      <c r="M230" s="161">
        <f t="shared" ca="1" si="27"/>
        <v>25</v>
      </c>
    </row>
    <row r="231" spans="1:13">
      <c r="A231" s="161" t="str">
        <f>VLOOKUP(C231,품목코드!$B$2:$C$293,2,FALSE)</f>
        <v>AC-ABL-00001</v>
      </c>
      <c r="B231" s="21" t="s">
        <v>80</v>
      </c>
      <c r="C231" s="20" t="s">
        <v>102</v>
      </c>
      <c r="D231" s="162" t="s">
        <v>103</v>
      </c>
      <c r="E231" s="20" t="s">
        <v>95</v>
      </c>
      <c r="F231" s="31">
        <v>3198000</v>
      </c>
      <c r="G231" s="163">
        <v>2021</v>
      </c>
      <c r="H231" s="164">
        <f t="shared" ca="1" si="18"/>
        <v>44476</v>
      </c>
      <c r="I231" s="161">
        <f t="shared" ca="1" si="24"/>
        <v>25</v>
      </c>
      <c r="J231" s="165">
        <f t="shared" ca="1" si="25"/>
        <v>79950000</v>
      </c>
      <c r="K231" s="164">
        <f t="shared" ca="1" si="26"/>
        <v>44475</v>
      </c>
      <c r="L231" s="164">
        <f t="shared" ca="1" si="21"/>
        <v>44583</v>
      </c>
      <c r="M231" s="161">
        <f t="shared" ca="1" si="27"/>
        <v>108</v>
      </c>
    </row>
    <row r="232" spans="1:13">
      <c r="A232" s="161" t="str">
        <f>VLOOKUP(C232,품목코드!$B$2:$C$293,2,FALSE)</f>
        <v>AC-ABM-00001</v>
      </c>
      <c r="B232" s="21" t="s">
        <v>80</v>
      </c>
      <c r="C232" s="21" t="s">
        <v>104</v>
      </c>
      <c r="D232" s="166" t="s">
        <v>103</v>
      </c>
      <c r="E232" s="20" t="s">
        <v>16</v>
      </c>
      <c r="F232" s="31">
        <v>47800</v>
      </c>
      <c r="G232" s="163">
        <v>2021</v>
      </c>
      <c r="H232" s="164">
        <f t="shared" ca="1" si="18"/>
        <v>44388</v>
      </c>
      <c r="I232" s="161">
        <f t="shared" ca="1" si="24"/>
        <v>42</v>
      </c>
      <c r="J232" s="165">
        <f t="shared" ca="1" si="25"/>
        <v>2007600</v>
      </c>
      <c r="K232" s="164">
        <f t="shared" ca="1" si="26"/>
        <v>44387</v>
      </c>
      <c r="L232" s="164">
        <f t="shared" ca="1" si="21"/>
        <v>44516</v>
      </c>
      <c r="M232" s="161">
        <f t="shared" ca="1" si="27"/>
        <v>129</v>
      </c>
    </row>
    <row r="233" spans="1:13">
      <c r="A233" s="161" t="str">
        <f>VLOOKUP(C233,품목코드!$B$2:$C$293,2,FALSE)</f>
        <v>AC-ABN-00001</v>
      </c>
      <c r="B233" s="21" t="s">
        <v>80</v>
      </c>
      <c r="C233" s="21" t="s">
        <v>105</v>
      </c>
      <c r="D233" s="166" t="s">
        <v>106</v>
      </c>
      <c r="E233" s="20" t="s">
        <v>16</v>
      </c>
      <c r="F233" s="31">
        <v>8000</v>
      </c>
      <c r="G233" s="163">
        <v>2021</v>
      </c>
      <c r="H233" s="164">
        <f t="shared" ca="1" si="18"/>
        <v>44256</v>
      </c>
      <c r="I233" s="161">
        <f t="shared" ca="1" si="24"/>
        <v>7</v>
      </c>
      <c r="J233" s="165">
        <f t="shared" ca="1" si="25"/>
        <v>56000</v>
      </c>
      <c r="K233" s="164">
        <f t="shared" ca="1" si="26"/>
        <v>44254</v>
      </c>
      <c r="L233" s="164">
        <f t="shared" ca="1" si="21"/>
        <v>44287</v>
      </c>
      <c r="M233" s="161">
        <f t="shared" ca="1" si="27"/>
        <v>33</v>
      </c>
    </row>
    <row r="234" spans="1:13">
      <c r="A234" s="161" t="str">
        <f>VLOOKUP(C234,품목코드!$B$2:$C$293,2,FALSE)</f>
        <v>AC-ABO-00001</v>
      </c>
      <c r="B234" s="21" t="s">
        <v>80</v>
      </c>
      <c r="C234" s="20" t="s">
        <v>107</v>
      </c>
      <c r="D234" s="162" t="s">
        <v>689</v>
      </c>
      <c r="E234" s="21" t="s">
        <v>42</v>
      </c>
      <c r="F234" s="31">
        <v>70000</v>
      </c>
      <c r="G234" s="163">
        <v>2021</v>
      </c>
      <c r="H234" s="164">
        <f t="shared" ca="1" si="18"/>
        <v>44229</v>
      </c>
      <c r="I234" s="161">
        <f t="shared" ca="1" si="24"/>
        <v>27</v>
      </c>
      <c r="J234" s="165">
        <f t="shared" ca="1" si="25"/>
        <v>1890000</v>
      </c>
      <c r="K234" s="164">
        <f t="shared" ca="1" si="26"/>
        <v>44210</v>
      </c>
      <c r="L234" s="164">
        <f t="shared" ca="1" si="21"/>
        <v>44373</v>
      </c>
      <c r="M234" s="161">
        <f t="shared" ca="1" si="27"/>
        <v>163</v>
      </c>
    </row>
    <row r="235" spans="1:13">
      <c r="A235" s="161" t="str">
        <f>VLOOKUP(C235,품목코드!$B$2:$C$293,2,FALSE)</f>
        <v>AC-ABP-00001</v>
      </c>
      <c r="B235" s="21" t="s">
        <v>80</v>
      </c>
      <c r="C235" s="20" t="s">
        <v>109</v>
      </c>
      <c r="D235" s="162" t="s">
        <v>110</v>
      </c>
      <c r="E235" s="20" t="s">
        <v>16</v>
      </c>
      <c r="F235" s="24">
        <v>31500</v>
      </c>
      <c r="G235" s="163">
        <v>2021</v>
      </c>
      <c r="H235" s="164">
        <f t="shared" ca="1" si="18"/>
        <v>44388</v>
      </c>
      <c r="I235" s="161">
        <f t="shared" ca="1" si="24"/>
        <v>44</v>
      </c>
      <c r="J235" s="165">
        <f t="shared" ca="1" si="25"/>
        <v>1386000</v>
      </c>
      <c r="K235" s="164">
        <f t="shared" ca="1" si="26"/>
        <v>44361</v>
      </c>
      <c r="L235" s="164">
        <f t="shared" ca="1" si="21"/>
        <v>44370</v>
      </c>
      <c r="M235" s="161">
        <f t="shared" ca="1" si="27"/>
        <v>9</v>
      </c>
    </row>
    <row r="236" spans="1:13">
      <c r="A236" s="161" t="str">
        <f>VLOOKUP(C236,품목코드!$B$2:$C$293,2,FALSE)</f>
        <v>AC-ABQ-00001</v>
      </c>
      <c r="B236" s="21" t="s">
        <v>80</v>
      </c>
      <c r="C236" s="20" t="s">
        <v>112</v>
      </c>
      <c r="D236" s="162" t="s">
        <v>113</v>
      </c>
      <c r="E236" s="20" t="s">
        <v>114</v>
      </c>
      <c r="F236" s="31">
        <v>5490</v>
      </c>
      <c r="G236" s="163">
        <v>2021</v>
      </c>
      <c r="H236" s="164">
        <f t="shared" ca="1" si="18"/>
        <v>44551</v>
      </c>
      <c r="I236" s="161">
        <f t="shared" ca="1" si="24"/>
        <v>26</v>
      </c>
      <c r="J236" s="165">
        <f t="shared" ca="1" si="25"/>
        <v>142740</v>
      </c>
      <c r="K236" s="164">
        <f t="shared" ca="1" si="26"/>
        <v>44540</v>
      </c>
      <c r="L236" s="164">
        <f t="shared" ca="1" si="21"/>
        <v>44682</v>
      </c>
      <c r="M236" s="161">
        <f t="shared" ca="1" si="27"/>
        <v>142</v>
      </c>
    </row>
    <row r="237" spans="1:13">
      <c r="A237" s="161" t="str">
        <f>VLOOKUP(C237,품목코드!$B$2:$C$293,2,FALSE)</f>
        <v>AC-ABR-00001</v>
      </c>
      <c r="B237" s="21" t="s">
        <v>80</v>
      </c>
      <c r="C237" s="20" t="s">
        <v>115</v>
      </c>
      <c r="D237" s="166" t="s">
        <v>116</v>
      </c>
      <c r="E237" s="21" t="s">
        <v>117</v>
      </c>
      <c r="F237" s="31">
        <v>3790</v>
      </c>
      <c r="G237" s="163">
        <v>2021</v>
      </c>
      <c r="H237" s="164">
        <f t="shared" ca="1" si="18"/>
        <v>44523</v>
      </c>
      <c r="I237" s="161">
        <f t="shared" ca="1" si="24"/>
        <v>30</v>
      </c>
      <c r="J237" s="165">
        <f t="shared" ca="1" si="25"/>
        <v>113700</v>
      </c>
      <c r="K237" s="164">
        <f t="shared" ca="1" si="26"/>
        <v>44506</v>
      </c>
      <c r="L237" s="164">
        <f t="shared" ca="1" si="21"/>
        <v>44660</v>
      </c>
      <c r="M237" s="161">
        <f t="shared" ca="1" si="27"/>
        <v>154</v>
      </c>
    </row>
    <row r="238" spans="1:13">
      <c r="A238" s="161" t="str">
        <f>VLOOKUP(C238,품목코드!$B$2:$C$293,2,FALSE)</f>
        <v>AD-ABS-00001</v>
      </c>
      <c r="B238" s="21" t="s">
        <v>118</v>
      </c>
      <c r="C238" s="20" t="s">
        <v>119</v>
      </c>
      <c r="D238" s="162" t="s">
        <v>120</v>
      </c>
      <c r="E238" s="20" t="s">
        <v>121</v>
      </c>
      <c r="F238" s="31">
        <v>35000</v>
      </c>
      <c r="G238" s="163">
        <v>2021</v>
      </c>
      <c r="H238" s="164">
        <f t="shared" ca="1" si="18"/>
        <v>44242</v>
      </c>
      <c r="I238" s="161">
        <f t="shared" ca="1" si="24"/>
        <v>39</v>
      </c>
      <c r="J238" s="165">
        <f t="shared" ca="1" si="25"/>
        <v>1365000</v>
      </c>
      <c r="K238" s="164">
        <f t="shared" ca="1" si="26"/>
        <v>44214</v>
      </c>
      <c r="L238" s="164">
        <f t="shared" ca="1" si="21"/>
        <v>44232</v>
      </c>
      <c r="M238" s="161">
        <f t="shared" ca="1" si="27"/>
        <v>18</v>
      </c>
    </row>
    <row r="239" spans="1:13">
      <c r="A239" s="161" t="str">
        <f>VLOOKUP(C239,품목코드!$B$2:$C$293,2,FALSE)</f>
        <v>AD-ABT-00001</v>
      </c>
      <c r="B239" s="21" t="s">
        <v>118</v>
      </c>
      <c r="C239" s="20" t="s">
        <v>122</v>
      </c>
      <c r="D239" s="162" t="s">
        <v>123</v>
      </c>
      <c r="E239" s="20" t="s">
        <v>124</v>
      </c>
      <c r="F239" s="31">
        <v>30000</v>
      </c>
      <c r="G239" s="163">
        <v>2021</v>
      </c>
      <c r="H239" s="164">
        <f t="shared" ca="1" si="18"/>
        <v>44539</v>
      </c>
      <c r="I239" s="161">
        <f t="shared" ca="1" si="24"/>
        <v>15</v>
      </c>
      <c r="J239" s="165">
        <f t="shared" ca="1" si="25"/>
        <v>450000</v>
      </c>
      <c r="K239" s="164">
        <f t="shared" ca="1" si="26"/>
        <v>44511</v>
      </c>
      <c r="L239" s="164">
        <f t="shared" ca="1" si="21"/>
        <v>44563</v>
      </c>
      <c r="M239" s="161">
        <f t="shared" ca="1" si="27"/>
        <v>52</v>
      </c>
    </row>
    <row r="240" spans="1:13">
      <c r="A240" s="161" t="str">
        <f>VLOOKUP(C240,품목코드!$B$2:$C$293,2,FALSE)</f>
        <v>AD-ABU-00001</v>
      </c>
      <c r="B240" s="21" t="s">
        <v>118</v>
      </c>
      <c r="C240" s="20" t="s">
        <v>125</v>
      </c>
      <c r="D240" s="162" t="s">
        <v>126</v>
      </c>
      <c r="E240" s="20" t="s">
        <v>124</v>
      </c>
      <c r="F240" s="31">
        <v>28000</v>
      </c>
      <c r="G240" s="163">
        <v>2021</v>
      </c>
      <c r="H240" s="164">
        <f t="shared" ca="1" si="18"/>
        <v>44518</v>
      </c>
      <c r="I240" s="161">
        <f t="shared" ca="1" si="24"/>
        <v>35</v>
      </c>
      <c r="J240" s="165">
        <f t="shared" ca="1" si="25"/>
        <v>980000</v>
      </c>
      <c r="K240" s="164">
        <f t="shared" ca="1" si="26"/>
        <v>44511</v>
      </c>
      <c r="L240" s="164">
        <f t="shared" ca="1" si="21"/>
        <v>44569</v>
      </c>
      <c r="M240" s="161">
        <f t="shared" ca="1" si="27"/>
        <v>58</v>
      </c>
    </row>
    <row r="241" spans="1:13">
      <c r="A241" s="161" t="str">
        <f>VLOOKUP(C241,품목코드!$B$2:$C$293,2,FALSE)</f>
        <v>AD-ABV-00001</v>
      </c>
      <c r="B241" s="21" t="s">
        <v>118</v>
      </c>
      <c r="C241" s="20" t="s">
        <v>127</v>
      </c>
      <c r="D241" s="162" t="s">
        <v>128</v>
      </c>
      <c r="E241" s="21" t="s">
        <v>130</v>
      </c>
      <c r="F241" s="31">
        <v>5100</v>
      </c>
      <c r="G241" s="163">
        <v>2021</v>
      </c>
      <c r="H241" s="164">
        <f t="shared" ca="1" si="18"/>
        <v>44389</v>
      </c>
      <c r="I241" s="161">
        <f t="shared" ca="1" si="24"/>
        <v>47</v>
      </c>
      <c r="J241" s="165">
        <f t="shared" ca="1" si="25"/>
        <v>239700</v>
      </c>
      <c r="K241" s="164">
        <f t="shared" ca="1" si="26"/>
        <v>44364</v>
      </c>
      <c r="L241" s="164">
        <f t="shared" ca="1" si="21"/>
        <v>44539</v>
      </c>
      <c r="M241" s="161">
        <f t="shared" ca="1" si="27"/>
        <v>175</v>
      </c>
    </row>
    <row r="242" spans="1:13">
      <c r="A242" s="161" t="str">
        <f>VLOOKUP(C242,품목코드!$B$2:$C$293,2,FALSE)</f>
        <v>AD-ABW-00001</v>
      </c>
      <c r="B242" s="21" t="s">
        <v>118</v>
      </c>
      <c r="C242" s="21" t="s">
        <v>131</v>
      </c>
      <c r="D242" s="166" t="s">
        <v>132</v>
      </c>
      <c r="E242" s="21" t="s">
        <v>130</v>
      </c>
      <c r="F242" s="31">
        <v>11500</v>
      </c>
      <c r="G242" s="163">
        <v>2021</v>
      </c>
      <c r="H242" s="164">
        <f t="shared" ca="1" si="18"/>
        <v>44288</v>
      </c>
      <c r="I242" s="161">
        <f t="shared" ca="1" si="24"/>
        <v>19</v>
      </c>
      <c r="J242" s="165">
        <f t="shared" ca="1" si="25"/>
        <v>218500</v>
      </c>
      <c r="K242" s="164">
        <f t="shared" ca="1" si="26"/>
        <v>44272</v>
      </c>
      <c r="L242" s="164">
        <f t="shared" ca="1" si="21"/>
        <v>44310</v>
      </c>
      <c r="M242" s="161">
        <f t="shared" ca="1" si="27"/>
        <v>38</v>
      </c>
    </row>
    <row r="243" spans="1:13">
      <c r="A243" s="161" t="str">
        <f>VLOOKUP(C243,품목코드!$B$2:$C$293,2,FALSE)</f>
        <v>AD-ABX-00001</v>
      </c>
      <c r="B243" s="21" t="s">
        <v>118</v>
      </c>
      <c r="C243" s="21" t="s">
        <v>133</v>
      </c>
      <c r="D243" s="166" t="s">
        <v>134</v>
      </c>
      <c r="E243" s="21" t="s">
        <v>130</v>
      </c>
      <c r="F243" s="31">
        <v>5200</v>
      </c>
      <c r="G243" s="163">
        <v>2021</v>
      </c>
      <c r="H243" s="164">
        <f t="shared" ca="1" si="18"/>
        <v>44518</v>
      </c>
      <c r="I243" s="161">
        <f t="shared" ca="1" si="24"/>
        <v>35</v>
      </c>
      <c r="J243" s="165">
        <f t="shared" ca="1" si="25"/>
        <v>182000</v>
      </c>
      <c r="K243" s="164">
        <f t="shared" ca="1" si="26"/>
        <v>44489</v>
      </c>
      <c r="L243" s="164">
        <f t="shared" ca="1" si="21"/>
        <v>44656</v>
      </c>
      <c r="M243" s="161">
        <f t="shared" ca="1" si="27"/>
        <v>167</v>
      </c>
    </row>
    <row r="244" spans="1:13">
      <c r="A244" s="161" t="str">
        <f>VLOOKUP(C244,품목코드!$B$2:$C$293,2,FALSE)</f>
        <v>AD-ABY-00001</v>
      </c>
      <c r="B244" s="21" t="s">
        <v>118</v>
      </c>
      <c r="C244" s="20" t="s">
        <v>135</v>
      </c>
      <c r="D244" s="162" t="s">
        <v>136</v>
      </c>
      <c r="E244" s="20" t="s">
        <v>124</v>
      </c>
      <c r="F244" s="31">
        <v>69040</v>
      </c>
      <c r="G244" s="163">
        <v>2021</v>
      </c>
      <c r="H244" s="164">
        <f t="shared" ca="1" si="18"/>
        <v>44475</v>
      </c>
      <c r="I244" s="161">
        <f t="shared" ca="1" si="24"/>
        <v>21</v>
      </c>
      <c r="J244" s="165">
        <f t="shared" ca="1" si="25"/>
        <v>1449840</v>
      </c>
      <c r="K244" s="164">
        <f t="shared" ca="1" si="26"/>
        <v>44456</v>
      </c>
      <c r="L244" s="164">
        <f t="shared" ca="1" si="21"/>
        <v>44533</v>
      </c>
      <c r="M244" s="161">
        <f t="shared" ca="1" si="27"/>
        <v>77</v>
      </c>
    </row>
    <row r="245" spans="1:13">
      <c r="A245" s="161" t="str">
        <f>VLOOKUP(C245,품목코드!$B$2:$C$293,2,FALSE)</f>
        <v>AD-ABZ-00001</v>
      </c>
      <c r="B245" s="21" t="s">
        <v>118</v>
      </c>
      <c r="C245" s="20" t="s">
        <v>137</v>
      </c>
      <c r="D245" s="166" t="s">
        <v>138</v>
      </c>
      <c r="E245" s="21" t="s">
        <v>139</v>
      </c>
      <c r="F245" s="31">
        <v>2100</v>
      </c>
      <c r="G245" s="163">
        <v>2021</v>
      </c>
      <c r="H245" s="164">
        <f t="shared" ref="H245:H301" ca="1" si="28">DATE(G245, RANDBETWEEN(1, 12), RANDBETWEEN(1, 28))</f>
        <v>44311</v>
      </c>
      <c r="I245" s="161">
        <f t="shared" ca="1" si="24"/>
        <v>12</v>
      </c>
      <c r="J245" s="165">
        <f t="shared" ca="1" si="25"/>
        <v>25200</v>
      </c>
      <c r="K245" s="164">
        <f t="shared" ca="1" si="26"/>
        <v>44296</v>
      </c>
      <c r="L245" s="164">
        <f t="shared" ref="L245:L301" ca="1" si="29">K245+ RANDBETWEEN(1, 180)</f>
        <v>44331</v>
      </c>
      <c r="M245" s="161">
        <f t="shared" ca="1" si="27"/>
        <v>35</v>
      </c>
    </row>
    <row r="246" spans="1:13">
      <c r="A246" s="161" t="str">
        <f>VLOOKUP(C246,품목코드!$B$2:$C$293,2,FALSE)</f>
        <v>AD-ACA-00001</v>
      </c>
      <c r="B246" s="21" t="s">
        <v>118</v>
      </c>
      <c r="C246" s="21" t="s">
        <v>140</v>
      </c>
      <c r="D246" s="166" t="s">
        <v>138</v>
      </c>
      <c r="E246" s="21" t="s">
        <v>139</v>
      </c>
      <c r="F246" s="31">
        <v>1900</v>
      </c>
      <c r="G246" s="163">
        <v>2021</v>
      </c>
      <c r="H246" s="164">
        <f t="shared" ca="1" si="28"/>
        <v>44197</v>
      </c>
      <c r="I246" s="161">
        <f t="shared" ca="1" si="24"/>
        <v>49</v>
      </c>
      <c r="J246" s="165">
        <f t="shared" ca="1" si="25"/>
        <v>93100</v>
      </c>
      <c r="K246" s="164">
        <f t="shared" ca="1" si="26"/>
        <v>44181</v>
      </c>
      <c r="L246" s="164">
        <f t="shared" ca="1" si="29"/>
        <v>44266</v>
      </c>
      <c r="M246" s="161">
        <f t="shared" ca="1" si="27"/>
        <v>85</v>
      </c>
    </row>
    <row r="247" spans="1:13">
      <c r="A247" s="161" t="str">
        <f>VLOOKUP(C247,품목코드!$B$2:$C$293,2,FALSE)</f>
        <v>AD-ACB-00001</v>
      </c>
      <c r="B247" s="21" t="s">
        <v>118</v>
      </c>
      <c r="C247" s="20" t="s">
        <v>141</v>
      </c>
      <c r="D247" s="166" t="s">
        <v>142</v>
      </c>
      <c r="E247" s="21" t="s">
        <v>139</v>
      </c>
      <c r="F247" s="31">
        <v>6300</v>
      </c>
      <c r="G247" s="163">
        <v>2021</v>
      </c>
      <c r="H247" s="164">
        <f t="shared" ca="1" si="28"/>
        <v>44489</v>
      </c>
      <c r="I247" s="161">
        <f t="shared" ca="1" si="24"/>
        <v>50</v>
      </c>
      <c r="J247" s="165">
        <f t="shared" ca="1" si="25"/>
        <v>315000</v>
      </c>
      <c r="K247" s="164">
        <f t="shared" ca="1" si="26"/>
        <v>44475</v>
      </c>
      <c r="L247" s="164">
        <f t="shared" ca="1" si="29"/>
        <v>44571</v>
      </c>
      <c r="M247" s="161">
        <f t="shared" ca="1" si="27"/>
        <v>96</v>
      </c>
    </row>
    <row r="248" spans="1:13">
      <c r="A248" s="161" t="str">
        <f>VLOOKUP(C248,품목코드!$B$2:$C$293,2,FALSE)</f>
        <v>AD-ACC-00001</v>
      </c>
      <c r="B248" s="21" t="s">
        <v>118</v>
      </c>
      <c r="C248" s="20" t="s">
        <v>143</v>
      </c>
      <c r="D248" s="166" t="s">
        <v>144</v>
      </c>
      <c r="E248" s="21" t="s">
        <v>139</v>
      </c>
      <c r="F248" s="31">
        <v>2400</v>
      </c>
      <c r="G248" s="163">
        <v>2021</v>
      </c>
      <c r="H248" s="164">
        <f t="shared" ca="1" si="28"/>
        <v>44204</v>
      </c>
      <c r="I248" s="161">
        <f t="shared" ca="1" si="24"/>
        <v>41</v>
      </c>
      <c r="J248" s="165">
        <f t="shared" ca="1" si="25"/>
        <v>98400</v>
      </c>
      <c r="K248" s="164">
        <f t="shared" ca="1" si="26"/>
        <v>44199</v>
      </c>
      <c r="L248" s="164">
        <f t="shared" ca="1" si="29"/>
        <v>44354</v>
      </c>
      <c r="M248" s="161">
        <f t="shared" ca="1" si="27"/>
        <v>155</v>
      </c>
    </row>
    <row r="249" spans="1:13">
      <c r="A249" s="161" t="str">
        <f>VLOOKUP(C249,품목코드!$B$2:$C$293,2,FALSE)</f>
        <v>AD-ACD-00001</v>
      </c>
      <c r="B249" s="21" t="s">
        <v>118</v>
      </c>
      <c r="C249" s="21" t="s">
        <v>145</v>
      </c>
      <c r="D249" s="166" t="s">
        <v>144</v>
      </c>
      <c r="E249" s="21" t="s">
        <v>139</v>
      </c>
      <c r="F249" s="31">
        <v>1900</v>
      </c>
      <c r="G249" s="163">
        <v>2021</v>
      </c>
      <c r="H249" s="164">
        <f t="shared" ca="1" si="28"/>
        <v>44354</v>
      </c>
      <c r="I249" s="161">
        <f t="shared" ca="1" si="24"/>
        <v>47</v>
      </c>
      <c r="J249" s="165">
        <f t="shared" ca="1" si="25"/>
        <v>89300</v>
      </c>
      <c r="K249" s="164">
        <f t="shared" ca="1" si="26"/>
        <v>44348</v>
      </c>
      <c r="L249" s="164">
        <f t="shared" ca="1" si="29"/>
        <v>44473</v>
      </c>
      <c r="M249" s="161">
        <f t="shared" ca="1" si="27"/>
        <v>125</v>
      </c>
    </row>
    <row r="250" spans="1:13">
      <c r="A250" s="161" t="str">
        <f>VLOOKUP(C250,품목코드!$B$2:$C$293,2,FALSE)</f>
        <v>AD-ACE-00001</v>
      </c>
      <c r="B250" s="21" t="s">
        <v>118</v>
      </c>
      <c r="C250" s="20" t="s">
        <v>146</v>
      </c>
      <c r="D250" s="166" t="s">
        <v>147</v>
      </c>
      <c r="E250" s="21" t="s">
        <v>139</v>
      </c>
      <c r="F250" s="31">
        <v>6400</v>
      </c>
      <c r="G250" s="163">
        <v>2021</v>
      </c>
      <c r="H250" s="164">
        <f t="shared" ca="1" si="28"/>
        <v>44206</v>
      </c>
      <c r="I250" s="161">
        <f t="shared" ca="1" si="24"/>
        <v>39</v>
      </c>
      <c r="J250" s="165">
        <f t="shared" ca="1" si="25"/>
        <v>249600</v>
      </c>
      <c r="K250" s="164">
        <f t="shared" ca="1" si="26"/>
        <v>44179</v>
      </c>
      <c r="L250" s="164">
        <f t="shared" ca="1" si="29"/>
        <v>44193</v>
      </c>
      <c r="M250" s="161">
        <f t="shared" ca="1" si="27"/>
        <v>14</v>
      </c>
    </row>
    <row r="251" spans="1:13">
      <c r="A251" s="161" t="str">
        <f>VLOOKUP(C251,품목코드!$B$2:$C$293,2,FALSE)</f>
        <v>AE-ACF-00001</v>
      </c>
      <c r="B251" s="21" t="s">
        <v>148</v>
      </c>
      <c r="C251" s="21" t="s">
        <v>149</v>
      </c>
      <c r="D251" s="166" t="s">
        <v>150</v>
      </c>
      <c r="E251" s="21" t="s">
        <v>114</v>
      </c>
      <c r="F251" s="31">
        <v>700</v>
      </c>
      <c r="G251" s="163">
        <v>2021</v>
      </c>
      <c r="H251" s="164">
        <f t="shared" ca="1" si="28"/>
        <v>44461</v>
      </c>
      <c r="I251" s="161">
        <f t="shared" ca="1" si="24"/>
        <v>24</v>
      </c>
      <c r="J251" s="165">
        <f t="shared" ca="1" si="25"/>
        <v>16800</v>
      </c>
      <c r="K251" s="164">
        <f t="shared" ca="1" si="26"/>
        <v>44443</v>
      </c>
      <c r="L251" s="164">
        <f t="shared" ca="1" si="29"/>
        <v>44493</v>
      </c>
      <c r="M251" s="161">
        <f t="shared" ca="1" si="27"/>
        <v>50</v>
      </c>
    </row>
    <row r="252" spans="1:13">
      <c r="A252" s="161" t="str">
        <f>VLOOKUP(C252,품목코드!$B$2:$C$293,2,FALSE)</f>
        <v>AE-ACG-00001</v>
      </c>
      <c r="B252" s="21" t="s">
        <v>148</v>
      </c>
      <c r="C252" s="21" t="s">
        <v>151</v>
      </c>
      <c r="D252" s="166" t="s">
        <v>152</v>
      </c>
      <c r="E252" s="21" t="s">
        <v>23</v>
      </c>
      <c r="F252" s="31">
        <v>63000</v>
      </c>
      <c r="G252" s="163">
        <v>2021</v>
      </c>
      <c r="H252" s="164">
        <f t="shared" ca="1" si="28"/>
        <v>44455</v>
      </c>
      <c r="I252" s="161">
        <f t="shared" ca="1" si="24"/>
        <v>39</v>
      </c>
      <c r="J252" s="165">
        <f t="shared" ca="1" si="25"/>
        <v>2457000</v>
      </c>
      <c r="K252" s="164">
        <f t="shared" ca="1" si="26"/>
        <v>44444</v>
      </c>
      <c r="L252" s="164">
        <f t="shared" ca="1" si="29"/>
        <v>44543</v>
      </c>
      <c r="M252" s="161">
        <f t="shared" ca="1" si="27"/>
        <v>99</v>
      </c>
    </row>
    <row r="253" spans="1:13">
      <c r="A253" s="161" t="str">
        <f>VLOOKUP(C253,품목코드!$B$2:$C$293,2,FALSE)</f>
        <v>AE-ACH-00001</v>
      </c>
      <c r="B253" s="21" t="s">
        <v>148</v>
      </c>
      <c r="C253" s="21" t="s">
        <v>153</v>
      </c>
      <c r="D253" s="166" t="s">
        <v>154</v>
      </c>
      <c r="E253" s="21" t="s">
        <v>68</v>
      </c>
      <c r="F253" s="31">
        <v>29520</v>
      </c>
      <c r="G253" s="163">
        <v>2021</v>
      </c>
      <c r="H253" s="164">
        <f t="shared" ca="1" si="28"/>
        <v>44362</v>
      </c>
      <c r="I253" s="161">
        <f t="shared" ca="1" si="24"/>
        <v>47</v>
      </c>
      <c r="J253" s="165">
        <f t="shared" ca="1" si="25"/>
        <v>1387440</v>
      </c>
      <c r="K253" s="164">
        <f t="shared" ca="1" si="26"/>
        <v>44333</v>
      </c>
      <c r="L253" s="164">
        <f t="shared" ca="1" si="29"/>
        <v>44340</v>
      </c>
      <c r="M253" s="161">
        <f t="shared" ca="1" si="27"/>
        <v>7</v>
      </c>
    </row>
    <row r="254" spans="1:13">
      <c r="A254" s="161" t="str">
        <f>VLOOKUP(C254,품목코드!$B$2:$C$293,2,FALSE)</f>
        <v>AE-ACI-00001</v>
      </c>
      <c r="B254" s="21" t="s">
        <v>148</v>
      </c>
      <c r="C254" s="21" t="s">
        <v>155</v>
      </c>
      <c r="D254" s="166" t="s">
        <v>156</v>
      </c>
      <c r="E254" s="20" t="s">
        <v>157</v>
      </c>
      <c r="F254" s="31">
        <v>11000</v>
      </c>
      <c r="G254" s="163">
        <v>2021</v>
      </c>
      <c r="H254" s="164">
        <f t="shared" ca="1" si="28"/>
        <v>44325</v>
      </c>
      <c r="I254" s="161">
        <f t="shared" ca="1" si="24"/>
        <v>23</v>
      </c>
      <c r="J254" s="165">
        <f t="shared" ca="1" si="25"/>
        <v>253000</v>
      </c>
      <c r="K254" s="164">
        <f t="shared" ca="1" si="26"/>
        <v>44314</v>
      </c>
      <c r="L254" s="164">
        <f t="shared" ca="1" si="29"/>
        <v>44416</v>
      </c>
      <c r="M254" s="161">
        <f t="shared" ca="1" si="27"/>
        <v>102</v>
      </c>
    </row>
    <row r="255" spans="1:13">
      <c r="A255" s="161" t="str">
        <f>VLOOKUP(C255,품목코드!$B$2:$C$293,2,FALSE)</f>
        <v>AE-ACJ-00001</v>
      </c>
      <c r="B255" s="21" t="s">
        <v>148</v>
      </c>
      <c r="C255" s="21" t="s">
        <v>158</v>
      </c>
      <c r="D255" s="166" t="s">
        <v>159</v>
      </c>
      <c r="E255" s="21" t="s">
        <v>68</v>
      </c>
      <c r="F255" s="31">
        <v>7600</v>
      </c>
      <c r="G255" s="163">
        <v>2021</v>
      </c>
      <c r="H255" s="164">
        <f t="shared" ca="1" si="28"/>
        <v>44352</v>
      </c>
      <c r="I255" s="161">
        <f t="shared" ca="1" si="24"/>
        <v>41</v>
      </c>
      <c r="J255" s="165">
        <f t="shared" ca="1" si="25"/>
        <v>311600</v>
      </c>
      <c r="K255" s="164">
        <f t="shared" ca="1" si="26"/>
        <v>44332</v>
      </c>
      <c r="L255" s="164">
        <f t="shared" ca="1" si="29"/>
        <v>44502</v>
      </c>
      <c r="M255" s="161">
        <f t="shared" ca="1" si="27"/>
        <v>170</v>
      </c>
    </row>
    <row r="256" spans="1:13">
      <c r="A256" s="161" t="str">
        <f>VLOOKUP(C256,품목코드!$B$2:$C$293,2,FALSE)</f>
        <v>AE-ACK-00001</v>
      </c>
      <c r="B256" s="21" t="s">
        <v>148</v>
      </c>
      <c r="C256" s="21" t="s">
        <v>160</v>
      </c>
      <c r="D256" s="166" t="s">
        <v>161</v>
      </c>
      <c r="E256" s="20" t="s">
        <v>157</v>
      </c>
      <c r="F256" s="31">
        <v>8500</v>
      </c>
      <c r="G256" s="163">
        <v>2021</v>
      </c>
      <c r="H256" s="164">
        <f t="shared" ca="1" si="28"/>
        <v>44265</v>
      </c>
      <c r="I256" s="161">
        <f t="shared" ca="1" si="24"/>
        <v>3</v>
      </c>
      <c r="J256" s="165">
        <f t="shared" ca="1" si="25"/>
        <v>25500</v>
      </c>
      <c r="K256" s="164">
        <f t="shared" ca="1" si="26"/>
        <v>44239</v>
      </c>
      <c r="L256" s="164">
        <f t="shared" ca="1" si="29"/>
        <v>44379</v>
      </c>
      <c r="M256" s="161">
        <f t="shared" ca="1" si="27"/>
        <v>140</v>
      </c>
    </row>
    <row r="257" spans="1:13">
      <c r="A257" s="161" t="str">
        <f>VLOOKUP(C257,품목코드!$B$2:$C$293,2,FALSE)</f>
        <v>AE-ACL-00001</v>
      </c>
      <c r="B257" s="21" t="s">
        <v>148</v>
      </c>
      <c r="C257" s="21" t="s">
        <v>162</v>
      </c>
      <c r="D257" s="166" t="s">
        <v>690</v>
      </c>
      <c r="E257" s="21" t="s">
        <v>691</v>
      </c>
      <c r="F257" s="31">
        <v>94900</v>
      </c>
      <c r="G257" s="163">
        <v>2021</v>
      </c>
      <c r="H257" s="164">
        <f t="shared" ca="1" si="28"/>
        <v>44309</v>
      </c>
      <c r="I257" s="161">
        <f t="shared" ca="1" si="24"/>
        <v>6</v>
      </c>
      <c r="J257" s="165">
        <f t="shared" ca="1" si="25"/>
        <v>569400</v>
      </c>
      <c r="K257" s="164">
        <f t="shared" ca="1" si="26"/>
        <v>44307</v>
      </c>
      <c r="L257" s="164">
        <f t="shared" ca="1" si="29"/>
        <v>44314</v>
      </c>
      <c r="M257" s="161">
        <f t="shared" ca="1" si="27"/>
        <v>7</v>
      </c>
    </row>
    <row r="258" spans="1:13">
      <c r="A258" s="161" t="str">
        <f>VLOOKUP(C258,품목코드!$B$2:$C$293,2,FALSE)</f>
        <v>AE-ACM-00001</v>
      </c>
      <c r="B258" s="21" t="s">
        <v>148</v>
      </c>
      <c r="C258" s="20" t="s">
        <v>165</v>
      </c>
      <c r="D258" s="162" t="s">
        <v>166</v>
      </c>
      <c r="E258" s="21" t="s">
        <v>117</v>
      </c>
      <c r="F258" s="31">
        <v>79800</v>
      </c>
      <c r="G258" s="163">
        <v>2021</v>
      </c>
      <c r="H258" s="164">
        <f t="shared" ca="1" si="28"/>
        <v>44511</v>
      </c>
      <c r="I258" s="161">
        <f t="shared" ca="1" si="24"/>
        <v>42</v>
      </c>
      <c r="J258" s="165">
        <f t="shared" ca="1" si="25"/>
        <v>3351600</v>
      </c>
      <c r="K258" s="164">
        <f t="shared" ca="1" si="26"/>
        <v>44488</v>
      </c>
      <c r="L258" s="164">
        <f t="shared" ca="1" si="29"/>
        <v>44573</v>
      </c>
      <c r="M258" s="161">
        <f t="shared" ca="1" si="27"/>
        <v>85</v>
      </c>
    </row>
    <row r="259" spans="1:13">
      <c r="A259" s="161" t="str">
        <f>VLOOKUP(C259,품목코드!$B$2:$C$293,2,FALSE)</f>
        <v>AE-ACN-00001</v>
      </c>
      <c r="B259" s="21" t="s">
        <v>148</v>
      </c>
      <c r="C259" s="20" t="s">
        <v>167</v>
      </c>
      <c r="D259" s="166" t="s">
        <v>168</v>
      </c>
      <c r="E259" s="21" t="s">
        <v>117</v>
      </c>
      <c r="F259" s="31">
        <v>274800</v>
      </c>
      <c r="G259" s="163">
        <v>2021</v>
      </c>
      <c r="H259" s="164">
        <f t="shared" ca="1" si="28"/>
        <v>44325</v>
      </c>
      <c r="I259" s="161">
        <f t="shared" ref="I259:I322" ca="1" si="30">RANDBETWEEN(0, 50)</f>
        <v>49</v>
      </c>
      <c r="J259" s="165">
        <f t="shared" ref="J259:J315" ca="1" si="31">F259*I259</f>
        <v>13465200</v>
      </c>
      <c r="K259" s="164">
        <f t="shared" ref="K259:K315" ca="1" si="32">H259 - RANDBETWEEN(0, 30)</f>
        <v>44307</v>
      </c>
      <c r="L259" s="164">
        <f t="shared" ca="1" si="29"/>
        <v>44421</v>
      </c>
      <c r="M259" s="161">
        <f t="shared" ref="M259:M315" ca="1" si="33">L259-K259</f>
        <v>114</v>
      </c>
    </row>
    <row r="260" spans="1:13">
      <c r="A260" s="161" t="str">
        <f>VLOOKUP(C260,품목코드!$B$2:$C$293,2,FALSE)</f>
        <v>AE-ACO-00001</v>
      </c>
      <c r="B260" s="21" t="s">
        <v>148</v>
      </c>
      <c r="C260" s="21" t="s">
        <v>169</v>
      </c>
      <c r="D260" s="166" t="s">
        <v>692</v>
      </c>
      <c r="E260" s="21" t="s">
        <v>117</v>
      </c>
      <c r="F260" s="31">
        <v>62800</v>
      </c>
      <c r="G260" s="163">
        <v>2021</v>
      </c>
      <c r="H260" s="164">
        <f t="shared" ca="1" si="28"/>
        <v>44544</v>
      </c>
      <c r="I260" s="161">
        <f t="shared" ca="1" si="30"/>
        <v>47</v>
      </c>
      <c r="J260" s="165">
        <f t="shared" ca="1" si="31"/>
        <v>2951600</v>
      </c>
      <c r="K260" s="164">
        <f t="shared" ca="1" si="32"/>
        <v>44540</v>
      </c>
      <c r="L260" s="164">
        <f t="shared" ca="1" si="29"/>
        <v>44665</v>
      </c>
      <c r="M260" s="161">
        <f t="shared" ca="1" si="33"/>
        <v>125</v>
      </c>
    </row>
    <row r="261" spans="1:13">
      <c r="A261" s="161" t="str">
        <f>VLOOKUP(C261,품목코드!$B$2:$C$293,2,FALSE)</f>
        <v>AE-ACP-00001</v>
      </c>
      <c r="B261" s="21" t="s">
        <v>148</v>
      </c>
      <c r="C261" s="21" t="s">
        <v>171</v>
      </c>
      <c r="D261" s="166" t="s">
        <v>693</v>
      </c>
      <c r="E261" s="21" t="s">
        <v>23</v>
      </c>
      <c r="F261" s="31">
        <v>1000000</v>
      </c>
      <c r="G261" s="163">
        <v>2021</v>
      </c>
      <c r="H261" s="164">
        <f t="shared" ca="1" si="28"/>
        <v>44558</v>
      </c>
      <c r="I261" s="161">
        <f t="shared" ca="1" si="30"/>
        <v>40</v>
      </c>
      <c r="J261" s="165">
        <f t="shared" ca="1" si="31"/>
        <v>40000000</v>
      </c>
      <c r="K261" s="164">
        <f t="shared" ca="1" si="32"/>
        <v>44534</v>
      </c>
      <c r="L261" s="164">
        <f t="shared" ca="1" si="29"/>
        <v>44657</v>
      </c>
      <c r="M261" s="161">
        <f t="shared" ca="1" si="33"/>
        <v>123</v>
      </c>
    </row>
    <row r="262" spans="1:13">
      <c r="A262" s="161" t="str">
        <f>VLOOKUP(C262,품목코드!$B$2:$C$293,2,FALSE)</f>
        <v>AE-ACQ-00001</v>
      </c>
      <c r="B262" s="21" t="s">
        <v>148</v>
      </c>
      <c r="C262" s="21" t="s">
        <v>173</v>
      </c>
      <c r="D262" s="166" t="s">
        <v>174</v>
      </c>
      <c r="E262" s="21" t="s">
        <v>65</v>
      </c>
      <c r="F262" s="31">
        <v>74200</v>
      </c>
      <c r="G262" s="163">
        <v>2021</v>
      </c>
      <c r="H262" s="164">
        <f t="shared" ca="1" si="28"/>
        <v>44261</v>
      </c>
      <c r="I262" s="161">
        <f t="shared" ca="1" si="30"/>
        <v>23</v>
      </c>
      <c r="J262" s="165">
        <f t="shared" ca="1" si="31"/>
        <v>1706600</v>
      </c>
      <c r="K262" s="164">
        <f t="shared" ca="1" si="32"/>
        <v>44245</v>
      </c>
      <c r="L262" s="164">
        <f t="shared" ca="1" si="29"/>
        <v>44325</v>
      </c>
      <c r="M262" s="161">
        <f t="shared" ca="1" si="33"/>
        <v>80</v>
      </c>
    </row>
    <row r="263" spans="1:13">
      <c r="A263" s="161" t="str">
        <f>VLOOKUP(C263,품목코드!$B$2:$C$293,2,FALSE)</f>
        <v>AF-ACR-00001</v>
      </c>
      <c r="B263" s="21" t="s">
        <v>182</v>
      </c>
      <c r="C263" s="21" t="s">
        <v>183</v>
      </c>
      <c r="D263" s="162" t="s">
        <v>184</v>
      </c>
      <c r="E263" s="21" t="s">
        <v>42</v>
      </c>
      <c r="F263" s="31">
        <v>70</v>
      </c>
      <c r="G263" s="163">
        <v>2021</v>
      </c>
      <c r="H263" s="164">
        <f t="shared" ca="1" si="28"/>
        <v>44471</v>
      </c>
      <c r="I263" s="161">
        <f t="shared" ca="1" si="30"/>
        <v>8</v>
      </c>
      <c r="J263" s="165">
        <f t="shared" ca="1" si="31"/>
        <v>560</v>
      </c>
      <c r="K263" s="164">
        <f t="shared" ca="1" si="32"/>
        <v>44456</v>
      </c>
      <c r="L263" s="164">
        <f t="shared" ca="1" si="29"/>
        <v>44562</v>
      </c>
      <c r="M263" s="161">
        <f t="shared" ca="1" si="33"/>
        <v>106</v>
      </c>
    </row>
    <row r="264" spans="1:13">
      <c r="A264" s="161" t="str">
        <f>VLOOKUP(C264,품목코드!$B$2:$C$293,2,FALSE)</f>
        <v>AF-ACS-00001</v>
      </c>
      <c r="B264" s="21" t="s">
        <v>182</v>
      </c>
      <c r="C264" s="21" t="s">
        <v>185</v>
      </c>
      <c r="D264" s="166" t="s">
        <v>186</v>
      </c>
      <c r="E264" s="21" t="s">
        <v>42</v>
      </c>
      <c r="F264" s="31">
        <v>700</v>
      </c>
      <c r="G264" s="163">
        <v>2021</v>
      </c>
      <c r="H264" s="164">
        <f t="shared" ca="1" si="28"/>
        <v>44392</v>
      </c>
      <c r="I264" s="161">
        <f t="shared" ca="1" si="30"/>
        <v>42</v>
      </c>
      <c r="J264" s="165">
        <f t="shared" ca="1" si="31"/>
        <v>29400</v>
      </c>
      <c r="K264" s="164">
        <f t="shared" ca="1" si="32"/>
        <v>44362</v>
      </c>
      <c r="L264" s="164">
        <f t="shared" ca="1" si="29"/>
        <v>44492</v>
      </c>
      <c r="M264" s="161">
        <f t="shared" ca="1" si="33"/>
        <v>130</v>
      </c>
    </row>
    <row r="265" spans="1:13">
      <c r="A265" s="161" t="str">
        <f>VLOOKUP(C265,품목코드!$B$2:$C$293,2,FALSE)</f>
        <v>AF-ACT-00001</v>
      </c>
      <c r="B265" s="21" t="s">
        <v>182</v>
      </c>
      <c r="C265" s="21" t="s">
        <v>187</v>
      </c>
      <c r="D265" s="166" t="s">
        <v>188</v>
      </c>
      <c r="E265" s="21" t="s">
        <v>68</v>
      </c>
      <c r="F265" s="31">
        <v>380</v>
      </c>
      <c r="G265" s="163">
        <v>2021</v>
      </c>
      <c r="H265" s="164">
        <f t="shared" ca="1" si="28"/>
        <v>44271</v>
      </c>
      <c r="I265" s="161">
        <f t="shared" ca="1" si="30"/>
        <v>32</v>
      </c>
      <c r="J265" s="165">
        <f t="shared" ca="1" si="31"/>
        <v>12160</v>
      </c>
      <c r="K265" s="164">
        <f t="shared" ca="1" si="32"/>
        <v>44261</v>
      </c>
      <c r="L265" s="164">
        <f t="shared" ca="1" si="29"/>
        <v>44427</v>
      </c>
      <c r="M265" s="161">
        <f t="shared" ca="1" si="33"/>
        <v>166</v>
      </c>
    </row>
    <row r="266" spans="1:13">
      <c r="A266" s="161" t="str">
        <f>VLOOKUP(C266,품목코드!$B$2:$C$293,2,FALSE)</f>
        <v>AF-ACU-00001</v>
      </c>
      <c r="B266" s="21" t="s">
        <v>182</v>
      </c>
      <c r="C266" s="21" t="s">
        <v>189</v>
      </c>
      <c r="D266" s="166" t="s">
        <v>190</v>
      </c>
      <c r="E266" s="20" t="s">
        <v>157</v>
      </c>
      <c r="F266" s="31">
        <v>140000</v>
      </c>
      <c r="G266" s="163">
        <v>2021</v>
      </c>
      <c r="H266" s="164">
        <f t="shared" ca="1" si="28"/>
        <v>44508</v>
      </c>
      <c r="I266" s="161">
        <f t="shared" ca="1" si="30"/>
        <v>46</v>
      </c>
      <c r="J266" s="165">
        <f t="shared" ca="1" si="31"/>
        <v>6440000</v>
      </c>
      <c r="K266" s="164">
        <f t="shared" ca="1" si="32"/>
        <v>44486</v>
      </c>
      <c r="L266" s="164">
        <f t="shared" ca="1" si="29"/>
        <v>44550</v>
      </c>
      <c r="M266" s="161">
        <f t="shared" ca="1" si="33"/>
        <v>64</v>
      </c>
    </row>
    <row r="267" spans="1:13">
      <c r="A267" s="161" t="str">
        <f>VLOOKUP(C267,품목코드!$B$2:$C$293,2,FALSE)</f>
        <v>AF-ACV-00001</v>
      </c>
      <c r="B267" s="21" t="s">
        <v>182</v>
      </c>
      <c r="C267" s="20" t="s">
        <v>191</v>
      </c>
      <c r="D267" s="162" t="s">
        <v>192</v>
      </c>
      <c r="E267" s="21" t="s">
        <v>193</v>
      </c>
      <c r="F267" s="31">
        <v>8000</v>
      </c>
      <c r="G267" s="163">
        <v>2021</v>
      </c>
      <c r="H267" s="164">
        <f t="shared" ca="1" si="28"/>
        <v>44417</v>
      </c>
      <c r="I267" s="161">
        <f t="shared" ca="1" si="30"/>
        <v>40</v>
      </c>
      <c r="J267" s="165">
        <f t="shared" ca="1" si="31"/>
        <v>320000</v>
      </c>
      <c r="K267" s="164">
        <f t="shared" ca="1" si="32"/>
        <v>44410</v>
      </c>
      <c r="L267" s="164">
        <f t="shared" ca="1" si="29"/>
        <v>44504</v>
      </c>
      <c r="M267" s="161">
        <f t="shared" ca="1" si="33"/>
        <v>94</v>
      </c>
    </row>
    <row r="268" spans="1:13">
      <c r="A268" s="161" t="str">
        <f>VLOOKUP(C268,품목코드!$B$2:$C$293,2,FALSE)</f>
        <v>AF-ACW-00001</v>
      </c>
      <c r="B268" s="21" t="s">
        <v>182</v>
      </c>
      <c r="C268" s="21" t="s">
        <v>198</v>
      </c>
      <c r="D268" s="166" t="s">
        <v>199</v>
      </c>
      <c r="E268" s="20" t="s">
        <v>157</v>
      </c>
      <c r="F268" s="31">
        <v>27000</v>
      </c>
      <c r="G268" s="163">
        <v>2021</v>
      </c>
      <c r="H268" s="164">
        <f t="shared" ca="1" si="28"/>
        <v>44511</v>
      </c>
      <c r="I268" s="161">
        <f t="shared" ca="1" si="30"/>
        <v>5</v>
      </c>
      <c r="J268" s="165">
        <f t="shared" ca="1" si="31"/>
        <v>135000</v>
      </c>
      <c r="K268" s="164">
        <f t="shared" ca="1" si="32"/>
        <v>44506</v>
      </c>
      <c r="L268" s="164">
        <f t="shared" ca="1" si="29"/>
        <v>44655</v>
      </c>
      <c r="M268" s="161">
        <f t="shared" ca="1" si="33"/>
        <v>149</v>
      </c>
    </row>
    <row r="269" spans="1:13">
      <c r="A269" s="161" t="str">
        <f>VLOOKUP(C269,품목코드!$B$2:$C$293,2,FALSE)</f>
        <v>AF-ACX-00001</v>
      </c>
      <c r="B269" s="21" t="s">
        <v>182</v>
      </c>
      <c r="C269" s="21" t="s">
        <v>200</v>
      </c>
      <c r="D269" s="166" t="s">
        <v>201</v>
      </c>
      <c r="E269" s="20" t="s">
        <v>202</v>
      </c>
      <c r="F269" s="31">
        <v>33000</v>
      </c>
      <c r="G269" s="163">
        <v>2021</v>
      </c>
      <c r="H269" s="164">
        <f t="shared" ca="1" si="28"/>
        <v>44329</v>
      </c>
      <c r="I269" s="161">
        <f t="shared" ca="1" si="30"/>
        <v>42</v>
      </c>
      <c r="J269" s="165">
        <f t="shared" ca="1" si="31"/>
        <v>1386000</v>
      </c>
      <c r="K269" s="164">
        <f t="shared" ca="1" si="32"/>
        <v>44302</v>
      </c>
      <c r="L269" s="164">
        <f t="shared" ca="1" si="29"/>
        <v>44343</v>
      </c>
      <c r="M269" s="161">
        <f t="shared" ca="1" si="33"/>
        <v>41</v>
      </c>
    </row>
    <row r="270" spans="1:13">
      <c r="A270" s="161" t="str">
        <f>VLOOKUP(C270,품목코드!$B$2:$C$293,2,FALSE)</f>
        <v>AF-ACY-00001</v>
      </c>
      <c r="B270" s="21" t="s">
        <v>182</v>
      </c>
      <c r="C270" s="21" t="s">
        <v>203</v>
      </c>
      <c r="D270" s="166" t="s">
        <v>204</v>
      </c>
      <c r="E270" s="21" t="s">
        <v>205</v>
      </c>
      <c r="F270" s="31">
        <v>50000</v>
      </c>
      <c r="G270" s="163">
        <v>2021</v>
      </c>
      <c r="H270" s="164">
        <f t="shared" ca="1" si="28"/>
        <v>44484</v>
      </c>
      <c r="I270" s="161">
        <f t="shared" ca="1" si="30"/>
        <v>28</v>
      </c>
      <c r="J270" s="165">
        <f t="shared" ca="1" si="31"/>
        <v>1400000</v>
      </c>
      <c r="K270" s="164">
        <f t="shared" ca="1" si="32"/>
        <v>44465</v>
      </c>
      <c r="L270" s="164">
        <f t="shared" ca="1" si="29"/>
        <v>44622</v>
      </c>
      <c r="M270" s="161">
        <f t="shared" ca="1" si="33"/>
        <v>157</v>
      </c>
    </row>
    <row r="271" spans="1:13">
      <c r="A271" s="161" t="str">
        <f>VLOOKUP(C271,품목코드!$B$2:$C$293,2,FALSE)</f>
        <v>AF-ACZ-00001</v>
      </c>
      <c r="B271" s="21" t="s">
        <v>182</v>
      </c>
      <c r="C271" s="21" t="s">
        <v>206</v>
      </c>
      <c r="D271" s="166" t="s">
        <v>207</v>
      </c>
      <c r="E271" s="21" t="s">
        <v>208</v>
      </c>
      <c r="F271" s="31">
        <v>2080</v>
      </c>
      <c r="G271" s="163">
        <v>2021</v>
      </c>
      <c r="H271" s="164">
        <f t="shared" ca="1" si="28"/>
        <v>44410</v>
      </c>
      <c r="I271" s="161">
        <f t="shared" ca="1" si="30"/>
        <v>27</v>
      </c>
      <c r="J271" s="165">
        <f t="shared" ca="1" si="31"/>
        <v>56160</v>
      </c>
      <c r="K271" s="164">
        <f t="shared" ca="1" si="32"/>
        <v>44387</v>
      </c>
      <c r="L271" s="164">
        <f t="shared" ca="1" si="29"/>
        <v>44561</v>
      </c>
      <c r="M271" s="161">
        <f t="shared" ca="1" si="33"/>
        <v>174</v>
      </c>
    </row>
    <row r="272" spans="1:13">
      <c r="A272" s="161" t="str">
        <f>VLOOKUP(C272,품목코드!$B$2:$C$293,2,FALSE)</f>
        <v>AF-ADA-00001</v>
      </c>
      <c r="B272" s="21" t="s">
        <v>182</v>
      </c>
      <c r="C272" s="20" t="s">
        <v>209</v>
      </c>
      <c r="D272" s="162" t="s">
        <v>210</v>
      </c>
      <c r="E272" s="20" t="s">
        <v>20</v>
      </c>
      <c r="F272" s="24">
        <v>1700000</v>
      </c>
      <c r="G272" s="163">
        <v>2021</v>
      </c>
      <c r="H272" s="164">
        <f t="shared" ca="1" si="28"/>
        <v>44478</v>
      </c>
      <c r="I272" s="161">
        <f t="shared" ca="1" si="30"/>
        <v>24</v>
      </c>
      <c r="J272" s="165">
        <f t="shared" ca="1" si="31"/>
        <v>40800000</v>
      </c>
      <c r="K272" s="164">
        <f t="shared" ca="1" si="32"/>
        <v>44449</v>
      </c>
      <c r="L272" s="164">
        <f t="shared" ca="1" si="29"/>
        <v>44480</v>
      </c>
      <c r="M272" s="161">
        <f t="shared" ca="1" si="33"/>
        <v>31</v>
      </c>
    </row>
    <row r="273" spans="1:13">
      <c r="A273" s="161" t="str">
        <f>VLOOKUP(C273,품목코드!$B$2:$C$293,2,FALSE)</f>
        <v>AF-ADB-00001</v>
      </c>
      <c r="B273" s="21" t="s">
        <v>182</v>
      </c>
      <c r="C273" s="21" t="s">
        <v>211</v>
      </c>
      <c r="D273" s="170" t="s">
        <v>696</v>
      </c>
      <c r="E273" s="21" t="s">
        <v>213</v>
      </c>
      <c r="F273" s="24">
        <v>87980</v>
      </c>
      <c r="G273" s="163">
        <v>2021</v>
      </c>
      <c r="H273" s="164">
        <f t="shared" ca="1" si="28"/>
        <v>44235</v>
      </c>
      <c r="I273" s="161">
        <f t="shared" ca="1" si="30"/>
        <v>32</v>
      </c>
      <c r="J273" s="165">
        <f t="shared" ca="1" si="31"/>
        <v>2815360</v>
      </c>
      <c r="K273" s="164">
        <f t="shared" ca="1" si="32"/>
        <v>44221</v>
      </c>
      <c r="L273" s="164">
        <f t="shared" ca="1" si="29"/>
        <v>44356</v>
      </c>
      <c r="M273" s="161">
        <f t="shared" ca="1" si="33"/>
        <v>135</v>
      </c>
    </row>
    <row r="274" spans="1:13">
      <c r="A274" s="161" t="str">
        <f>VLOOKUP(C274,품목코드!$B$2:$C$293,2,FALSE)</f>
        <v>AF-ADC-00001</v>
      </c>
      <c r="B274" s="21" t="s">
        <v>182</v>
      </c>
      <c r="C274" s="20" t="s">
        <v>214</v>
      </c>
      <c r="D274" s="166" t="s">
        <v>215</v>
      </c>
      <c r="E274" s="20" t="s">
        <v>16</v>
      </c>
      <c r="F274" s="31">
        <v>9000</v>
      </c>
      <c r="G274" s="163">
        <v>2021</v>
      </c>
      <c r="H274" s="164">
        <f t="shared" ca="1" si="28"/>
        <v>44303</v>
      </c>
      <c r="I274" s="161">
        <f t="shared" ca="1" si="30"/>
        <v>14</v>
      </c>
      <c r="J274" s="165">
        <f t="shared" ca="1" si="31"/>
        <v>126000</v>
      </c>
      <c r="K274" s="164">
        <f t="shared" ca="1" si="32"/>
        <v>44273</v>
      </c>
      <c r="L274" s="164">
        <f t="shared" ca="1" si="29"/>
        <v>44428</v>
      </c>
      <c r="M274" s="161">
        <f t="shared" ca="1" si="33"/>
        <v>155</v>
      </c>
    </row>
    <row r="275" spans="1:13">
      <c r="A275" s="161" t="str">
        <f>VLOOKUP(C275,품목코드!$B$2:$C$293,2,FALSE)</f>
        <v>AF-ADD-00001</v>
      </c>
      <c r="B275" s="21" t="s">
        <v>182</v>
      </c>
      <c r="C275" s="20" t="s">
        <v>216</v>
      </c>
      <c r="D275" s="166" t="s">
        <v>217</v>
      </c>
      <c r="E275" s="20" t="s">
        <v>157</v>
      </c>
      <c r="F275" s="31">
        <v>7620</v>
      </c>
      <c r="G275" s="163">
        <v>2021</v>
      </c>
      <c r="H275" s="164">
        <f t="shared" ca="1" si="28"/>
        <v>44207</v>
      </c>
      <c r="I275" s="161">
        <f t="shared" ca="1" si="30"/>
        <v>36</v>
      </c>
      <c r="J275" s="165">
        <f t="shared" ca="1" si="31"/>
        <v>274320</v>
      </c>
      <c r="K275" s="164">
        <f t="shared" ca="1" si="32"/>
        <v>44198</v>
      </c>
      <c r="L275" s="164">
        <f t="shared" ca="1" si="29"/>
        <v>44273</v>
      </c>
      <c r="M275" s="161">
        <f t="shared" ca="1" si="33"/>
        <v>75</v>
      </c>
    </row>
    <row r="276" spans="1:13">
      <c r="A276" s="161" t="str">
        <f>VLOOKUP(C276,품목코드!$B$2:$C$293,2,FALSE)</f>
        <v>AF-ADE-00001</v>
      </c>
      <c r="B276" s="21" t="s">
        <v>182</v>
      </c>
      <c r="C276" s="21" t="s">
        <v>218</v>
      </c>
      <c r="D276" s="166" t="s">
        <v>219</v>
      </c>
      <c r="E276" s="21" t="s">
        <v>220</v>
      </c>
      <c r="F276" s="31">
        <v>66000</v>
      </c>
      <c r="G276" s="163">
        <v>2021</v>
      </c>
      <c r="H276" s="164">
        <f t="shared" ca="1" si="28"/>
        <v>44251</v>
      </c>
      <c r="I276" s="161">
        <f t="shared" ca="1" si="30"/>
        <v>36</v>
      </c>
      <c r="J276" s="165">
        <f t="shared" ca="1" si="31"/>
        <v>2376000</v>
      </c>
      <c r="K276" s="164">
        <f t="shared" ca="1" si="32"/>
        <v>44222</v>
      </c>
      <c r="L276" s="164">
        <f t="shared" ca="1" si="29"/>
        <v>44376</v>
      </c>
      <c r="M276" s="161">
        <f t="shared" ca="1" si="33"/>
        <v>154</v>
      </c>
    </row>
    <row r="277" spans="1:13">
      <c r="A277" s="161" t="str">
        <f>VLOOKUP(C277,품목코드!$B$2:$C$293,2,FALSE)</f>
        <v>AF-ADF-00001</v>
      </c>
      <c r="B277" s="21" t="s">
        <v>182</v>
      </c>
      <c r="C277" s="21" t="s">
        <v>221</v>
      </c>
      <c r="D277" s="166" t="s">
        <v>222</v>
      </c>
      <c r="E277" s="21" t="s">
        <v>220</v>
      </c>
      <c r="F277" s="31">
        <v>221000</v>
      </c>
      <c r="G277" s="163">
        <v>2021</v>
      </c>
      <c r="H277" s="164">
        <f t="shared" ca="1" si="28"/>
        <v>44359</v>
      </c>
      <c r="I277" s="161">
        <f t="shared" ca="1" si="30"/>
        <v>40</v>
      </c>
      <c r="J277" s="165">
        <f t="shared" ca="1" si="31"/>
        <v>8840000</v>
      </c>
      <c r="K277" s="164">
        <f t="shared" ca="1" si="32"/>
        <v>44348</v>
      </c>
      <c r="L277" s="164">
        <f t="shared" ca="1" si="29"/>
        <v>44417</v>
      </c>
      <c r="M277" s="161">
        <f t="shared" ca="1" si="33"/>
        <v>69</v>
      </c>
    </row>
    <row r="278" spans="1:13">
      <c r="A278" s="161" t="str">
        <f>VLOOKUP(C278,품목코드!$B$2:$C$293,2,FALSE)</f>
        <v>AF-ADG-00001</v>
      </c>
      <c r="B278" s="21" t="s">
        <v>182</v>
      </c>
      <c r="C278" s="21" t="s">
        <v>223</v>
      </c>
      <c r="D278" s="166" t="s">
        <v>224</v>
      </c>
      <c r="E278" s="21" t="s">
        <v>220</v>
      </c>
      <c r="F278" s="31">
        <v>97000</v>
      </c>
      <c r="G278" s="163">
        <v>2021</v>
      </c>
      <c r="H278" s="164">
        <f t="shared" ca="1" si="28"/>
        <v>44317</v>
      </c>
      <c r="I278" s="161">
        <f t="shared" ca="1" si="30"/>
        <v>24</v>
      </c>
      <c r="J278" s="165">
        <f t="shared" ca="1" si="31"/>
        <v>2328000</v>
      </c>
      <c r="K278" s="164">
        <f t="shared" ca="1" si="32"/>
        <v>44301</v>
      </c>
      <c r="L278" s="164">
        <f t="shared" ca="1" si="29"/>
        <v>44427</v>
      </c>
      <c r="M278" s="161">
        <f t="shared" ca="1" si="33"/>
        <v>126</v>
      </c>
    </row>
    <row r="279" spans="1:13">
      <c r="A279" s="161" t="str">
        <f>VLOOKUP(C279,품목코드!$B$2:$C$293,2,FALSE)</f>
        <v>AF-ADH-00001</v>
      </c>
      <c r="B279" s="21" t="s">
        <v>182</v>
      </c>
      <c r="C279" s="21" t="s">
        <v>225</v>
      </c>
      <c r="D279" s="166" t="s">
        <v>226</v>
      </c>
      <c r="E279" s="21" t="s">
        <v>220</v>
      </c>
      <c r="F279" s="31">
        <v>119350</v>
      </c>
      <c r="G279" s="163">
        <v>2021</v>
      </c>
      <c r="H279" s="164">
        <f t="shared" ca="1" si="28"/>
        <v>44394</v>
      </c>
      <c r="I279" s="161">
        <f t="shared" ca="1" si="30"/>
        <v>28</v>
      </c>
      <c r="J279" s="165">
        <f t="shared" ca="1" si="31"/>
        <v>3341800</v>
      </c>
      <c r="K279" s="164">
        <f t="shared" ca="1" si="32"/>
        <v>44387</v>
      </c>
      <c r="L279" s="164">
        <f t="shared" ca="1" si="29"/>
        <v>44390</v>
      </c>
      <c r="M279" s="161">
        <f t="shared" ca="1" si="33"/>
        <v>3</v>
      </c>
    </row>
    <row r="280" spans="1:13">
      <c r="A280" s="161" t="str">
        <f>VLOOKUP(C280,품목코드!$B$2:$C$293,2,FALSE)</f>
        <v>AF-ADI-00001</v>
      </c>
      <c r="B280" s="21" t="s">
        <v>182</v>
      </c>
      <c r="C280" s="21" t="s">
        <v>227</v>
      </c>
      <c r="D280" s="166" t="s">
        <v>697</v>
      </c>
      <c r="E280" s="20" t="s">
        <v>157</v>
      </c>
      <c r="F280" s="31">
        <v>16000</v>
      </c>
      <c r="G280" s="163">
        <v>2021</v>
      </c>
      <c r="H280" s="164">
        <f t="shared" ca="1" si="28"/>
        <v>44263</v>
      </c>
      <c r="I280" s="161">
        <f t="shared" ca="1" si="30"/>
        <v>50</v>
      </c>
      <c r="J280" s="165">
        <f t="shared" ca="1" si="31"/>
        <v>800000</v>
      </c>
      <c r="K280" s="164">
        <f t="shared" ca="1" si="32"/>
        <v>44261</v>
      </c>
      <c r="L280" s="164">
        <f t="shared" ca="1" si="29"/>
        <v>44431</v>
      </c>
      <c r="M280" s="161">
        <f t="shared" ca="1" si="33"/>
        <v>170</v>
      </c>
    </row>
    <row r="281" spans="1:13">
      <c r="A281" s="161" t="str">
        <f>VLOOKUP(C281,품목코드!$B$2:$C$293,2,FALSE)</f>
        <v>AF-ADJ-00001</v>
      </c>
      <c r="B281" s="21" t="s">
        <v>182</v>
      </c>
      <c r="C281" s="21" t="s">
        <v>229</v>
      </c>
      <c r="D281" s="162" t="s">
        <v>230</v>
      </c>
      <c r="E281" s="20" t="s">
        <v>157</v>
      </c>
      <c r="F281" s="31">
        <v>8400</v>
      </c>
      <c r="G281" s="163">
        <v>2021</v>
      </c>
      <c r="H281" s="164">
        <f t="shared" ca="1" si="28"/>
        <v>44485</v>
      </c>
      <c r="I281" s="161">
        <f t="shared" ca="1" si="30"/>
        <v>22</v>
      </c>
      <c r="J281" s="165">
        <f t="shared" ca="1" si="31"/>
        <v>184800</v>
      </c>
      <c r="K281" s="164">
        <f t="shared" ca="1" si="32"/>
        <v>44465</v>
      </c>
      <c r="L281" s="164">
        <f t="shared" ca="1" si="29"/>
        <v>44559</v>
      </c>
      <c r="M281" s="161">
        <f t="shared" ca="1" si="33"/>
        <v>94</v>
      </c>
    </row>
    <row r="282" spans="1:13">
      <c r="A282" s="161" t="str">
        <f>VLOOKUP(C282,품목코드!$B$2:$C$293,2,FALSE)</f>
        <v>AF-ADK-00001</v>
      </c>
      <c r="B282" s="21" t="s">
        <v>182</v>
      </c>
      <c r="C282" s="20" t="s">
        <v>231</v>
      </c>
      <c r="D282" s="162" t="s">
        <v>698</v>
      </c>
      <c r="E282" s="21" t="s">
        <v>42</v>
      </c>
      <c r="F282" s="31">
        <v>1940</v>
      </c>
      <c r="G282" s="163">
        <v>2021</v>
      </c>
      <c r="H282" s="164">
        <f t="shared" ca="1" si="28"/>
        <v>44479</v>
      </c>
      <c r="I282" s="161">
        <f t="shared" ca="1" si="30"/>
        <v>24</v>
      </c>
      <c r="J282" s="165">
        <f t="shared" ca="1" si="31"/>
        <v>46560</v>
      </c>
      <c r="K282" s="164">
        <f t="shared" ca="1" si="32"/>
        <v>44460</v>
      </c>
      <c r="L282" s="164">
        <f t="shared" ca="1" si="29"/>
        <v>44562</v>
      </c>
      <c r="M282" s="161">
        <f t="shared" ca="1" si="33"/>
        <v>102</v>
      </c>
    </row>
    <row r="283" spans="1:13">
      <c r="A283" s="161" t="str">
        <f>VLOOKUP(C283,품목코드!$B$2:$C$293,2,FALSE)</f>
        <v>AF-ADL-00001</v>
      </c>
      <c r="B283" s="21" t="s">
        <v>182</v>
      </c>
      <c r="C283" s="21" t="s">
        <v>233</v>
      </c>
      <c r="D283" s="166" t="s">
        <v>234</v>
      </c>
      <c r="E283" s="20" t="s">
        <v>157</v>
      </c>
      <c r="F283" s="31">
        <v>8320</v>
      </c>
      <c r="G283" s="163">
        <v>2021</v>
      </c>
      <c r="H283" s="164">
        <f t="shared" ca="1" si="28"/>
        <v>44416</v>
      </c>
      <c r="I283" s="161">
        <f t="shared" ca="1" si="30"/>
        <v>44</v>
      </c>
      <c r="J283" s="165">
        <f t="shared" ca="1" si="31"/>
        <v>366080</v>
      </c>
      <c r="K283" s="164">
        <f t="shared" ca="1" si="32"/>
        <v>44410</v>
      </c>
      <c r="L283" s="164">
        <f t="shared" ca="1" si="29"/>
        <v>44565</v>
      </c>
      <c r="M283" s="161">
        <f t="shared" ca="1" si="33"/>
        <v>155</v>
      </c>
    </row>
    <row r="284" spans="1:13">
      <c r="A284" s="161" t="str">
        <f>VLOOKUP(C284,품목코드!$B$2:$C$293,2,FALSE)</f>
        <v>AF-ADM-00001</v>
      </c>
      <c r="B284" s="21" t="s">
        <v>182</v>
      </c>
      <c r="C284" s="20" t="s">
        <v>699</v>
      </c>
      <c r="D284" s="162" t="s">
        <v>700</v>
      </c>
      <c r="E284" s="21" t="s">
        <v>42</v>
      </c>
      <c r="F284" s="31">
        <v>29500</v>
      </c>
      <c r="G284" s="163">
        <v>2021</v>
      </c>
      <c r="H284" s="164">
        <f t="shared" ca="1" si="28"/>
        <v>44383</v>
      </c>
      <c r="I284" s="161">
        <f t="shared" ca="1" si="30"/>
        <v>29</v>
      </c>
      <c r="J284" s="165">
        <f t="shared" ca="1" si="31"/>
        <v>855500</v>
      </c>
      <c r="K284" s="164">
        <f t="shared" ca="1" si="32"/>
        <v>44375</v>
      </c>
      <c r="L284" s="164">
        <f t="shared" ca="1" si="29"/>
        <v>44516</v>
      </c>
      <c r="M284" s="161">
        <f t="shared" ca="1" si="33"/>
        <v>141</v>
      </c>
    </row>
    <row r="285" spans="1:13">
      <c r="A285" s="161" t="str">
        <f>VLOOKUP(C285,품목코드!$B$2:$C$293,2,FALSE)</f>
        <v>AF-ADN-00001</v>
      </c>
      <c r="B285" s="21" t="s">
        <v>182</v>
      </c>
      <c r="C285" s="21" t="s">
        <v>237</v>
      </c>
      <c r="D285" s="166" t="s">
        <v>238</v>
      </c>
      <c r="E285" s="20" t="s">
        <v>157</v>
      </c>
      <c r="F285" s="31">
        <v>8200</v>
      </c>
      <c r="G285" s="163">
        <v>2021</v>
      </c>
      <c r="H285" s="164">
        <f t="shared" ca="1" si="28"/>
        <v>44365</v>
      </c>
      <c r="I285" s="161">
        <f t="shared" ca="1" si="30"/>
        <v>1</v>
      </c>
      <c r="J285" s="165">
        <f t="shared" ca="1" si="31"/>
        <v>8200</v>
      </c>
      <c r="K285" s="164">
        <f t="shared" ca="1" si="32"/>
        <v>44351</v>
      </c>
      <c r="L285" s="164">
        <f t="shared" ca="1" si="29"/>
        <v>44499</v>
      </c>
      <c r="M285" s="161">
        <f t="shared" ca="1" si="33"/>
        <v>148</v>
      </c>
    </row>
    <row r="286" spans="1:13">
      <c r="A286" s="161" t="str">
        <f>VLOOKUP(C286,품목코드!$B$2:$C$293,2,FALSE)</f>
        <v>AF-ADO-00001</v>
      </c>
      <c r="B286" s="21" t="s">
        <v>182</v>
      </c>
      <c r="C286" s="20" t="s">
        <v>239</v>
      </c>
      <c r="D286" s="162" t="s">
        <v>240</v>
      </c>
      <c r="E286" s="21" t="s">
        <v>42</v>
      </c>
      <c r="F286" s="31">
        <v>3900</v>
      </c>
      <c r="G286" s="163">
        <v>2021</v>
      </c>
      <c r="H286" s="164">
        <f t="shared" ca="1" si="28"/>
        <v>44421</v>
      </c>
      <c r="I286" s="161">
        <f t="shared" ca="1" si="30"/>
        <v>19</v>
      </c>
      <c r="J286" s="165">
        <f t="shared" ca="1" si="31"/>
        <v>74100</v>
      </c>
      <c r="K286" s="164">
        <f t="shared" ca="1" si="32"/>
        <v>44394</v>
      </c>
      <c r="L286" s="164">
        <f t="shared" ca="1" si="29"/>
        <v>44507</v>
      </c>
      <c r="M286" s="161">
        <f t="shared" ca="1" si="33"/>
        <v>113</v>
      </c>
    </row>
    <row r="287" spans="1:13">
      <c r="A287" s="161" t="str">
        <f>VLOOKUP(C287,품목코드!$B$2:$C$293,2,FALSE)</f>
        <v>AG-ADP-00001</v>
      </c>
      <c r="B287" s="21" t="s">
        <v>241</v>
      </c>
      <c r="C287" s="20" t="s">
        <v>242</v>
      </c>
      <c r="D287" s="162" t="s">
        <v>243</v>
      </c>
      <c r="E287" s="20" t="s">
        <v>244</v>
      </c>
      <c r="F287" s="31">
        <v>2200</v>
      </c>
      <c r="G287" s="163">
        <v>2021</v>
      </c>
      <c r="H287" s="164">
        <f t="shared" ca="1" si="28"/>
        <v>44391</v>
      </c>
      <c r="I287" s="161">
        <f t="shared" ca="1" si="30"/>
        <v>24</v>
      </c>
      <c r="J287" s="165">
        <f t="shared" ca="1" si="31"/>
        <v>52800</v>
      </c>
      <c r="K287" s="164">
        <f t="shared" ca="1" si="32"/>
        <v>44380</v>
      </c>
      <c r="L287" s="164">
        <f t="shared" ca="1" si="29"/>
        <v>44529</v>
      </c>
      <c r="M287" s="161">
        <f t="shared" ca="1" si="33"/>
        <v>149</v>
      </c>
    </row>
    <row r="288" spans="1:13">
      <c r="A288" s="161" t="str">
        <f>VLOOKUP(C288,품목코드!$B$2:$C$293,2,FALSE)</f>
        <v>AG-ADP-00001</v>
      </c>
      <c r="B288" s="21" t="s">
        <v>241</v>
      </c>
      <c r="C288" s="20" t="s">
        <v>245</v>
      </c>
      <c r="D288" s="162" t="s">
        <v>246</v>
      </c>
      <c r="E288" s="20" t="s">
        <v>50</v>
      </c>
      <c r="F288" s="31">
        <v>2980</v>
      </c>
      <c r="G288" s="163">
        <v>2021</v>
      </c>
      <c r="H288" s="164">
        <f t="shared" ca="1" si="28"/>
        <v>44394</v>
      </c>
      <c r="I288" s="161">
        <f t="shared" ca="1" si="30"/>
        <v>6</v>
      </c>
      <c r="J288" s="165">
        <f t="shared" ca="1" si="31"/>
        <v>17880</v>
      </c>
      <c r="K288" s="164">
        <f t="shared" ca="1" si="32"/>
        <v>44390</v>
      </c>
      <c r="L288" s="164">
        <f t="shared" ca="1" si="29"/>
        <v>44507</v>
      </c>
      <c r="M288" s="161">
        <f t="shared" ca="1" si="33"/>
        <v>117</v>
      </c>
    </row>
    <row r="289" spans="1:13">
      <c r="A289" s="161" t="str">
        <f>VLOOKUP(C289,품목코드!$B$2:$C$293,2,FALSE)</f>
        <v>AG-ADQ-00001</v>
      </c>
      <c r="B289" s="21" t="s">
        <v>241</v>
      </c>
      <c r="C289" s="20" t="s">
        <v>247</v>
      </c>
      <c r="D289" s="162" t="s">
        <v>248</v>
      </c>
      <c r="E289" s="20" t="s">
        <v>50</v>
      </c>
      <c r="F289" s="31">
        <v>4950</v>
      </c>
      <c r="G289" s="163">
        <v>2021</v>
      </c>
      <c r="H289" s="164">
        <f t="shared" ca="1" si="28"/>
        <v>44338</v>
      </c>
      <c r="I289" s="161">
        <f t="shared" ca="1" si="30"/>
        <v>21</v>
      </c>
      <c r="J289" s="165">
        <f t="shared" ca="1" si="31"/>
        <v>103950</v>
      </c>
      <c r="K289" s="164">
        <f t="shared" ca="1" si="32"/>
        <v>44311</v>
      </c>
      <c r="L289" s="164">
        <f t="shared" ca="1" si="29"/>
        <v>44312</v>
      </c>
      <c r="M289" s="161">
        <f t="shared" ca="1" si="33"/>
        <v>1</v>
      </c>
    </row>
    <row r="290" spans="1:13">
      <c r="A290" s="161" t="str">
        <f>VLOOKUP(C290,품목코드!$B$2:$C$293,2,FALSE)</f>
        <v>AG-ADR-00001</v>
      </c>
      <c r="B290" s="21" t="s">
        <v>241</v>
      </c>
      <c r="C290" s="21" t="s">
        <v>249</v>
      </c>
      <c r="D290" s="166" t="s">
        <v>250</v>
      </c>
      <c r="E290" s="21" t="s">
        <v>50</v>
      </c>
      <c r="F290" s="31">
        <v>740</v>
      </c>
      <c r="G290" s="163">
        <v>2021</v>
      </c>
      <c r="H290" s="164">
        <f t="shared" ca="1" si="28"/>
        <v>44209</v>
      </c>
      <c r="I290" s="161">
        <f t="shared" ca="1" si="30"/>
        <v>14</v>
      </c>
      <c r="J290" s="165">
        <f t="shared" ca="1" si="31"/>
        <v>10360</v>
      </c>
      <c r="K290" s="164">
        <f t="shared" ca="1" si="32"/>
        <v>44205</v>
      </c>
      <c r="L290" s="164">
        <f t="shared" ca="1" si="29"/>
        <v>44234</v>
      </c>
      <c r="M290" s="161">
        <f t="shared" ca="1" si="33"/>
        <v>29</v>
      </c>
    </row>
    <row r="291" spans="1:13">
      <c r="A291" s="161" t="str">
        <f>VLOOKUP(C291,품목코드!$B$2:$C$293,2,FALSE)</f>
        <v>AG-ADS-00001</v>
      </c>
      <c r="B291" s="21" t="s">
        <v>241</v>
      </c>
      <c r="C291" s="20" t="s">
        <v>251</v>
      </c>
      <c r="D291" s="162" t="s">
        <v>252</v>
      </c>
      <c r="E291" s="21" t="s">
        <v>117</v>
      </c>
      <c r="F291" s="31">
        <v>3760</v>
      </c>
      <c r="G291" s="163">
        <v>2021</v>
      </c>
      <c r="H291" s="164">
        <f t="shared" ca="1" si="28"/>
        <v>44310</v>
      </c>
      <c r="I291" s="161">
        <f t="shared" ca="1" si="30"/>
        <v>46</v>
      </c>
      <c r="J291" s="165">
        <f t="shared" ca="1" si="31"/>
        <v>172960</v>
      </c>
      <c r="K291" s="164">
        <f t="shared" ca="1" si="32"/>
        <v>44304</v>
      </c>
      <c r="L291" s="164">
        <f t="shared" ca="1" si="29"/>
        <v>44453</v>
      </c>
      <c r="M291" s="161">
        <f t="shared" ca="1" si="33"/>
        <v>149</v>
      </c>
    </row>
    <row r="292" spans="1:13">
      <c r="A292" s="161" t="str">
        <f>VLOOKUP(C292,품목코드!$B$2:$C$293,2,FALSE)</f>
        <v>AG-ADT-00001</v>
      </c>
      <c r="B292" s="21" t="s">
        <v>241</v>
      </c>
      <c r="C292" s="20" t="s">
        <v>253</v>
      </c>
      <c r="D292" s="162" t="s">
        <v>254</v>
      </c>
      <c r="E292" s="20" t="s">
        <v>244</v>
      </c>
      <c r="F292" s="24">
        <v>6280</v>
      </c>
      <c r="G292" s="163">
        <v>2021</v>
      </c>
      <c r="H292" s="164">
        <f t="shared" ca="1" si="28"/>
        <v>44208</v>
      </c>
      <c r="I292" s="161">
        <f t="shared" ca="1" si="30"/>
        <v>47</v>
      </c>
      <c r="J292" s="165">
        <f t="shared" ca="1" si="31"/>
        <v>295160</v>
      </c>
      <c r="K292" s="164">
        <f t="shared" ca="1" si="32"/>
        <v>44208</v>
      </c>
      <c r="L292" s="164">
        <f t="shared" ca="1" si="29"/>
        <v>44242</v>
      </c>
      <c r="M292" s="161">
        <f t="shared" ca="1" si="33"/>
        <v>34</v>
      </c>
    </row>
    <row r="293" spans="1:13">
      <c r="A293" s="161" t="str">
        <f>VLOOKUP(C293,품목코드!$B$2:$C$293,2,FALSE)</f>
        <v>AG-ADU-00001</v>
      </c>
      <c r="B293" s="21" t="s">
        <v>241</v>
      </c>
      <c r="C293" s="21" t="s">
        <v>255</v>
      </c>
      <c r="D293" s="166" t="s">
        <v>256</v>
      </c>
      <c r="E293" s="20" t="s">
        <v>244</v>
      </c>
      <c r="F293" s="24">
        <v>560</v>
      </c>
      <c r="G293" s="163">
        <v>2021</v>
      </c>
      <c r="H293" s="164">
        <f t="shared" ca="1" si="28"/>
        <v>44217</v>
      </c>
      <c r="I293" s="161">
        <f t="shared" ca="1" si="30"/>
        <v>31</v>
      </c>
      <c r="J293" s="165">
        <f t="shared" ca="1" si="31"/>
        <v>17360</v>
      </c>
      <c r="K293" s="164">
        <f t="shared" ca="1" si="32"/>
        <v>44216</v>
      </c>
      <c r="L293" s="164">
        <f t="shared" ca="1" si="29"/>
        <v>44223</v>
      </c>
      <c r="M293" s="161">
        <f t="shared" ca="1" si="33"/>
        <v>7</v>
      </c>
    </row>
    <row r="294" spans="1:13">
      <c r="A294" s="161" t="str">
        <f>VLOOKUP(C294,품목코드!$B$2:$C$293,2,FALSE)</f>
        <v>AG-ADV-00001</v>
      </c>
      <c r="B294" s="21" t="s">
        <v>241</v>
      </c>
      <c r="C294" s="21" t="s">
        <v>257</v>
      </c>
      <c r="D294" s="166" t="s">
        <v>258</v>
      </c>
      <c r="E294" s="20" t="s">
        <v>50</v>
      </c>
      <c r="F294" s="31">
        <v>43550</v>
      </c>
      <c r="G294" s="163">
        <v>2021</v>
      </c>
      <c r="H294" s="164">
        <f t="shared" ca="1" si="28"/>
        <v>44494</v>
      </c>
      <c r="I294" s="161">
        <f t="shared" ca="1" si="30"/>
        <v>47</v>
      </c>
      <c r="J294" s="165">
        <f t="shared" ca="1" si="31"/>
        <v>2046850</v>
      </c>
      <c r="K294" s="164">
        <f t="shared" ca="1" si="32"/>
        <v>44488</v>
      </c>
      <c r="L294" s="164">
        <f t="shared" ca="1" si="29"/>
        <v>44492</v>
      </c>
      <c r="M294" s="161">
        <f t="shared" ca="1" si="33"/>
        <v>4</v>
      </c>
    </row>
    <row r="295" spans="1:13">
      <c r="A295" s="161" t="str">
        <f>VLOOKUP(C295,품목코드!$B$2:$C$293,2,FALSE)</f>
        <v>AG-ADW-00001</v>
      </c>
      <c r="B295" s="21" t="s">
        <v>241</v>
      </c>
      <c r="C295" s="21" t="s">
        <v>259</v>
      </c>
      <c r="D295" s="166" t="s">
        <v>260</v>
      </c>
      <c r="E295" s="21" t="s">
        <v>68</v>
      </c>
      <c r="F295" s="31">
        <v>450</v>
      </c>
      <c r="G295" s="163">
        <v>2021</v>
      </c>
      <c r="H295" s="164">
        <f t="shared" ca="1" si="28"/>
        <v>44268</v>
      </c>
      <c r="I295" s="161">
        <f t="shared" ca="1" si="30"/>
        <v>32</v>
      </c>
      <c r="J295" s="165">
        <f t="shared" ca="1" si="31"/>
        <v>14400</v>
      </c>
      <c r="K295" s="164">
        <f t="shared" ca="1" si="32"/>
        <v>44247</v>
      </c>
      <c r="L295" s="164">
        <f t="shared" ca="1" si="29"/>
        <v>44286</v>
      </c>
      <c r="M295" s="161">
        <f t="shared" ca="1" si="33"/>
        <v>39</v>
      </c>
    </row>
    <row r="296" spans="1:13">
      <c r="A296" s="161" t="str">
        <f>VLOOKUP(C296,품목코드!$B$2:$C$293,2,FALSE)</f>
        <v>AG-ADX-00001</v>
      </c>
      <c r="B296" s="21" t="s">
        <v>241</v>
      </c>
      <c r="C296" s="21" t="s">
        <v>261</v>
      </c>
      <c r="D296" s="166" t="s">
        <v>262</v>
      </c>
      <c r="E296" s="21" t="s">
        <v>68</v>
      </c>
      <c r="F296" s="31">
        <v>17220</v>
      </c>
      <c r="G296" s="163">
        <v>2021</v>
      </c>
      <c r="H296" s="164">
        <f t="shared" ca="1" si="28"/>
        <v>44436</v>
      </c>
      <c r="I296" s="161">
        <f t="shared" ca="1" si="30"/>
        <v>5</v>
      </c>
      <c r="J296" s="165">
        <f t="shared" ca="1" si="31"/>
        <v>86100</v>
      </c>
      <c r="K296" s="164">
        <f t="shared" ca="1" si="32"/>
        <v>44416</v>
      </c>
      <c r="L296" s="164">
        <f t="shared" ca="1" si="29"/>
        <v>44567</v>
      </c>
      <c r="M296" s="161">
        <f t="shared" ca="1" si="33"/>
        <v>151</v>
      </c>
    </row>
    <row r="297" spans="1:13">
      <c r="A297" s="161" t="str">
        <f>VLOOKUP(C297,품목코드!$B$2:$C$293,2,FALSE)</f>
        <v>AH-ADY-00001</v>
      </c>
      <c r="B297" s="21" t="s">
        <v>263</v>
      </c>
      <c r="C297" s="20" t="s">
        <v>264</v>
      </c>
      <c r="D297" s="162" t="s">
        <v>265</v>
      </c>
      <c r="E297" s="21" t="s">
        <v>68</v>
      </c>
      <c r="F297" s="31">
        <v>9430</v>
      </c>
      <c r="G297" s="163">
        <v>2021</v>
      </c>
      <c r="H297" s="164">
        <f t="shared" ca="1" si="28"/>
        <v>44300</v>
      </c>
      <c r="I297" s="161">
        <f t="shared" ca="1" si="30"/>
        <v>36</v>
      </c>
      <c r="J297" s="165">
        <f t="shared" ca="1" si="31"/>
        <v>339480</v>
      </c>
      <c r="K297" s="164">
        <f t="shared" ca="1" si="32"/>
        <v>44270</v>
      </c>
      <c r="L297" s="164">
        <f t="shared" ca="1" si="29"/>
        <v>44274</v>
      </c>
      <c r="M297" s="161">
        <f t="shared" ca="1" si="33"/>
        <v>4</v>
      </c>
    </row>
    <row r="298" spans="1:13">
      <c r="A298" s="161" t="str">
        <f>VLOOKUP(C298,품목코드!$B$2:$C$293,2,FALSE)</f>
        <v>AH-ADZ-00001</v>
      </c>
      <c r="B298" s="21" t="s">
        <v>263</v>
      </c>
      <c r="C298" s="20" t="s">
        <v>266</v>
      </c>
      <c r="D298" s="162" t="s">
        <v>267</v>
      </c>
      <c r="E298" s="21" t="s">
        <v>68</v>
      </c>
      <c r="F298" s="24">
        <v>97500</v>
      </c>
      <c r="G298" s="163">
        <v>2021</v>
      </c>
      <c r="H298" s="164">
        <f t="shared" ca="1" si="28"/>
        <v>44410</v>
      </c>
      <c r="I298" s="161">
        <f t="shared" ca="1" si="30"/>
        <v>23</v>
      </c>
      <c r="J298" s="165">
        <f t="shared" ca="1" si="31"/>
        <v>2242500</v>
      </c>
      <c r="K298" s="164">
        <f t="shared" ca="1" si="32"/>
        <v>44394</v>
      </c>
      <c r="L298" s="164">
        <f t="shared" ca="1" si="29"/>
        <v>44421</v>
      </c>
      <c r="M298" s="161">
        <f t="shared" ca="1" si="33"/>
        <v>27</v>
      </c>
    </row>
    <row r="299" spans="1:13">
      <c r="A299" s="161" t="str">
        <f>VLOOKUP(C299,품목코드!$B$2:$C$293,2,FALSE)</f>
        <v>AH-AEA-00001</v>
      </c>
      <c r="B299" s="21" t="s">
        <v>263</v>
      </c>
      <c r="C299" s="21" t="s">
        <v>268</v>
      </c>
      <c r="D299" s="162" t="s">
        <v>267</v>
      </c>
      <c r="E299" s="21" t="s">
        <v>68</v>
      </c>
      <c r="F299" s="31">
        <v>347600</v>
      </c>
      <c r="G299" s="163">
        <v>2021</v>
      </c>
      <c r="H299" s="164">
        <f t="shared" ca="1" si="28"/>
        <v>44344</v>
      </c>
      <c r="I299" s="161">
        <f t="shared" ca="1" si="30"/>
        <v>29</v>
      </c>
      <c r="J299" s="165">
        <f t="shared" ca="1" si="31"/>
        <v>10080400</v>
      </c>
      <c r="K299" s="164">
        <f t="shared" ca="1" si="32"/>
        <v>44321</v>
      </c>
      <c r="L299" s="164">
        <f t="shared" ca="1" si="29"/>
        <v>44347</v>
      </c>
      <c r="M299" s="161">
        <f t="shared" ca="1" si="33"/>
        <v>26</v>
      </c>
    </row>
    <row r="300" spans="1:13">
      <c r="A300" s="161" t="str">
        <f>VLOOKUP(C300,품목코드!$B$2:$C$293,2,FALSE)</f>
        <v>AQ-AHJ-00001</v>
      </c>
      <c r="B300" s="21" t="s">
        <v>269</v>
      </c>
      <c r="C300" s="21" t="s">
        <v>270</v>
      </c>
      <c r="D300" s="162" t="s">
        <v>701</v>
      </c>
      <c r="E300" s="21" t="s">
        <v>272</v>
      </c>
      <c r="F300" s="31">
        <v>230000</v>
      </c>
      <c r="G300" s="163">
        <v>2021</v>
      </c>
      <c r="H300" s="164">
        <f t="shared" ca="1" si="28"/>
        <v>44303</v>
      </c>
      <c r="I300" s="161">
        <f t="shared" ca="1" si="30"/>
        <v>29</v>
      </c>
      <c r="J300" s="165">
        <f t="shared" ca="1" si="31"/>
        <v>6670000</v>
      </c>
      <c r="K300" s="164">
        <f t="shared" ca="1" si="32"/>
        <v>44298</v>
      </c>
      <c r="L300" s="164">
        <f t="shared" ca="1" si="29"/>
        <v>44437</v>
      </c>
      <c r="M300" s="161">
        <f t="shared" ca="1" si="33"/>
        <v>139</v>
      </c>
    </row>
    <row r="301" spans="1:13">
      <c r="A301" s="161" t="str">
        <f>VLOOKUP(C301,품목코드!$B$2:$C$293,2,FALSE)</f>
        <v>AR-AHK-00001</v>
      </c>
      <c r="B301" s="144" t="s">
        <v>702</v>
      </c>
      <c r="C301" s="21" t="s">
        <v>278</v>
      </c>
      <c r="D301" s="166" t="s">
        <v>703</v>
      </c>
      <c r="E301" s="21" t="s">
        <v>280</v>
      </c>
      <c r="F301" s="31">
        <v>550000</v>
      </c>
      <c r="G301" s="163">
        <v>2021</v>
      </c>
      <c r="H301" s="164">
        <f t="shared" ca="1" si="28"/>
        <v>44514</v>
      </c>
      <c r="I301" s="161">
        <f t="shared" ca="1" si="30"/>
        <v>24</v>
      </c>
      <c r="J301" s="165">
        <f t="shared" ca="1" si="31"/>
        <v>13200000</v>
      </c>
      <c r="K301" s="164">
        <f t="shared" ca="1" si="32"/>
        <v>44497</v>
      </c>
      <c r="L301" s="164">
        <f t="shared" ca="1" si="29"/>
        <v>44585</v>
      </c>
      <c r="M301" s="161">
        <f t="shared" ca="1" si="33"/>
        <v>88</v>
      </c>
    </row>
    <row r="302" spans="1:13">
      <c r="A302" s="161" t="str">
        <f>VLOOKUP(C302,품목코드!$B$2:$C$293,2,FALSE)</f>
        <v>AR-AHL-00001</v>
      </c>
      <c r="B302" s="144" t="s">
        <v>702</v>
      </c>
      <c r="C302" s="21" t="s">
        <v>281</v>
      </c>
      <c r="D302" s="166" t="s">
        <v>704</v>
      </c>
      <c r="E302" s="21" t="s">
        <v>280</v>
      </c>
      <c r="F302" s="31">
        <v>1270000</v>
      </c>
      <c r="G302" s="163">
        <v>2021</v>
      </c>
      <c r="H302" s="164">
        <f t="shared" ref="H302:H363" ca="1" si="34">DATE(G302, RANDBETWEEN(1, 12), RANDBETWEEN(1, 28))</f>
        <v>44269</v>
      </c>
      <c r="I302" s="161">
        <f t="shared" ca="1" si="30"/>
        <v>41</v>
      </c>
      <c r="J302" s="165">
        <f t="shared" ca="1" si="31"/>
        <v>52070000</v>
      </c>
      <c r="K302" s="164">
        <f t="shared" ca="1" si="32"/>
        <v>44241</v>
      </c>
      <c r="L302" s="164">
        <f t="shared" ref="L302:L363" ca="1" si="35">K302+ RANDBETWEEN(1, 180)</f>
        <v>44313</v>
      </c>
      <c r="M302" s="161">
        <f t="shared" ca="1" si="33"/>
        <v>72</v>
      </c>
    </row>
    <row r="303" spans="1:13">
      <c r="A303" s="161" t="str">
        <f>VLOOKUP(C303,품목코드!$B$2:$C$293,2,FALSE)</f>
        <v>AS-AHM-00001</v>
      </c>
      <c r="B303" s="144" t="s">
        <v>277</v>
      </c>
      <c r="C303" s="21" t="s">
        <v>283</v>
      </c>
      <c r="D303" s="166" t="s">
        <v>284</v>
      </c>
      <c r="E303" s="21" t="s">
        <v>280</v>
      </c>
      <c r="F303" s="31">
        <v>1105000</v>
      </c>
      <c r="G303" s="163">
        <v>2021</v>
      </c>
      <c r="H303" s="164">
        <f t="shared" ca="1" si="34"/>
        <v>44423</v>
      </c>
      <c r="I303" s="161">
        <f t="shared" ca="1" si="30"/>
        <v>12</v>
      </c>
      <c r="J303" s="165">
        <f t="shared" ca="1" si="31"/>
        <v>13260000</v>
      </c>
      <c r="K303" s="164">
        <f t="shared" ca="1" si="32"/>
        <v>44414</v>
      </c>
      <c r="L303" s="164">
        <f t="shared" ca="1" si="35"/>
        <v>44521</v>
      </c>
      <c r="M303" s="161">
        <f t="shared" ca="1" si="33"/>
        <v>107</v>
      </c>
    </row>
    <row r="304" spans="1:13">
      <c r="A304" s="161" t="str">
        <f>VLOOKUP(C304,품목코드!$B$2:$C$293,2,FALSE)</f>
        <v>AS-AHN-00001</v>
      </c>
      <c r="B304" s="144" t="s">
        <v>277</v>
      </c>
      <c r="C304" s="21" t="s">
        <v>285</v>
      </c>
      <c r="D304" s="166" t="s">
        <v>286</v>
      </c>
      <c r="E304" s="21" t="s">
        <v>280</v>
      </c>
      <c r="F304" s="31">
        <v>15028200</v>
      </c>
      <c r="G304" s="163">
        <v>2021</v>
      </c>
      <c r="H304" s="164">
        <f t="shared" ca="1" si="34"/>
        <v>44357</v>
      </c>
      <c r="I304" s="161">
        <f t="shared" ca="1" si="30"/>
        <v>32</v>
      </c>
      <c r="J304" s="165">
        <f t="shared" ca="1" si="31"/>
        <v>480902400</v>
      </c>
      <c r="K304" s="164">
        <f t="shared" ca="1" si="32"/>
        <v>44343</v>
      </c>
      <c r="L304" s="164">
        <f t="shared" ca="1" si="35"/>
        <v>44456</v>
      </c>
      <c r="M304" s="161">
        <f t="shared" ca="1" si="33"/>
        <v>113</v>
      </c>
    </row>
    <row r="305" spans="1:13">
      <c r="A305" s="161" t="str">
        <f>VLOOKUP(C305,품목코드!$B$2:$C$293,2,FALSE)</f>
        <v>AI-AEB-00001</v>
      </c>
      <c r="B305" s="21" t="s">
        <v>287</v>
      </c>
      <c r="C305" s="21" t="s">
        <v>288</v>
      </c>
      <c r="D305" s="166" t="s">
        <v>289</v>
      </c>
      <c r="E305" s="21" t="s">
        <v>50</v>
      </c>
      <c r="F305" s="31">
        <v>5104</v>
      </c>
      <c r="G305" s="163">
        <v>2021</v>
      </c>
      <c r="H305" s="164">
        <f t="shared" ca="1" si="34"/>
        <v>44239</v>
      </c>
      <c r="I305" s="161">
        <f t="shared" ca="1" si="30"/>
        <v>0</v>
      </c>
      <c r="J305" s="165">
        <f t="shared" ca="1" si="31"/>
        <v>0</v>
      </c>
      <c r="K305" s="164">
        <f t="shared" ca="1" si="32"/>
        <v>44221</v>
      </c>
      <c r="L305" s="164">
        <f t="shared" ca="1" si="35"/>
        <v>44309</v>
      </c>
      <c r="M305" s="161">
        <f t="shared" ca="1" si="33"/>
        <v>88</v>
      </c>
    </row>
    <row r="306" spans="1:13" ht="17.399999999999999" customHeight="1">
      <c r="A306" s="161" t="str">
        <f>VLOOKUP(C306,품목코드!$B$2:$C$293,2,FALSE)</f>
        <v>AJ-AEC-00001</v>
      </c>
      <c r="B306" s="150" t="s">
        <v>290</v>
      </c>
      <c r="C306" s="21" t="s">
        <v>291</v>
      </c>
      <c r="D306" s="166" t="s">
        <v>292</v>
      </c>
      <c r="E306" s="20" t="s">
        <v>50</v>
      </c>
      <c r="F306" s="167">
        <v>331</v>
      </c>
      <c r="G306" s="163">
        <v>2021</v>
      </c>
      <c r="H306" s="164">
        <f t="shared" ca="1" si="34"/>
        <v>44442</v>
      </c>
      <c r="I306" s="161">
        <f t="shared" ca="1" si="30"/>
        <v>19</v>
      </c>
      <c r="J306" s="165">
        <f t="shared" ca="1" si="31"/>
        <v>6289</v>
      </c>
      <c r="K306" s="164">
        <f t="shared" ca="1" si="32"/>
        <v>44441</v>
      </c>
      <c r="L306" s="164">
        <f t="shared" ca="1" si="35"/>
        <v>44566</v>
      </c>
      <c r="M306" s="161">
        <f t="shared" ca="1" si="33"/>
        <v>125</v>
      </c>
    </row>
    <row r="307" spans="1:13" ht="43.2">
      <c r="A307" s="161" t="str">
        <f>VLOOKUP(C307,품목코드!$B$2:$C$293,2,FALSE)</f>
        <v>AJ-AED-00001</v>
      </c>
      <c r="B307" s="150" t="s">
        <v>290</v>
      </c>
      <c r="C307" s="21" t="s">
        <v>293</v>
      </c>
      <c r="D307" s="166" t="s">
        <v>294</v>
      </c>
      <c r="E307" s="21" t="s">
        <v>50</v>
      </c>
      <c r="F307" s="167">
        <v>1732</v>
      </c>
      <c r="G307" s="163">
        <v>2021</v>
      </c>
      <c r="H307" s="164">
        <f t="shared" ca="1" si="34"/>
        <v>44416</v>
      </c>
      <c r="I307" s="161">
        <f t="shared" ca="1" si="30"/>
        <v>4</v>
      </c>
      <c r="J307" s="165">
        <f t="shared" ca="1" si="31"/>
        <v>6928</v>
      </c>
      <c r="K307" s="164">
        <f t="shared" ca="1" si="32"/>
        <v>44399</v>
      </c>
      <c r="L307" s="164">
        <f t="shared" ca="1" si="35"/>
        <v>44405</v>
      </c>
      <c r="M307" s="161">
        <f t="shared" ca="1" si="33"/>
        <v>6</v>
      </c>
    </row>
    <row r="308" spans="1:13" ht="43.2">
      <c r="A308" s="161" t="str">
        <f>VLOOKUP(C308,품목코드!$B$2:$C$293,2,FALSE)</f>
        <v>AJ-AEE-00001</v>
      </c>
      <c r="B308" s="150" t="s">
        <v>290</v>
      </c>
      <c r="C308" s="21" t="s">
        <v>705</v>
      </c>
      <c r="D308" s="166" t="s">
        <v>296</v>
      </c>
      <c r="E308" s="20" t="s">
        <v>50</v>
      </c>
      <c r="F308" s="167">
        <v>608</v>
      </c>
      <c r="G308" s="163">
        <v>2021</v>
      </c>
      <c r="H308" s="164">
        <f t="shared" ca="1" si="34"/>
        <v>44553</v>
      </c>
      <c r="I308" s="161">
        <f t="shared" ca="1" si="30"/>
        <v>39</v>
      </c>
      <c r="J308" s="165">
        <f t="shared" ca="1" si="31"/>
        <v>23712</v>
      </c>
      <c r="K308" s="164">
        <f t="shared" ca="1" si="32"/>
        <v>44548</v>
      </c>
      <c r="L308" s="164">
        <f t="shared" ca="1" si="35"/>
        <v>44623</v>
      </c>
      <c r="M308" s="161">
        <f t="shared" ca="1" si="33"/>
        <v>75</v>
      </c>
    </row>
    <row r="309" spans="1:13" ht="43.2">
      <c r="A309" s="161" t="str">
        <f>VLOOKUP(C309,품목코드!$B$2:$C$293,2,FALSE)</f>
        <v>AJ-AEF-00001</v>
      </c>
      <c r="B309" s="150" t="s">
        <v>290</v>
      </c>
      <c r="C309" s="21" t="s">
        <v>297</v>
      </c>
      <c r="D309" s="166" t="s">
        <v>298</v>
      </c>
      <c r="E309" s="20" t="s">
        <v>50</v>
      </c>
      <c r="F309" s="167">
        <v>680</v>
      </c>
      <c r="G309" s="163">
        <v>2021</v>
      </c>
      <c r="H309" s="164">
        <f t="shared" ca="1" si="34"/>
        <v>44366</v>
      </c>
      <c r="I309" s="161">
        <f t="shared" ca="1" si="30"/>
        <v>40</v>
      </c>
      <c r="J309" s="165">
        <f t="shared" ca="1" si="31"/>
        <v>27200</v>
      </c>
      <c r="K309" s="164">
        <f t="shared" ca="1" si="32"/>
        <v>44342</v>
      </c>
      <c r="L309" s="164">
        <f t="shared" ca="1" si="35"/>
        <v>44398</v>
      </c>
      <c r="M309" s="161">
        <f t="shared" ca="1" si="33"/>
        <v>56</v>
      </c>
    </row>
    <row r="310" spans="1:13" ht="43.2">
      <c r="A310" s="161" t="str">
        <f>VLOOKUP(C310,품목코드!$B$2:$C$293,2,FALSE)</f>
        <v>AJ-AEG-00001</v>
      </c>
      <c r="B310" s="150" t="s">
        <v>290</v>
      </c>
      <c r="C310" s="21" t="s">
        <v>299</v>
      </c>
      <c r="D310" s="166" t="s">
        <v>300</v>
      </c>
      <c r="E310" s="21" t="s">
        <v>50</v>
      </c>
      <c r="F310" s="167">
        <v>21320</v>
      </c>
      <c r="G310" s="163">
        <v>2021</v>
      </c>
      <c r="H310" s="164">
        <f t="shared" ca="1" si="34"/>
        <v>44204</v>
      </c>
      <c r="I310" s="161">
        <f t="shared" ca="1" si="30"/>
        <v>15</v>
      </c>
      <c r="J310" s="165">
        <f t="shared" ca="1" si="31"/>
        <v>319800</v>
      </c>
      <c r="K310" s="164">
        <f t="shared" ca="1" si="32"/>
        <v>44186</v>
      </c>
      <c r="L310" s="164">
        <f t="shared" ca="1" si="35"/>
        <v>44258</v>
      </c>
      <c r="M310" s="161">
        <f t="shared" ca="1" si="33"/>
        <v>72</v>
      </c>
    </row>
    <row r="311" spans="1:13" ht="43.2">
      <c r="A311" s="161" t="str">
        <f>VLOOKUP(C311,품목코드!$B$2:$C$293,2,FALSE)</f>
        <v>AJ-AEH-00001</v>
      </c>
      <c r="B311" s="150" t="s">
        <v>290</v>
      </c>
      <c r="C311" s="21" t="s">
        <v>301</v>
      </c>
      <c r="D311" s="166" t="s">
        <v>706</v>
      </c>
      <c r="E311" s="21" t="s">
        <v>50</v>
      </c>
      <c r="F311" s="167">
        <v>670</v>
      </c>
      <c r="G311" s="163">
        <v>2021</v>
      </c>
      <c r="H311" s="164">
        <f t="shared" ca="1" si="34"/>
        <v>44539</v>
      </c>
      <c r="I311" s="161">
        <f t="shared" ca="1" si="30"/>
        <v>24</v>
      </c>
      <c r="J311" s="165">
        <f t="shared" ca="1" si="31"/>
        <v>16080</v>
      </c>
      <c r="K311" s="164">
        <f t="shared" ca="1" si="32"/>
        <v>44516</v>
      </c>
      <c r="L311" s="164">
        <f t="shared" ca="1" si="35"/>
        <v>44667</v>
      </c>
      <c r="M311" s="161">
        <f t="shared" ca="1" si="33"/>
        <v>151</v>
      </c>
    </row>
    <row r="312" spans="1:13" ht="43.2">
      <c r="A312" s="161" t="str">
        <f>VLOOKUP(C312,품목코드!$B$2:$C$293,2,FALSE)</f>
        <v>AJ-AEI-00001</v>
      </c>
      <c r="B312" s="150" t="s">
        <v>290</v>
      </c>
      <c r="C312" s="20" t="s">
        <v>303</v>
      </c>
      <c r="D312" s="166" t="s">
        <v>304</v>
      </c>
      <c r="E312" s="20" t="s">
        <v>114</v>
      </c>
      <c r="F312" s="31">
        <v>16951</v>
      </c>
      <c r="G312" s="163">
        <v>2021</v>
      </c>
      <c r="H312" s="164">
        <f t="shared" ca="1" si="34"/>
        <v>44326</v>
      </c>
      <c r="I312" s="161">
        <f t="shared" ca="1" si="30"/>
        <v>5</v>
      </c>
      <c r="J312" s="165">
        <f t="shared" ca="1" si="31"/>
        <v>84755</v>
      </c>
      <c r="K312" s="164">
        <f t="shared" ca="1" si="32"/>
        <v>44310</v>
      </c>
      <c r="L312" s="164">
        <f t="shared" ca="1" si="35"/>
        <v>44365</v>
      </c>
      <c r="M312" s="161">
        <f t="shared" ca="1" si="33"/>
        <v>55</v>
      </c>
    </row>
    <row r="313" spans="1:13" ht="43.2">
      <c r="A313" s="161" t="str">
        <f>VLOOKUP(C313,품목코드!$B$2:$C$293,2,FALSE)</f>
        <v>AJ-AEJ-00001</v>
      </c>
      <c r="B313" s="150" t="s">
        <v>290</v>
      </c>
      <c r="C313" s="21" t="s">
        <v>305</v>
      </c>
      <c r="D313" s="166" t="s">
        <v>707</v>
      </c>
      <c r="E313" s="21" t="s">
        <v>50</v>
      </c>
      <c r="F313" s="31">
        <v>2830</v>
      </c>
      <c r="G313" s="163">
        <v>2021</v>
      </c>
      <c r="H313" s="164">
        <f t="shared" ca="1" si="34"/>
        <v>44328</v>
      </c>
      <c r="I313" s="161">
        <f t="shared" ca="1" si="30"/>
        <v>50</v>
      </c>
      <c r="J313" s="165">
        <f t="shared" ca="1" si="31"/>
        <v>141500</v>
      </c>
      <c r="K313" s="164">
        <f t="shared" ca="1" si="32"/>
        <v>44299</v>
      </c>
      <c r="L313" s="164">
        <f t="shared" ca="1" si="35"/>
        <v>44368</v>
      </c>
      <c r="M313" s="161">
        <f t="shared" ca="1" si="33"/>
        <v>69</v>
      </c>
    </row>
    <row r="314" spans="1:13" ht="43.2">
      <c r="A314" s="161" t="str">
        <f>VLOOKUP(C314,품목코드!$B$2:$C$293,2,FALSE)</f>
        <v>AJ-AHO-00001</v>
      </c>
      <c r="B314" s="150" t="s">
        <v>290</v>
      </c>
      <c r="C314" s="21" t="s">
        <v>708</v>
      </c>
      <c r="D314" s="162" t="s">
        <v>709</v>
      </c>
      <c r="E314" s="21" t="s">
        <v>710</v>
      </c>
      <c r="F314" s="31">
        <v>21500</v>
      </c>
      <c r="G314" s="163">
        <v>2021</v>
      </c>
      <c r="H314" s="164">
        <f t="shared" ca="1" si="34"/>
        <v>44238</v>
      </c>
      <c r="I314" s="161">
        <f t="shared" ca="1" si="30"/>
        <v>45</v>
      </c>
      <c r="J314" s="165">
        <f t="shared" ca="1" si="31"/>
        <v>967500</v>
      </c>
      <c r="K314" s="164">
        <f t="shared" ca="1" si="32"/>
        <v>44216</v>
      </c>
      <c r="L314" s="164">
        <f t="shared" ca="1" si="35"/>
        <v>44364</v>
      </c>
      <c r="M314" s="161">
        <f t="shared" ca="1" si="33"/>
        <v>148</v>
      </c>
    </row>
    <row r="315" spans="1:13" ht="43.2">
      <c r="A315" s="161" t="str">
        <f>VLOOKUP(C315,품목코드!$B$2:$C$293,2,FALSE)</f>
        <v>AJ-AEL-00001</v>
      </c>
      <c r="B315" s="150" t="s">
        <v>290</v>
      </c>
      <c r="C315" s="21" t="s">
        <v>309</v>
      </c>
      <c r="D315" s="166" t="s">
        <v>310</v>
      </c>
      <c r="E315" s="21" t="s">
        <v>280</v>
      </c>
      <c r="F315" s="24">
        <v>13300000</v>
      </c>
      <c r="G315" s="163">
        <v>2021</v>
      </c>
      <c r="H315" s="164">
        <f t="shared" ca="1" si="34"/>
        <v>44375</v>
      </c>
      <c r="I315" s="161">
        <f t="shared" ca="1" si="30"/>
        <v>46</v>
      </c>
      <c r="J315" s="165">
        <f t="shared" ca="1" si="31"/>
        <v>611800000</v>
      </c>
      <c r="K315" s="164">
        <f t="shared" ca="1" si="32"/>
        <v>44354</v>
      </c>
      <c r="L315" s="164">
        <f t="shared" ca="1" si="35"/>
        <v>44417</v>
      </c>
      <c r="M315" s="161">
        <f t="shared" ca="1" si="33"/>
        <v>63</v>
      </c>
    </row>
    <row r="316" spans="1:13" ht="43.2">
      <c r="A316" s="161" t="str">
        <f>VLOOKUP(C316,품목코드!$B$2:$C$293,2,FALSE)</f>
        <v>AJ-AEM-00001</v>
      </c>
      <c r="B316" s="150" t="s">
        <v>290</v>
      </c>
      <c r="C316" s="21" t="s">
        <v>311</v>
      </c>
      <c r="D316" s="166" t="s">
        <v>312</v>
      </c>
      <c r="E316" s="21" t="s">
        <v>280</v>
      </c>
      <c r="F316" s="24">
        <v>33800</v>
      </c>
      <c r="G316" s="163">
        <v>2021</v>
      </c>
      <c r="H316" s="164">
        <f t="shared" ca="1" si="34"/>
        <v>44336</v>
      </c>
      <c r="I316" s="161">
        <f t="shared" ca="1" si="30"/>
        <v>7</v>
      </c>
      <c r="J316" s="165">
        <f t="shared" ref="J316:J375" ca="1" si="36">F316*I316</f>
        <v>236600</v>
      </c>
      <c r="K316" s="164">
        <f t="shared" ref="K316:K375" ca="1" si="37">H316 - RANDBETWEEN(0, 30)</f>
        <v>44329</v>
      </c>
      <c r="L316" s="164">
        <f t="shared" ca="1" si="35"/>
        <v>44427</v>
      </c>
      <c r="M316" s="161">
        <f t="shared" ref="M316:M375" ca="1" si="38">L316-K316</f>
        <v>98</v>
      </c>
    </row>
    <row r="317" spans="1:13" ht="43.2">
      <c r="A317" s="161" t="str">
        <f>VLOOKUP(C317,품목코드!$B$2:$C$293,2,FALSE)</f>
        <v>AJ-AEN-00001</v>
      </c>
      <c r="B317" s="150" t="s">
        <v>290</v>
      </c>
      <c r="C317" s="21" t="s">
        <v>313</v>
      </c>
      <c r="D317" s="166" t="s">
        <v>314</v>
      </c>
      <c r="E317" s="21" t="s">
        <v>280</v>
      </c>
      <c r="F317" s="24">
        <v>82857</v>
      </c>
      <c r="G317" s="163">
        <v>2021</v>
      </c>
      <c r="H317" s="164">
        <f t="shared" ca="1" si="34"/>
        <v>44307</v>
      </c>
      <c r="I317" s="161">
        <f t="shared" ca="1" si="30"/>
        <v>16</v>
      </c>
      <c r="J317" s="165">
        <f t="shared" ca="1" si="36"/>
        <v>1325712</v>
      </c>
      <c r="K317" s="164">
        <f t="shared" ca="1" si="37"/>
        <v>44304</v>
      </c>
      <c r="L317" s="164">
        <f t="shared" ca="1" si="35"/>
        <v>44336</v>
      </c>
      <c r="M317" s="161">
        <f t="shared" ca="1" si="38"/>
        <v>32</v>
      </c>
    </row>
    <row r="318" spans="1:13" ht="43.2">
      <c r="A318" s="161" t="str">
        <f>VLOOKUP(C318,품목코드!$B$2:$C$293,2,FALSE)</f>
        <v>AJ-AEO-00001</v>
      </c>
      <c r="B318" s="150" t="s">
        <v>290</v>
      </c>
      <c r="C318" s="21" t="s">
        <v>315</v>
      </c>
      <c r="D318" s="166" t="s">
        <v>316</v>
      </c>
      <c r="E318" s="21" t="s">
        <v>68</v>
      </c>
      <c r="F318" s="31">
        <v>1900</v>
      </c>
      <c r="G318" s="163">
        <v>2021</v>
      </c>
      <c r="H318" s="164">
        <f t="shared" ca="1" si="34"/>
        <v>44338</v>
      </c>
      <c r="I318" s="161">
        <f t="shared" ca="1" si="30"/>
        <v>31</v>
      </c>
      <c r="J318" s="165">
        <f t="shared" ca="1" si="36"/>
        <v>58900</v>
      </c>
      <c r="K318" s="164">
        <f t="shared" ca="1" si="37"/>
        <v>44338</v>
      </c>
      <c r="L318" s="164">
        <f t="shared" ca="1" si="35"/>
        <v>44379</v>
      </c>
      <c r="M318" s="161">
        <f t="shared" ca="1" si="38"/>
        <v>41</v>
      </c>
    </row>
    <row r="319" spans="1:13" ht="43.2">
      <c r="A319" s="161" t="str">
        <f>VLOOKUP(C319,품목코드!$B$2:$C$293,2,FALSE)</f>
        <v>AJ-AEP-00001</v>
      </c>
      <c r="B319" s="150" t="s">
        <v>290</v>
      </c>
      <c r="C319" s="21" t="s">
        <v>317</v>
      </c>
      <c r="D319" s="166" t="s">
        <v>318</v>
      </c>
      <c r="E319" s="21" t="s">
        <v>68</v>
      </c>
      <c r="F319" s="24">
        <v>115000</v>
      </c>
      <c r="G319" s="163">
        <v>2021</v>
      </c>
      <c r="H319" s="164">
        <f t="shared" ca="1" si="34"/>
        <v>44532</v>
      </c>
      <c r="I319" s="161">
        <f t="shared" ca="1" si="30"/>
        <v>25</v>
      </c>
      <c r="J319" s="165">
        <f t="shared" ca="1" si="36"/>
        <v>2875000</v>
      </c>
      <c r="K319" s="164">
        <f t="shared" ca="1" si="37"/>
        <v>44506</v>
      </c>
      <c r="L319" s="164">
        <f t="shared" ca="1" si="35"/>
        <v>44551</v>
      </c>
      <c r="M319" s="161">
        <f t="shared" ca="1" si="38"/>
        <v>45</v>
      </c>
    </row>
    <row r="320" spans="1:13" ht="43.2">
      <c r="A320" s="161" t="str">
        <f>VLOOKUP(C320,품목코드!$B$2:$C$293,2,FALSE)</f>
        <v>AJ-AEQ-00001</v>
      </c>
      <c r="B320" s="150" t="s">
        <v>290</v>
      </c>
      <c r="C320" s="21" t="s">
        <v>319</v>
      </c>
      <c r="D320" s="166" t="s">
        <v>320</v>
      </c>
      <c r="E320" s="21" t="s">
        <v>280</v>
      </c>
      <c r="F320" s="31">
        <v>21000</v>
      </c>
      <c r="G320" s="163">
        <v>2021</v>
      </c>
      <c r="H320" s="164">
        <f t="shared" ca="1" si="34"/>
        <v>44534</v>
      </c>
      <c r="I320" s="161">
        <f t="shared" ca="1" si="30"/>
        <v>31</v>
      </c>
      <c r="J320" s="165">
        <f t="shared" ca="1" si="36"/>
        <v>651000</v>
      </c>
      <c r="K320" s="164">
        <f t="shared" ca="1" si="37"/>
        <v>44519</v>
      </c>
      <c r="L320" s="164">
        <f t="shared" ca="1" si="35"/>
        <v>44643</v>
      </c>
      <c r="M320" s="161">
        <f t="shared" ca="1" si="38"/>
        <v>124</v>
      </c>
    </row>
    <row r="321" spans="1:13">
      <c r="A321" s="161" t="str">
        <f>VLOOKUP(C321,품목코드!$B$2:$C$293,2,FALSE)</f>
        <v>AK-AHP-00001</v>
      </c>
      <c r="B321" s="21" t="s">
        <v>321</v>
      </c>
      <c r="C321" s="21" t="s">
        <v>711</v>
      </c>
      <c r="D321" s="166" t="s">
        <v>712</v>
      </c>
      <c r="E321" s="21" t="s">
        <v>280</v>
      </c>
      <c r="F321" s="31">
        <v>1970000</v>
      </c>
      <c r="G321" s="163">
        <v>2021</v>
      </c>
      <c r="H321" s="164">
        <f t="shared" ca="1" si="34"/>
        <v>44235</v>
      </c>
      <c r="I321" s="161">
        <f t="shared" ca="1" si="30"/>
        <v>34</v>
      </c>
      <c r="J321" s="165">
        <f t="shared" ca="1" si="36"/>
        <v>66980000</v>
      </c>
      <c r="K321" s="164">
        <f t="shared" ca="1" si="37"/>
        <v>44228</v>
      </c>
      <c r="L321" s="164">
        <f t="shared" ca="1" si="35"/>
        <v>44260</v>
      </c>
      <c r="M321" s="161">
        <f t="shared" ca="1" si="38"/>
        <v>32</v>
      </c>
    </row>
    <row r="322" spans="1:13">
      <c r="A322" s="161" t="str">
        <f>VLOOKUP(C322,품목코드!$B$2:$C$293,2,FALSE)</f>
        <v>AK-AES-00001</v>
      </c>
      <c r="B322" s="21" t="s">
        <v>321</v>
      </c>
      <c r="C322" s="21" t="s">
        <v>326</v>
      </c>
      <c r="D322" s="166" t="s">
        <v>327</v>
      </c>
      <c r="E322" s="21" t="s">
        <v>280</v>
      </c>
      <c r="F322" s="31">
        <v>196000</v>
      </c>
      <c r="G322" s="163">
        <v>2021</v>
      </c>
      <c r="H322" s="164">
        <f t="shared" ca="1" si="34"/>
        <v>44393</v>
      </c>
      <c r="I322" s="161">
        <f t="shared" ca="1" si="30"/>
        <v>0</v>
      </c>
      <c r="J322" s="165">
        <f t="shared" ca="1" si="36"/>
        <v>0</v>
      </c>
      <c r="K322" s="164">
        <f t="shared" ca="1" si="37"/>
        <v>44393</v>
      </c>
      <c r="L322" s="164">
        <f t="shared" ca="1" si="35"/>
        <v>44395</v>
      </c>
      <c r="M322" s="161">
        <f t="shared" ca="1" si="38"/>
        <v>2</v>
      </c>
    </row>
    <row r="323" spans="1:13">
      <c r="A323" s="161" t="str">
        <f>VLOOKUP(C323,품목코드!$B$2:$C$293,2,FALSE)</f>
        <v>AK-AET-00001</v>
      </c>
      <c r="B323" s="21" t="s">
        <v>321</v>
      </c>
      <c r="C323" s="21" t="s">
        <v>328</v>
      </c>
      <c r="D323" s="166" t="s">
        <v>329</v>
      </c>
      <c r="E323" s="21" t="s">
        <v>16</v>
      </c>
      <c r="F323" s="31">
        <v>2980</v>
      </c>
      <c r="G323" s="163">
        <v>2021</v>
      </c>
      <c r="H323" s="164">
        <f t="shared" ca="1" si="34"/>
        <v>44304</v>
      </c>
      <c r="I323" s="161">
        <f t="shared" ref="I323:I386" ca="1" si="39">RANDBETWEEN(0, 50)</f>
        <v>41</v>
      </c>
      <c r="J323" s="165">
        <f t="shared" ca="1" si="36"/>
        <v>122180</v>
      </c>
      <c r="K323" s="164">
        <f t="shared" ca="1" si="37"/>
        <v>44279</v>
      </c>
      <c r="L323" s="164">
        <f t="shared" ca="1" si="35"/>
        <v>44376</v>
      </c>
      <c r="M323" s="161">
        <f t="shared" ca="1" si="38"/>
        <v>97</v>
      </c>
    </row>
    <row r="324" spans="1:13">
      <c r="A324" s="161" t="str">
        <f>VLOOKUP(C324,품목코드!$B$2:$C$293,2,FALSE)</f>
        <v>AK-AEU-00001</v>
      </c>
      <c r="B324" s="21" t="s">
        <v>321</v>
      </c>
      <c r="C324" s="21" t="s">
        <v>330</v>
      </c>
      <c r="D324" s="166" t="s">
        <v>331</v>
      </c>
      <c r="E324" s="21" t="s">
        <v>280</v>
      </c>
      <c r="F324" s="31">
        <v>90000</v>
      </c>
      <c r="G324" s="163">
        <v>2021</v>
      </c>
      <c r="H324" s="164">
        <f t="shared" ca="1" si="34"/>
        <v>44478</v>
      </c>
      <c r="I324" s="161">
        <f t="shared" ca="1" si="39"/>
        <v>10</v>
      </c>
      <c r="J324" s="165">
        <f t="shared" ca="1" si="36"/>
        <v>900000</v>
      </c>
      <c r="K324" s="164">
        <f t="shared" ca="1" si="37"/>
        <v>44463</v>
      </c>
      <c r="L324" s="164">
        <f t="shared" ca="1" si="35"/>
        <v>44630</v>
      </c>
      <c r="M324" s="161">
        <f t="shared" ca="1" si="38"/>
        <v>167</v>
      </c>
    </row>
    <row r="325" spans="1:13">
      <c r="A325" s="161" t="str">
        <f>VLOOKUP(C325,품목코드!$B$2:$C$293,2,FALSE)</f>
        <v>AK-AEV-00001</v>
      </c>
      <c r="B325" s="21" t="s">
        <v>321</v>
      </c>
      <c r="C325" s="21" t="s">
        <v>332</v>
      </c>
      <c r="D325" s="166" t="s">
        <v>333</v>
      </c>
      <c r="E325" s="21" t="s">
        <v>280</v>
      </c>
      <c r="F325" s="31">
        <v>176000</v>
      </c>
      <c r="G325" s="163">
        <v>2021</v>
      </c>
      <c r="H325" s="164">
        <f t="shared" ca="1" si="34"/>
        <v>44480</v>
      </c>
      <c r="I325" s="161">
        <f t="shared" ca="1" si="39"/>
        <v>6</v>
      </c>
      <c r="J325" s="165">
        <f t="shared" ca="1" si="36"/>
        <v>1056000</v>
      </c>
      <c r="K325" s="164">
        <f t="shared" ca="1" si="37"/>
        <v>44464</v>
      </c>
      <c r="L325" s="164">
        <f t="shared" ca="1" si="35"/>
        <v>44482</v>
      </c>
      <c r="M325" s="161">
        <f t="shared" ca="1" si="38"/>
        <v>18</v>
      </c>
    </row>
    <row r="326" spans="1:13">
      <c r="A326" s="161" t="str">
        <f>VLOOKUP(C326,품목코드!$B$2:$C$293,2,FALSE)</f>
        <v>AK-AEW-00001</v>
      </c>
      <c r="B326" s="21" t="s">
        <v>321</v>
      </c>
      <c r="C326" s="21" t="s">
        <v>334</v>
      </c>
      <c r="D326" s="166" t="s">
        <v>335</v>
      </c>
      <c r="E326" s="21" t="s">
        <v>68</v>
      </c>
      <c r="F326" s="24">
        <v>8549</v>
      </c>
      <c r="G326" s="163">
        <v>2021</v>
      </c>
      <c r="H326" s="164">
        <f t="shared" ca="1" si="34"/>
        <v>44416</v>
      </c>
      <c r="I326" s="161">
        <f t="shared" ca="1" si="39"/>
        <v>11</v>
      </c>
      <c r="J326" s="165">
        <f t="shared" ca="1" si="36"/>
        <v>94039</v>
      </c>
      <c r="K326" s="164">
        <f t="shared" ca="1" si="37"/>
        <v>44396</v>
      </c>
      <c r="L326" s="164">
        <f t="shared" ca="1" si="35"/>
        <v>44412</v>
      </c>
      <c r="M326" s="161">
        <f t="shared" ca="1" si="38"/>
        <v>16</v>
      </c>
    </row>
    <row r="327" spans="1:13">
      <c r="A327" s="161" t="str">
        <f>VLOOKUP(C327,품목코드!$B$2:$C$293,2,FALSE)</f>
        <v>AK-AEX-00001</v>
      </c>
      <c r="B327" s="21" t="s">
        <v>321</v>
      </c>
      <c r="C327" s="21" t="s">
        <v>336</v>
      </c>
      <c r="D327" s="166" t="s">
        <v>337</v>
      </c>
      <c r="E327" s="21" t="s">
        <v>280</v>
      </c>
      <c r="F327" s="31">
        <v>399000</v>
      </c>
      <c r="G327" s="163">
        <v>2021</v>
      </c>
      <c r="H327" s="164">
        <f t="shared" ca="1" si="34"/>
        <v>44365</v>
      </c>
      <c r="I327" s="161">
        <f t="shared" ca="1" si="39"/>
        <v>7</v>
      </c>
      <c r="J327" s="165">
        <f t="shared" ca="1" si="36"/>
        <v>2793000</v>
      </c>
      <c r="K327" s="164">
        <f t="shared" ca="1" si="37"/>
        <v>44340</v>
      </c>
      <c r="L327" s="164">
        <f t="shared" ca="1" si="35"/>
        <v>44463</v>
      </c>
      <c r="M327" s="161">
        <f t="shared" ca="1" si="38"/>
        <v>123</v>
      </c>
    </row>
    <row r="328" spans="1:13">
      <c r="A328" s="161" t="str">
        <f>VLOOKUP(C328,품목코드!$B$2:$C$293,2,FALSE)</f>
        <v>AL-AEY-00001</v>
      </c>
      <c r="B328" s="144" t="s">
        <v>338</v>
      </c>
      <c r="C328" s="21" t="s">
        <v>339</v>
      </c>
      <c r="D328" s="166" t="s">
        <v>340</v>
      </c>
      <c r="E328" s="21" t="s">
        <v>341</v>
      </c>
      <c r="F328" s="168">
        <v>540.29999999999995</v>
      </c>
      <c r="G328" s="163">
        <v>2021</v>
      </c>
      <c r="H328" s="164">
        <f t="shared" ca="1" si="34"/>
        <v>44265</v>
      </c>
      <c r="I328" s="161">
        <f t="shared" ca="1" si="39"/>
        <v>42</v>
      </c>
      <c r="J328" s="165">
        <f t="shared" ca="1" si="36"/>
        <v>22692.6</v>
      </c>
      <c r="K328" s="164">
        <f t="shared" ca="1" si="37"/>
        <v>44243</v>
      </c>
      <c r="L328" s="164">
        <f t="shared" ca="1" si="35"/>
        <v>44342</v>
      </c>
      <c r="M328" s="161">
        <f t="shared" ca="1" si="38"/>
        <v>99</v>
      </c>
    </row>
    <row r="329" spans="1:13">
      <c r="A329" s="161" t="str">
        <f>VLOOKUP(C329,품목코드!$B$2:$C$293,2,FALSE)</f>
        <v>AL-AEZ-00001</v>
      </c>
      <c r="B329" s="144" t="s">
        <v>338</v>
      </c>
      <c r="C329" s="20" t="s">
        <v>342</v>
      </c>
      <c r="D329" s="162" t="s">
        <v>343</v>
      </c>
      <c r="E329" s="20" t="s">
        <v>713</v>
      </c>
      <c r="F329" s="31">
        <v>1270000</v>
      </c>
      <c r="G329" s="163">
        <v>2021</v>
      </c>
      <c r="H329" s="164">
        <f t="shared" ca="1" si="34"/>
        <v>44489</v>
      </c>
      <c r="I329" s="161">
        <f t="shared" ca="1" si="39"/>
        <v>39</v>
      </c>
      <c r="J329" s="165">
        <f t="shared" ca="1" si="36"/>
        <v>49530000</v>
      </c>
      <c r="K329" s="164">
        <f t="shared" ca="1" si="37"/>
        <v>44474</v>
      </c>
      <c r="L329" s="164">
        <f t="shared" ca="1" si="35"/>
        <v>44630</v>
      </c>
      <c r="M329" s="161">
        <f t="shared" ca="1" si="38"/>
        <v>156</v>
      </c>
    </row>
    <row r="330" spans="1:13">
      <c r="A330" s="161" t="str">
        <f>VLOOKUP(C330,품목코드!$B$2:$C$293,2,FALSE)</f>
        <v>AL-AFA-00001</v>
      </c>
      <c r="B330" s="144" t="s">
        <v>338</v>
      </c>
      <c r="C330" s="20" t="s">
        <v>344</v>
      </c>
      <c r="D330" s="162" t="s">
        <v>345</v>
      </c>
      <c r="E330" s="20" t="s">
        <v>95</v>
      </c>
      <c r="F330" s="31">
        <v>1248000</v>
      </c>
      <c r="G330" s="163">
        <v>2021</v>
      </c>
      <c r="H330" s="164">
        <f t="shared" ca="1" si="34"/>
        <v>44542</v>
      </c>
      <c r="I330" s="161">
        <f t="shared" ca="1" si="39"/>
        <v>19</v>
      </c>
      <c r="J330" s="165">
        <f t="shared" ca="1" si="36"/>
        <v>23712000</v>
      </c>
      <c r="K330" s="164">
        <f t="shared" ca="1" si="37"/>
        <v>44520</v>
      </c>
      <c r="L330" s="164">
        <f t="shared" ca="1" si="35"/>
        <v>44591</v>
      </c>
      <c r="M330" s="161">
        <f t="shared" ca="1" si="38"/>
        <v>71</v>
      </c>
    </row>
    <row r="331" spans="1:13">
      <c r="A331" s="161" t="str">
        <f>VLOOKUP(C331,품목코드!$B$2:$C$293,2,FALSE)</f>
        <v>AL-AFB-00001</v>
      </c>
      <c r="B331" s="144" t="s">
        <v>338</v>
      </c>
      <c r="C331" s="20" t="s">
        <v>714</v>
      </c>
      <c r="D331" s="162" t="s">
        <v>347</v>
      </c>
      <c r="E331" s="20" t="s">
        <v>95</v>
      </c>
      <c r="F331" s="24">
        <v>910000</v>
      </c>
      <c r="G331" s="163">
        <v>2021</v>
      </c>
      <c r="H331" s="164">
        <f t="shared" ca="1" si="34"/>
        <v>44532</v>
      </c>
      <c r="I331" s="161">
        <f t="shared" ca="1" si="39"/>
        <v>44</v>
      </c>
      <c r="J331" s="165">
        <f t="shared" ca="1" si="36"/>
        <v>40040000</v>
      </c>
      <c r="K331" s="164">
        <f t="shared" ca="1" si="37"/>
        <v>44522</v>
      </c>
      <c r="L331" s="164">
        <f t="shared" ca="1" si="35"/>
        <v>44575</v>
      </c>
      <c r="M331" s="161">
        <f t="shared" ca="1" si="38"/>
        <v>53</v>
      </c>
    </row>
    <row r="332" spans="1:13">
      <c r="A332" s="161" t="str">
        <f>VLOOKUP(C332,품목코드!$B$2:$C$293,2,FALSE)</f>
        <v>AL-AFD-00001</v>
      </c>
      <c r="B332" s="144" t="s">
        <v>338</v>
      </c>
      <c r="C332" s="20" t="s">
        <v>350</v>
      </c>
      <c r="D332" s="162" t="s">
        <v>351</v>
      </c>
      <c r="E332" s="20" t="s">
        <v>95</v>
      </c>
      <c r="F332" s="24">
        <v>961000</v>
      </c>
      <c r="G332" s="163">
        <v>2021</v>
      </c>
      <c r="H332" s="164">
        <f t="shared" ca="1" si="34"/>
        <v>44452</v>
      </c>
      <c r="I332" s="161">
        <f t="shared" ca="1" si="39"/>
        <v>5</v>
      </c>
      <c r="J332" s="165">
        <f t="shared" ca="1" si="36"/>
        <v>4805000</v>
      </c>
      <c r="K332" s="164">
        <f t="shared" ca="1" si="37"/>
        <v>44439</v>
      </c>
      <c r="L332" s="164">
        <f t="shared" ca="1" si="35"/>
        <v>44508</v>
      </c>
      <c r="M332" s="161">
        <f t="shared" ca="1" si="38"/>
        <v>69</v>
      </c>
    </row>
    <row r="333" spans="1:13">
      <c r="A333" s="161" t="str">
        <f>VLOOKUP(C333,품목코드!$B$2:$C$293,2,FALSE)</f>
        <v>AL-AFE-00001</v>
      </c>
      <c r="B333" s="144" t="s">
        <v>338</v>
      </c>
      <c r="C333" s="21" t="s">
        <v>352</v>
      </c>
      <c r="D333" s="162" t="s">
        <v>353</v>
      </c>
      <c r="E333" s="20" t="s">
        <v>95</v>
      </c>
      <c r="F333" s="24">
        <v>975000</v>
      </c>
      <c r="G333" s="163">
        <v>2021</v>
      </c>
      <c r="H333" s="164">
        <f t="shared" ca="1" si="34"/>
        <v>44452</v>
      </c>
      <c r="I333" s="161">
        <f t="shared" ca="1" si="39"/>
        <v>47</v>
      </c>
      <c r="J333" s="165">
        <f t="shared" ca="1" si="36"/>
        <v>45825000</v>
      </c>
      <c r="K333" s="164">
        <f t="shared" ca="1" si="37"/>
        <v>44449</v>
      </c>
      <c r="L333" s="164">
        <f t="shared" ca="1" si="35"/>
        <v>44583</v>
      </c>
      <c r="M333" s="161">
        <f t="shared" ca="1" si="38"/>
        <v>134</v>
      </c>
    </row>
    <row r="334" spans="1:13">
      <c r="A334" s="161" t="str">
        <f>VLOOKUP(C334,품목코드!$B$2:$C$293,2,FALSE)</f>
        <v>AL-AFF-00001</v>
      </c>
      <c r="B334" s="144" t="s">
        <v>338</v>
      </c>
      <c r="C334" s="20" t="s">
        <v>354</v>
      </c>
      <c r="D334" s="162" t="s">
        <v>355</v>
      </c>
      <c r="E334" s="20" t="s">
        <v>95</v>
      </c>
      <c r="F334" s="24">
        <v>1923700</v>
      </c>
      <c r="G334" s="163">
        <v>2021</v>
      </c>
      <c r="H334" s="164">
        <f t="shared" ca="1" si="34"/>
        <v>44396</v>
      </c>
      <c r="I334" s="161">
        <f t="shared" ca="1" si="39"/>
        <v>22</v>
      </c>
      <c r="J334" s="165">
        <f t="shared" ca="1" si="36"/>
        <v>42321400</v>
      </c>
      <c r="K334" s="164">
        <f t="shared" ca="1" si="37"/>
        <v>44390</v>
      </c>
      <c r="L334" s="164">
        <f t="shared" ca="1" si="35"/>
        <v>44476</v>
      </c>
      <c r="M334" s="161">
        <f t="shared" ca="1" si="38"/>
        <v>86</v>
      </c>
    </row>
    <row r="335" spans="1:13">
      <c r="A335" s="161" t="str">
        <f>VLOOKUP(C335,품목코드!$B$2:$C$293,2,FALSE)</f>
        <v>AL-AFG-00001</v>
      </c>
      <c r="B335" s="144" t="s">
        <v>338</v>
      </c>
      <c r="C335" s="20" t="s">
        <v>356</v>
      </c>
      <c r="D335" s="162" t="s">
        <v>357</v>
      </c>
      <c r="E335" s="20" t="s">
        <v>95</v>
      </c>
      <c r="F335" s="24">
        <v>805000</v>
      </c>
      <c r="G335" s="163">
        <v>2021</v>
      </c>
      <c r="H335" s="164">
        <f t="shared" ca="1" si="34"/>
        <v>44434</v>
      </c>
      <c r="I335" s="161">
        <f t="shared" ca="1" si="39"/>
        <v>43</v>
      </c>
      <c r="J335" s="165">
        <f t="shared" ca="1" si="36"/>
        <v>34615000</v>
      </c>
      <c r="K335" s="164">
        <f t="shared" ca="1" si="37"/>
        <v>44421</v>
      </c>
      <c r="L335" s="164">
        <f t="shared" ca="1" si="35"/>
        <v>44597</v>
      </c>
      <c r="M335" s="161">
        <f t="shared" ca="1" si="38"/>
        <v>176</v>
      </c>
    </row>
    <row r="336" spans="1:13">
      <c r="A336" s="161" t="str">
        <f>VLOOKUP(C336,품목코드!$B$2:$C$293,2,FALSE)</f>
        <v>AL-AFH-00001</v>
      </c>
      <c r="B336" s="144" t="s">
        <v>338</v>
      </c>
      <c r="C336" s="21" t="s">
        <v>358</v>
      </c>
      <c r="D336" s="162" t="s">
        <v>359</v>
      </c>
      <c r="E336" s="20" t="s">
        <v>95</v>
      </c>
      <c r="F336" s="24">
        <v>1100000</v>
      </c>
      <c r="G336" s="163">
        <v>2021</v>
      </c>
      <c r="H336" s="164">
        <f t="shared" ca="1" si="34"/>
        <v>44222</v>
      </c>
      <c r="I336" s="161">
        <f t="shared" ca="1" si="39"/>
        <v>28</v>
      </c>
      <c r="J336" s="165">
        <f t="shared" ca="1" si="36"/>
        <v>30800000</v>
      </c>
      <c r="K336" s="164">
        <f t="shared" ca="1" si="37"/>
        <v>44202</v>
      </c>
      <c r="L336" s="164">
        <f t="shared" ca="1" si="35"/>
        <v>44335</v>
      </c>
      <c r="M336" s="161">
        <f t="shared" ca="1" si="38"/>
        <v>133</v>
      </c>
    </row>
    <row r="337" spans="1:13">
      <c r="A337" s="161" t="str">
        <f>VLOOKUP(C337,품목코드!$B$2:$C$293,2,FALSE)</f>
        <v>AL-AFI-00001</v>
      </c>
      <c r="B337" s="144" t="s">
        <v>338</v>
      </c>
      <c r="C337" s="20" t="s">
        <v>360</v>
      </c>
      <c r="D337" s="162" t="s">
        <v>361</v>
      </c>
      <c r="E337" s="20" t="s">
        <v>91</v>
      </c>
      <c r="F337" s="24">
        <v>1710000</v>
      </c>
      <c r="G337" s="163">
        <v>2021</v>
      </c>
      <c r="H337" s="164">
        <f t="shared" ca="1" si="34"/>
        <v>44296</v>
      </c>
      <c r="I337" s="161">
        <f t="shared" ca="1" si="39"/>
        <v>24</v>
      </c>
      <c r="J337" s="165">
        <f t="shared" ca="1" si="36"/>
        <v>41040000</v>
      </c>
      <c r="K337" s="164">
        <f t="shared" ca="1" si="37"/>
        <v>44296</v>
      </c>
      <c r="L337" s="164">
        <f t="shared" ca="1" si="35"/>
        <v>44377</v>
      </c>
      <c r="M337" s="161">
        <f t="shared" ca="1" si="38"/>
        <v>81</v>
      </c>
    </row>
    <row r="338" spans="1:13">
      <c r="A338" s="161" t="str">
        <f>VLOOKUP(C338,품목코드!$B$2:$C$293,2,FALSE)</f>
        <v>AL-AFJ-00001</v>
      </c>
      <c r="B338" s="144" t="s">
        <v>338</v>
      </c>
      <c r="C338" s="21" t="s">
        <v>362</v>
      </c>
      <c r="D338" s="166" t="s">
        <v>361</v>
      </c>
      <c r="E338" s="20" t="s">
        <v>95</v>
      </c>
      <c r="F338" s="31">
        <v>1560000</v>
      </c>
      <c r="G338" s="163">
        <v>2021</v>
      </c>
      <c r="H338" s="164">
        <f t="shared" ca="1" si="34"/>
        <v>44455</v>
      </c>
      <c r="I338" s="161">
        <f t="shared" ca="1" si="39"/>
        <v>33</v>
      </c>
      <c r="J338" s="165">
        <f t="shared" ca="1" si="36"/>
        <v>51480000</v>
      </c>
      <c r="K338" s="164">
        <f t="shared" ca="1" si="37"/>
        <v>44450</v>
      </c>
      <c r="L338" s="164">
        <f t="shared" ca="1" si="35"/>
        <v>44468</v>
      </c>
      <c r="M338" s="161">
        <f t="shared" ca="1" si="38"/>
        <v>18</v>
      </c>
    </row>
    <row r="339" spans="1:13">
      <c r="A339" s="161" t="str">
        <f>VLOOKUP(C339,품목코드!$B$2:$C$293,2,FALSE)</f>
        <v>AL-AFK-00001</v>
      </c>
      <c r="B339" s="144" t="s">
        <v>338</v>
      </c>
      <c r="C339" s="20" t="s">
        <v>363</v>
      </c>
      <c r="D339" s="162" t="s">
        <v>364</v>
      </c>
      <c r="E339" s="20" t="s">
        <v>95</v>
      </c>
      <c r="F339" s="31">
        <v>2300000</v>
      </c>
      <c r="G339" s="163">
        <v>2021</v>
      </c>
      <c r="H339" s="164">
        <f t="shared" ca="1" si="34"/>
        <v>44454</v>
      </c>
      <c r="I339" s="161">
        <f t="shared" ca="1" si="39"/>
        <v>31</v>
      </c>
      <c r="J339" s="165">
        <f t="shared" ca="1" si="36"/>
        <v>71300000</v>
      </c>
      <c r="K339" s="164">
        <f t="shared" ca="1" si="37"/>
        <v>44439</v>
      </c>
      <c r="L339" s="164">
        <f t="shared" ca="1" si="35"/>
        <v>44599</v>
      </c>
      <c r="M339" s="161">
        <f t="shared" ca="1" si="38"/>
        <v>160</v>
      </c>
    </row>
    <row r="340" spans="1:13">
      <c r="A340" s="161" t="str">
        <f>VLOOKUP(C340,품목코드!$B$2:$C$293,2,FALSE)</f>
        <v>AL-AFL-00001</v>
      </c>
      <c r="B340" s="144" t="s">
        <v>338</v>
      </c>
      <c r="C340" s="20" t="s">
        <v>365</v>
      </c>
      <c r="D340" s="162" t="s">
        <v>366</v>
      </c>
      <c r="E340" s="20" t="s">
        <v>95</v>
      </c>
      <c r="F340" s="31">
        <v>2600000</v>
      </c>
      <c r="G340" s="163">
        <v>2021</v>
      </c>
      <c r="H340" s="164">
        <f t="shared" ca="1" si="34"/>
        <v>44301</v>
      </c>
      <c r="I340" s="161">
        <f t="shared" ca="1" si="39"/>
        <v>31</v>
      </c>
      <c r="J340" s="165">
        <f t="shared" ca="1" si="36"/>
        <v>80600000</v>
      </c>
      <c r="K340" s="164">
        <f t="shared" ca="1" si="37"/>
        <v>44276</v>
      </c>
      <c r="L340" s="164">
        <f t="shared" ca="1" si="35"/>
        <v>44441</v>
      </c>
      <c r="M340" s="161">
        <f t="shared" ca="1" si="38"/>
        <v>165</v>
      </c>
    </row>
    <row r="341" spans="1:13">
      <c r="A341" s="161" t="str">
        <f>VLOOKUP(C341,품목코드!$B$2:$C$293,2,FALSE)</f>
        <v>AL-AFM-00001</v>
      </c>
      <c r="B341" s="144" t="s">
        <v>338</v>
      </c>
      <c r="C341" s="20" t="s">
        <v>367</v>
      </c>
      <c r="D341" s="162" t="s">
        <v>366</v>
      </c>
      <c r="E341" s="20" t="s">
        <v>95</v>
      </c>
      <c r="F341" s="31">
        <v>1450000</v>
      </c>
      <c r="G341" s="163">
        <v>2021</v>
      </c>
      <c r="H341" s="164">
        <f t="shared" ca="1" si="34"/>
        <v>44429</v>
      </c>
      <c r="I341" s="161">
        <f t="shared" ca="1" si="39"/>
        <v>5</v>
      </c>
      <c r="J341" s="165">
        <f t="shared" ca="1" si="36"/>
        <v>7250000</v>
      </c>
      <c r="K341" s="164">
        <f t="shared" ca="1" si="37"/>
        <v>44416</v>
      </c>
      <c r="L341" s="164">
        <f t="shared" ca="1" si="35"/>
        <v>44442</v>
      </c>
      <c r="M341" s="161">
        <f t="shared" ca="1" si="38"/>
        <v>26</v>
      </c>
    </row>
    <row r="342" spans="1:13">
      <c r="A342" s="161" t="str">
        <f>VLOOKUP(C342,품목코드!$B$2:$C$293,2,FALSE)</f>
        <v>AL-AFN-00001</v>
      </c>
      <c r="B342" s="144" t="s">
        <v>338</v>
      </c>
      <c r="C342" s="21" t="s">
        <v>368</v>
      </c>
      <c r="D342" s="166" t="s">
        <v>369</v>
      </c>
      <c r="E342" s="20" t="s">
        <v>95</v>
      </c>
      <c r="F342" s="24">
        <v>2820000</v>
      </c>
      <c r="G342" s="163">
        <v>2021</v>
      </c>
      <c r="H342" s="164">
        <f t="shared" ca="1" si="34"/>
        <v>44485</v>
      </c>
      <c r="I342" s="161">
        <f t="shared" ca="1" si="39"/>
        <v>34</v>
      </c>
      <c r="J342" s="165">
        <f t="shared" ca="1" si="36"/>
        <v>95880000</v>
      </c>
      <c r="K342" s="164">
        <f t="shared" ca="1" si="37"/>
        <v>44474</v>
      </c>
      <c r="L342" s="164">
        <f t="shared" ca="1" si="35"/>
        <v>44647</v>
      </c>
      <c r="M342" s="161">
        <f t="shared" ca="1" si="38"/>
        <v>173</v>
      </c>
    </row>
    <row r="343" spans="1:13">
      <c r="A343" s="161" t="str">
        <f>VLOOKUP(C343,품목코드!$B$2:$C$293,2,FALSE)</f>
        <v>AL-AFO-00001</v>
      </c>
      <c r="B343" s="144" t="s">
        <v>338</v>
      </c>
      <c r="C343" s="21" t="s">
        <v>370</v>
      </c>
      <c r="D343" s="169" t="s">
        <v>371</v>
      </c>
      <c r="E343" s="21" t="s">
        <v>16</v>
      </c>
      <c r="F343" s="31">
        <v>2800</v>
      </c>
      <c r="G343" s="163">
        <v>2021</v>
      </c>
      <c r="H343" s="164">
        <f t="shared" ca="1" si="34"/>
        <v>44235</v>
      </c>
      <c r="I343" s="161">
        <f t="shared" ca="1" si="39"/>
        <v>17</v>
      </c>
      <c r="J343" s="165">
        <f t="shared" ca="1" si="36"/>
        <v>47600</v>
      </c>
      <c r="K343" s="164">
        <f t="shared" ca="1" si="37"/>
        <v>44235</v>
      </c>
      <c r="L343" s="164">
        <f t="shared" ca="1" si="35"/>
        <v>44373</v>
      </c>
      <c r="M343" s="161">
        <f t="shared" ca="1" si="38"/>
        <v>138</v>
      </c>
    </row>
    <row r="344" spans="1:13">
      <c r="A344" s="161" t="str">
        <f>VLOOKUP(C344,품목코드!$B$2:$C$293,2,FALSE)</f>
        <v>AL-AFP-00001</v>
      </c>
      <c r="B344" s="144" t="s">
        <v>338</v>
      </c>
      <c r="C344" s="20" t="s">
        <v>372</v>
      </c>
      <c r="D344" s="166" t="s">
        <v>373</v>
      </c>
      <c r="E344" s="20" t="s">
        <v>95</v>
      </c>
      <c r="F344" s="31">
        <v>1720000</v>
      </c>
      <c r="G344" s="163">
        <v>2021</v>
      </c>
      <c r="H344" s="164">
        <f t="shared" ca="1" si="34"/>
        <v>44348</v>
      </c>
      <c r="I344" s="161">
        <f t="shared" ca="1" si="39"/>
        <v>12</v>
      </c>
      <c r="J344" s="165">
        <f t="shared" ca="1" si="36"/>
        <v>20640000</v>
      </c>
      <c r="K344" s="164">
        <f t="shared" ca="1" si="37"/>
        <v>44334</v>
      </c>
      <c r="L344" s="164">
        <f t="shared" ca="1" si="35"/>
        <v>44495</v>
      </c>
      <c r="M344" s="161">
        <f t="shared" ca="1" si="38"/>
        <v>161</v>
      </c>
    </row>
    <row r="345" spans="1:13">
      <c r="A345" s="161" t="str">
        <f>VLOOKUP(C345,품목코드!$B$2:$C$293,2,FALSE)</f>
        <v>AL-AFQ-00001</v>
      </c>
      <c r="B345" s="144" t="s">
        <v>338</v>
      </c>
      <c r="C345" s="20" t="s">
        <v>374</v>
      </c>
      <c r="D345" s="162" t="s">
        <v>375</v>
      </c>
      <c r="E345" s="21" t="s">
        <v>205</v>
      </c>
      <c r="F345" s="31">
        <v>35870</v>
      </c>
      <c r="G345" s="163">
        <v>2021</v>
      </c>
      <c r="H345" s="164">
        <f t="shared" ca="1" si="34"/>
        <v>44457</v>
      </c>
      <c r="I345" s="161">
        <f t="shared" ca="1" si="39"/>
        <v>36</v>
      </c>
      <c r="J345" s="165">
        <f t="shared" ca="1" si="36"/>
        <v>1291320</v>
      </c>
      <c r="K345" s="164">
        <f t="shared" ca="1" si="37"/>
        <v>44450</v>
      </c>
      <c r="L345" s="164">
        <f t="shared" ca="1" si="35"/>
        <v>44466</v>
      </c>
      <c r="M345" s="161">
        <f t="shared" ca="1" si="38"/>
        <v>16</v>
      </c>
    </row>
    <row r="346" spans="1:13">
      <c r="A346" s="161" t="str">
        <f>VLOOKUP(C346,품목코드!$B$2:$C$293,2,FALSE)</f>
        <v>AL-AFR-00001</v>
      </c>
      <c r="B346" s="144" t="s">
        <v>338</v>
      </c>
      <c r="C346" s="20" t="s">
        <v>376</v>
      </c>
      <c r="D346" s="162" t="s">
        <v>377</v>
      </c>
      <c r="E346" s="21" t="s">
        <v>205</v>
      </c>
      <c r="F346" s="31">
        <v>8280</v>
      </c>
      <c r="G346" s="163">
        <v>2021</v>
      </c>
      <c r="H346" s="164">
        <f t="shared" ca="1" si="34"/>
        <v>44208</v>
      </c>
      <c r="I346" s="161">
        <f t="shared" ca="1" si="39"/>
        <v>34</v>
      </c>
      <c r="J346" s="165">
        <f t="shared" ca="1" si="36"/>
        <v>281520</v>
      </c>
      <c r="K346" s="164">
        <f t="shared" ca="1" si="37"/>
        <v>44191</v>
      </c>
      <c r="L346" s="164">
        <f t="shared" ca="1" si="35"/>
        <v>44233</v>
      </c>
      <c r="M346" s="161">
        <f t="shared" ca="1" si="38"/>
        <v>42</v>
      </c>
    </row>
    <row r="347" spans="1:13">
      <c r="A347" s="161" t="str">
        <f>VLOOKUP(C347,품목코드!$B$2:$C$293,2,FALSE)</f>
        <v>AL-AFS-00001</v>
      </c>
      <c r="B347" s="144" t="s">
        <v>338</v>
      </c>
      <c r="C347" s="20" t="s">
        <v>378</v>
      </c>
      <c r="D347" s="162" t="s">
        <v>379</v>
      </c>
      <c r="E347" s="20" t="s">
        <v>16</v>
      </c>
      <c r="F347" s="31">
        <v>3000</v>
      </c>
      <c r="G347" s="163">
        <v>2021</v>
      </c>
      <c r="H347" s="164">
        <f t="shared" ca="1" si="34"/>
        <v>44390</v>
      </c>
      <c r="I347" s="161">
        <f t="shared" ca="1" si="39"/>
        <v>38</v>
      </c>
      <c r="J347" s="165">
        <f t="shared" ca="1" si="36"/>
        <v>114000</v>
      </c>
      <c r="K347" s="164">
        <f t="shared" ca="1" si="37"/>
        <v>44375</v>
      </c>
      <c r="L347" s="164">
        <f t="shared" ca="1" si="35"/>
        <v>44548</v>
      </c>
      <c r="M347" s="161">
        <f t="shared" ca="1" si="38"/>
        <v>173</v>
      </c>
    </row>
    <row r="348" spans="1:13">
      <c r="A348" s="161" t="str">
        <f>VLOOKUP(C348,품목코드!$B$2:$C$293,2,FALSE)</f>
        <v>AL-AFT-00001</v>
      </c>
      <c r="B348" s="144" t="s">
        <v>338</v>
      </c>
      <c r="C348" s="20" t="s">
        <v>716</v>
      </c>
      <c r="D348" s="162" t="s">
        <v>717</v>
      </c>
      <c r="E348" s="20" t="s">
        <v>95</v>
      </c>
      <c r="F348" s="31">
        <v>2700000</v>
      </c>
      <c r="G348" s="163">
        <v>2021</v>
      </c>
      <c r="H348" s="164">
        <f t="shared" ca="1" si="34"/>
        <v>44380</v>
      </c>
      <c r="I348" s="161">
        <f t="shared" ca="1" si="39"/>
        <v>37</v>
      </c>
      <c r="J348" s="165">
        <f t="shared" ca="1" si="36"/>
        <v>99900000</v>
      </c>
      <c r="K348" s="164">
        <f t="shared" ca="1" si="37"/>
        <v>44366</v>
      </c>
      <c r="L348" s="164">
        <f t="shared" ca="1" si="35"/>
        <v>44368</v>
      </c>
      <c r="M348" s="161">
        <f t="shared" ca="1" si="38"/>
        <v>2</v>
      </c>
    </row>
    <row r="349" spans="1:13">
      <c r="A349" s="161" t="str">
        <f>VLOOKUP(C349,품목코드!$B$2:$C$293,2,FALSE)</f>
        <v>AL-AFU-00001</v>
      </c>
      <c r="B349" s="144" t="s">
        <v>338</v>
      </c>
      <c r="C349" s="20" t="s">
        <v>382</v>
      </c>
      <c r="D349" s="162" t="s">
        <v>383</v>
      </c>
      <c r="E349" s="20" t="s">
        <v>95</v>
      </c>
      <c r="F349" s="31">
        <v>2970000</v>
      </c>
      <c r="G349" s="163">
        <v>2021</v>
      </c>
      <c r="H349" s="164">
        <f t="shared" ca="1" si="34"/>
        <v>44290</v>
      </c>
      <c r="I349" s="161">
        <f t="shared" ca="1" si="39"/>
        <v>5</v>
      </c>
      <c r="J349" s="165">
        <f t="shared" ca="1" si="36"/>
        <v>14850000</v>
      </c>
      <c r="K349" s="164">
        <f t="shared" ca="1" si="37"/>
        <v>44262</v>
      </c>
      <c r="L349" s="164">
        <f t="shared" ca="1" si="35"/>
        <v>44434</v>
      </c>
      <c r="M349" s="161">
        <f t="shared" ca="1" si="38"/>
        <v>172</v>
      </c>
    </row>
    <row r="350" spans="1:13">
      <c r="A350" s="161" t="str">
        <f>VLOOKUP(C350,품목코드!$B$2:$C$293,2,FALSE)</f>
        <v>AL-AFV-00001</v>
      </c>
      <c r="B350" s="144" t="s">
        <v>338</v>
      </c>
      <c r="C350" s="20" t="s">
        <v>384</v>
      </c>
      <c r="D350" s="162" t="s">
        <v>385</v>
      </c>
      <c r="E350" s="21" t="s">
        <v>42</v>
      </c>
      <c r="F350" s="31">
        <v>95000</v>
      </c>
      <c r="G350" s="163">
        <v>2021</v>
      </c>
      <c r="H350" s="164">
        <f t="shared" ca="1" si="34"/>
        <v>44463</v>
      </c>
      <c r="I350" s="161">
        <f t="shared" ca="1" si="39"/>
        <v>36</v>
      </c>
      <c r="J350" s="165">
        <f t="shared" ca="1" si="36"/>
        <v>3420000</v>
      </c>
      <c r="K350" s="164">
        <f t="shared" ca="1" si="37"/>
        <v>44444</v>
      </c>
      <c r="L350" s="164">
        <f t="shared" ca="1" si="35"/>
        <v>44526</v>
      </c>
      <c r="M350" s="161">
        <f t="shared" ca="1" si="38"/>
        <v>82</v>
      </c>
    </row>
    <row r="351" spans="1:13">
      <c r="A351" s="161" t="str">
        <f>VLOOKUP(C351,품목코드!$B$2:$C$293,2,FALSE)</f>
        <v>AL-AFW-00001</v>
      </c>
      <c r="B351" s="144" t="s">
        <v>338</v>
      </c>
      <c r="C351" s="20" t="s">
        <v>386</v>
      </c>
      <c r="D351" s="166" t="s">
        <v>387</v>
      </c>
      <c r="E351" s="21" t="s">
        <v>68</v>
      </c>
      <c r="F351" s="31">
        <v>93000</v>
      </c>
      <c r="G351" s="163">
        <v>2021</v>
      </c>
      <c r="H351" s="164">
        <f t="shared" ca="1" si="34"/>
        <v>44426</v>
      </c>
      <c r="I351" s="161">
        <f t="shared" ca="1" si="39"/>
        <v>27</v>
      </c>
      <c r="J351" s="165">
        <f t="shared" ca="1" si="36"/>
        <v>2511000</v>
      </c>
      <c r="K351" s="164">
        <f t="shared" ca="1" si="37"/>
        <v>44410</v>
      </c>
      <c r="L351" s="164">
        <f t="shared" ca="1" si="35"/>
        <v>44503</v>
      </c>
      <c r="M351" s="161">
        <f t="shared" ca="1" si="38"/>
        <v>93</v>
      </c>
    </row>
    <row r="352" spans="1:13">
      <c r="A352" s="161" t="str">
        <f>VLOOKUP(C352,품목코드!$B$2:$C$293,2,FALSE)</f>
        <v>AL-AFX-00001</v>
      </c>
      <c r="B352" s="144" t="s">
        <v>338</v>
      </c>
      <c r="C352" s="20" t="s">
        <v>388</v>
      </c>
      <c r="D352" s="162" t="s">
        <v>389</v>
      </c>
      <c r="E352" s="21" t="s">
        <v>42</v>
      </c>
      <c r="F352" s="24">
        <v>120000</v>
      </c>
      <c r="G352" s="163">
        <v>2021</v>
      </c>
      <c r="H352" s="164">
        <f t="shared" ca="1" si="34"/>
        <v>44237</v>
      </c>
      <c r="I352" s="161">
        <f t="shared" ca="1" si="39"/>
        <v>16</v>
      </c>
      <c r="J352" s="165">
        <f t="shared" ca="1" si="36"/>
        <v>1920000</v>
      </c>
      <c r="K352" s="164">
        <f t="shared" ca="1" si="37"/>
        <v>44228</v>
      </c>
      <c r="L352" s="164">
        <f t="shared" ca="1" si="35"/>
        <v>44318</v>
      </c>
      <c r="M352" s="161">
        <f t="shared" ca="1" si="38"/>
        <v>90</v>
      </c>
    </row>
    <row r="353" spans="1:13">
      <c r="A353" s="161" t="str">
        <f>VLOOKUP(C353,품목코드!$B$2:$C$293,2,FALSE)</f>
        <v>AM-AFY-00001</v>
      </c>
      <c r="B353" s="20" t="s">
        <v>718</v>
      </c>
      <c r="C353" s="20" t="s">
        <v>391</v>
      </c>
      <c r="D353" s="162" t="s">
        <v>392</v>
      </c>
      <c r="E353" s="21" t="s">
        <v>220</v>
      </c>
      <c r="F353" s="24">
        <v>18000</v>
      </c>
      <c r="G353" s="163">
        <v>2021</v>
      </c>
      <c r="H353" s="164">
        <f t="shared" ca="1" si="34"/>
        <v>44390</v>
      </c>
      <c r="I353" s="161">
        <f t="shared" ca="1" si="39"/>
        <v>7</v>
      </c>
      <c r="J353" s="165">
        <f t="shared" ca="1" si="36"/>
        <v>126000</v>
      </c>
      <c r="K353" s="164">
        <f t="shared" ca="1" si="37"/>
        <v>44374</v>
      </c>
      <c r="L353" s="164">
        <f t="shared" ca="1" si="35"/>
        <v>44417</v>
      </c>
      <c r="M353" s="161">
        <f t="shared" ca="1" si="38"/>
        <v>43</v>
      </c>
    </row>
    <row r="354" spans="1:13">
      <c r="A354" s="161" t="str">
        <f>VLOOKUP(C354,품목코드!$B$2:$C$293,2,FALSE)</f>
        <v>AM-AFZ-00001</v>
      </c>
      <c r="B354" s="20" t="s">
        <v>718</v>
      </c>
      <c r="C354" s="20" t="s">
        <v>393</v>
      </c>
      <c r="D354" s="162" t="s">
        <v>394</v>
      </c>
      <c r="E354" s="21" t="s">
        <v>220</v>
      </c>
      <c r="F354" s="31">
        <v>29000</v>
      </c>
      <c r="G354" s="163">
        <v>2021</v>
      </c>
      <c r="H354" s="164">
        <f t="shared" ca="1" si="34"/>
        <v>44503</v>
      </c>
      <c r="I354" s="161">
        <f t="shared" ca="1" si="39"/>
        <v>48</v>
      </c>
      <c r="J354" s="165">
        <f t="shared" ca="1" si="36"/>
        <v>1392000</v>
      </c>
      <c r="K354" s="164">
        <f t="shared" ca="1" si="37"/>
        <v>44473</v>
      </c>
      <c r="L354" s="164">
        <f t="shared" ca="1" si="35"/>
        <v>44492</v>
      </c>
      <c r="M354" s="161">
        <f t="shared" ca="1" si="38"/>
        <v>19</v>
      </c>
    </row>
    <row r="355" spans="1:13">
      <c r="A355" s="161" t="str">
        <f>VLOOKUP(C355,품목코드!$B$2:$C$293,2,FALSE)</f>
        <v>AM-AGA-00001</v>
      </c>
      <c r="B355" s="20" t="s">
        <v>718</v>
      </c>
      <c r="C355" s="20" t="s">
        <v>395</v>
      </c>
      <c r="D355" s="162" t="s">
        <v>396</v>
      </c>
      <c r="E355" s="21" t="s">
        <v>220</v>
      </c>
      <c r="F355" s="31">
        <v>300000</v>
      </c>
      <c r="G355" s="163">
        <v>2021</v>
      </c>
      <c r="H355" s="164">
        <f t="shared" ca="1" si="34"/>
        <v>44472</v>
      </c>
      <c r="I355" s="161">
        <f t="shared" ca="1" si="39"/>
        <v>37</v>
      </c>
      <c r="J355" s="165">
        <f t="shared" ca="1" si="36"/>
        <v>11100000</v>
      </c>
      <c r="K355" s="164">
        <f t="shared" ca="1" si="37"/>
        <v>44443</v>
      </c>
      <c r="L355" s="164">
        <f t="shared" ca="1" si="35"/>
        <v>44497</v>
      </c>
      <c r="M355" s="161">
        <f t="shared" ca="1" si="38"/>
        <v>54</v>
      </c>
    </row>
    <row r="356" spans="1:13">
      <c r="A356" s="161" t="str">
        <f>VLOOKUP(C356,품목코드!$B$2:$C$293,2,FALSE)</f>
        <v>AM-AGB-00001</v>
      </c>
      <c r="B356" s="20" t="s">
        <v>718</v>
      </c>
      <c r="C356" s="20" t="s">
        <v>397</v>
      </c>
      <c r="D356" s="162" t="s">
        <v>398</v>
      </c>
      <c r="E356" s="21" t="s">
        <v>220</v>
      </c>
      <c r="F356" s="31">
        <v>18000</v>
      </c>
      <c r="G356" s="163">
        <v>2021</v>
      </c>
      <c r="H356" s="164">
        <f t="shared" ca="1" si="34"/>
        <v>44366</v>
      </c>
      <c r="I356" s="161">
        <f t="shared" ca="1" si="39"/>
        <v>27</v>
      </c>
      <c r="J356" s="165">
        <f t="shared" ca="1" si="36"/>
        <v>486000</v>
      </c>
      <c r="K356" s="164">
        <f t="shared" ca="1" si="37"/>
        <v>44355</v>
      </c>
      <c r="L356" s="164">
        <f t="shared" ca="1" si="35"/>
        <v>44378</v>
      </c>
      <c r="M356" s="161">
        <f t="shared" ca="1" si="38"/>
        <v>23</v>
      </c>
    </row>
    <row r="357" spans="1:13">
      <c r="A357" s="161" t="str">
        <f>VLOOKUP(C357,품목코드!$B$2:$C$293,2,FALSE)</f>
        <v>AM-AGC-00001</v>
      </c>
      <c r="B357" s="20" t="s">
        <v>718</v>
      </c>
      <c r="C357" s="20" t="s">
        <v>399</v>
      </c>
      <c r="D357" s="162" t="s">
        <v>400</v>
      </c>
      <c r="E357" s="21" t="s">
        <v>401</v>
      </c>
      <c r="F357" s="31">
        <v>47000</v>
      </c>
      <c r="G357" s="163">
        <v>2021</v>
      </c>
      <c r="H357" s="164">
        <f t="shared" ca="1" si="34"/>
        <v>44246</v>
      </c>
      <c r="I357" s="161">
        <f t="shared" ca="1" si="39"/>
        <v>16</v>
      </c>
      <c r="J357" s="165">
        <f t="shared" ca="1" si="36"/>
        <v>752000</v>
      </c>
      <c r="K357" s="164">
        <f t="shared" ca="1" si="37"/>
        <v>44224</v>
      </c>
      <c r="L357" s="164">
        <f t="shared" ca="1" si="35"/>
        <v>44322</v>
      </c>
      <c r="M357" s="161">
        <f t="shared" ca="1" si="38"/>
        <v>98</v>
      </c>
    </row>
    <row r="358" spans="1:13">
      <c r="A358" s="161" t="str">
        <f>VLOOKUP(C358,품목코드!$B$2:$C$293,2,FALSE)</f>
        <v>AM-AGD-00001</v>
      </c>
      <c r="B358" s="20" t="s">
        <v>718</v>
      </c>
      <c r="C358" s="21" t="s">
        <v>402</v>
      </c>
      <c r="D358" s="162" t="s">
        <v>403</v>
      </c>
      <c r="E358" s="21" t="s">
        <v>401</v>
      </c>
      <c r="F358" s="31">
        <v>36000</v>
      </c>
      <c r="G358" s="163">
        <v>2021</v>
      </c>
      <c r="H358" s="164">
        <f t="shared" ca="1" si="34"/>
        <v>44273</v>
      </c>
      <c r="I358" s="161">
        <f t="shared" ca="1" si="39"/>
        <v>50</v>
      </c>
      <c r="J358" s="165">
        <f t="shared" ca="1" si="36"/>
        <v>1800000</v>
      </c>
      <c r="K358" s="164">
        <f t="shared" ca="1" si="37"/>
        <v>44268</v>
      </c>
      <c r="L358" s="164">
        <f t="shared" ca="1" si="35"/>
        <v>44285</v>
      </c>
      <c r="M358" s="161">
        <f t="shared" ca="1" si="38"/>
        <v>17</v>
      </c>
    </row>
    <row r="359" spans="1:13">
      <c r="A359" s="161" t="str">
        <f>VLOOKUP(C359,품목코드!$B$2:$C$293,2,FALSE)</f>
        <v>AM-AGE-00001</v>
      </c>
      <c r="B359" s="20" t="s">
        <v>718</v>
      </c>
      <c r="C359" s="20" t="s">
        <v>404</v>
      </c>
      <c r="D359" s="162" t="s">
        <v>405</v>
      </c>
      <c r="E359" s="21" t="s">
        <v>401</v>
      </c>
      <c r="F359" s="31">
        <v>16000</v>
      </c>
      <c r="G359" s="163">
        <v>2021</v>
      </c>
      <c r="H359" s="164">
        <f t="shared" ca="1" si="34"/>
        <v>44555</v>
      </c>
      <c r="I359" s="161">
        <f t="shared" ca="1" si="39"/>
        <v>10</v>
      </c>
      <c r="J359" s="165">
        <f t="shared" ca="1" si="36"/>
        <v>160000</v>
      </c>
      <c r="K359" s="164">
        <f t="shared" ca="1" si="37"/>
        <v>44543</v>
      </c>
      <c r="L359" s="164">
        <f t="shared" ca="1" si="35"/>
        <v>44643</v>
      </c>
      <c r="M359" s="161">
        <f t="shared" ca="1" si="38"/>
        <v>100</v>
      </c>
    </row>
    <row r="360" spans="1:13">
      <c r="A360" s="161" t="str">
        <f>VLOOKUP(C360,품목코드!$B$2:$C$293,2,FALSE)</f>
        <v>AM-AGF-00001</v>
      </c>
      <c r="B360" s="20" t="s">
        <v>718</v>
      </c>
      <c r="C360" s="20" t="s">
        <v>406</v>
      </c>
      <c r="D360" s="162" t="s">
        <v>407</v>
      </c>
      <c r="E360" s="21" t="s">
        <v>220</v>
      </c>
      <c r="F360" s="31">
        <v>26000</v>
      </c>
      <c r="G360" s="163">
        <v>2021</v>
      </c>
      <c r="H360" s="164">
        <f t="shared" ca="1" si="34"/>
        <v>44337</v>
      </c>
      <c r="I360" s="161">
        <f t="shared" ca="1" si="39"/>
        <v>19</v>
      </c>
      <c r="J360" s="165">
        <f t="shared" ca="1" si="36"/>
        <v>494000</v>
      </c>
      <c r="K360" s="164">
        <f t="shared" ca="1" si="37"/>
        <v>44313</v>
      </c>
      <c r="L360" s="164">
        <f t="shared" ca="1" si="35"/>
        <v>44394</v>
      </c>
      <c r="M360" s="161">
        <f t="shared" ca="1" si="38"/>
        <v>81</v>
      </c>
    </row>
    <row r="361" spans="1:13">
      <c r="A361" s="161" t="str">
        <f>VLOOKUP(C361,품목코드!$B$2:$C$293,2,FALSE)</f>
        <v>AM-AGG-00001</v>
      </c>
      <c r="B361" s="20" t="s">
        <v>718</v>
      </c>
      <c r="C361" s="20" t="s">
        <v>408</v>
      </c>
      <c r="D361" s="166" t="s">
        <v>409</v>
      </c>
      <c r="E361" s="21" t="s">
        <v>220</v>
      </c>
      <c r="F361" s="31">
        <v>39000</v>
      </c>
      <c r="G361" s="163">
        <v>2021</v>
      </c>
      <c r="H361" s="164">
        <f t="shared" ca="1" si="34"/>
        <v>44339</v>
      </c>
      <c r="I361" s="161">
        <f t="shared" ca="1" si="39"/>
        <v>15</v>
      </c>
      <c r="J361" s="165">
        <f t="shared" ca="1" si="36"/>
        <v>585000</v>
      </c>
      <c r="K361" s="164">
        <f t="shared" ca="1" si="37"/>
        <v>44315</v>
      </c>
      <c r="L361" s="164">
        <f t="shared" ca="1" si="35"/>
        <v>44467</v>
      </c>
      <c r="M361" s="161">
        <f t="shared" ca="1" si="38"/>
        <v>152</v>
      </c>
    </row>
    <row r="362" spans="1:13">
      <c r="A362" s="161" t="str">
        <f>VLOOKUP(C362,품목코드!$B$2:$C$293,2,FALSE)</f>
        <v>AM-AGH-00001</v>
      </c>
      <c r="B362" s="20" t="s">
        <v>718</v>
      </c>
      <c r="C362" s="21" t="s">
        <v>410</v>
      </c>
      <c r="D362" s="166" t="s">
        <v>411</v>
      </c>
      <c r="E362" s="21" t="s">
        <v>401</v>
      </c>
      <c r="F362" s="31">
        <v>648000</v>
      </c>
      <c r="G362" s="163">
        <v>2021</v>
      </c>
      <c r="H362" s="164">
        <f t="shared" ca="1" si="34"/>
        <v>44424</v>
      </c>
      <c r="I362" s="161">
        <f t="shared" ca="1" si="39"/>
        <v>18</v>
      </c>
      <c r="J362" s="165">
        <f t="shared" ca="1" si="36"/>
        <v>11664000</v>
      </c>
      <c r="K362" s="164">
        <f t="shared" ca="1" si="37"/>
        <v>44423</v>
      </c>
      <c r="L362" s="164">
        <f t="shared" ca="1" si="35"/>
        <v>44553</v>
      </c>
      <c r="M362" s="161">
        <f t="shared" ca="1" si="38"/>
        <v>130</v>
      </c>
    </row>
    <row r="363" spans="1:13">
      <c r="A363" s="161" t="str">
        <f>VLOOKUP(C363,품목코드!$B$2:$C$293,2,FALSE)</f>
        <v>AM-AGI-00001</v>
      </c>
      <c r="B363" s="20" t="s">
        <v>718</v>
      </c>
      <c r="C363" s="20" t="s">
        <v>412</v>
      </c>
      <c r="D363" s="162" t="s">
        <v>413</v>
      </c>
      <c r="E363" s="21" t="s">
        <v>341</v>
      </c>
      <c r="F363" s="31">
        <v>470</v>
      </c>
      <c r="G363" s="163">
        <v>2021</v>
      </c>
      <c r="H363" s="164">
        <f t="shared" ca="1" si="34"/>
        <v>44292</v>
      </c>
      <c r="I363" s="161">
        <f t="shared" ca="1" si="39"/>
        <v>47</v>
      </c>
      <c r="J363" s="165">
        <f t="shared" ca="1" si="36"/>
        <v>22090</v>
      </c>
      <c r="K363" s="164">
        <f t="shared" ca="1" si="37"/>
        <v>44267</v>
      </c>
      <c r="L363" s="164">
        <f t="shared" ca="1" si="35"/>
        <v>44345</v>
      </c>
      <c r="M363" s="161">
        <f t="shared" ca="1" si="38"/>
        <v>78</v>
      </c>
    </row>
    <row r="364" spans="1:13">
      <c r="A364" s="161" t="str">
        <f>VLOOKUP(C364,품목코드!$B$2:$C$293,2,FALSE)</f>
        <v>AM-AGJ-00001</v>
      </c>
      <c r="B364" s="20" t="s">
        <v>718</v>
      </c>
      <c r="C364" s="20" t="s">
        <v>414</v>
      </c>
      <c r="D364" s="162" t="s">
        <v>415</v>
      </c>
      <c r="E364" s="21" t="s">
        <v>341</v>
      </c>
      <c r="F364" s="31">
        <v>470</v>
      </c>
      <c r="G364" s="163">
        <v>2021</v>
      </c>
      <c r="H364" s="164">
        <f t="shared" ref="H364:H419" ca="1" si="40">DATE(G364, RANDBETWEEN(1, 12), RANDBETWEEN(1, 28))</f>
        <v>44398</v>
      </c>
      <c r="I364" s="161">
        <f t="shared" ca="1" si="39"/>
        <v>39</v>
      </c>
      <c r="J364" s="165">
        <f t="shared" ca="1" si="36"/>
        <v>18330</v>
      </c>
      <c r="K364" s="164">
        <f t="shared" ca="1" si="37"/>
        <v>44395</v>
      </c>
      <c r="L364" s="164">
        <f t="shared" ref="L364:L419" ca="1" si="41">K364+ RANDBETWEEN(1, 180)</f>
        <v>44419</v>
      </c>
      <c r="M364" s="161">
        <f t="shared" ca="1" si="38"/>
        <v>24</v>
      </c>
    </row>
    <row r="365" spans="1:13">
      <c r="A365" s="161" t="str">
        <f>VLOOKUP(C365,품목코드!$B$2:$C$293,2,FALSE)</f>
        <v>AM-AGK-00001</v>
      </c>
      <c r="B365" s="20" t="s">
        <v>718</v>
      </c>
      <c r="C365" s="20" t="s">
        <v>416</v>
      </c>
      <c r="D365" s="162" t="s">
        <v>417</v>
      </c>
      <c r="E365" s="21" t="s">
        <v>418</v>
      </c>
      <c r="F365" s="31">
        <v>11500</v>
      </c>
      <c r="G365" s="163">
        <v>2021</v>
      </c>
      <c r="H365" s="164">
        <f t="shared" ca="1" si="40"/>
        <v>44350</v>
      </c>
      <c r="I365" s="161">
        <f t="shared" ca="1" si="39"/>
        <v>16</v>
      </c>
      <c r="J365" s="165">
        <f t="shared" ca="1" si="36"/>
        <v>184000</v>
      </c>
      <c r="K365" s="164">
        <f t="shared" ca="1" si="37"/>
        <v>44322</v>
      </c>
      <c r="L365" s="164">
        <f t="shared" ca="1" si="41"/>
        <v>44397</v>
      </c>
      <c r="M365" s="161">
        <f t="shared" ca="1" si="38"/>
        <v>75</v>
      </c>
    </row>
    <row r="366" spans="1:13">
      <c r="A366" s="161" t="str">
        <f>VLOOKUP(C366,품목코드!$B$2:$C$293,2,FALSE)</f>
        <v>AM-AGL-00001</v>
      </c>
      <c r="B366" s="20" t="s">
        <v>718</v>
      </c>
      <c r="C366" s="20" t="s">
        <v>719</v>
      </c>
      <c r="D366" s="162" t="s">
        <v>720</v>
      </c>
      <c r="E366" s="20" t="s">
        <v>114</v>
      </c>
      <c r="F366" s="31">
        <v>16000</v>
      </c>
      <c r="G366" s="163">
        <v>2021</v>
      </c>
      <c r="H366" s="164">
        <f t="shared" ca="1" si="40"/>
        <v>44519</v>
      </c>
      <c r="I366" s="161">
        <f t="shared" ca="1" si="39"/>
        <v>50</v>
      </c>
      <c r="J366" s="165">
        <f t="shared" ca="1" si="36"/>
        <v>800000</v>
      </c>
      <c r="K366" s="164">
        <f t="shared" ca="1" si="37"/>
        <v>44499</v>
      </c>
      <c r="L366" s="164">
        <f t="shared" ca="1" si="41"/>
        <v>44566</v>
      </c>
      <c r="M366" s="161">
        <f t="shared" ca="1" si="38"/>
        <v>67</v>
      </c>
    </row>
    <row r="367" spans="1:13">
      <c r="A367" s="161" t="str">
        <f>VLOOKUP(C367,품목코드!$B$2:$C$293,2,FALSE)</f>
        <v>AN-AGM-00001</v>
      </c>
      <c r="B367" s="21" t="s">
        <v>421</v>
      </c>
      <c r="C367" s="20" t="s">
        <v>422</v>
      </c>
      <c r="D367" s="162" t="s">
        <v>423</v>
      </c>
      <c r="E367" s="20" t="s">
        <v>16</v>
      </c>
      <c r="F367" s="31">
        <v>18100</v>
      </c>
      <c r="G367" s="163">
        <v>2021</v>
      </c>
      <c r="H367" s="164">
        <f t="shared" ca="1" si="40"/>
        <v>44394</v>
      </c>
      <c r="I367" s="161">
        <f t="shared" ca="1" si="39"/>
        <v>4</v>
      </c>
      <c r="J367" s="165">
        <f t="shared" ca="1" si="36"/>
        <v>72400</v>
      </c>
      <c r="K367" s="164">
        <f t="shared" ca="1" si="37"/>
        <v>44375</v>
      </c>
      <c r="L367" s="164">
        <f t="shared" ca="1" si="41"/>
        <v>44489</v>
      </c>
      <c r="M367" s="161">
        <f t="shared" ca="1" si="38"/>
        <v>114</v>
      </c>
    </row>
    <row r="368" spans="1:13">
      <c r="A368" s="161" t="str">
        <f>VLOOKUP(C368,품목코드!$B$2:$C$293,2,FALSE)</f>
        <v>AN-AGN-00001</v>
      </c>
      <c r="B368" s="21" t="s">
        <v>421</v>
      </c>
      <c r="C368" s="20" t="s">
        <v>424</v>
      </c>
      <c r="D368" s="162" t="s">
        <v>425</v>
      </c>
      <c r="E368" s="20" t="s">
        <v>16</v>
      </c>
      <c r="F368" s="31">
        <v>9400</v>
      </c>
      <c r="G368" s="163">
        <v>2021</v>
      </c>
      <c r="H368" s="164">
        <f t="shared" ca="1" si="40"/>
        <v>44506</v>
      </c>
      <c r="I368" s="161">
        <f t="shared" ca="1" si="39"/>
        <v>31</v>
      </c>
      <c r="J368" s="165">
        <f t="shared" ca="1" si="36"/>
        <v>291400</v>
      </c>
      <c r="K368" s="164">
        <f t="shared" ca="1" si="37"/>
        <v>44493</v>
      </c>
      <c r="L368" s="164">
        <f t="shared" ca="1" si="41"/>
        <v>44531</v>
      </c>
      <c r="M368" s="161">
        <f t="shared" ca="1" si="38"/>
        <v>38</v>
      </c>
    </row>
    <row r="369" spans="1:13">
      <c r="A369" s="161" t="str">
        <f>VLOOKUP(C369,품목코드!$B$2:$C$293,2,FALSE)</f>
        <v>AN-AGO-00001</v>
      </c>
      <c r="B369" s="21" t="s">
        <v>421</v>
      </c>
      <c r="C369" s="20" t="s">
        <v>428</v>
      </c>
      <c r="D369" s="166" t="s">
        <v>429</v>
      </c>
      <c r="E369" s="20" t="s">
        <v>114</v>
      </c>
      <c r="F369" s="88">
        <v>5787</v>
      </c>
      <c r="G369" s="163">
        <v>2021</v>
      </c>
      <c r="H369" s="164">
        <f t="shared" ca="1" si="40"/>
        <v>44424</v>
      </c>
      <c r="I369" s="161">
        <f t="shared" ca="1" si="39"/>
        <v>40</v>
      </c>
      <c r="J369" s="165">
        <f t="shared" ca="1" si="36"/>
        <v>231480</v>
      </c>
      <c r="K369" s="164">
        <f t="shared" ca="1" si="37"/>
        <v>44400</v>
      </c>
      <c r="L369" s="164">
        <f t="shared" ca="1" si="41"/>
        <v>44460</v>
      </c>
      <c r="M369" s="161">
        <f t="shared" ca="1" si="38"/>
        <v>60</v>
      </c>
    </row>
    <row r="370" spans="1:13">
      <c r="A370" s="161" t="str">
        <f>VLOOKUP(C370,품목코드!$B$2:$C$293,2,FALSE)</f>
        <v>AN-AGP-00001</v>
      </c>
      <c r="B370" s="21" t="s">
        <v>421</v>
      </c>
      <c r="C370" s="20" t="s">
        <v>430</v>
      </c>
      <c r="D370" s="162" t="s">
        <v>431</v>
      </c>
      <c r="E370" s="20" t="s">
        <v>16</v>
      </c>
      <c r="F370" s="88">
        <v>2330</v>
      </c>
      <c r="G370" s="163">
        <v>2021</v>
      </c>
      <c r="H370" s="164">
        <f t="shared" ca="1" si="40"/>
        <v>44260</v>
      </c>
      <c r="I370" s="161">
        <f t="shared" ca="1" si="39"/>
        <v>15</v>
      </c>
      <c r="J370" s="165">
        <f t="shared" ca="1" si="36"/>
        <v>34950</v>
      </c>
      <c r="K370" s="164">
        <f t="shared" ca="1" si="37"/>
        <v>44244</v>
      </c>
      <c r="L370" s="164">
        <f t="shared" ca="1" si="41"/>
        <v>44321</v>
      </c>
      <c r="M370" s="161">
        <f t="shared" ca="1" si="38"/>
        <v>77</v>
      </c>
    </row>
    <row r="371" spans="1:13">
      <c r="A371" s="161" t="str">
        <f>VLOOKUP(C371,품목코드!$B$2:$C$293,2,FALSE)</f>
        <v>AN-AGQ-00001</v>
      </c>
      <c r="B371" s="21" t="s">
        <v>421</v>
      </c>
      <c r="C371" s="20" t="s">
        <v>432</v>
      </c>
      <c r="D371" s="166" t="s">
        <v>433</v>
      </c>
      <c r="E371" s="21" t="s">
        <v>16</v>
      </c>
      <c r="F371" s="88">
        <v>7070</v>
      </c>
      <c r="G371" s="163">
        <v>2021</v>
      </c>
      <c r="H371" s="164">
        <f t="shared" ca="1" si="40"/>
        <v>44489</v>
      </c>
      <c r="I371" s="161">
        <f t="shared" ca="1" si="39"/>
        <v>34</v>
      </c>
      <c r="J371" s="165">
        <f t="shared" ca="1" si="36"/>
        <v>240380</v>
      </c>
      <c r="K371" s="164">
        <f t="shared" ca="1" si="37"/>
        <v>44482</v>
      </c>
      <c r="L371" s="164">
        <f t="shared" ca="1" si="41"/>
        <v>44534</v>
      </c>
      <c r="M371" s="161">
        <f t="shared" ca="1" si="38"/>
        <v>52</v>
      </c>
    </row>
    <row r="372" spans="1:13">
      <c r="A372" s="161" t="str">
        <f>VLOOKUP(C372,품목코드!$B$2:$C$293,2,FALSE)</f>
        <v>AN-AGR-00001</v>
      </c>
      <c r="B372" s="21" t="s">
        <v>421</v>
      </c>
      <c r="C372" s="20" t="s">
        <v>434</v>
      </c>
      <c r="D372" s="162" t="s">
        <v>435</v>
      </c>
      <c r="E372" s="20" t="s">
        <v>114</v>
      </c>
      <c r="F372" s="88">
        <v>2330</v>
      </c>
      <c r="G372" s="163">
        <v>2021</v>
      </c>
      <c r="H372" s="164">
        <f t="shared" ca="1" si="40"/>
        <v>44492</v>
      </c>
      <c r="I372" s="161">
        <f t="shared" ca="1" si="39"/>
        <v>31</v>
      </c>
      <c r="J372" s="165">
        <f t="shared" ca="1" si="36"/>
        <v>72230</v>
      </c>
      <c r="K372" s="164">
        <f t="shared" ca="1" si="37"/>
        <v>44468</v>
      </c>
      <c r="L372" s="164">
        <f t="shared" ca="1" si="41"/>
        <v>44563</v>
      </c>
      <c r="M372" s="161">
        <f t="shared" ca="1" si="38"/>
        <v>95</v>
      </c>
    </row>
    <row r="373" spans="1:13">
      <c r="A373" s="161" t="str">
        <f>VLOOKUP(C373,품목코드!$B$2:$C$293,2,FALSE)</f>
        <v>AN-AHQ-00001</v>
      </c>
      <c r="B373" s="21" t="s">
        <v>421</v>
      </c>
      <c r="C373" s="21" t="s">
        <v>721</v>
      </c>
      <c r="D373" s="166" t="s">
        <v>722</v>
      </c>
      <c r="E373" s="20" t="s">
        <v>16</v>
      </c>
      <c r="F373" s="55">
        <v>6238</v>
      </c>
      <c r="G373" s="163">
        <v>2021</v>
      </c>
      <c r="H373" s="164">
        <f t="shared" ca="1" si="40"/>
        <v>44216</v>
      </c>
      <c r="I373" s="161">
        <f t="shared" ca="1" si="39"/>
        <v>32</v>
      </c>
      <c r="J373" s="165">
        <f t="shared" ca="1" si="36"/>
        <v>199616</v>
      </c>
      <c r="K373" s="164">
        <f t="shared" ca="1" si="37"/>
        <v>44193</v>
      </c>
      <c r="L373" s="164">
        <f t="shared" ca="1" si="41"/>
        <v>44236</v>
      </c>
      <c r="M373" s="161">
        <f t="shared" ca="1" si="38"/>
        <v>43</v>
      </c>
    </row>
    <row r="374" spans="1:13">
      <c r="A374" s="161" t="str">
        <f>VLOOKUP(C374,품목코드!$B$2:$C$293,2,FALSE)</f>
        <v>AO-AGT-00001</v>
      </c>
      <c r="B374" s="20" t="s">
        <v>438</v>
      </c>
      <c r="C374" s="20" t="s">
        <v>442</v>
      </c>
      <c r="D374" s="166" t="s">
        <v>443</v>
      </c>
      <c r="E374" s="21" t="s">
        <v>441</v>
      </c>
      <c r="F374" s="31">
        <v>37230</v>
      </c>
      <c r="G374" s="163">
        <v>2021</v>
      </c>
      <c r="H374" s="164">
        <f t="shared" ca="1" si="40"/>
        <v>44552</v>
      </c>
      <c r="I374" s="161">
        <f t="shared" ca="1" si="39"/>
        <v>37</v>
      </c>
      <c r="J374" s="165">
        <f t="shared" ca="1" si="36"/>
        <v>1377510</v>
      </c>
      <c r="K374" s="164">
        <f t="shared" ca="1" si="37"/>
        <v>44522</v>
      </c>
      <c r="L374" s="164">
        <f t="shared" ca="1" si="41"/>
        <v>44580</v>
      </c>
      <c r="M374" s="161">
        <f t="shared" ca="1" si="38"/>
        <v>58</v>
      </c>
    </row>
    <row r="375" spans="1:13">
      <c r="A375" s="161" t="str">
        <f>VLOOKUP(C375,품목코드!$B$2:$C$293,2,FALSE)</f>
        <v>AO-AGU-00001</v>
      </c>
      <c r="B375" s="20" t="s">
        <v>438</v>
      </c>
      <c r="C375" s="20" t="s">
        <v>444</v>
      </c>
      <c r="D375" s="162" t="s">
        <v>445</v>
      </c>
      <c r="E375" s="21" t="s">
        <v>441</v>
      </c>
      <c r="F375" s="31">
        <v>48510</v>
      </c>
      <c r="G375" s="163">
        <v>2021</v>
      </c>
      <c r="H375" s="164">
        <f t="shared" ca="1" si="40"/>
        <v>44277</v>
      </c>
      <c r="I375" s="161">
        <f t="shared" ca="1" si="39"/>
        <v>23</v>
      </c>
      <c r="J375" s="165">
        <f t="shared" ca="1" si="36"/>
        <v>1115730</v>
      </c>
      <c r="K375" s="164">
        <f t="shared" ca="1" si="37"/>
        <v>44271</v>
      </c>
      <c r="L375" s="164">
        <f t="shared" ca="1" si="41"/>
        <v>44333</v>
      </c>
      <c r="M375" s="161">
        <f t="shared" ca="1" si="38"/>
        <v>62</v>
      </c>
    </row>
    <row r="376" spans="1:13">
      <c r="A376" s="161" t="str">
        <f>VLOOKUP(C376,품목코드!$B$2:$C$293,2,FALSE)</f>
        <v>AO-AGV-00001</v>
      </c>
      <c r="B376" s="20" t="s">
        <v>438</v>
      </c>
      <c r="C376" s="20" t="s">
        <v>446</v>
      </c>
      <c r="D376" s="162" t="s">
        <v>447</v>
      </c>
      <c r="E376" s="21" t="s">
        <v>441</v>
      </c>
      <c r="F376" s="24">
        <v>65650</v>
      </c>
      <c r="G376" s="163">
        <v>2021</v>
      </c>
      <c r="H376" s="164">
        <f t="shared" ca="1" si="40"/>
        <v>44228</v>
      </c>
      <c r="I376" s="161">
        <f t="shared" ca="1" si="39"/>
        <v>20</v>
      </c>
      <c r="J376" s="165">
        <f t="shared" ref="J376:J389" ca="1" si="42">F376*I376</f>
        <v>1313000</v>
      </c>
      <c r="K376" s="164">
        <f t="shared" ref="K376:K390" ca="1" si="43">H376 - RANDBETWEEN(0, 30)</f>
        <v>44224</v>
      </c>
      <c r="L376" s="164">
        <f t="shared" ca="1" si="41"/>
        <v>44228</v>
      </c>
      <c r="M376" s="161">
        <f t="shared" ref="M376:M390" ca="1" si="44">L376-K376</f>
        <v>4</v>
      </c>
    </row>
    <row r="377" spans="1:13">
      <c r="A377" s="161" t="str">
        <f>VLOOKUP(C377,품목코드!$B$2:$C$293,2,FALSE)</f>
        <v>AO-AGW-00001</v>
      </c>
      <c r="B377" s="20" t="s">
        <v>438</v>
      </c>
      <c r="C377" s="21" t="s">
        <v>448</v>
      </c>
      <c r="D377" s="166" t="s">
        <v>449</v>
      </c>
      <c r="E377" s="20" t="s">
        <v>95</v>
      </c>
      <c r="F377" s="31">
        <v>2400000</v>
      </c>
      <c r="G377" s="163">
        <v>2021</v>
      </c>
      <c r="H377" s="164">
        <f t="shared" ca="1" si="40"/>
        <v>44240</v>
      </c>
      <c r="I377" s="161">
        <f t="shared" ca="1" si="39"/>
        <v>16</v>
      </c>
      <c r="J377" s="165">
        <f t="shared" ca="1" si="42"/>
        <v>38400000</v>
      </c>
      <c r="K377" s="164">
        <f t="shared" ca="1" si="43"/>
        <v>44237</v>
      </c>
      <c r="L377" s="164">
        <f t="shared" ca="1" si="41"/>
        <v>44399</v>
      </c>
      <c r="M377" s="161">
        <f t="shared" ca="1" si="44"/>
        <v>162</v>
      </c>
    </row>
    <row r="378" spans="1:13">
      <c r="A378" s="161" t="str">
        <f>VLOOKUP(C378,품목코드!$B$2:$C$293,2,FALSE)</f>
        <v>AO-AGX-00001</v>
      </c>
      <c r="B378" s="20" t="s">
        <v>438</v>
      </c>
      <c r="C378" s="21" t="s">
        <v>450</v>
      </c>
      <c r="D378" s="166" t="s">
        <v>451</v>
      </c>
      <c r="E378" s="20" t="s">
        <v>95</v>
      </c>
      <c r="F378" s="31">
        <v>1365000</v>
      </c>
      <c r="G378" s="163">
        <v>2021</v>
      </c>
      <c r="H378" s="164">
        <f t="shared" ca="1" si="40"/>
        <v>44204</v>
      </c>
      <c r="I378" s="161">
        <f t="shared" ca="1" si="39"/>
        <v>23</v>
      </c>
      <c r="J378" s="165">
        <f t="shared" ca="1" si="42"/>
        <v>31395000</v>
      </c>
      <c r="K378" s="164">
        <f t="shared" ca="1" si="43"/>
        <v>44179</v>
      </c>
      <c r="L378" s="164">
        <f t="shared" ca="1" si="41"/>
        <v>44320</v>
      </c>
      <c r="M378" s="161">
        <f t="shared" ca="1" si="44"/>
        <v>141</v>
      </c>
    </row>
    <row r="379" spans="1:13">
      <c r="A379" s="161" t="str">
        <f>VLOOKUP(C379,품목코드!$B$2:$C$293,2,FALSE)</f>
        <v>AO-AGY-00001</v>
      </c>
      <c r="B379" s="20" t="s">
        <v>438</v>
      </c>
      <c r="C379" s="20" t="s">
        <v>452</v>
      </c>
      <c r="D379" s="162" t="s">
        <v>453</v>
      </c>
      <c r="E379" s="21" t="s">
        <v>441</v>
      </c>
      <c r="F379" s="31">
        <v>106140</v>
      </c>
      <c r="G379" s="163">
        <v>2021</v>
      </c>
      <c r="H379" s="164">
        <f t="shared" ca="1" si="40"/>
        <v>44553</v>
      </c>
      <c r="I379" s="161">
        <f t="shared" ca="1" si="39"/>
        <v>8</v>
      </c>
      <c r="J379" s="165">
        <f t="shared" ca="1" si="42"/>
        <v>849120</v>
      </c>
      <c r="K379" s="164">
        <f t="shared" ca="1" si="43"/>
        <v>44546</v>
      </c>
      <c r="L379" s="164">
        <f t="shared" ca="1" si="41"/>
        <v>44710</v>
      </c>
      <c r="M379" s="161">
        <f t="shared" ca="1" si="44"/>
        <v>164</v>
      </c>
    </row>
    <row r="380" spans="1:13">
      <c r="A380" s="161" t="str">
        <f>VLOOKUP(C380,품목코드!$B$2:$C$293,2,FALSE)</f>
        <v>AO-AGZ-00001</v>
      </c>
      <c r="B380" s="20" t="s">
        <v>438</v>
      </c>
      <c r="C380" s="20" t="s">
        <v>454</v>
      </c>
      <c r="D380" s="162" t="s">
        <v>455</v>
      </c>
      <c r="E380" s="20" t="s">
        <v>95</v>
      </c>
      <c r="F380" s="31">
        <v>2040000</v>
      </c>
      <c r="G380" s="163">
        <v>2021</v>
      </c>
      <c r="H380" s="164">
        <f t="shared" ca="1" si="40"/>
        <v>44415</v>
      </c>
      <c r="I380" s="161">
        <f t="shared" ca="1" si="39"/>
        <v>20</v>
      </c>
      <c r="J380" s="165">
        <f t="shared" ca="1" si="42"/>
        <v>40800000</v>
      </c>
      <c r="K380" s="164">
        <f t="shared" ca="1" si="43"/>
        <v>44386</v>
      </c>
      <c r="L380" s="164">
        <f t="shared" ca="1" si="41"/>
        <v>44438</v>
      </c>
      <c r="M380" s="161">
        <f t="shared" ca="1" si="44"/>
        <v>52</v>
      </c>
    </row>
    <row r="381" spans="1:13">
      <c r="A381" s="161" t="str">
        <f>VLOOKUP(C381,품목코드!$B$2:$C$293,2,FALSE)</f>
        <v>AO-AHA-00001</v>
      </c>
      <c r="B381" s="20" t="s">
        <v>438</v>
      </c>
      <c r="C381" s="20" t="s">
        <v>456</v>
      </c>
      <c r="D381" s="162" t="s">
        <v>457</v>
      </c>
      <c r="E381" s="20" t="s">
        <v>95</v>
      </c>
      <c r="F381" s="31">
        <v>640000</v>
      </c>
      <c r="G381" s="163">
        <v>2021</v>
      </c>
      <c r="H381" s="164">
        <f t="shared" ca="1" si="40"/>
        <v>44231</v>
      </c>
      <c r="I381" s="161">
        <f t="shared" ca="1" si="39"/>
        <v>30</v>
      </c>
      <c r="J381" s="165">
        <f t="shared" ca="1" si="42"/>
        <v>19200000</v>
      </c>
      <c r="K381" s="164">
        <f t="shared" ca="1" si="43"/>
        <v>44227</v>
      </c>
      <c r="L381" s="164">
        <f t="shared" ca="1" si="41"/>
        <v>44329</v>
      </c>
      <c r="M381" s="161">
        <f t="shared" ca="1" si="44"/>
        <v>102</v>
      </c>
    </row>
    <row r="382" spans="1:13">
      <c r="A382" s="161" t="str">
        <f>VLOOKUP(C382,품목코드!$B$2:$C$293,2,FALSE)</f>
        <v>AO-AHB-00001</v>
      </c>
      <c r="B382" s="20" t="s">
        <v>438</v>
      </c>
      <c r="C382" s="20" t="s">
        <v>458</v>
      </c>
      <c r="D382" s="162" t="s">
        <v>459</v>
      </c>
      <c r="E382" s="20" t="s">
        <v>16</v>
      </c>
      <c r="F382" s="31">
        <v>6500</v>
      </c>
      <c r="G382" s="163">
        <v>2021</v>
      </c>
      <c r="H382" s="164">
        <f t="shared" ca="1" si="40"/>
        <v>44402</v>
      </c>
      <c r="I382" s="161">
        <f t="shared" ca="1" si="39"/>
        <v>6</v>
      </c>
      <c r="J382" s="165">
        <f t="shared" ca="1" si="42"/>
        <v>39000</v>
      </c>
      <c r="K382" s="164">
        <f t="shared" ca="1" si="43"/>
        <v>44384</v>
      </c>
      <c r="L382" s="164">
        <f t="shared" ca="1" si="41"/>
        <v>44481</v>
      </c>
      <c r="M382" s="161">
        <f t="shared" ca="1" si="44"/>
        <v>97</v>
      </c>
    </row>
    <row r="383" spans="1:13">
      <c r="A383" s="161" t="str">
        <f>VLOOKUP(C383,품목코드!$B$2:$C$293,2,FALSE)</f>
        <v>AO-AHC-00001</v>
      </c>
      <c r="B383" s="20" t="s">
        <v>438</v>
      </c>
      <c r="C383" s="20" t="s">
        <v>460</v>
      </c>
      <c r="D383" s="162" t="s">
        <v>461</v>
      </c>
      <c r="E383" s="20" t="s">
        <v>95</v>
      </c>
      <c r="F383" s="31">
        <v>1684620</v>
      </c>
      <c r="G383" s="163">
        <v>2021</v>
      </c>
      <c r="H383" s="164">
        <f t="shared" ca="1" si="40"/>
        <v>44557</v>
      </c>
      <c r="I383" s="161">
        <f t="shared" ca="1" si="39"/>
        <v>46</v>
      </c>
      <c r="J383" s="165">
        <f t="shared" ca="1" si="42"/>
        <v>77492520</v>
      </c>
      <c r="K383" s="164">
        <f t="shared" ca="1" si="43"/>
        <v>44546</v>
      </c>
      <c r="L383" s="164">
        <f t="shared" ca="1" si="41"/>
        <v>44679</v>
      </c>
      <c r="M383" s="161">
        <f t="shared" ca="1" si="44"/>
        <v>133</v>
      </c>
    </row>
    <row r="384" spans="1:13">
      <c r="A384" s="161" t="str">
        <f>VLOOKUP(C384,품목코드!$B$2:$C$293,2,FALSE)</f>
        <v>AP-AHD-00001</v>
      </c>
      <c r="B384" s="21" t="s">
        <v>462</v>
      </c>
      <c r="C384" s="20" t="s">
        <v>465</v>
      </c>
      <c r="D384" s="162" t="s">
        <v>723</v>
      </c>
      <c r="E384" s="21" t="s">
        <v>280</v>
      </c>
      <c r="F384" s="31">
        <v>980000</v>
      </c>
      <c r="G384" s="163">
        <v>2021</v>
      </c>
      <c r="H384" s="164">
        <f t="shared" ca="1" si="40"/>
        <v>44403</v>
      </c>
      <c r="I384" s="161">
        <f t="shared" ca="1" si="39"/>
        <v>3</v>
      </c>
      <c r="J384" s="165">
        <f t="shared" ca="1" si="42"/>
        <v>2940000</v>
      </c>
      <c r="K384" s="164">
        <f t="shared" ca="1" si="43"/>
        <v>44382</v>
      </c>
      <c r="L384" s="164">
        <f t="shared" ca="1" si="41"/>
        <v>44416</v>
      </c>
      <c r="M384" s="161">
        <f t="shared" ca="1" si="44"/>
        <v>34</v>
      </c>
    </row>
    <row r="385" spans="1:13">
      <c r="A385" s="161" t="str">
        <f>VLOOKUP(C385,품목코드!$B$2:$C$293,2,FALSE)</f>
        <v>AP-AHE-00001</v>
      </c>
      <c r="B385" s="21" t="s">
        <v>462</v>
      </c>
      <c r="C385" s="21" t="s">
        <v>467</v>
      </c>
      <c r="D385" s="166" t="s">
        <v>468</v>
      </c>
      <c r="E385" s="21" t="s">
        <v>280</v>
      </c>
      <c r="F385" s="31">
        <v>215000</v>
      </c>
      <c r="G385" s="163">
        <v>2021</v>
      </c>
      <c r="H385" s="164">
        <f t="shared" ca="1" si="40"/>
        <v>44422</v>
      </c>
      <c r="I385" s="161">
        <f t="shared" ca="1" si="39"/>
        <v>13</v>
      </c>
      <c r="J385" s="165">
        <f t="shared" ca="1" si="42"/>
        <v>2795000</v>
      </c>
      <c r="K385" s="164">
        <f t="shared" ca="1" si="43"/>
        <v>44412</v>
      </c>
      <c r="L385" s="164">
        <f t="shared" ca="1" si="41"/>
        <v>44519</v>
      </c>
      <c r="M385" s="161">
        <f t="shared" ca="1" si="44"/>
        <v>107</v>
      </c>
    </row>
    <row r="386" spans="1:13">
      <c r="A386" s="161" t="str">
        <f>VLOOKUP(C386,품목코드!$B$2:$C$293,2,FALSE)</f>
        <v>AP-AHF-00001</v>
      </c>
      <c r="B386" s="21" t="s">
        <v>462</v>
      </c>
      <c r="C386" s="21" t="s">
        <v>469</v>
      </c>
      <c r="D386" s="166" t="s">
        <v>470</v>
      </c>
      <c r="E386" s="21" t="s">
        <v>68</v>
      </c>
      <c r="F386" s="31">
        <v>11000</v>
      </c>
      <c r="G386" s="163">
        <v>2021</v>
      </c>
      <c r="H386" s="164">
        <f t="shared" ca="1" si="40"/>
        <v>44502</v>
      </c>
      <c r="I386" s="161">
        <f t="shared" ca="1" si="39"/>
        <v>6</v>
      </c>
      <c r="J386" s="165">
        <f t="shared" ca="1" si="42"/>
        <v>66000</v>
      </c>
      <c r="K386" s="164">
        <f t="shared" ca="1" si="43"/>
        <v>44495</v>
      </c>
      <c r="L386" s="164">
        <f t="shared" ca="1" si="41"/>
        <v>44523</v>
      </c>
      <c r="M386" s="161">
        <f t="shared" ca="1" si="44"/>
        <v>28</v>
      </c>
    </row>
    <row r="387" spans="1:13">
      <c r="A387" s="161" t="str">
        <f>VLOOKUP(C387,품목코드!$B$2:$C$293,2,FALSE)</f>
        <v>AP-AHG-00001</v>
      </c>
      <c r="B387" s="21" t="s">
        <v>462</v>
      </c>
      <c r="C387" s="20" t="s">
        <v>471</v>
      </c>
      <c r="D387" s="166" t="s">
        <v>472</v>
      </c>
      <c r="E387" s="21" t="s">
        <v>280</v>
      </c>
      <c r="F387" s="31">
        <v>277000</v>
      </c>
      <c r="G387" s="163">
        <v>2021</v>
      </c>
      <c r="H387" s="164">
        <f t="shared" ca="1" si="40"/>
        <v>44558</v>
      </c>
      <c r="I387" s="161">
        <f t="shared" ref="I387:I450" ca="1" si="45">RANDBETWEEN(0, 50)</f>
        <v>29</v>
      </c>
      <c r="J387" s="165">
        <f t="shared" ca="1" si="42"/>
        <v>8033000</v>
      </c>
      <c r="K387" s="164">
        <f t="shared" ca="1" si="43"/>
        <v>44538</v>
      </c>
      <c r="L387" s="164">
        <f t="shared" ca="1" si="41"/>
        <v>44698</v>
      </c>
      <c r="M387" s="161">
        <f t="shared" ca="1" si="44"/>
        <v>160</v>
      </c>
    </row>
    <row r="388" spans="1:13">
      <c r="A388" s="161" t="str">
        <f>VLOOKUP(C388,품목코드!$B$2:$C$293,2,FALSE)</f>
        <v>AP-AHH-00001</v>
      </c>
      <c r="B388" s="21" t="s">
        <v>462</v>
      </c>
      <c r="C388" s="21" t="s">
        <v>475</v>
      </c>
      <c r="D388" s="166" t="s">
        <v>724</v>
      </c>
      <c r="E388" s="21" t="s">
        <v>68</v>
      </c>
      <c r="F388" s="31">
        <v>425000</v>
      </c>
      <c r="G388" s="163">
        <v>2021</v>
      </c>
      <c r="H388" s="164">
        <f t="shared" ca="1" si="40"/>
        <v>44204</v>
      </c>
      <c r="I388" s="161">
        <f t="shared" ca="1" si="45"/>
        <v>15</v>
      </c>
      <c r="J388" s="165">
        <f t="shared" ca="1" si="42"/>
        <v>6375000</v>
      </c>
      <c r="K388" s="164">
        <f t="shared" ca="1" si="43"/>
        <v>44193</v>
      </c>
      <c r="L388" s="164">
        <f t="shared" ca="1" si="41"/>
        <v>44360</v>
      </c>
      <c r="M388" s="161">
        <f t="shared" ca="1" si="44"/>
        <v>167</v>
      </c>
    </row>
    <row r="389" spans="1:13">
      <c r="A389" s="161" t="str">
        <f>VLOOKUP(C389,품목코드!$B$2:$C$293,2,FALSE)</f>
        <v>AP-AHI-00001</v>
      </c>
      <c r="B389" s="21" t="s">
        <v>462</v>
      </c>
      <c r="C389" s="21" t="s">
        <v>477</v>
      </c>
      <c r="D389" s="166" t="s">
        <v>478</v>
      </c>
      <c r="E389" s="21" t="s">
        <v>68</v>
      </c>
      <c r="F389" s="31">
        <v>1306000</v>
      </c>
      <c r="G389" s="163">
        <v>2021</v>
      </c>
      <c r="H389" s="164">
        <f t="shared" ca="1" si="40"/>
        <v>44427</v>
      </c>
      <c r="I389" s="161">
        <f t="shared" ca="1" si="45"/>
        <v>21</v>
      </c>
      <c r="J389" s="165">
        <f t="shared" ca="1" si="42"/>
        <v>27426000</v>
      </c>
      <c r="K389" s="164">
        <f t="shared" ca="1" si="43"/>
        <v>44416</v>
      </c>
      <c r="L389" s="164">
        <f t="shared" ca="1" si="41"/>
        <v>44473</v>
      </c>
      <c r="M389" s="161">
        <f t="shared" ca="1" si="44"/>
        <v>57</v>
      </c>
    </row>
    <row r="390" spans="1:13">
      <c r="A390" s="161" t="str">
        <f>VLOOKUP(C390,품목코드!$B$2:$C$293,2,FALSE)</f>
        <v>AA-AAA-00001</v>
      </c>
      <c r="B390" s="21" t="s">
        <v>12</v>
      </c>
      <c r="C390" s="20" t="s">
        <v>13</v>
      </c>
      <c r="D390" s="171" t="s">
        <v>14</v>
      </c>
      <c r="E390" s="20" t="s">
        <v>16</v>
      </c>
      <c r="F390" s="55">
        <v>1260</v>
      </c>
      <c r="G390" s="172">
        <v>2022</v>
      </c>
      <c r="H390" s="164">
        <f t="shared" ca="1" si="40"/>
        <v>44762</v>
      </c>
      <c r="I390" s="161">
        <f t="shared" ca="1" si="45"/>
        <v>2</v>
      </c>
      <c r="J390" s="165">
        <f t="shared" ref="J390" ca="1" si="46">F390*I390</f>
        <v>2520</v>
      </c>
      <c r="K390" s="164">
        <f t="shared" ca="1" si="43"/>
        <v>44761</v>
      </c>
      <c r="L390" s="164">
        <f t="shared" ca="1" si="41"/>
        <v>44857</v>
      </c>
      <c r="M390" s="161">
        <f t="shared" ca="1" si="44"/>
        <v>96</v>
      </c>
    </row>
    <row r="391" spans="1:13">
      <c r="A391" s="161" t="str">
        <f>VLOOKUP(C391,품목코드!$B$2:$C$293,2,FALSE)</f>
        <v>AA-AAC-00001</v>
      </c>
      <c r="B391" s="21" t="s">
        <v>12</v>
      </c>
      <c r="C391" s="20" t="s">
        <v>21</v>
      </c>
      <c r="D391" s="171" t="s">
        <v>22</v>
      </c>
      <c r="E391" s="20" t="s">
        <v>20</v>
      </c>
      <c r="F391" s="88">
        <v>1065000</v>
      </c>
      <c r="G391" s="172">
        <v>2022</v>
      </c>
      <c r="H391" s="164">
        <f t="shared" ca="1" si="40"/>
        <v>44869</v>
      </c>
      <c r="I391" s="161">
        <f t="shared" ca="1" si="45"/>
        <v>2</v>
      </c>
      <c r="J391" s="165">
        <f t="shared" ref="J391:J454" ca="1" si="47">F391*I391</f>
        <v>2130000</v>
      </c>
      <c r="K391" s="164">
        <f t="shared" ref="K391:K454" ca="1" si="48">H391 - RANDBETWEEN(0, 30)</f>
        <v>44858</v>
      </c>
      <c r="L391" s="164">
        <f t="shared" ca="1" si="41"/>
        <v>45020</v>
      </c>
      <c r="M391" s="161">
        <f t="shared" ref="M391:M454" ca="1" si="49">L391-K391</f>
        <v>162</v>
      </c>
    </row>
    <row r="392" spans="1:13">
      <c r="A392" s="161" t="str">
        <f>VLOOKUP(C392,품목코드!$B$2:$C$293,2,FALSE)</f>
        <v>AA-AHR-00001</v>
      </c>
      <c r="B392" s="21" t="s">
        <v>12</v>
      </c>
      <c r="C392" s="20" t="s">
        <v>764</v>
      </c>
      <c r="D392" s="171" t="s">
        <v>765</v>
      </c>
      <c r="E392" s="20" t="s">
        <v>23</v>
      </c>
      <c r="F392" s="55">
        <v>1095000</v>
      </c>
      <c r="G392" s="172">
        <v>2022</v>
      </c>
      <c r="H392" s="164">
        <f t="shared" ca="1" si="40"/>
        <v>44866</v>
      </c>
      <c r="I392" s="161">
        <f t="shared" ca="1" si="45"/>
        <v>9</v>
      </c>
      <c r="J392" s="165">
        <f t="shared" ca="1" si="47"/>
        <v>9855000</v>
      </c>
      <c r="K392" s="164">
        <f t="shared" ca="1" si="48"/>
        <v>44861</v>
      </c>
      <c r="L392" s="164">
        <f t="shared" ca="1" si="41"/>
        <v>44880</v>
      </c>
      <c r="M392" s="161">
        <f t="shared" ca="1" si="49"/>
        <v>19</v>
      </c>
    </row>
    <row r="393" spans="1:13">
      <c r="A393" s="161" t="str">
        <f>VLOOKUP(C393,품목코드!$B$2:$C$293,2,FALSE)</f>
        <v>AA-AAD-00001</v>
      </c>
      <c r="B393" s="21" t="s">
        <v>12</v>
      </c>
      <c r="C393" s="21" t="s">
        <v>24</v>
      </c>
      <c r="D393" s="171" t="s">
        <v>25</v>
      </c>
      <c r="E393" s="20" t="s">
        <v>16</v>
      </c>
      <c r="F393" s="55">
        <v>1260</v>
      </c>
      <c r="G393" s="172">
        <v>2022</v>
      </c>
      <c r="H393" s="164">
        <f t="shared" ca="1" si="40"/>
        <v>44868</v>
      </c>
      <c r="I393" s="161">
        <f t="shared" ca="1" si="45"/>
        <v>39</v>
      </c>
      <c r="J393" s="165">
        <f t="shared" ca="1" si="47"/>
        <v>49140</v>
      </c>
      <c r="K393" s="164">
        <f t="shared" ca="1" si="48"/>
        <v>44862</v>
      </c>
      <c r="L393" s="164">
        <f t="shared" ca="1" si="41"/>
        <v>44987</v>
      </c>
      <c r="M393" s="161">
        <f t="shared" ca="1" si="49"/>
        <v>125</v>
      </c>
    </row>
    <row r="394" spans="1:13">
      <c r="A394" s="161" t="str">
        <f>VLOOKUP(C394,품목코드!$B$2:$C$293,2,FALSE)</f>
        <v>AA-AAE-00001</v>
      </c>
      <c r="B394" s="21" t="s">
        <v>12</v>
      </c>
      <c r="C394" s="20" t="s">
        <v>26</v>
      </c>
      <c r="D394" s="171" t="s">
        <v>27</v>
      </c>
      <c r="E394" s="20" t="s">
        <v>16</v>
      </c>
      <c r="F394" s="55">
        <v>1260</v>
      </c>
      <c r="G394" s="172">
        <v>2022</v>
      </c>
      <c r="H394" s="164">
        <f t="shared" ca="1" si="40"/>
        <v>44580</v>
      </c>
      <c r="I394" s="161">
        <f t="shared" ca="1" si="45"/>
        <v>46</v>
      </c>
      <c r="J394" s="165">
        <f t="shared" ca="1" si="47"/>
        <v>57960</v>
      </c>
      <c r="K394" s="164">
        <f t="shared" ca="1" si="48"/>
        <v>44568</v>
      </c>
      <c r="L394" s="164">
        <f t="shared" ca="1" si="41"/>
        <v>44709</v>
      </c>
      <c r="M394" s="161">
        <f t="shared" ca="1" si="49"/>
        <v>141</v>
      </c>
    </row>
    <row r="395" spans="1:13">
      <c r="A395" s="161" t="str">
        <f>VLOOKUP(C395,품목코드!$B$2:$C$293,2,FALSE)</f>
        <v>AA-AAF-00001</v>
      </c>
      <c r="B395" s="21" t="s">
        <v>12</v>
      </c>
      <c r="C395" s="20" t="s">
        <v>28</v>
      </c>
      <c r="D395" s="171" t="s">
        <v>29</v>
      </c>
      <c r="E395" s="20" t="s">
        <v>16</v>
      </c>
      <c r="F395" s="55">
        <v>1260</v>
      </c>
      <c r="G395" s="172">
        <v>2022</v>
      </c>
      <c r="H395" s="164">
        <f t="shared" ca="1" si="40"/>
        <v>44606</v>
      </c>
      <c r="I395" s="161">
        <f t="shared" ca="1" si="45"/>
        <v>5</v>
      </c>
      <c r="J395" s="165">
        <f t="shared" ca="1" si="47"/>
        <v>6300</v>
      </c>
      <c r="K395" s="164">
        <f t="shared" ca="1" si="48"/>
        <v>44603</v>
      </c>
      <c r="L395" s="164">
        <f t="shared" ca="1" si="41"/>
        <v>44690</v>
      </c>
      <c r="M395" s="161">
        <f t="shared" ca="1" si="49"/>
        <v>87</v>
      </c>
    </row>
    <row r="396" spans="1:13">
      <c r="A396" s="161" t="str">
        <f>VLOOKUP(C396,품목코드!$B$2:$C$293,2,FALSE)</f>
        <v>AA-AAG-00001</v>
      </c>
      <c r="B396" s="21" t="s">
        <v>12</v>
      </c>
      <c r="C396" s="20" t="s">
        <v>30</v>
      </c>
      <c r="D396" s="171" t="s">
        <v>31</v>
      </c>
      <c r="E396" s="20" t="s">
        <v>16</v>
      </c>
      <c r="F396" s="55">
        <v>1260</v>
      </c>
      <c r="G396" s="172">
        <v>2022</v>
      </c>
      <c r="H396" s="164">
        <f t="shared" ca="1" si="40"/>
        <v>44708</v>
      </c>
      <c r="I396" s="161">
        <f t="shared" ca="1" si="45"/>
        <v>11</v>
      </c>
      <c r="J396" s="165">
        <f t="shared" ca="1" si="47"/>
        <v>13860</v>
      </c>
      <c r="K396" s="164">
        <f t="shared" ca="1" si="48"/>
        <v>44696</v>
      </c>
      <c r="L396" s="164">
        <f t="shared" ca="1" si="41"/>
        <v>44856</v>
      </c>
      <c r="M396" s="161">
        <f t="shared" ca="1" si="49"/>
        <v>160</v>
      </c>
    </row>
    <row r="397" spans="1:13">
      <c r="A397" s="161" t="str">
        <f>VLOOKUP(C397,품목코드!$B$2:$C$293,2,FALSE)</f>
        <v>AA-AAH-00001</v>
      </c>
      <c r="B397" s="21" t="s">
        <v>12</v>
      </c>
      <c r="C397" s="20" t="s">
        <v>32</v>
      </c>
      <c r="D397" s="171" t="s">
        <v>33</v>
      </c>
      <c r="E397" s="20" t="s">
        <v>23</v>
      </c>
      <c r="F397" s="55">
        <v>1330000</v>
      </c>
      <c r="G397" s="172">
        <v>2022</v>
      </c>
      <c r="H397" s="164">
        <f t="shared" ca="1" si="40"/>
        <v>44832</v>
      </c>
      <c r="I397" s="161">
        <f t="shared" ca="1" si="45"/>
        <v>41</v>
      </c>
      <c r="J397" s="165">
        <f t="shared" ca="1" si="47"/>
        <v>54530000</v>
      </c>
      <c r="K397" s="164">
        <f t="shared" ca="1" si="48"/>
        <v>44817</v>
      </c>
      <c r="L397" s="164">
        <f t="shared" ca="1" si="41"/>
        <v>44834</v>
      </c>
      <c r="M397" s="161">
        <f t="shared" ca="1" si="49"/>
        <v>17</v>
      </c>
    </row>
    <row r="398" spans="1:13">
      <c r="A398" s="161" t="str">
        <f>VLOOKUP(C398,품목코드!$B$2:$C$293,2,FALSE)</f>
        <v>AA-AAI-00001</v>
      </c>
      <c r="B398" s="21" t="s">
        <v>12</v>
      </c>
      <c r="C398" s="20" t="s">
        <v>34</v>
      </c>
      <c r="D398" s="171" t="s">
        <v>766</v>
      </c>
      <c r="E398" s="20" t="s">
        <v>16</v>
      </c>
      <c r="F398" s="55">
        <v>1220</v>
      </c>
      <c r="G398" s="172">
        <v>2022</v>
      </c>
      <c r="H398" s="164">
        <f t="shared" ca="1" si="40"/>
        <v>44603</v>
      </c>
      <c r="I398" s="161">
        <f t="shared" ca="1" si="45"/>
        <v>32</v>
      </c>
      <c r="J398" s="165">
        <f t="shared" ca="1" si="47"/>
        <v>39040</v>
      </c>
      <c r="K398" s="164">
        <f t="shared" ca="1" si="48"/>
        <v>44592</v>
      </c>
      <c r="L398" s="164">
        <f t="shared" ca="1" si="41"/>
        <v>44727</v>
      </c>
      <c r="M398" s="161">
        <f t="shared" ca="1" si="49"/>
        <v>135</v>
      </c>
    </row>
    <row r="399" spans="1:13">
      <c r="A399" s="161" t="str">
        <f>VLOOKUP(C399,품목코드!$B$2:$C$293,2,FALSE)</f>
        <v>AA-AAJ-00001</v>
      </c>
      <c r="B399" s="21" t="s">
        <v>12</v>
      </c>
      <c r="C399" s="20" t="s">
        <v>36</v>
      </c>
      <c r="D399" s="171" t="s">
        <v>682</v>
      </c>
      <c r="E399" s="20" t="s">
        <v>16</v>
      </c>
      <c r="F399" s="55">
        <v>1290</v>
      </c>
      <c r="G399" s="172">
        <v>2022</v>
      </c>
      <c r="H399" s="164">
        <f t="shared" ca="1" si="40"/>
        <v>44606</v>
      </c>
      <c r="I399" s="161">
        <f t="shared" ca="1" si="45"/>
        <v>16</v>
      </c>
      <c r="J399" s="165">
        <f t="shared" ca="1" si="47"/>
        <v>20640</v>
      </c>
      <c r="K399" s="164">
        <f t="shared" ca="1" si="48"/>
        <v>44591</v>
      </c>
      <c r="L399" s="164">
        <f t="shared" ca="1" si="41"/>
        <v>44671</v>
      </c>
      <c r="M399" s="161">
        <f t="shared" ca="1" si="49"/>
        <v>80</v>
      </c>
    </row>
    <row r="400" spans="1:13">
      <c r="A400" s="161" t="str">
        <f>VLOOKUP(C400,품목코드!$B$2:$C$293,2,FALSE)</f>
        <v>AA-AAK-00001</v>
      </c>
      <c r="B400" s="21" t="s">
        <v>12</v>
      </c>
      <c r="C400" s="21" t="s">
        <v>767</v>
      </c>
      <c r="D400" s="171" t="s">
        <v>39</v>
      </c>
      <c r="E400" s="20" t="s">
        <v>16</v>
      </c>
      <c r="F400" s="55">
        <v>1290</v>
      </c>
      <c r="G400" s="172">
        <v>2022</v>
      </c>
      <c r="H400" s="164">
        <f t="shared" ca="1" si="40"/>
        <v>44750</v>
      </c>
      <c r="I400" s="161">
        <f t="shared" ca="1" si="45"/>
        <v>12</v>
      </c>
      <c r="J400" s="165">
        <f t="shared" ca="1" si="47"/>
        <v>15480</v>
      </c>
      <c r="K400" s="164">
        <f t="shared" ca="1" si="48"/>
        <v>44721</v>
      </c>
      <c r="L400" s="164">
        <f t="shared" ca="1" si="41"/>
        <v>44821</v>
      </c>
      <c r="M400" s="161">
        <f t="shared" ca="1" si="49"/>
        <v>100</v>
      </c>
    </row>
    <row r="401" spans="1:13">
      <c r="A401" s="161" t="str">
        <f>VLOOKUP(C401,품목코드!$B$2:$C$293,2,FALSE)</f>
        <v>AA-AAL-00001</v>
      </c>
      <c r="B401" s="21" t="s">
        <v>12</v>
      </c>
      <c r="C401" s="20" t="s">
        <v>40</v>
      </c>
      <c r="D401" s="171" t="s">
        <v>683</v>
      </c>
      <c r="E401" s="21" t="s">
        <v>42</v>
      </c>
      <c r="F401" s="55">
        <v>6990</v>
      </c>
      <c r="G401" s="172">
        <v>2022</v>
      </c>
      <c r="H401" s="164">
        <f t="shared" ca="1" si="40"/>
        <v>44750</v>
      </c>
      <c r="I401" s="161">
        <f t="shared" ca="1" si="45"/>
        <v>19</v>
      </c>
      <c r="J401" s="165">
        <f t="shared" ca="1" si="47"/>
        <v>132810</v>
      </c>
      <c r="K401" s="164">
        <f t="shared" ca="1" si="48"/>
        <v>44737</v>
      </c>
      <c r="L401" s="164">
        <f t="shared" ca="1" si="41"/>
        <v>44910</v>
      </c>
      <c r="M401" s="161">
        <f t="shared" ca="1" si="49"/>
        <v>173</v>
      </c>
    </row>
    <row r="402" spans="1:13">
      <c r="A402" s="161" t="str">
        <f>VLOOKUP(C402,품목코드!$B$2:$C$293,2,FALSE)</f>
        <v>AA-AAM-00001</v>
      </c>
      <c r="B402" s="21" t="s">
        <v>12</v>
      </c>
      <c r="C402" s="20" t="s">
        <v>43</v>
      </c>
      <c r="D402" s="171" t="s">
        <v>684</v>
      </c>
      <c r="E402" s="21" t="s">
        <v>42</v>
      </c>
      <c r="F402" s="55">
        <v>4690</v>
      </c>
      <c r="G402" s="172">
        <v>2022</v>
      </c>
      <c r="H402" s="164">
        <f t="shared" ca="1" si="40"/>
        <v>44759</v>
      </c>
      <c r="I402" s="161">
        <f t="shared" ca="1" si="45"/>
        <v>40</v>
      </c>
      <c r="J402" s="165">
        <f t="shared" ca="1" si="47"/>
        <v>187600</v>
      </c>
      <c r="K402" s="164">
        <f t="shared" ca="1" si="48"/>
        <v>44754</v>
      </c>
      <c r="L402" s="164">
        <f t="shared" ca="1" si="41"/>
        <v>44927</v>
      </c>
      <c r="M402" s="161">
        <f t="shared" ca="1" si="49"/>
        <v>173</v>
      </c>
    </row>
    <row r="403" spans="1:13">
      <c r="A403" s="161" t="str">
        <f>VLOOKUP(C403,품목코드!$B$2:$C$293,2,FALSE)</f>
        <v>AA-AAN-00001</v>
      </c>
      <c r="B403" s="21" t="s">
        <v>12</v>
      </c>
      <c r="C403" s="20" t="s">
        <v>45</v>
      </c>
      <c r="D403" s="171" t="s">
        <v>685</v>
      </c>
      <c r="E403" s="20" t="s">
        <v>23</v>
      </c>
      <c r="F403" s="55">
        <v>2441000</v>
      </c>
      <c r="G403" s="172">
        <v>2022</v>
      </c>
      <c r="H403" s="164">
        <f t="shared" ca="1" si="40"/>
        <v>44636</v>
      </c>
      <c r="I403" s="161">
        <f t="shared" ca="1" si="45"/>
        <v>37</v>
      </c>
      <c r="J403" s="165">
        <f t="shared" ca="1" si="47"/>
        <v>90317000</v>
      </c>
      <c r="K403" s="164">
        <f t="shared" ca="1" si="48"/>
        <v>44621</v>
      </c>
      <c r="L403" s="164">
        <f t="shared" ca="1" si="41"/>
        <v>44690</v>
      </c>
      <c r="M403" s="161">
        <f t="shared" ca="1" si="49"/>
        <v>69</v>
      </c>
    </row>
    <row r="404" spans="1:13">
      <c r="A404" s="161" t="str">
        <f>VLOOKUP(C404,품목코드!$B$2:$C$293,2,FALSE)</f>
        <v>AA-AAO-00001</v>
      </c>
      <c r="B404" s="21" t="s">
        <v>12</v>
      </c>
      <c r="C404" s="21" t="s">
        <v>48</v>
      </c>
      <c r="D404" s="173" t="s">
        <v>686</v>
      </c>
      <c r="E404" s="20" t="s">
        <v>50</v>
      </c>
      <c r="F404" s="55">
        <v>9980</v>
      </c>
      <c r="G404" s="172">
        <v>2022</v>
      </c>
      <c r="H404" s="164">
        <f t="shared" ca="1" si="40"/>
        <v>44643</v>
      </c>
      <c r="I404" s="161">
        <f t="shared" ca="1" si="45"/>
        <v>34</v>
      </c>
      <c r="J404" s="165">
        <f t="shared" ca="1" si="47"/>
        <v>339320</v>
      </c>
      <c r="K404" s="164">
        <f t="shared" ca="1" si="48"/>
        <v>44621</v>
      </c>
      <c r="L404" s="164">
        <f t="shared" ca="1" si="41"/>
        <v>44708</v>
      </c>
      <c r="M404" s="161">
        <f t="shared" ca="1" si="49"/>
        <v>87</v>
      </c>
    </row>
    <row r="405" spans="1:13">
      <c r="A405" s="161" t="str">
        <f>VLOOKUP(C405,품목코드!$B$2:$C$293,2,FALSE)</f>
        <v>AA-AAP-00001</v>
      </c>
      <c r="B405" s="21" t="s">
        <v>12</v>
      </c>
      <c r="C405" s="20" t="s">
        <v>51</v>
      </c>
      <c r="D405" s="171" t="s">
        <v>52</v>
      </c>
      <c r="E405" s="20" t="s">
        <v>16</v>
      </c>
      <c r="F405" s="55">
        <v>1390</v>
      </c>
      <c r="G405" s="172">
        <v>2022</v>
      </c>
      <c r="H405" s="164">
        <f t="shared" ca="1" si="40"/>
        <v>44729</v>
      </c>
      <c r="I405" s="161">
        <f t="shared" ca="1" si="45"/>
        <v>44</v>
      </c>
      <c r="J405" s="165">
        <f t="shared" ca="1" si="47"/>
        <v>61160</v>
      </c>
      <c r="K405" s="164">
        <f t="shared" ca="1" si="48"/>
        <v>44702</v>
      </c>
      <c r="L405" s="164">
        <f t="shared" ca="1" si="41"/>
        <v>44763</v>
      </c>
      <c r="M405" s="161">
        <f t="shared" ca="1" si="49"/>
        <v>61</v>
      </c>
    </row>
    <row r="406" spans="1:13">
      <c r="A406" s="161" t="str">
        <f>VLOOKUP(C406,품목코드!$B$2:$C$293,2,FALSE)</f>
        <v>AA-AAQ-00001</v>
      </c>
      <c r="B406" s="21" t="s">
        <v>12</v>
      </c>
      <c r="C406" s="20" t="s">
        <v>53</v>
      </c>
      <c r="D406" s="171" t="s">
        <v>54</v>
      </c>
      <c r="E406" s="20" t="s">
        <v>16</v>
      </c>
      <c r="F406" s="55">
        <v>1460</v>
      </c>
      <c r="G406" s="172">
        <v>2022</v>
      </c>
      <c r="H406" s="164">
        <f t="shared" ca="1" si="40"/>
        <v>44627</v>
      </c>
      <c r="I406" s="161">
        <f t="shared" ca="1" si="45"/>
        <v>21</v>
      </c>
      <c r="J406" s="165">
        <f t="shared" ca="1" si="47"/>
        <v>30660</v>
      </c>
      <c r="K406" s="164">
        <f t="shared" ca="1" si="48"/>
        <v>44604</v>
      </c>
      <c r="L406" s="164">
        <f t="shared" ca="1" si="41"/>
        <v>44715</v>
      </c>
      <c r="M406" s="161">
        <f t="shared" ca="1" si="49"/>
        <v>111</v>
      </c>
    </row>
    <row r="407" spans="1:13">
      <c r="A407" s="161" t="str">
        <f>VLOOKUP(C407,품목코드!$B$2:$C$293,2,FALSE)</f>
        <v>AA-AAR-00001</v>
      </c>
      <c r="B407" s="21" t="s">
        <v>12</v>
      </c>
      <c r="C407" s="20" t="s">
        <v>55</v>
      </c>
      <c r="D407" s="171" t="s">
        <v>56</v>
      </c>
      <c r="E407" s="20" t="s">
        <v>16</v>
      </c>
      <c r="F407" s="55">
        <v>1710</v>
      </c>
      <c r="G407" s="172">
        <v>2022</v>
      </c>
      <c r="H407" s="164">
        <f t="shared" ca="1" si="40"/>
        <v>44615</v>
      </c>
      <c r="I407" s="161">
        <f t="shared" ca="1" si="45"/>
        <v>28</v>
      </c>
      <c r="J407" s="165">
        <f t="shared" ca="1" si="47"/>
        <v>47880</v>
      </c>
      <c r="K407" s="164">
        <f t="shared" ca="1" si="48"/>
        <v>44586</v>
      </c>
      <c r="L407" s="164">
        <f t="shared" ca="1" si="41"/>
        <v>44680</v>
      </c>
      <c r="M407" s="161">
        <f t="shared" ca="1" si="49"/>
        <v>94</v>
      </c>
    </row>
    <row r="408" spans="1:13">
      <c r="A408" s="161" t="str">
        <f>VLOOKUP(C408,품목코드!$B$2:$C$293,2,FALSE)</f>
        <v>AA-AAS-00001</v>
      </c>
      <c r="B408" s="21" t="s">
        <v>12</v>
      </c>
      <c r="C408" s="20" t="s">
        <v>57</v>
      </c>
      <c r="D408" s="171" t="s">
        <v>58</v>
      </c>
      <c r="E408" s="20" t="s">
        <v>16</v>
      </c>
      <c r="F408" s="55">
        <v>2760</v>
      </c>
      <c r="G408" s="172">
        <v>2022</v>
      </c>
      <c r="H408" s="164">
        <f t="shared" ca="1" si="40"/>
        <v>44762</v>
      </c>
      <c r="I408" s="161">
        <f t="shared" ca="1" si="45"/>
        <v>34</v>
      </c>
      <c r="J408" s="165">
        <f t="shared" ca="1" si="47"/>
        <v>93840</v>
      </c>
      <c r="K408" s="164">
        <f t="shared" ca="1" si="48"/>
        <v>44752</v>
      </c>
      <c r="L408" s="164">
        <f t="shared" ca="1" si="41"/>
        <v>44840</v>
      </c>
      <c r="M408" s="161">
        <f t="shared" ca="1" si="49"/>
        <v>88</v>
      </c>
    </row>
    <row r="409" spans="1:13">
      <c r="A409" s="161" t="str">
        <f>VLOOKUP(C409,품목코드!$B$2:$C$293,2,FALSE)</f>
        <v>AA-AAT-00001</v>
      </c>
      <c r="B409" s="21" t="s">
        <v>12</v>
      </c>
      <c r="C409" s="20" t="s">
        <v>59</v>
      </c>
      <c r="D409" s="171" t="s">
        <v>60</v>
      </c>
      <c r="E409" s="20" t="s">
        <v>16</v>
      </c>
      <c r="F409" s="55">
        <v>2010</v>
      </c>
      <c r="G409" s="172">
        <v>2022</v>
      </c>
      <c r="H409" s="164">
        <f t="shared" ca="1" si="40"/>
        <v>44644</v>
      </c>
      <c r="I409" s="161">
        <f t="shared" ca="1" si="45"/>
        <v>47</v>
      </c>
      <c r="J409" s="165">
        <f t="shared" ca="1" si="47"/>
        <v>94470</v>
      </c>
      <c r="K409" s="164">
        <f t="shared" ca="1" si="48"/>
        <v>44621</v>
      </c>
      <c r="L409" s="164">
        <f t="shared" ca="1" si="41"/>
        <v>44645</v>
      </c>
      <c r="M409" s="161">
        <f t="shared" ca="1" si="49"/>
        <v>24</v>
      </c>
    </row>
    <row r="410" spans="1:13">
      <c r="A410" s="161" t="str">
        <f>VLOOKUP(C410,품목코드!$B$2:$C$293,2,FALSE)</f>
        <v>AA-AAU-00001</v>
      </c>
      <c r="B410" s="21" t="s">
        <v>12</v>
      </c>
      <c r="C410" s="20" t="s">
        <v>61</v>
      </c>
      <c r="D410" s="171" t="s">
        <v>62</v>
      </c>
      <c r="E410" s="20" t="s">
        <v>50</v>
      </c>
      <c r="F410" s="55">
        <v>1350</v>
      </c>
      <c r="G410" s="172">
        <v>2022</v>
      </c>
      <c r="H410" s="164">
        <f t="shared" ca="1" si="40"/>
        <v>44765</v>
      </c>
      <c r="I410" s="161">
        <f t="shared" ca="1" si="45"/>
        <v>8</v>
      </c>
      <c r="J410" s="165">
        <f t="shared" ca="1" si="47"/>
        <v>10800</v>
      </c>
      <c r="K410" s="164">
        <f t="shared" ca="1" si="48"/>
        <v>44753</v>
      </c>
      <c r="L410" s="164">
        <f t="shared" ca="1" si="41"/>
        <v>44855</v>
      </c>
      <c r="M410" s="161">
        <f t="shared" ca="1" si="49"/>
        <v>102</v>
      </c>
    </row>
    <row r="411" spans="1:13">
      <c r="A411" s="161" t="str">
        <f>VLOOKUP(C411,품목코드!$B$2:$C$293,2,FALSE)</f>
        <v>AA-AAV-00001</v>
      </c>
      <c r="B411" s="21" t="s">
        <v>12</v>
      </c>
      <c r="C411" s="20" t="s">
        <v>63</v>
      </c>
      <c r="D411" s="171" t="s">
        <v>64</v>
      </c>
      <c r="E411" s="20" t="s">
        <v>65</v>
      </c>
      <c r="F411" s="55">
        <v>40460</v>
      </c>
      <c r="G411" s="172">
        <v>2022</v>
      </c>
      <c r="H411" s="164">
        <f t="shared" ca="1" si="40"/>
        <v>44719</v>
      </c>
      <c r="I411" s="161">
        <f t="shared" ca="1" si="45"/>
        <v>18</v>
      </c>
      <c r="J411" s="165">
        <f t="shared" ca="1" si="47"/>
        <v>728280</v>
      </c>
      <c r="K411" s="164">
        <f t="shared" ca="1" si="48"/>
        <v>44711</v>
      </c>
      <c r="L411" s="164">
        <f t="shared" ca="1" si="41"/>
        <v>44860</v>
      </c>
      <c r="M411" s="161">
        <f t="shared" ca="1" si="49"/>
        <v>149</v>
      </c>
    </row>
    <row r="412" spans="1:13">
      <c r="A412" s="161" t="str">
        <f>VLOOKUP(C412,품목코드!$B$2:$C$293,2,FALSE)</f>
        <v>AA-AAW-00001</v>
      </c>
      <c r="B412" s="21" t="s">
        <v>12</v>
      </c>
      <c r="C412" s="20" t="s">
        <v>66</v>
      </c>
      <c r="D412" s="171" t="s">
        <v>67</v>
      </c>
      <c r="E412" s="21" t="s">
        <v>68</v>
      </c>
      <c r="F412" s="88">
        <v>24</v>
      </c>
      <c r="G412" s="172">
        <v>2022</v>
      </c>
      <c r="H412" s="164">
        <f t="shared" ca="1" si="40"/>
        <v>44575</v>
      </c>
      <c r="I412" s="161">
        <f t="shared" ca="1" si="45"/>
        <v>1</v>
      </c>
      <c r="J412" s="165">
        <f t="shared" ca="1" si="47"/>
        <v>24</v>
      </c>
      <c r="K412" s="164">
        <f t="shared" ca="1" si="48"/>
        <v>44554</v>
      </c>
      <c r="L412" s="164">
        <f t="shared" ca="1" si="41"/>
        <v>44687</v>
      </c>
      <c r="M412" s="161">
        <f t="shared" ca="1" si="49"/>
        <v>133</v>
      </c>
    </row>
    <row r="413" spans="1:13">
      <c r="A413" s="161" t="str">
        <f>VLOOKUP(C413,품목코드!$B$2:$C$293,2,FALSE)</f>
        <v>AB-AAX-00001</v>
      </c>
      <c r="B413" s="21" t="s">
        <v>69</v>
      </c>
      <c r="C413" s="21" t="s">
        <v>70</v>
      </c>
      <c r="D413" s="173" t="s">
        <v>71</v>
      </c>
      <c r="E413" s="21" t="s">
        <v>23</v>
      </c>
      <c r="F413" s="88">
        <v>4300000</v>
      </c>
      <c r="G413" s="172">
        <v>2022</v>
      </c>
      <c r="H413" s="164">
        <f t="shared" ca="1" si="40"/>
        <v>44745</v>
      </c>
      <c r="I413" s="161">
        <f t="shared" ca="1" si="45"/>
        <v>4</v>
      </c>
      <c r="J413" s="165">
        <f t="shared" ca="1" si="47"/>
        <v>17200000</v>
      </c>
      <c r="K413" s="164">
        <f t="shared" ca="1" si="48"/>
        <v>44734</v>
      </c>
      <c r="L413" s="164">
        <f t="shared" ca="1" si="41"/>
        <v>44840</v>
      </c>
      <c r="M413" s="161">
        <f t="shared" ca="1" si="49"/>
        <v>106</v>
      </c>
    </row>
    <row r="414" spans="1:13">
      <c r="A414" s="161" t="str">
        <f>VLOOKUP(C414,품목코드!$B$2:$C$293,2,FALSE)</f>
        <v>AB-AAY-00001</v>
      </c>
      <c r="B414" s="21" t="s">
        <v>69</v>
      </c>
      <c r="C414" s="20" t="s">
        <v>72</v>
      </c>
      <c r="D414" s="171" t="s">
        <v>73</v>
      </c>
      <c r="E414" s="20" t="s">
        <v>16</v>
      </c>
      <c r="F414" s="88">
        <v>9550</v>
      </c>
      <c r="G414" s="172">
        <v>2022</v>
      </c>
      <c r="H414" s="164">
        <f t="shared" ca="1" si="40"/>
        <v>44904</v>
      </c>
      <c r="I414" s="161">
        <f t="shared" ca="1" si="45"/>
        <v>9</v>
      </c>
      <c r="J414" s="165">
        <f t="shared" ca="1" si="47"/>
        <v>85950</v>
      </c>
      <c r="K414" s="164">
        <f t="shared" ca="1" si="48"/>
        <v>44876</v>
      </c>
      <c r="L414" s="164">
        <f t="shared" ca="1" si="41"/>
        <v>45007</v>
      </c>
      <c r="M414" s="161">
        <f t="shared" ca="1" si="49"/>
        <v>131</v>
      </c>
    </row>
    <row r="415" spans="1:13">
      <c r="A415" s="161" t="str">
        <f>VLOOKUP(C415,품목코드!$B$2:$C$293,2,FALSE)</f>
        <v>AB-AAZ-00001</v>
      </c>
      <c r="B415" s="21" t="s">
        <v>69</v>
      </c>
      <c r="C415" s="21" t="s">
        <v>74</v>
      </c>
      <c r="D415" s="171" t="s">
        <v>75</v>
      </c>
      <c r="E415" s="21" t="s">
        <v>50</v>
      </c>
      <c r="F415" s="88">
        <v>3000</v>
      </c>
      <c r="G415" s="172">
        <v>2022</v>
      </c>
      <c r="H415" s="164">
        <f t="shared" ca="1" si="40"/>
        <v>44830</v>
      </c>
      <c r="I415" s="161">
        <f t="shared" ca="1" si="45"/>
        <v>26</v>
      </c>
      <c r="J415" s="165">
        <f t="shared" ca="1" si="47"/>
        <v>78000</v>
      </c>
      <c r="K415" s="164">
        <f t="shared" ca="1" si="48"/>
        <v>44816</v>
      </c>
      <c r="L415" s="164">
        <f t="shared" ca="1" si="41"/>
        <v>44899</v>
      </c>
      <c r="M415" s="161">
        <f t="shared" ca="1" si="49"/>
        <v>83</v>
      </c>
    </row>
    <row r="416" spans="1:13">
      <c r="A416" s="161" t="str">
        <f>VLOOKUP(C416,품목코드!$B$2:$C$293,2,FALSE)</f>
        <v>AB-ABA-00001</v>
      </c>
      <c r="B416" s="21" t="s">
        <v>69</v>
      </c>
      <c r="C416" s="20" t="s">
        <v>76</v>
      </c>
      <c r="D416" s="171" t="s">
        <v>77</v>
      </c>
      <c r="E416" s="20" t="s">
        <v>16</v>
      </c>
      <c r="F416" s="88">
        <v>3750</v>
      </c>
      <c r="G416" s="172">
        <v>2022</v>
      </c>
      <c r="H416" s="164">
        <f t="shared" ca="1" si="40"/>
        <v>44762</v>
      </c>
      <c r="I416" s="161">
        <f t="shared" ca="1" si="45"/>
        <v>26</v>
      </c>
      <c r="J416" s="165">
        <f t="shared" ca="1" si="47"/>
        <v>97500</v>
      </c>
      <c r="K416" s="164">
        <f t="shared" ca="1" si="48"/>
        <v>44744</v>
      </c>
      <c r="L416" s="164">
        <f t="shared" ca="1" si="41"/>
        <v>44884</v>
      </c>
      <c r="M416" s="161">
        <f t="shared" ca="1" si="49"/>
        <v>140</v>
      </c>
    </row>
    <row r="417" spans="1:13">
      <c r="A417" s="161" t="str">
        <f>VLOOKUP(C417,품목코드!$B$2:$C$293,2,FALSE)</f>
        <v>AB-ABB-00001</v>
      </c>
      <c r="B417" s="21" t="s">
        <v>69</v>
      </c>
      <c r="C417" s="20" t="s">
        <v>78</v>
      </c>
      <c r="D417" s="171" t="s">
        <v>79</v>
      </c>
      <c r="E417" s="20" t="s">
        <v>16</v>
      </c>
      <c r="F417" s="88">
        <v>1940</v>
      </c>
      <c r="G417" s="172">
        <v>2022</v>
      </c>
      <c r="H417" s="164">
        <f t="shared" ca="1" si="40"/>
        <v>44783</v>
      </c>
      <c r="I417" s="161">
        <f t="shared" ca="1" si="45"/>
        <v>38</v>
      </c>
      <c r="J417" s="165">
        <f t="shared" ca="1" si="47"/>
        <v>73720</v>
      </c>
      <c r="K417" s="164">
        <f t="shared" ca="1" si="48"/>
        <v>44766</v>
      </c>
      <c r="L417" s="164">
        <f t="shared" ca="1" si="41"/>
        <v>44848</v>
      </c>
      <c r="M417" s="161">
        <f t="shared" ca="1" si="49"/>
        <v>82</v>
      </c>
    </row>
    <row r="418" spans="1:13">
      <c r="A418" s="161" t="str">
        <f>VLOOKUP(C418,품목코드!$B$2:$C$293,2,FALSE)</f>
        <v>AC-ABC-00001</v>
      </c>
      <c r="B418" s="144" t="s">
        <v>80</v>
      </c>
      <c r="C418" s="20" t="s">
        <v>81</v>
      </c>
      <c r="D418" s="171" t="s">
        <v>82</v>
      </c>
      <c r="E418" s="20" t="s">
        <v>16</v>
      </c>
      <c r="F418" s="55">
        <v>14630</v>
      </c>
      <c r="G418" s="172">
        <v>2022</v>
      </c>
      <c r="H418" s="164">
        <f t="shared" ca="1" si="40"/>
        <v>44683</v>
      </c>
      <c r="I418" s="161">
        <f t="shared" ca="1" si="45"/>
        <v>5</v>
      </c>
      <c r="J418" s="165">
        <f t="shared" ca="1" si="47"/>
        <v>73150</v>
      </c>
      <c r="K418" s="164">
        <f t="shared" ca="1" si="48"/>
        <v>44683</v>
      </c>
      <c r="L418" s="164">
        <f t="shared" ca="1" si="41"/>
        <v>44849</v>
      </c>
      <c r="M418" s="161">
        <f t="shared" ca="1" si="49"/>
        <v>166</v>
      </c>
    </row>
    <row r="419" spans="1:13">
      <c r="A419" s="161" t="str">
        <f>VLOOKUP(C419,품목코드!$B$2:$C$293,2,FALSE)</f>
        <v>AC-ABD-00001</v>
      </c>
      <c r="B419" s="144" t="s">
        <v>80</v>
      </c>
      <c r="C419" s="20" t="s">
        <v>83</v>
      </c>
      <c r="D419" s="171" t="s">
        <v>84</v>
      </c>
      <c r="E419" s="20" t="s">
        <v>16</v>
      </c>
      <c r="F419" s="55">
        <v>16220</v>
      </c>
      <c r="G419" s="172">
        <v>2022</v>
      </c>
      <c r="H419" s="164">
        <f t="shared" ca="1" si="40"/>
        <v>44669</v>
      </c>
      <c r="I419" s="161">
        <f t="shared" ca="1" si="45"/>
        <v>22</v>
      </c>
      <c r="J419" s="165">
        <f t="shared" ca="1" si="47"/>
        <v>356840</v>
      </c>
      <c r="K419" s="164">
        <f t="shared" ca="1" si="48"/>
        <v>44661</v>
      </c>
      <c r="L419" s="164">
        <f t="shared" ca="1" si="41"/>
        <v>44835</v>
      </c>
      <c r="M419" s="161">
        <f t="shared" ca="1" si="49"/>
        <v>174</v>
      </c>
    </row>
    <row r="420" spans="1:13">
      <c r="A420" s="161" t="str">
        <f>VLOOKUP(C420,품목코드!$B$2:$C$293,2,FALSE)</f>
        <v>AC-ABE-00001</v>
      </c>
      <c r="B420" s="144" t="s">
        <v>80</v>
      </c>
      <c r="C420" s="20" t="s">
        <v>85</v>
      </c>
      <c r="D420" s="171" t="s">
        <v>86</v>
      </c>
      <c r="E420" s="20" t="s">
        <v>16</v>
      </c>
      <c r="F420" s="55">
        <v>15470</v>
      </c>
      <c r="G420" s="172">
        <v>2022</v>
      </c>
      <c r="H420" s="164">
        <f t="shared" ref="H420:H479" ca="1" si="50">DATE(G420, RANDBETWEEN(1, 12), RANDBETWEEN(1, 28))</f>
        <v>44621</v>
      </c>
      <c r="I420" s="161">
        <f t="shared" ca="1" si="45"/>
        <v>41</v>
      </c>
      <c r="J420" s="165">
        <f t="shared" ca="1" si="47"/>
        <v>634270</v>
      </c>
      <c r="K420" s="164">
        <f t="shared" ca="1" si="48"/>
        <v>44614</v>
      </c>
      <c r="L420" s="164">
        <f t="shared" ref="L420:L479" ca="1" si="51">K420+ RANDBETWEEN(1, 180)</f>
        <v>44781</v>
      </c>
      <c r="M420" s="161">
        <f t="shared" ca="1" si="49"/>
        <v>167</v>
      </c>
    </row>
    <row r="421" spans="1:13">
      <c r="A421" s="161" t="str">
        <f>VLOOKUP(C421,품목코드!$B$2:$C$293,2,FALSE)</f>
        <v>AC-ABF-00001</v>
      </c>
      <c r="B421" s="144" t="s">
        <v>80</v>
      </c>
      <c r="C421" s="20" t="s">
        <v>87</v>
      </c>
      <c r="D421" s="171" t="s">
        <v>88</v>
      </c>
      <c r="E421" s="20" t="s">
        <v>16</v>
      </c>
      <c r="F421" s="55">
        <v>11880</v>
      </c>
      <c r="G421" s="172">
        <v>2022</v>
      </c>
      <c r="H421" s="164">
        <f t="shared" ca="1" si="50"/>
        <v>44629</v>
      </c>
      <c r="I421" s="161">
        <f t="shared" ca="1" si="45"/>
        <v>49</v>
      </c>
      <c r="J421" s="165">
        <f t="shared" ca="1" si="47"/>
        <v>582120</v>
      </c>
      <c r="K421" s="164">
        <f t="shared" ca="1" si="48"/>
        <v>44628</v>
      </c>
      <c r="L421" s="164">
        <f t="shared" ca="1" si="51"/>
        <v>44685</v>
      </c>
      <c r="M421" s="161">
        <f t="shared" ca="1" si="49"/>
        <v>57</v>
      </c>
    </row>
    <row r="422" spans="1:13">
      <c r="A422" s="161" t="str">
        <f>VLOOKUP(C422,품목코드!$B$2:$C$293,2,FALSE)</f>
        <v>AC-ABG-00001</v>
      </c>
      <c r="B422" s="144" t="s">
        <v>80</v>
      </c>
      <c r="C422" s="21" t="s">
        <v>89</v>
      </c>
      <c r="D422" s="173" t="s">
        <v>90</v>
      </c>
      <c r="E422" s="21" t="s">
        <v>91</v>
      </c>
      <c r="F422" s="88">
        <v>11980000</v>
      </c>
      <c r="G422" s="172">
        <v>2022</v>
      </c>
      <c r="H422" s="164">
        <f t="shared" ca="1" si="50"/>
        <v>44725</v>
      </c>
      <c r="I422" s="161">
        <f t="shared" ca="1" si="45"/>
        <v>33</v>
      </c>
      <c r="J422" s="165">
        <f t="shared" ca="1" si="47"/>
        <v>395340000</v>
      </c>
      <c r="K422" s="164">
        <f t="shared" ca="1" si="48"/>
        <v>44709</v>
      </c>
      <c r="L422" s="164">
        <f t="shared" ca="1" si="51"/>
        <v>44814</v>
      </c>
      <c r="M422" s="161">
        <f t="shared" ca="1" si="49"/>
        <v>105</v>
      </c>
    </row>
    <row r="423" spans="1:13">
      <c r="A423" s="161" t="str">
        <f>VLOOKUP(C423,품목코드!$B$2:$C$293,2,FALSE)</f>
        <v>AC-ABH-00001</v>
      </c>
      <c r="B423" s="144" t="s">
        <v>80</v>
      </c>
      <c r="C423" s="20" t="s">
        <v>93</v>
      </c>
      <c r="D423" s="171" t="s">
        <v>94</v>
      </c>
      <c r="E423" s="20" t="s">
        <v>95</v>
      </c>
      <c r="F423" s="88">
        <v>4006800</v>
      </c>
      <c r="G423" s="172">
        <v>2022</v>
      </c>
      <c r="H423" s="164">
        <f t="shared" ca="1" si="50"/>
        <v>44787</v>
      </c>
      <c r="I423" s="161">
        <f t="shared" ca="1" si="45"/>
        <v>46</v>
      </c>
      <c r="J423" s="165">
        <f t="shared" ca="1" si="47"/>
        <v>184312800</v>
      </c>
      <c r="K423" s="164">
        <f t="shared" ca="1" si="48"/>
        <v>44766</v>
      </c>
      <c r="L423" s="164">
        <f t="shared" ca="1" si="51"/>
        <v>44910</v>
      </c>
      <c r="M423" s="161">
        <f t="shared" ca="1" si="49"/>
        <v>144</v>
      </c>
    </row>
    <row r="424" spans="1:13">
      <c r="A424" s="161" t="str">
        <f>VLOOKUP(C424,품목코드!$B$2:$C$293,2,FALSE)</f>
        <v>AC-ABI-00001</v>
      </c>
      <c r="B424" s="144" t="s">
        <v>80</v>
      </c>
      <c r="C424" s="20" t="s">
        <v>96</v>
      </c>
      <c r="D424" s="171" t="s">
        <v>97</v>
      </c>
      <c r="E424" s="20" t="s">
        <v>16</v>
      </c>
      <c r="F424" s="55">
        <v>36500</v>
      </c>
      <c r="G424" s="172">
        <v>2022</v>
      </c>
      <c r="H424" s="164">
        <f t="shared" ca="1" si="50"/>
        <v>44855</v>
      </c>
      <c r="I424" s="161">
        <f t="shared" ca="1" si="45"/>
        <v>13</v>
      </c>
      <c r="J424" s="165">
        <f t="shared" ca="1" si="47"/>
        <v>474500</v>
      </c>
      <c r="K424" s="164">
        <f t="shared" ca="1" si="48"/>
        <v>44848</v>
      </c>
      <c r="L424" s="164">
        <f t="shared" ca="1" si="51"/>
        <v>44938</v>
      </c>
      <c r="M424" s="161">
        <f t="shared" ca="1" si="49"/>
        <v>90</v>
      </c>
    </row>
    <row r="425" spans="1:13">
      <c r="A425" s="161" t="str">
        <f>VLOOKUP(C425,품목코드!$B$2:$C$293,2,FALSE)</f>
        <v>AC-ABJ-00001</v>
      </c>
      <c r="B425" s="144" t="s">
        <v>80</v>
      </c>
      <c r="C425" s="20" t="s">
        <v>98</v>
      </c>
      <c r="D425" s="171" t="s">
        <v>99</v>
      </c>
      <c r="E425" s="20" t="s">
        <v>16</v>
      </c>
      <c r="F425" s="55">
        <v>5000</v>
      </c>
      <c r="G425" s="172">
        <v>2022</v>
      </c>
      <c r="H425" s="164">
        <f t="shared" ca="1" si="50"/>
        <v>44912</v>
      </c>
      <c r="I425" s="161">
        <f t="shared" ca="1" si="45"/>
        <v>38</v>
      </c>
      <c r="J425" s="165">
        <f t="shared" ca="1" si="47"/>
        <v>190000</v>
      </c>
      <c r="K425" s="164">
        <f t="shared" ca="1" si="48"/>
        <v>44894</v>
      </c>
      <c r="L425" s="164">
        <f t="shared" ca="1" si="51"/>
        <v>45000</v>
      </c>
      <c r="M425" s="161">
        <f t="shared" ca="1" si="49"/>
        <v>106</v>
      </c>
    </row>
    <row r="426" spans="1:13">
      <c r="A426" s="161" t="str">
        <f>VLOOKUP(C426,품목코드!$B$2:$C$293,2,FALSE)</f>
        <v>AC-ABK-00001</v>
      </c>
      <c r="B426" s="144" t="s">
        <v>80</v>
      </c>
      <c r="C426" s="20" t="s">
        <v>100</v>
      </c>
      <c r="D426" s="171" t="s">
        <v>101</v>
      </c>
      <c r="E426" s="21" t="s">
        <v>95</v>
      </c>
      <c r="F426" s="55">
        <v>5048780</v>
      </c>
      <c r="G426" s="172">
        <v>2022</v>
      </c>
      <c r="H426" s="164">
        <f t="shared" ca="1" si="50"/>
        <v>44818</v>
      </c>
      <c r="I426" s="161">
        <f t="shared" ca="1" si="45"/>
        <v>8</v>
      </c>
      <c r="J426" s="165">
        <f t="shared" ca="1" si="47"/>
        <v>40390240</v>
      </c>
      <c r="K426" s="164">
        <f t="shared" ca="1" si="48"/>
        <v>44797</v>
      </c>
      <c r="L426" s="164">
        <f t="shared" ca="1" si="51"/>
        <v>44916</v>
      </c>
      <c r="M426" s="161">
        <f t="shared" ca="1" si="49"/>
        <v>119</v>
      </c>
    </row>
    <row r="427" spans="1:13">
      <c r="A427" s="161" t="str">
        <f>VLOOKUP(C427,품목코드!$B$2:$C$293,2,FALSE)</f>
        <v>AC-ABL-00001</v>
      </c>
      <c r="B427" s="144" t="s">
        <v>80</v>
      </c>
      <c r="C427" s="20" t="s">
        <v>102</v>
      </c>
      <c r="D427" s="171" t="s">
        <v>103</v>
      </c>
      <c r="E427" s="20" t="s">
        <v>95</v>
      </c>
      <c r="F427" s="88">
        <v>3538280</v>
      </c>
      <c r="G427" s="172">
        <v>2022</v>
      </c>
      <c r="H427" s="164">
        <f t="shared" ca="1" si="50"/>
        <v>44768</v>
      </c>
      <c r="I427" s="161">
        <f t="shared" ca="1" si="45"/>
        <v>25</v>
      </c>
      <c r="J427" s="165">
        <f t="shared" ca="1" si="47"/>
        <v>88457000</v>
      </c>
      <c r="K427" s="164">
        <f t="shared" ca="1" si="48"/>
        <v>44741</v>
      </c>
      <c r="L427" s="164">
        <f t="shared" ca="1" si="51"/>
        <v>44840</v>
      </c>
      <c r="M427" s="161">
        <f t="shared" ca="1" si="49"/>
        <v>99</v>
      </c>
    </row>
    <row r="428" spans="1:13">
      <c r="A428" s="161" t="str">
        <f>VLOOKUP(C428,품목코드!$B$2:$C$293,2,FALSE)</f>
        <v>AC-ABM-00001</v>
      </c>
      <c r="B428" s="144" t="s">
        <v>80</v>
      </c>
      <c r="C428" s="21" t="s">
        <v>104</v>
      </c>
      <c r="D428" s="173" t="s">
        <v>103</v>
      </c>
      <c r="E428" s="20" t="s">
        <v>16</v>
      </c>
      <c r="F428" s="88">
        <v>32000</v>
      </c>
      <c r="G428" s="172">
        <v>2022</v>
      </c>
      <c r="H428" s="164">
        <f t="shared" ca="1" si="50"/>
        <v>44632</v>
      </c>
      <c r="I428" s="161">
        <f t="shared" ca="1" si="45"/>
        <v>0</v>
      </c>
      <c r="J428" s="165">
        <f t="shared" ca="1" si="47"/>
        <v>0</v>
      </c>
      <c r="K428" s="164">
        <f t="shared" ca="1" si="48"/>
        <v>44623</v>
      </c>
      <c r="L428" s="164">
        <f t="shared" ca="1" si="51"/>
        <v>44726</v>
      </c>
      <c r="M428" s="161">
        <f t="shared" ca="1" si="49"/>
        <v>103</v>
      </c>
    </row>
    <row r="429" spans="1:13">
      <c r="A429" s="161" t="str">
        <f>VLOOKUP(C429,품목코드!$B$2:$C$293,2,FALSE)</f>
        <v>AC-ABN-00001</v>
      </c>
      <c r="B429" s="144" t="s">
        <v>80</v>
      </c>
      <c r="C429" s="21" t="s">
        <v>105</v>
      </c>
      <c r="D429" s="173" t="s">
        <v>106</v>
      </c>
      <c r="E429" s="20" t="s">
        <v>16</v>
      </c>
      <c r="F429" s="88">
        <v>4200</v>
      </c>
      <c r="G429" s="172">
        <v>2022</v>
      </c>
      <c r="H429" s="164">
        <f t="shared" ca="1" si="50"/>
        <v>44713</v>
      </c>
      <c r="I429" s="161">
        <f t="shared" ca="1" si="45"/>
        <v>21</v>
      </c>
      <c r="J429" s="165">
        <f t="shared" ca="1" si="47"/>
        <v>88200</v>
      </c>
      <c r="K429" s="164">
        <f t="shared" ca="1" si="48"/>
        <v>44704</v>
      </c>
      <c r="L429" s="164">
        <f t="shared" ca="1" si="51"/>
        <v>44720</v>
      </c>
      <c r="M429" s="161">
        <f t="shared" ca="1" si="49"/>
        <v>16</v>
      </c>
    </row>
    <row r="430" spans="1:13">
      <c r="A430" s="161" t="str">
        <f>VLOOKUP(C430,품목코드!$B$2:$C$293,2,FALSE)</f>
        <v>AC-ABO-00001</v>
      </c>
      <c r="B430" s="144" t="s">
        <v>80</v>
      </c>
      <c r="C430" s="20" t="s">
        <v>107</v>
      </c>
      <c r="D430" s="171" t="s">
        <v>689</v>
      </c>
      <c r="E430" s="21" t="s">
        <v>42</v>
      </c>
      <c r="F430" s="88">
        <v>78000</v>
      </c>
      <c r="G430" s="172">
        <v>2022</v>
      </c>
      <c r="H430" s="164">
        <f t="shared" ca="1" si="50"/>
        <v>44883</v>
      </c>
      <c r="I430" s="161">
        <f t="shared" ca="1" si="45"/>
        <v>20</v>
      </c>
      <c r="J430" s="165">
        <f t="shared" ca="1" si="47"/>
        <v>1560000</v>
      </c>
      <c r="K430" s="164">
        <f t="shared" ca="1" si="48"/>
        <v>44861</v>
      </c>
      <c r="L430" s="164">
        <f t="shared" ca="1" si="51"/>
        <v>44989</v>
      </c>
      <c r="M430" s="161">
        <f t="shared" ca="1" si="49"/>
        <v>128</v>
      </c>
    </row>
    <row r="431" spans="1:13">
      <c r="A431" s="161" t="str">
        <f>VLOOKUP(C431,품목코드!$B$2:$C$293,2,FALSE)</f>
        <v>AC-ABP-00001</v>
      </c>
      <c r="B431" s="144" t="s">
        <v>80</v>
      </c>
      <c r="C431" s="20" t="s">
        <v>109</v>
      </c>
      <c r="D431" s="171" t="s">
        <v>110</v>
      </c>
      <c r="E431" s="20" t="s">
        <v>16</v>
      </c>
      <c r="F431" s="55">
        <v>35000</v>
      </c>
      <c r="G431" s="172">
        <v>2022</v>
      </c>
      <c r="H431" s="164">
        <f t="shared" ca="1" si="50"/>
        <v>44868</v>
      </c>
      <c r="I431" s="161">
        <f t="shared" ca="1" si="45"/>
        <v>37</v>
      </c>
      <c r="J431" s="165">
        <f t="shared" ca="1" si="47"/>
        <v>1295000</v>
      </c>
      <c r="K431" s="164">
        <f t="shared" ca="1" si="48"/>
        <v>44843</v>
      </c>
      <c r="L431" s="164">
        <f t="shared" ca="1" si="51"/>
        <v>44972</v>
      </c>
      <c r="M431" s="161">
        <f t="shared" ca="1" si="49"/>
        <v>129</v>
      </c>
    </row>
    <row r="432" spans="1:13">
      <c r="A432" s="161" t="str">
        <f>VLOOKUP(C432,품목코드!$B$2:$C$293,2,FALSE)</f>
        <v>AC-ABQ-00001</v>
      </c>
      <c r="B432" s="144" t="s">
        <v>80</v>
      </c>
      <c r="C432" s="20" t="s">
        <v>112</v>
      </c>
      <c r="D432" s="171" t="s">
        <v>113</v>
      </c>
      <c r="E432" s="20" t="s">
        <v>114</v>
      </c>
      <c r="F432" s="88">
        <v>5440</v>
      </c>
      <c r="G432" s="172">
        <v>2022</v>
      </c>
      <c r="H432" s="164">
        <f t="shared" ca="1" si="50"/>
        <v>44805</v>
      </c>
      <c r="I432" s="161">
        <f t="shared" ca="1" si="45"/>
        <v>28</v>
      </c>
      <c r="J432" s="165">
        <f t="shared" ca="1" si="47"/>
        <v>152320</v>
      </c>
      <c r="K432" s="164">
        <f t="shared" ca="1" si="48"/>
        <v>44784</v>
      </c>
      <c r="L432" s="164">
        <f t="shared" ca="1" si="51"/>
        <v>44912</v>
      </c>
      <c r="M432" s="161">
        <f t="shared" ca="1" si="49"/>
        <v>128</v>
      </c>
    </row>
    <row r="433" spans="1:13">
      <c r="A433" s="161" t="str">
        <f>VLOOKUP(C433,품목코드!$B$2:$C$293,2,FALSE)</f>
        <v>AC-ABR-00001</v>
      </c>
      <c r="B433" s="144" t="s">
        <v>80</v>
      </c>
      <c r="C433" s="20" t="s">
        <v>115</v>
      </c>
      <c r="D433" s="173" t="s">
        <v>116</v>
      </c>
      <c r="E433" s="21" t="s">
        <v>117</v>
      </c>
      <c r="F433" s="88">
        <v>3760</v>
      </c>
      <c r="G433" s="172">
        <v>2022</v>
      </c>
      <c r="H433" s="164">
        <f t="shared" ca="1" si="50"/>
        <v>44819</v>
      </c>
      <c r="I433" s="161">
        <f t="shared" ca="1" si="45"/>
        <v>6</v>
      </c>
      <c r="J433" s="165">
        <f t="shared" ca="1" si="47"/>
        <v>22560</v>
      </c>
      <c r="K433" s="164">
        <f t="shared" ca="1" si="48"/>
        <v>44802</v>
      </c>
      <c r="L433" s="164">
        <f t="shared" ca="1" si="51"/>
        <v>44865</v>
      </c>
      <c r="M433" s="161">
        <f t="shared" ca="1" si="49"/>
        <v>63</v>
      </c>
    </row>
    <row r="434" spans="1:13">
      <c r="A434" s="161" t="str">
        <f>VLOOKUP(C434,품목코드!$B$2:$C$293,2,FALSE)</f>
        <v>AD-ABS-00001</v>
      </c>
      <c r="B434" s="21" t="s">
        <v>118</v>
      </c>
      <c r="C434" s="20" t="s">
        <v>119</v>
      </c>
      <c r="D434" s="171" t="s">
        <v>120</v>
      </c>
      <c r="E434" s="20" t="s">
        <v>121</v>
      </c>
      <c r="F434" s="88">
        <v>36000</v>
      </c>
      <c r="G434" s="172">
        <v>2022</v>
      </c>
      <c r="H434" s="164">
        <f t="shared" ca="1" si="50"/>
        <v>44563</v>
      </c>
      <c r="I434" s="161">
        <f t="shared" ca="1" si="45"/>
        <v>6</v>
      </c>
      <c r="J434" s="165">
        <f t="shared" ca="1" si="47"/>
        <v>216000</v>
      </c>
      <c r="K434" s="164">
        <f t="shared" ca="1" si="48"/>
        <v>44556</v>
      </c>
      <c r="L434" s="164">
        <f t="shared" ca="1" si="51"/>
        <v>44679</v>
      </c>
      <c r="M434" s="161">
        <f t="shared" ca="1" si="49"/>
        <v>123</v>
      </c>
    </row>
    <row r="435" spans="1:13">
      <c r="A435" s="161" t="str">
        <f>VLOOKUP(C435,품목코드!$B$2:$C$293,2,FALSE)</f>
        <v>AD-ABT-00001</v>
      </c>
      <c r="B435" s="21" t="s">
        <v>118</v>
      </c>
      <c r="C435" s="20" t="s">
        <v>122</v>
      </c>
      <c r="D435" s="171" t="s">
        <v>123</v>
      </c>
      <c r="E435" s="20" t="s">
        <v>124</v>
      </c>
      <c r="F435" s="88">
        <v>30000</v>
      </c>
      <c r="G435" s="172">
        <v>2022</v>
      </c>
      <c r="H435" s="164">
        <f t="shared" ca="1" si="50"/>
        <v>44682</v>
      </c>
      <c r="I435" s="161">
        <f t="shared" ca="1" si="45"/>
        <v>5</v>
      </c>
      <c r="J435" s="165">
        <f t="shared" ca="1" si="47"/>
        <v>150000</v>
      </c>
      <c r="K435" s="164">
        <f t="shared" ca="1" si="48"/>
        <v>44663</v>
      </c>
      <c r="L435" s="164">
        <f t="shared" ca="1" si="51"/>
        <v>44802</v>
      </c>
      <c r="M435" s="161">
        <f t="shared" ca="1" si="49"/>
        <v>139</v>
      </c>
    </row>
    <row r="436" spans="1:13">
      <c r="A436" s="161" t="str">
        <f>VLOOKUP(C436,품목코드!$B$2:$C$293,2,FALSE)</f>
        <v>AD-ABU-00001</v>
      </c>
      <c r="B436" s="21" t="s">
        <v>118</v>
      </c>
      <c r="C436" s="20" t="s">
        <v>125</v>
      </c>
      <c r="D436" s="171" t="s">
        <v>126</v>
      </c>
      <c r="E436" s="20" t="s">
        <v>124</v>
      </c>
      <c r="F436" s="88">
        <v>29000</v>
      </c>
      <c r="G436" s="172">
        <v>2022</v>
      </c>
      <c r="H436" s="164">
        <f t="shared" ca="1" si="50"/>
        <v>44716</v>
      </c>
      <c r="I436" s="161">
        <f t="shared" ca="1" si="45"/>
        <v>42</v>
      </c>
      <c r="J436" s="165">
        <f t="shared" ca="1" si="47"/>
        <v>1218000</v>
      </c>
      <c r="K436" s="164">
        <f t="shared" ca="1" si="48"/>
        <v>44705</v>
      </c>
      <c r="L436" s="164">
        <f t="shared" ca="1" si="51"/>
        <v>44707</v>
      </c>
      <c r="M436" s="161">
        <f t="shared" ca="1" si="49"/>
        <v>2</v>
      </c>
    </row>
    <row r="437" spans="1:13">
      <c r="A437" s="161" t="str">
        <f>VLOOKUP(C437,품목코드!$B$2:$C$293,2,FALSE)</f>
        <v>AD-ABV-00001</v>
      </c>
      <c r="B437" s="21" t="s">
        <v>118</v>
      </c>
      <c r="C437" s="20" t="s">
        <v>127</v>
      </c>
      <c r="D437" s="171" t="s">
        <v>128</v>
      </c>
      <c r="E437" s="21" t="s">
        <v>130</v>
      </c>
      <c r="F437" s="88">
        <v>6800</v>
      </c>
      <c r="G437" s="172">
        <v>2022</v>
      </c>
      <c r="H437" s="164">
        <f t="shared" ca="1" si="50"/>
        <v>44713</v>
      </c>
      <c r="I437" s="161">
        <f t="shared" ca="1" si="45"/>
        <v>24</v>
      </c>
      <c r="J437" s="165">
        <f t="shared" ca="1" si="47"/>
        <v>163200</v>
      </c>
      <c r="K437" s="164">
        <f t="shared" ca="1" si="48"/>
        <v>44711</v>
      </c>
      <c r="L437" s="164">
        <f t="shared" ca="1" si="51"/>
        <v>44823</v>
      </c>
      <c r="M437" s="161">
        <f t="shared" ca="1" si="49"/>
        <v>112</v>
      </c>
    </row>
    <row r="438" spans="1:13">
      <c r="A438" s="161" t="str">
        <f>VLOOKUP(C438,품목코드!$B$2:$C$293,2,FALSE)</f>
        <v>AD-ABW-00001</v>
      </c>
      <c r="B438" s="21" t="s">
        <v>118</v>
      </c>
      <c r="C438" s="21" t="s">
        <v>131</v>
      </c>
      <c r="D438" s="173" t="s">
        <v>132</v>
      </c>
      <c r="E438" s="21" t="s">
        <v>130</v>
      </c>
      <c r="F438" s="88">
        <v>15000</v>
      </c>
      <c r="G438" s="172">
        <v>2022</v>
      </c>
      <c r="H438" s="164">
        <f t="shared" ca="1" si="50"/>
        <v>44820</v>
      </c>
      <c r="I438" s="161">
        <f t="shared" ca="1" si="45"/>
        <v>33</v>
      </c>
      <c r="J438" s="165">
        <f t="shared" ca="1" si="47"/>
        <v>495000</v>
      </c>
      <c r="K438" s="164">
        <f t="shared" ca="1" si="48"/>
        <v>44794</v>
      </c>
      <c r="L438" s="164">
        <f t="shared" ca="1" si="51"/>
        <v>44868</v>
      </c>
      <c r="M438" s="161">
        <f t="shared" ca="1" si="49"/>
        <v>74</v>
      </c>
    </row>
    <row r="439" spans="1:13">
      <c r="A439" s="161" t="str">
        <f>VLOOKUP(C439,품목코드!$B$2:$C$293,2,FALSE)</f>
        <v>AD-ABX-00001</v>
      </c>
      <c r="B439" s="21" t="s">
        <v>118</v>
      </c>
      <c r="C439" s="21" t="s">
        <v>133</v>
      </c>
      <c r="D439" s="173" t="s">
        <v>134</v>
      </c>
      <c r="E439" s="21" t="s">
        <v>130</v>
      </c>
      <c r="F439" s="88">
        <v>5200</v>
      </c>
      <c r="G439" s="172">
        <v>2022</v>
      </c>
      <c r="H439" s="164">
        <f t="shared" ca="1" si="50"/>
        <v>44725</v>
      </c>
      <c r="I439" s="161">
        <f t="shared" ca="1" si="45"/>
        <v>32</v>
      </c>
      <c r="J439" s="165">
        <f t="shared" ca="1" si="47"/>
        <v>166400</v>
      </c>
      <c r="K439" s="164">
        <f t="shared" ca="1" si="48"/>
        <v>44709</v>
      </c>
      <c r="L439" s="164">
        <f t="shared" ca="1" si="51"/>
        <v>44783</v>
      </c>
      <c r="M439" s="161">
        <f t="shared" ca="1" si="49"/>
        <v>74</v>
      </c>
    </row>
    <row r="440" spans="1:13">
      <c r="A440" s="161" t="str">
        <f>VLOOKUP(C440,품목코드!$B$2:$C$293,2,FALSE)</f>
        <v>AD-ABY-00001</v>
      </c>
      <c r="B440" s="21" t="s">
        <v>118</v>
      </c>
      <c r="C440" s="20" t="s">
        <v>135</v>
      </c>
      <c r="D440" s="171" t="s">
        <v>136</v>
      </c>
      <c r="E440" s="20" t="s">
        <v>124</v>
      </c>
      <c r="F440" s="88">
        <v>75860</v>
      </c>
      <c r="G440" s="172">
        <v>2022</v>
      </c>
      <c r="H440" s="164">
        <f t="shared" ca="1" si="50"/>
        <v>44641</v>
      </c>
      <c r="I440" s="161">
        <f t="shared" ca="1" si="45"/>
        <v>34</v>
      </c>
      <c r="J440" s="165">
        <f t="shared" ca="1" si="47"/>
        <v>2579240</v>
      </c>
      <c r="K440" s="164">
        <f t="shared" ca="1" si="48"/>
        <v>44627</v>
      </c>
      <c r="L440" s="164">
        <f t="shared" ca="1" si="51"/>
        <v>44660</v>
      </c>
      <c r="M440" s="161">
        <f t="shared" ca="1" si="49"/>
        <v>33</v>
      </c>
    </row>
    <row r="441" spans="1:13">
      <c r="A441" s="161" t="str">
        <f>VLOOKUP(C441,품목코드!$B$2:$C$293,2,FALSE)</f>
        <v>AD-ABZ-00001</v>
      </c>
      <c r="B441" s="21" t="s">
        <v>118</v>
      </c>
      <c r="C441" s="20" t="s">
        <v>137</v>
      </c>
      <c r="D441" s="173" t="s">
        <v>138</v>
      </c>
      <c r="E441" s="21" t="s">
        <v>139</v>
      </c>
      <c r="F441" s="88">
        <v>2700</v>
      </c>
      <c r="G441" s="172">
        <v>2022</v>
      </c>
      <c r="H441" s="164">
        <f t="shared" ca="1" si="50"/>
        <v>44669</v>
      </c>
      <c r="I441" s="161">
        <f t="shared" ca="1" si="45"/>
        <v>43</v>
      </c>
      <c r="J441" s="165">
        <f t="shared" ca="1" si="47"/>
        <v>116100</v>
      </c>
      <c r="K441" s="164">
        <f t="shared" ca="1" si="48"/>
        <v>44668</v>
      </c>
      <c r="L441" s="164">
        <f t="shared" ca="1" si="51"/>
        <v>44680</v>
      </c>
      <c r="M441" s="161">
        <f t="shared" ca="1" si="49"/>
        <v>12</v>
      </c>
    </row>
    <row r="442" spans="1:13">
      <c r="A442" s="161" t="str">
        <f>VLOOKUP(C442,품목코드!$B$2:$C$293,2,FALSE)</f>
        <v>AD-ACA-00001</v>
      </c>
      <c r="B442" s="21" t="s">
        <v>118</v>
      </c>
      <c r="C442" s="21" t="s">
        <v>140</v>
      </c>
      <c r="D442" s="173" t="s">
        <v>138</v>
      </c>
      <c r="E442" s="21" t="s">
        <v>139</v>
      </c>
      <c r="F442" s="88">
        <v>2400</v>
      </c>
      <c r="G442" s="172">
        <v>2022</v>
      </c>
      <c r="H442" s="164">
        <f t="shared" ca="1" si="50"/>
        <v>44599</v>
      </c>
      <c r="I442" s="161">
        <f t="shared" ca="1" si="45"/>
        <v>7</v>
      </c>
      <c r="J442" s="165">
        <f t="shared" ca="1" si="47"/>
        <v>16800</v>
      </c>
      <c r="K442" s="164">
        <f t="shared" ca="1" si="48"/>
        <v>44582</v>
      </c>
      <c r="L442" s="164">
        <f t="shared" ca="1" si="51"/>
        <v>44670</v>
      </c>
      <c r="M442" s="161">
        <f t="shared" ca="1" si="49"/>
        <v>88</v>
      </c>
    </row>
    <row r="443" spans="1:13">
      <c r="A443" s="161" t="str">
        <f>VLOOKUP(C443,품목코드!$B$2:$C$293,2,FALSE)</f>
        <v>AD-ACB-00001</v>
      </c>
      <c r="B443" s="21" t="s">
        <v>118</v>
      </c>
      <c r="C443" s="20" t="s">
        <v>141</v>
      </c>
      <c r="D443" s="173" t="s">
        <v>142</v>
      </c>
      <c r="E443" s="21" t="s">
        <v>139</v>
      </c>
      <c r="F443" s="88">
        <v>6500</v>
      </c>
      <c r="G443" s="172">
        <v>2022</v>
      </c>
      <c r="H443" s="164">
        <f t="shared" ca="1" si="50"/>
        <v>44626</v>
      </c>
      <c r="I443" s="161">
        <f t="shared" ca="1" si="45"/>
        <v>14</v>
      </c>
      <c r="J443" s="165">
        <f t="shared" ca="1" si="47"/>
        <v>91000</v>
      </c>
      <c r="K443" s="164">
        <f t="shared" ca="1" si="48"/>
        <v>44597</v>
      </c>
      <c r="L443" s="164">
        <f t="shared" ca="1" si="51"/>
        <v>44677</v>
      </c>
      <c r="M443" s="161">
        <f t="shared" ca="1" si="49"/>
        <v>80</v>
      </c>
    </row>
    <row r="444" spans="1:13">
      <c r="A444" s="161" t="str">
        <f>VLOOKUP(C444,품목코드!$B$2:$C$293,2,FALSE)</f>
        <v>AD-ACC-00001</v>
      </c>
      <c r="B444" s="21" t="s">
        <v>118</v>
      </c>
      <c r="C444" s="20" t="s">
        <v>143</v>
      </c>
      <c r="D444" s="173" t="s">
        <v>144</v>
      </c>
      <c r="E444" s="21" t="s">
        <v>139</v>
      </c>
      <c r="F444" s="88">
        <v>3000</v>
      </c>
      <c r="G444" s="172">
        <v>2022</v>
      </c>
      <c r="H444" s="164">
        <f t="shared" ca="1" si="50"/>
        <v>44738</v>
      </c>
      <c r="I444" s="161">
        <f t="shared" ca="1" si="45"/>
        <v>7</v>
      </c>
      <c r="J444" s="165">
        <f t="shared" ca="1" si="47"/>
        <v>21000</v>
      </c>
      <c r="K444" s="164">
        <f t="shared" ca="1" si="48"/>
        <v>44709</v>
      </c>
      <c r="L444" s="164">
        <f t="shared" ca="1" si="51"/>
        <v>44848</v>
      </c>
      <c r="M444" s="161">
        <f t="shared" ca="1" si="49"/>
        <v>139</v>
      </c>
    </row>
    <row r="445" spans="1:13">
      <c r="A445" s="161" t="str">
        <f>VLOOKUP(C445,품목코드!$B$2:$C$293,2,FALSE)</f>
        <v>AD-ACD-00001</v>
      </c>
      <c r="B445" s="21" t="s">
        <v>118</v>
      </c>
      <c r="C445" s="21" t="s">
        <v>145</v>
      </c>
      <c r="D445" s="173" t="s">
        <v>144</v>
      </c>
      <c r="E445" s="21" t="s">
        <v>139</v>
      </c>
      <c r="F445" s="88">
        <v>2700</v>
      </c>
      <c r="G445" s="172">
        <v>2022</v>
      </c>
      <c r="H445" s="164">
        <f t="shared" ca="1" si="50"/>
        <v>44687</v>
      </c>
      <c r="I445" s="161">
        <f t="shared" ca="1" si="45"/>
        <v>19</v>
      </c>
      <c r="J445" s="165">
        <f t="shared" ca="1" si="47"/>
        <v>51300</v>
      </c>
      <c r="K445" s="164">
        <f t="shared" ca="1" si="48"/>
        <v>44687</v>
      </c>
      <c r="L445" s="164">
        <f t="shared" ca="1" si="51"/>
        <v>44692</v>
      </c>
      <c r="M445" s="161">
        <f t="shared" ca="1" si="49"/>
        <v>5</v>
      </c>
    </row>
    <row r="446" spans="1:13">
      <c r="A446" s="161" t="str">
        <f>VLOOKUP(C446,품목코드!$B$2:$C$293,2,FALSE)</f>
        <v>AD-ACE-00001</v>
      </c>
      <c r="B446" s="21" t="s">
        <v>118</v>
      </c>
      <c r="C446" s="20" t="s">
        <v>146</v>
      </c>
      <c r="D446" s="173" t="s">
        <v>147</v>
      </c>
      <c r="E446" s="21" t="s">
        <v>139</v>
      </c>
      <c r="F446" s="88">
        <v>7000</v>
      </c>
      <c r="G446" s="172">
        <v>2022</v>
      </c>
      <c r="H446" s="164">
        <f t="shared" ca="1" si="50"/>
        <v>44780</v>
      </c>
      <c r="I446" s="161">
        <f t="shared" ca="1" si="45"/>
        <v>11</v>
      </c>
      <c r="J446" s="165">
        <f t="shared" ca="1" si="47"/>
        <v>77000</v>
      </c>
      <c r="K446" s="164">
        <f t="shared" ca="1" si="48"/>
        <v>44766</v>
      </c>
      <c r="L446" s="164">
        <f t="shared" ca="1" si="51"/>
        <v>44914</v>
      </c>
      <c r="M446" s="161">
        <f t="shared" ca="1" si="49"/>
        <v>148</v>
      </c>
    </row>
    <row r="447" spans="1:13">
      <c r="A447" s="161" t="str">
        <f>VLOOKUP(C447,품목코드!$B$2:$C$293,2,FALSE)</f>
        <v>AE-ACF-00001</v>
      </c>
      <c r="B447" s="21" t="s">
        <v>148</v>
      </c>
      <c r="C447" s="21" t="s">
        <v>149</v>
      </c>
      <c r="D447" s="173" t="s">
        <v>150</v>
      </c>
      <c r="E447" s="21" t="s">
        <v>114</v>
      </c>
      <c r="F447" s="88">
        <v>910</v>
      </c>
      <c r="G447" s="172">
        <v>2022</v>
      </c>
      <c r="H447" s="164">
        <f t="shared" ca="1" si="50"/>
        <v>44847</v>
      </c>
      <c r="I447" s="161">
        <f t="shared" ca="1" si="45"/>
        <v>38</v>
      </c>
      <c r="J447" s="165">
        <f t="shared" ca="1" si="47"/>
        <v>34580</v>
      </c>
      <c r="K447" s="164">
        <f t="shared" ca="1" si="48"/>
        <v>44819</v>
      </c>
      <c r="L447" s="164">
        <f t="shared" ca="1" si="51"/>
        <v>44960</v>
      </c>
      <c r="M447" s="161">
        <f t="shared" ca="1" si="49"/>
        <v>141</v>
      </c>
    </row>
    <row r="448" spans="1:13">
      <c r="A448" s="161" t="str">
        <f>VLOOKUP(C448,품목코드!$B$2:$C$293,2,FALSE)</f>
        <v>AE-ACG-00001</v>
      </c>
      <c r="B448" s="21" t="s">
        <v>148</v>
      </c>
      <c r="C448" s="21" t="s">
        <v>151</v>
      </c>
      <c r="D448" s="173" t="s">
        <v>152</v>
      </c>
      <c r="E448" s="21" t="s">
        <v>23</v>
      </c>
      <c r="F448" s="88">
        <v>70000</v>
      </c>
      <c r="G448" s="172">
        <v>2022</v>
      </c>
      <c r="H448" s="164">
        <f t="shared" ca="1" si="50"/>
        <v>44580</v>
      </c>
      <c r="I448" s="161">
        <f t="shared" ca="1" si="45"/>
        <v>2</v>
      </c>
      <c r="J448" s="165">
        <f t="shared" ca="1" si="47"/>
        <v>140000</v>
      </c>
      <c r="K448" s="164">
        <f t="shared" ca="1" si="48"/>
        <v>44578</v>
      </c>
      <c r="L448" s="164">
        <f t="shared" ca="1" si="51"/>
        <v>44757</v>
      </c>
      <c r="M448" s="161">
        <f t="shared" ca="1" si="49"/>
        <v>179</v>
      </c>
    </row>
    <row r="449" spans="1:13">
      <c r="A449" s="161" t="str">
        <f>VLOOKUP(C449,품목코드!$B$2:$C$293,2,FALSE)</f>
        <v>AE-ACH-00001</v>
      </c>
      <c r="B449" s="21" t="s">
        <v>148</v>
      </c>
      <c r="C449" s="21" t="s">
        <v>153</v>
      </c>
      <c r="D449" s="173" t="s">
        <v>154</v>
      </c>
      <c r="E449" s="21" t="s">
        <v>68</v>
      </c>
      <c r="F449" s="88">
        <v>29520</v>
      </c>
      <c r="G449" s="172">
        <v>2022</v>
      </c>
      <c r="H449" s="164">
        <f t="shared" ca="1" si="50"/>
        <v>44565</v>
      </c>
      <c r="I449" s="161">
        <f t="shared" ca="1" si="45"/>
        <v>31</v>
      </c>
      <c r="J449" s="165">
        <f t="shared" ca="1" si="47"/>
        <v>915120</v>
      </c>
      <c r="K449" s="164">
        <f t="shared" ca="1" si="48"/>
        <v>44545</v>
      </c>
      <c r="L449" s="164">
        <f t="shared" ca="1" si="51"/>
        <v>44567</v>
      </c>
      <c r="M449" s="161">
        <f t="shared" ca="1" si="49"/>
        <v>22</v>
      </c>
    </row>
    <row r="450" spans="1:13">
      <c r="A450" s="161" t="str">
        <f>VLOOKUP(C450,품목코드!$B$2:$C$293,2,FALSE)</f>
        <v>AE-ACI-00001</v>
      </c>
      <c r="B450" s="21" t="s">
        <v>148</v>
      </c>
      <c r="C450" s="21" t="s">
        <v>769</v>
      </c>
      <c r="D450" s="173" t="s">
        <v>770</v>
      </c>
      <c r="E450" s="20" t="s">
        <v>771</v>
      </c>
      <c r="F450" s="88">
        <v>10500</v>
      </c>
      <c r="G450" s="172">
        <v>2022</v>
      </c>
      <c r="H450" s="164">
        <f t="shared" ca="1" si="50"/>
        <v>44583</v>
      </c>
      <c r="I450" s="161">
        <f t="shared" ca="1" si="45"/>
        <v>40</v>
      </c>
      <c r="J450" s="165">
        <f t="shared" ca="1" si="47"/>
        <v>420000</v>
      </c>
      <c r="K450" s="164">
        <f t="shared" ca="1" si="48"/>
        <v>44565</v>
      </c>
      <c r="L450" s="164">
        <f t="shared" ca="1" si="51"/>
        <v>44578</v>
      </c>
      <c r="M450" s="161">
        <f t="shared" ca="1" si="49"/>
        <v>13</v>
      </c>
    </row>
    <row r="451" spans="1:13">
      <c r="A451" s="161" t="str">
        <f>VLOOKUP(C451,품목코드!$B$2:$C$293,2,FALSE)</f>
        <v>AE-ACJ-00001</v>
      </c>
      <c r="B451" s="21" t="s">
        <v>148</v>
      </c>
      <c r="C451" s="21" t="s">
        <v>158</v>
      </c>
      <c r="D451" s="173" t="s">
        <v>159</v>
      </c>
      <c r="E451" s="21" t="s">
        <v>68</v>
      </c>
      <c r="F451" s="88">
        <v>7600</v>
      </c>
      <c r="G451" s="172">
        <v>2022</v>
      </c>
      <c r="H451" s="164">
        <f t="shared" ca="1" si="50"/>
        <v>44854</v>
      </c>
      <c r="I451" s="161">
        <f t="shared" ref="I451:I514" ca="1" si="52">RANDBETWEEN(0, 50)</f>
        <v>10</v>
      </c>
      <c r="J451" s="165">
        <f t="shared" ca="1" si="47"/>
        <v>76000</v>
      </c>
      <c r="K451" s="164">
        <f t="shared" ca="1" si="48"/>
        <v>44828</v>
      </c>
      <c r="L451" s="164">
        <f t="shared" ca="1" si="51"/>
        <v>44996</v>
      </c>
      <c r="M451" s="161">
        <f t="shared" ca="1" si="49"/>
        <v>168</v>
      </c>
    </row>
    <row r="452" spans="1:13">
      <c r="A452" s="161" t="str">
        <f>VLOOKUP(C452,품목코드!$B$2:$C$293,2,FALSE)</f>
        <v>AE-ACK-00001</v>
      </c>
      <c r="B452" s="21" t="s">
        <v>148</v>
      </c>
      <c r="C452" s="21" t="s">
        <v>160</v>
      </c>
      <c r="D452" s="173" t="s">
        <v>161</v>
      </c>
      <c r="E452" s="20" t="s">
        <v>157</v>
      </c>
      <c r="F452" s="88">
        <v>8500</v>
      </c>
      <c r="G452" s="172">
        <v>2022</v>
      </c>
      <c r="H452" s="164">
        <f t="shared" ca="1" si="50"/>
        <v>44638</v>
      </c>
      <c r="I452" s="161">
        <f t="shared" ca="1" si="52"/>
        <v>0</v>
      </c>
      <c r="J452" s="165">
        <f t="shared" ca="1" si="47"/>
        <v>0</v>
      </c>
      <c r="K452" s="164">
        <f t="shared" ca="1" si="48"/>
        <v>44637</v>
      </c>
      <c r="L452" s="164">
        <f t="shared" ca="1" si="51"/>
        <v>44812</v>
      </c>
      <c r="M452" s="161">
        <f t="shared" ca="1" si="49"/>
        <v>175</v>
      </c>
    </row>
    <row r="453" spans="1:13">
      <c r="A453" s="161" t="str">
        <f>VLOOKUP(C453,품목코드!$B$2:$C$293,2,FALSE)</f>
        <v>AE-ACL-00001</v>
      </c>
      <c r="B453" s="21" t="s">
        <v>148</v>
      </c>
      <c r="C453" s="21" t="s">
        <v>162</v>
      </c>
      <c r="D453" s="173" t="s">
        <v>690</v>
      </c>
      <c r="E453" s="21" t="s">
        <v>691</v>
      </c>
      <c r="F453" s="88">
        <v>94900</v>
      </c>
      <c r="G453" s="172">
        <v>2022</v>
      </c>
      <c r="H453" s="164">
        <f t="shared" ca="1" si="50"/>
        <v>44698</v>
      </c>
      <c r="I453" s="161">
        <f t="shared" ca="1" si="52"/>
        <v>7</v>
      </c>
      <c r="J453" s="165">
        <f t="shared" ca="1" si="47"/>
        <v>664300</v>
      </c>
      <c r="K453" s="164">
        <f t="shared" ca="1" si="48"/>
        <v>44694</v>
      </c>
      <c r="L453" s="164">
        <f t="shared" ca="1" si="51"/>
        <v>44715</v>
      </c>
      <c r="M453" s="161">
        <f t="shared" ca="1" si="49"/>
        <v>21</v>
      </c>
    </row>
    <row r="454" spans="1:13">
      <c r="A454" s="161" t="str">
        <f>VLOOKUP(C454,품목코드!$B$2:$C$293,2,FALSE)</f>
        <v>AE-ACM-00001</v>
      </c>
      <c r="B454" s="21" t="s">
        <v>148</v>
      </c>
      <c r="C454" s="20" t="s">
        <v>165</v>
      </c>
      <c r="D454" s="171" t="s">
        <v>166</v>
      </c>
      <c r="E454" s="21" t="s">
        <v>117</v>
      </c>
      <c r="F454" s="88">
        <v>103740</v>
      </c>
      <c r="G454" s="172">
        <v>2022</v>
      </c>
      <c r="H454" s="164">
        <f t="shared" ca="1" si="50"/>
        <v>44730</v>
      </c>
      <c r="I454" s="161">
        <f t="shared" ca="1" si="52"/>
        <v>17</v>
      </c>
      <c r="J454" s="165">
        <f t="shared" ca="1" si="47"/>
        <v>1763580</v>
      </c>
      <c r="K454" s="164">
        <f t="shared" ca="1" si="48"/>
        <v>44726</v>
      </c>
      <c r="L454" s="164">
        <f t="shared" ca="1" si="51"/>
        <v>44785</v>
      </c>
      <c r="M454" s="161">
        <f t="shared" ca="1" si="49"/>
        <v>59</v>
      </c>
    </row>
    <row r="455" spans="1:13">
      <c r="A455" s="161" t="str">
        <f>VLOOKUP(C455,품목코드!$B$2:$C$293,2,FALSE)</f>
        <v>AE-ACN-00001</v>
      </c>
      <c r="B455" s="21" t="s">
        <v>148</v>
      </c>
      <c r="C455" s="20" t="s">
        <v>167</v>
      </c>
      <c r="D455" s="173" t="s">
        <v>168</v>
      </c>
      <c r="E455" s="21" t="s">
        <v>117</v>
      </c>
      <c r="F455" s="88">
        <v>302000</v>
      </c>
      <c r="G455" s="172">
        <v>2022</v>
      </c>
      <c r="H455" s="164">
        <f t="shared" ca="1" si="50"/>
        <v>44659</v>
      </c>
      <c r="I455" s="161">
        <f t="shared" ca="1" si="52"/>
        <v>14</v>
      </c>
      <c r="J455" s="165">
        <f t="shared" ref="J455:J512" ca="1" si="53">F455*I455</f>
        <v>4228000</v>
      </c>
      <c r="K455" s="164">
        <f t="shared" ref="K455:K512" ca="1" si="54">H455 - RANDBETWEEN(0, 30)</f>
        <v>44641</v>
      </c>
      <c r="L455" s="164">
        <f t="shared" ca="1" si="51"/>
        <v>44821</v>
      </c>
      <c r="M455" s="161">
        <f t="shared" ref="M455:M512" ca="1" si="55">L455-K455</f>
        <v>180</v>
      </c>
    </row>
    <row r="456" spans="1:13">
      <c r="A456" s="161" t="str">
        <f>VLOOKUP(C456,품목코드!$B$2:$C$293,2,FALSE)</f>
        <v>AE-ACO-00001</v>
      </c>
      <c r="B456" s="21" t="s">
        <v>148</v>
      </c>
      <c r="C456" s="21" t="s">
        <v>169</v>
      </c>
      <c r="D456" s="173" t="s">
        <v>692</v>
      </c>
      <c r="E456" s="21" t="s">
        <v>117</v>
      </c>
      <c r="F456" s="88">
        <v>62800</v>
      </c>
      <c r="G456" s="172">
        <v>2022</v>
      </c>
      <c r="H456" s="164">
        <f t="shared" ca="1" si="50"/>
        <v>44871</v>
      </c>
      <c r="I456" s="161">
        <f t="shared" ca="1" si="52"/>
        <v>24</v>
      </c>
      <c r="J456" s="165">
        <f t="shared" ca="1" si="53"/>
        <v>1507200</v>
      </c>
      <c r="K456" s="164">
        <f t="shared" ca="1" si="54"/>
        <v>44856</v>
      </c>
      <c r="L456" s="164">
        <f t="shared" ca="1" si="51"/>
        <v>44921</v>
      </c>
      <c r="M456" s="161">
        <f t="shared" ca="1" si="55"/>
        <v>65</v>
      </c>
    </row>
    <row r="457" spans="1:13">
      <c r="A457" s="161" t="str">
        <f>VLOOKUP(C457,품목코드!$B$2:$C$293,2,FALSE)</f>
        <v>AE-ACP-00001</v>
      </c>
      <c r="B457" s="21" t="s">
        <v>148</v>
      </c>
      <c r="C457" s="21" t="s">
        <v>171</v>
      </c>
      <c r="D457" s="173" t="s">
        <v>693</v>
      </c>
      <c r="E457" s="21" t="s">
        <v>23</v>
      </c>
      <c r="F457" s="88">
        <v>1400000</v>
      </c>
      <c r="G457" s="172">
        <v>2022</v>
      </c>
      <c r="H457" s="164">
        <f t="shared" ca="1" si="50"/>
        <v>44825</v>
      </c>
      <c r="I457" s="161">
        <f t="shared" ca="1" si="52"/>
        <v>7</v>
      </c>
      <c r="J457" s="165">
        <f t="shared" ca="1" si="53"/>
        <v>9800000</v>
      </c>
      <c r="K457" s="164">
        <f t="shared" ca="1" si="54"/>
        <v>44796</v>
      </c>
      <c r="L457" s="164">
        <f t="shared" ca="1" si="51"/>
        <v>44903</v>
      </c>
      <c r="M457" s="161">
        <f t="shared" ca="1" si="55"/>
        <v>107</v>
      </c>
    </row>
    <row r="458" spans="1:13">
      <c r="A458" s="161" t="str">
        <f>VLOOKUP(C458,품목코드!$B$2:$C$293,2,FALSE)</f>
        <v>AE-ACQ-00001</v>
      </c>
      <c r="B458" s="21" t="s">
        <v>148</v>
      </c>
      <c r="C458" s="21" t="s">
        <v>173</v>
      </c>
      <c r="D458" s="173" t="s">
        <v>174</v>
      </c>
      <c r="E458" s="21" t="s">
        <v>65</v>
      </c>
      <c r="F458" s="88">
        <v>74200</v>
      </c>
      <c r="G458" s="172">
        <v>2022</v>
      </c>
      <c r="H458" s="164">
        <f t="shared" ca="1" si="50"/>
        <v>44784</v>
      </c>
      <c r="I458" s="161">
        <f t="shared" ca="1" si="52"/>
        <v>1</v>
      </c>
      <c r="J458" s="165">
        <f t="shared" ca="1" si="53"/>
        <v>74200</v>
      </c>
      <c r="K458" s="164">
        <f t="shared" ca="1" si="54"/>
        <v>44784</v>
      </c>
      <c r="L458" s="164">
        <f t="shared" ca="1" si="51"/>
        <v>44840</v>
      </c>
      <c r="M458" s="161">
        <f t="shared" ca="1" si="55"/>
        <v>56</v>
      </c>
    </row>
    <row r="459" spans="1:13">
      <c r="A459" s="161" t="str">
        <f>VLOOKUP(C459,품목코드!$B$2:$C$293,2,FALSE)</f>
        <v>AF-ACR-00001</v>
      </c>
      <c r="B459" s="21" t="s">
        <v>182</v>
      </c>
      <c r="C459" s="21" t="s">
        <v>183</v>
      </c>
      <c r="D459" s="171" t="s">
        <v>184</v>
      </c>
      <c r="E459" s="21" t="s">
        <v>42</v>
      </c>
      <c r="F459" s="88">
        <v>80</v>
      </c>
      <c r="G459" s="172">
        <v>2022</v>
      </c>
      <c r="H459" s="164">
        <f t="shared" ca="1" si="50"/>
        <v>44631</v>
      </c>
      <c r="I459" s="161">
        <f t="shared" ca="1" si="52"/>
        <v>16</v>
      </c>
      <c r="J459" s="165">
        <f t="shared" ca="1" si="53"/>
        <v>1280</v>
      </c>
      <c r="K459" s="164">
        <f t="shared" ca="1" si="54"/>
        <v>44625</v>
      </c>
      <c r="L459" s="164">
        <f t="shared" ca="1" si="51"/>
        <v>44699</v>
      </c>
      <c r="M459" s="161">
        <f t="shared" ca="1" si="55"/>
        <v>74</v>
      </c>
    </row>
    <row r="460" spans="1:13">
      <c r="A460" s="161" t="str">
        <f>VLOOKUP(C460,품목코드!$B$2:$C$293,2,FALSE)</f>
        <v>AF-ACS-00001</v>
      </c>
      <c r="B460" s="21" t="s">
        <v>182</v>
      </c>
      <c r="C460" s="21" t="s">
        <v>185</v>
      </c>
      <c r="D460" s="173" t="s">
        <v>186</v>
      </c>
      <c r="E460" s="21" t="s">
        <v>42</v>
      </c>
      <c r="F460" s="88">
        <v>800</v>
      </c>
      <c r="G460" s="172">
        <v>2022</v>
      </c>
      <c r="H460" s="164">
        <f t="shared" ca="1" si="50"/>
        <v>44745</v>
      </c>
      <c r="I460" s="161">
        <f t="shared" ca="1" si="52"/>
        <v>19</v>
      </c>
      <c r="J460" s="165">
        <f t="shared" ca="1" si="53"/>
        <v>15200</v>
      </c>
      <c r="K460" s="164">
        <f t="shared" ca="1" si="54"/>
        <v>44715</v>
      </c>
      <c r="L460" s="164">
        <f t="shared" ca="1" si="51"/>
        <v>44880</v>
      </c>
      <c r="M460" s="161">
        <f t="shared" ca="1" si="55"/>
        <v>165</v>
      </c>
    </row>
    <row r="461" spans="1:13">
      <c r="A461" s="161" t="str">
        <f>VLOOKUP(C461,품목코드!$B$2:$C$293,2,FALSE)</f>
        <v>AF-ACT-00001</v>
      </c>
      <c r="B461" s="21" t="s">
        <v>182</v>
      </c>
      <c r="C461" s="21" t="s">
        <v>187</v>
      </c>
      <c r="D461" s="173" t="s">
        <v>772</v>
      </c>
      <c r="E461" s="21" t="s">
        <v>42</v>
      </c>
      <c r="F461" s="88">
        <v>480</v>
      </c>
      <c r="G461" s="172">
        <v>2022</v>
      </c>
      <c r="H461" s="164">
        <f t="shared" ca="1" si="50"/>
        <v>44915</v>
      </c>
      <c r="I461" s="161">
        <f t="shared" ca="1" si="52"/>
        <v>5</v>
      </c>
      <c r="J461" s="165">
        <f t="shared" ca="1" si="53"/>
        <v>2400</v>
      </c>
      <c r="K461" s="164">
        <f t="shared" ca="1" si="54"/>
        <v>44885</v>
      </c>
      <c r="L461" s="164">
        <f t="shared" ca="1" si="51"/>
        <v>44971</v>
      </c>
      <c r="M461" s="161">
        <f t="shared" ca="1" si="55"/>
        <v>86</v>
      </c>
    </row>
    <row r="462" spans="1:13">
      <c r="A462" s="161" t="str">
        <f>VLOOKUP(C462,품목코드!$B$2:$C$293,2,FALSE)</f>
        <v>AF-ACU-00001</v>
      </c>
      <c r="B462" s="21" t="s">
        <v>182</v>
      </c>
      <c r="C462" s="21" t="s">
        <v>189</v>
      </c>
      <c r="D462" s="173" t="s">
        <v>190</v>
      </c>
      <c r="E462" s="20" t="s">
        <v>157</v>
      </c>
      <c r="F462" s="88">
        <v>140000</v>
      </c>
      <c r="G462" s="172">
        <v>2022</v>
      </c>
      <c r="H462" s="164">
        <f t="shared" ca="1" si="50"/>
        <v>44692</v>
      </c>
      <c r="I462" s="161">
        <f t="shared" ca="1" si="52"/>
        <v>41</v>
      </c>
      <c r="J462" s="165">
        <f t="shared" ca="1" si="53"/>
        <v>5740000</v>
      </c>
      <c r="K462" s="164">
        <f t="shared" ca="1" si="54"/>
        <v>44692</v>
      </c>
      <c r="L462" s="164">
        <f t="shared" ca="1" si="51"/>
        <v>44761</v>
      </c>
      <c r="M462" s="161">
        <f t="shared" ca="1" si="55"/>
        <v>69</v>
      </c>
    </row>
    <row r="463" spans="1:13">
      <c r="A463" s="161" t="str">
        <f>VLOOKUP(C463,품목코드!$B$2:$C$293,2,FALSE)</f>
        <v>AF-ACV-00001</v>
      </c>
      <c r="B463" s="21" t="s">
        <v>182</v>
      </c>
      <c r="C463" s="20" t="s">
        <v>773</v>
      </c>
      <c r="D463" s="171" t="s">
        <v>774</v>
      </c>
      <c r="E463" s="21" t="s">
        <v>193</v>
      </c>
      <c r="F463" s="88">
        <v>9000</v>
      </c>
      <c r="G463" s="172">
        <v>2022</v>
      </c>
      <c r="H463" s="164">
        <f t="shared" ca="1" si="50"/>
        <v>44743</v>
      </c>
      <c r="I463" s="161">
        <f t="shared" ca="1" si="52"/>
        <v>20</v>
      </c>
      <c r="J463" s="165">
        <f t="shared" ca="1" si="53"/>
        <v>180000</v>
      </c>
      <c r="K463" s="164">
        <f t="shared" ca="1" si="54"/>
        <v>44736</v>
      </c>
      <c r="L463" s="164">
        <f t="shared" ca="1" si="51"/>
        <v>44755</v>
      </c>
      <c r="M463" s="161">
        <f t="shared" ca="1" si="55"/>
        <v>19</v>
      </c>
    </row>
    <row r="464" spans="1:13">
      <c r="A464" s="161" t="str">
        <f>VLOOKUP(C464,품목코드!$B$2:$C$293,2,FALSE)</f>
        <v>AF-ACW-00001</v>
      </c>
      <c r="B464" s="21" t="s">
        <v>182</v>
      </c>
      <c r="C464" s="21" t="s">
        <v>198</v>
      </c>
      <c r="D464" s="173" t="s">
        <v>199</v>
      </c>
      <c r="E464" s="20" t="s">
        <v>157</v>
      </c>
      <c r="F464" s="88">
        <v>31000</v>
      </c>
      <c r="G464" s="172">
        <v>2022</v>
      </c>
      <c r="H464" s="164">
        <f t="shared" ca="1" si="50"/>
        <v>44923</v>
      </c>
      <c r="I464" s="161">
        <f t="shared" ca="1" si="52"/>
        <v>18</v>
      </c>
      <c r="J464" s="165">
        <f t="shared" ca="1" si="53"/>
        <v>558000</v>
      </c>
      <c r="K464" s="164">
        <f t="shared" ca="1" si="54"/>
        <v>44903</v>
      </c>
      <c r="L464" s="164">
        <f t="shared" ca="1" si="51"/>
        <v>44962</v>
      </c>
      <c r="M464" s="161">
        <f t="shared" ca="1" si="55"/>
        <v>59</v>
      </c>
    </row>
    <row r="465" spans="1:13">
      <c r="A465" s="161" t="str">
        <f>VLOOKUP(C465,품목코드!$B$2:$C$293,2,FALSE)</f>
        <v>AF-ACX-00001</v>
      </c>
      <c r="B465" s="21" t="s">
        <v>182</v>
      </c>
      <c r="C465" s="21" t="s">
        <v>200</v>
      </c>
      <c r="D465" s="173" t="s">
        <v>201</v>
      </c>
      <c r="E465" s="20" t="s">
        <v>202</v>
      </c>
      <c r="F465" s="88">
        <v>39000</v>
      </c>
      <c r="G465" s="172">
        <v>2022</v>
      </c>
      <c r="H465" s="164">
        <f t="shared" ca="1" si="50"/>
        <v>44768</v>
      </c>
      <c r="I465" s="161">
        <f t="shared" ca="1" si="52"/>
        <v>39</v>
      </c>
      <c r="J465" s="165">
        <f t="shared" ca="1" si="53"/>
        <v>1521000</v>
      </c>
      <c r="K465" s="164">
        <f t="shared" ca="1" si="54"/>
        <v>44745</v>
      </c>
      <c r="L465" s="164">
        <f t="shared" ca="1" si="51"/>
        <v>44794</v>
      </c>
      <c r="M465" s="161">
        <f t="shared" ca="1" si="55"/>
        <v>49</v>
      </c>
    </row>
    <row r="466" spans="1:13">
      <c r="A466" s="161" t="str">
        <f>VLOOKUP(C466,품목코드!$B$2:$C$293,2,FALSE)</f>
        <v>AF-ACY-00001</v>
      </c>
      <c r="B466" s="21" t="s">
        <v>182</v>
      </c>
      <c r="C466" s="21" t="s">
        <v>203</v>
      </c>
      <c r="D466" s="173" t="s">
        <v>204</v>
      </c>
      <c r="E466" s="21" t="s">
        <v>205</v>
      </c>
      <c r="F466" s="88">
        <v>50000</v>
      </c>
      <c r="G466" s="172">
        <v>2022</v>
      </c>
      <c r="H466" s="164">
        <f t="shared" ca="1" si="50"/>
        <v>44811</v>
      </c>
      <c r="I466" s="161">
        <f t="shared" ca="1" si="52"/>
        <v>15</v>
      </c>
      <c r="J466" s="165">
        <f t="shared" ca="1" si="53"/>
        <v>750000</v>
      </c>
      <c r="K466" s="164">
        <f t="shared" ca="1" si="54"/>
        <v>44784</v>
      </c>
      <c r="L466" s="164">
        <f t="shared" ca="1" si="51"/>
        <v>44909</v>
      </c>
      <c r="M466" s="161">
        <f t="shared" ca="1" si="55"/>
        <v>125</v>
      </c>
    </row>
    <row r="467" spans="1:13">
      <c r="A467" s="161" t="str">
        <f>VLOOKUP(C467,품목코드!$B$2:$C$293,2,FALSE)</f>
        <v>AF-ACZ-00001</v>
      </c>
      <c r="B467" s="21" t="s">
        <v>182</v>
      </c>
      <c r="C467" s="21" t="s">
        <v>206</v>
      </c>
      <c r="D467" s="173" t="s">
        <v>207</v>
      </c>
      <c r="E467" s="21" t="s">
        <v>208</v>
      </c>
      <c r="F467" s="88">
        <v>2080</v>
      </c>
      <c r="G467" s="172">
        <v>2022</v>
      </c>
      <c r="H467" s="164">
        <f t="shared" ca="1" si="50"/>
        <v>44765</v>
      </c>
      <c r="I467" s="161">
        <f t="shared" ca="1" si="52"/>
        <v>7</v>
      </c>
      <c r="J467" s="165">
        <f t="shared" ca="1" si="53"/>
        <v>14560</v>
      </c>
      <c r="K467" s="164">
        <f t="shared" ca="1" si="54"/>
        <v>44758</v>
      </c>
      <c r="L467" s="164">
        <f t="shared" ca="1" si="51"/>
        <v>44776</v>
      </c>
      <c r="M467" s="161">
        <f t="shared" ca="1" si="55"/>
        <v>18</v>
      </c>
    </row>
    <row r="468" spans="1:13">
      <c r="A468" s="161" t="str">
        <f>VLOOKUP(C468,품목코드!$B$2:$C$293,2,FALSE)</f>
        <v>AF-AHS-00001</v>
      </c>
      <c r="B468" s="21" t="s">
        <v>182</v>
      </c>
      <c r="C468" s="21" t="s">
        <v>775</v>
      </c>
      <c r="D468" s="174" t="s">
        <v>776</v>
      </c>
      <c r="E468" s="21" t="s">
        <v>205</v>
      </c>
      <c r="F468" s="55">
        <v>57000</v>
      </c>
      <c r="G468" s="172">
        <v>2022</v>
      </c>
      <c r="H468" s="164">
        <f t="shared" ca="1" si="50"/>
        <v>44837</v>
      </c>
      <c r="I468" s="161">
        <f t="shared" ca="1" si="52"/>
        <v>30</v>
      </c>
      <c r="J468" s="165">
        <f t="shared" ca="1" si="53"/>
        <v>1710000</v>
      </c>
      <c r="K468" s="164">
        <f t="shared" ca="1" si="54"/>
        <v>44813</v>
      </c>
      <c r="L468" s="164">
        <f t="shared" ca="1" si="51"/>
        <v>44855</v>
      </c>
      <c r="M468" s="161">
        <f t="shared" ca="1" si="55"/>
        <v>42</v>
      </c>
    </row>
    <row r="469" spans="1:13">
      <c r="A469" s="161" t="str">
        <f>VLOOKUP(C469,품목코드!$B$2:$C$293,2,FALSE)</f>
        <v>AF-ADB-00001</v>
      </c>
      <c r="B469" s="21" t="s">
        <v>182</v>
      </c>
      <c r="C469" s="21" t="s">
        <v>211</v>
      </c>
      <c r="D469" s="174" t="s">
        <v>696</v>
      </c>
      <c r="E469" s="21" t="s">
        <v>213</v>
      </c>
      <c r="F469" s="55">
        <v>87980</v>
      </c>
      <c r="G469" s="172">
        <v>2022</v>
      </c>
      <c r="H469" s="164">
        <f t="shared" ca="1" si="50"/>
        <v>44631</v>
      </c>
      <c r="I469" s="161">
        <f t="shared" ca="1" si="52"/>
        <v>17</v>
      </c>
      <c r="J469" s="165">
        <f t="shared" ca="1" si="53"/>
        <v>1495660</v>
      </c>
      <c r="K469" s="164">
        <f t="shared" ca="1" si="54"/>
        <v>44608</v>
      </c>
      <c r="L469" s="164">
        <f t="shared" ca="1" si="51"/>
        <v>44647</v>
      </c>
      <c r="M469" s="161">
        <f t="shared" ca="1" si="55"/>
        <v>39</v>
      </c>
    </row>
    <row r="470" spans="1:13">
      <c r="A470" s="161" t="str">
        <f>VLOOKUP(C470,품목코드!$B$2:$C$293,2,FALSE)</f>
        <v>AF-ADC-00001</v>
      </c>
      <c r="B470" s="21" t="s">
        <v>182</v>
      </c>
      <c r="C470" s="20" t="s">
        <v>214</v>
      </c>
      <c r="D470" s="173" t="s">
        <v>215</v>
      </c>
      <c r="E470" s="20" t="s">
        <v>16</v>
      </c>
      <c r="F470" s="88">
        <v>10900</v>
      </c>
      <c r="G470" s="172">
        <v>2022</v>
      </c>
      <c r="H470" s="164">
        <f t="shared" ca="1" si="50"/>
        <v>44836</v>
      </c>
      <c r="I470" s="161">
        <f t="shared" ca="1" si="52"/>
        <v>27</v>
      </c>
      <c r="J470" s="165">
        <f t="shared" ca="1" si="53"/>
        <v>294300</v>
      </c>
      <c r="K470" s="164">
        <f t="shared" ca="1" si="54"/>
        <v>44810</v>
      </c>
      <c r="L470" s="164">
        <f t="shared" ca="1" si="51"/>
        <v>44866</v>
      </c>
      <c r="M470" s="161">
        <f t="shared" ca="1" si="55"/>
        <v>56</v>
      </c>
    </row>
    <row r="471" spans="1:13">
      <c r="A471" s="161" t="str">
        <f>VLOOKUP(C471,품목코드!$B$2:$C$293,2,FALSE)</f>
        <v>AF-ADD-00001</v>
      </c>
      <c r="B471" s="21" t="s">
        <v>182</v>
      </c>
      <c r="C471" s="20" t="s">
        <v>216</v>
      </c>
      <c r="D471" s="173" t="s">
        <v>217</v>
      </c>
      <c r="E471" s="20" t="s">
        <v>157</v>
      </c>
      <c r="F471" s="88">
        <v>9530</v>
      </c>
      <c r="G471" s="172">
        <v>2022</v>
      </c>
      <c r="H471" s="164">
        <f t="shared" ca="1" si="50"/>
        <v>44769</v>
      </c>
      <c r="I471" s="161">
        <f t="shared" ca="1" si="52"/>
        <v>32</v>
      </c>
      <c r="J471" s="165">
        <f t="shared" ca="1" si="53"/>
        <v>304960</v>
      </c>
      <c r="K471" s="164">
        <f t="shared" ca="1" si="54"/>
        <v>44755</v>
      </c>
      <c r="L471" s="164">
        <f t="shared" ca="1" si="51"/>
        <v>44920</v>
      </c>
      <c r="M471" s="161">
        <f t="shared" ca="1" si="55"/>
        <v>165</v>
      </c>
    </row>
    <row r="472" spans="1:13">
      <c r="A472" s="161" t="str">
        <f>VLOOKUP(C472,품목코드!$B$2:$C$293,2,FALSE)</f>
        <v>AF-ADE-00001</v>
      </c>
      <c r="B472" s="21" t="s">
        <v>182</v>
      </c>
      <c r="C472" s="21" t="s">
        <v>218</v>
      </c>
      <c r="D472" s="173" t="s">
        <v>219</v>
      </c>
      <c r="E472" s="21" t="s">
        <v>220</v>
      </c>
      <c r="F472" s="88">
        <v>75500</v>
      </c>
      <c r="G472" s="172">
        <v>2022</v>
      </c>
      <c r="H472" s="164">
        <f t="shared" ca="1" si="50"/>
        <v>44798</v>
      </c>
      <c r="I472" s="161">
        <f t="shared" ca="1" si="52"/>
        <v>37</v>
      </c>
      <c r="J472" s="165">
        <f t="shared" ca="1" si="53"/>
        <v>2793500</v>
      </c>
      <c r="K472" s="164">
        <f t="shared" ca="1" si="54"/>
        <v>44780</v>
      </c>
      <c r="L472" s="164">
        <f t="shared" ca="1" si="51"/>
        <v>44878</v>
      </c>
      <c r="M472" s="161">
        <f t="shared" ca="1" si="55"/>
        <v>98</v>
      </c>
    </row>
    <row r="473" spans="1:13">
      <c r="A473" s="161" t="str">
        <f>VLOOKUP(C473,품목코드!$B$2:$C$293,2,FALSE)</f>
        <v>AF-ADF-00001</v>
      </c>
      <c r="B473" s="21" t="s">
        <v>182</v>
      </c>
      <c r="C473" s="21" t="s">
        <v>221</v>
      </c>
      <c r="D473" s="173" t="s">
        <v>222</v>
      </c>
      <c r="E473" s="21" t="s">
        <v>220</v>
      </c>
      <c r="F473" s="88">
        <v>221000</v>
      </c>
      <c r="G473" s="172">
        <v>2022</v>
      </c>
      <c r="H473" s="164">
        <f t="shared" ca="1" si="50"/>
        <v>44888</v>
      </c>
      <c r="I473" s="161">
        <f t="shared" ca="1" si="52"/>
        <v>22</v>
      </c>
      <c r="J473" s="165">
        <f t="shared" ca="1" si="53"/>
        <v>4862000</v>
      </c>
      <c r="K473" s="164">
        <f t="shared" ca="1" si="54"/>
        <v>44886</v>
      </c>
      <c r="L473" s="164">
        <f t="shared" ca="1" si="51"/>
        <v>45040</v>
      </c>
      <c r="M473" s="161">
        <f t="shared" ca="1" si="55"/>
        <v>154</v>
      </c>
    </row>
    <row r="474" spans="1:13">
      <c r="A474" s="161" t="str">
        <f>VLOOKUP(C474,품목코드!$B$2:$C$293,2,FALSE)</f>
        <v>AF-ADG-00001</v>
      </c>
      <c r="B474" s="21" t="s">
        <v>182</v>
      </c>
      <c r="C474" s="21" t="s">
        <v>223</v>
      </c>
      <c r="D474" s="173" t="s">
        <v>224</v>
      </c>
      <c r="E474" s="21" t="s">
        <v>220</v>
      </c>
      <c r="F474" s="88">
        <v>97000</v>
      </c>
      <c r="G474" s="172">
        <v>2022</v>
      </c>
      <c r="H474" s="164">
        <f t="shared" ca="1" si="50"/>
        <v>44655</v>
      </c>
      <c r="I474" s="161">
        <f t="shared" ca="1" si="52"/>
        <v>45</v>
      </c>
      <c r="J474" s="165">
        <f t="shared" ca="1" si="53"/>
        <v>4365000</v>
      </c>
      <c r="K474" s="164">
        <f t="shared" ca="1" si="54"/>
        <v>44645</v>
      </c>
      <c r="L474" s="164">
        <f t="shared" ca="1" si="51"/>
        <v>44731</v>
      </c>
      <c r="M474" s="161">
        <f t="shared" ca="1" si="55"/>
        <v>86</v>
      </c>
    </row>
    <row r="475" spans="1:13">
      <c r="A475" s="161" t="str">
        <f>VLOOKUP(C475,품목코드!$B$2:$C$293,2,FALSE)</f>
        <v>AF-ADH-00001</v>
      </c>
      <c r="B475" s="21" t="s">
        <v>182</v>
      </c>
      <c r="C475" s="21" t="s">
        <v>225</v>
      </c>
      <c r="D475" s="173" t="s">
        <v>226</v>
      </c>
      <c r="E475" s="21" t="s">
        <v>220</v>
      </c>
      <c r="F475" s="88">
        <v>119350</v>
      </c>
      <c r="G475" s="172">
        <v>2022</v>
      </c>
      <c r="H475" s="164">
        <f t="shared" ca="1" si="50"/>
        <v>44704</v>
      </c>
      <c r="I475" s="161">
        <f t="shared" ca="1" si="52"/>
        <v>21</v>
      </c>
      <c r="J475" s="165">
        <f t="shared" ca="1" si="53"/>
        <v>2506350</v>
      </c>
      <c r="K475" s="164">
        <f t="shared" ca="1" si="54"/>
        <v>44683</v>
      </c>
      <c r="L475" s="164">
        <f t="shared" ca="1" si="51"/>
        <v>44839</v>
      </c>
      <c r="M475" s="161">
        <f t="shared" ca="1" si="55"/>
        <v>156</v>
      </c>
    </row>
    <row r="476" spans="1:13">
      <c r="A476" s="161" t="str">
        <f>VLOOKUP(C476,품목코드!$B$2:$C$293,2,FALSE)</f>
        <v>AF-ADI-00001</v>
      </c>
      <c r="B476" s="21" t="s">
        <v>182</v>
      </c>
      <c r="C476" s="21" t="s">
        <v>227</v>
      </c>
      <c r="D476" s="173" t="s">
        <v>697</v>
      </c>
      <c r="E476" s="20" t="s">
        <v>157</v>
      </c>
      <c r="F476" s="88">
        <v>16000</v>
      </c>
      <c r="G476" s="172">
        <v>2022</v>
      </c>
      <c r="H476" s="164">
        <f t="shared" ca="1" si="50"/>
        <v>44883</v>
      </c>
      <c r="I476" s="161">
        <f t="shared" ca="1" si="52"/>
        <v>27</v>
      </c>
      <c r="J476" s="165">
        <f t="shared" ca="1" si="53"/>
        <v>432000</v>
      </c>
      <c r="K476" s="164">
        <f t="shared" ca="1" si="54"/>
        <v>44862</v>
      </c>
      <c r="L476" s="164">
        <f t="shared" ca="1" si="51"/>
        <v>44901</v>
      </c>
      <c r="M476" s="161">
        <f t="shared" ca="1" si="55"/>
        <v>39</v>
      </c>
    </row>
    <row r="477" spans="1:13">
      <c r="A477" s="161" t="str">
        <f>VLOOKUP(C477,품목코드!$B$2:$C$293,2,FALSE)</f>
        <v>AF-ADJ-00001</v>
      </c>
      <c r="B477" s="21" t="s">
        <v>182</v>
      </c>
      <c r="C477" s="21" t="s">
        <v>229</v>
      </c>
      <c r="D477" s="171" t="s">
        <v>777</v>
      </c>
      <c r="E477" s="20" t="s">
        <v>157</v>
      </c>
      <c r="F477" s="88">
        <v>9200</v>
      </c>
      <c r="G477" s="172">
        <v>2022</v>
      </c>
      <c r="H477" s="164">
        <f t="shared" ca="1" si="50"/>
        <v>44599</v>
      </c>
      <c r="I477" s="161">
        <f t="shared" ca="1" si="52"/>
        <v>27</v>
      </c>
      <c r="J477" s="165">
        <f t="shared" ca="1" si="53"/>
        <v>248400</v>
      </c>
      <c r="K477" s="164">
        <f t="shared" ca="1" si="54"/>
        <v>44585</v>
      </c>
      <c r="L477" s="164">
        <f t="shared" ca="1" si="51"/>
        <v>44758</v>
      </c>
      <c r="M477" s="161">
        <f t="shared" ca="1" si="55"/>
        <v>173</v>
      </c>
    </row>
    <row r="478" spans="1:13">
      <c r="A478" s="161" t="str">
        <f>VLOOKUP(C478,품목코드!$B$2:$C$293,2,FALSE)</f>
        <v>AF-ADK-00001</v>
      </c>
      <c r="B478" s="21" t="s">
        <v>182</v>
      </c>
      <c r="C478" s="20" t="s">
        <v>231</v>
      </c>
      <c r="D478" s="171" t="s">
        <v>698</v>
      </c>
      <c r="E478" s="21" t="s">
        <v>42</v>
      </c>
      <c r="F478" s="88">
        <v>1940</v>
      </c>
      <c r="G478" s="172">
        <v>2022</v>
      </c>
      <c r="H478" s="164">
        <f t="shared" ca="1" si="50"/>
        <v>44607</v>
      </c>
      <c r="I478" s="161">
        <f t="shared" ca="1" si="52"/>
        <v>15</v>
      </c>
      <c r="J478" s="165">
        <f t="shared" ca="1" si="53"/>
        <v>29100</v>
      </c>
      <c r="K478" s="164">
        <f t="shared" ca="1" si="54"/>
        <v>44585</v>
      </c>
      <c r="L478" s="164">
        <f t="shared" ca="1" si="51"/>
        <v>44614</v>
      </c>
      <c r="M478" s="161">
        <f t="shared" ca="1" si="55"/>
        <v>29</v>
      </c>
    </row>
    <row r="479" spans="1:13">
      <c r="A479" s="161" t="str">
        <f>VLOOKUP(C479,품목코드!$B$2:$C$293,2,FALSE)</f>
        <v>AF-AHT-00001</v>
      </c>
      <c r="B479" s="21" t="s">
        <v>182</v>
      </c>
      <c r="C479" s="21" t="s">
        <v>778</v>
      </c>
      <c r="D479" s="173" t="s">
        <v>234</v>
      </c>
      <c r="E479" s="20" t="s">
        <v>157</v>
      </c>
      <c r="F479" s="88">
        <v>10400</v>
      </c>
      <c r="G479" s="172">
        <v>2022</v>
      </c>
      <c r="H479" s="164">
        <f t="shared" ca="1" si="50"/>
        <v>44598</v>
      </c>
      <c r="I479" s="161">
        <f t="shared" ca="1" si="52"/>
        <v>24</v>
      </c>
      <c r="J479" s="165">
        <f t="shared" ca="1" si="53"/>
        <v>249600</v>
      </c>
      <c r="K479" s="164">
        <f t="shared" ca="1" si="54"/>
        <v>44581</v>
      </c>
      <c r="L479" s="164">
        <f t="shared" ca="1" si="51"/>
        <v>44590</v>
      </c>
      <c r="M479" s="161">
        <f t="shared" ca="1" si="55"/>
        <v>9</v>
      </c>
    </row>
    <row r="480" spans="1:13">
      <c r="A480" s="161" t="str">
        <f>VLOOKUP(C480,품목코드!$B$2:$C$293,2,FALSE)</f>
        <v>AF-ADM-00001</v>
      </c>
      <c r="B480" s="21" t="s">
        <v>182</v>
      </c>
      <c r="C480" s="20" t="s">
        <v>699</v>
      </c>
      <c r="D480" s="171" t="s">
        <v>700</v>
      </c>
      <c r="E480" s="21" t="s">
        <v>42</v>
      </c>
      <c r="F480" s="88">
        <v>33500</v>
      </c>
      <c r="G480" s="172">
        <v>2022</v>
      </c>
      <c r="H480" s="164">
        <f t="shared" ref="H480:H540" ca="1" si="56">DATE(G480, RANDBETWEEN(1, 12), RANDBETWEEN(1, 28))</f>
        <v>44776</v>
      </c>
      <c r="I480" s="161">
        <f t="shared" ca="1" si="52"/>
        <v>2</v>
      </c>
      <c r="J480" s="165">
        <f t="shared" ca="1" si="53"/>
        <v>67000</v>
      </c>
      <c r="K480" s="164">
        <f t="shared" ca="1" si="54"/>
        <v>44757</v>
      </c>
      <c r="L480" s="164">
        <f t="shared" ref="L480:L540" ca="1" si="57">K480+ RANDBETWEEN(1, 180)</f>
        <v>44931</v>
      </c>
      <c r="M480" s="161">
        <f t="shared" ca="1" si="55"/>
        <v>174</v>
      </c>
    </row>
    <row r="481" spans="1:13">
      <c r="A481" s="161" t="str">
        <f>VLOOKUP(C481,품목코드!$B$2:$C$293,2,FALSE)</f>
        <v>AF-ADN-00001</v>
      </c>
      <c r="B481" s="21" t="s">
        <v>182</v>
      </c>
      <c r="C481" s="21" t="s">
        <v>237</v>
      </c>
      <c r="D481" s="173" t="s">
        <v>238</v>
      </c>
      <c r="E481" s="20" t="s">
        <v>157</v>
      </c>
      <c r="F481" s="88">
        <v>9000</v>
      </c>
      <c r="G481" s="172">
        <v>2022</v>
      </c>
      <c r="H481" s="164">
        <f t="shared" ca="1" si="56"/>
        <v>44912</v>
      </c>
      <c r="I481" s="161">
        <f t="shared" ca="1" si="52"/>
        <v>39</v>
      </c>
      <c r="J481" s="165">
        <f t="shared" ca="1" si="53"/>
        <v>351000</v>
      </c>
      <c r="K481" s="164">
        <f t="shared" ca="1" si="54"/>
        <v>44898</v>
      </c>
      <c r="L481" s="164">
        <f t="shared" ca="1" si="57"/>
        <v>45053</v>
      </c>
      <c r="M481" s="161">
        <f t="shared" ca="1" si="55"/>
        <v>155</v>
      </c>
    </row>
    <row r="482" spans="1:13">
      <c r="A482" s="161" t="str">
        <f>VLOOKUP(C482,품목코드!$B$2:$C$293,2,FALSE)</f>
        <v>AF-ADO-00001</v>
      </c>
      <c r="B482" s="21" t="s">
        <v>182</v>
      </c>
      <c r="C482" s="20" t="s">
        <v>239</v>
      </c>
      <c r="D482" s="171" t="s">
        <v>240</v>
      </c>
      <c r="E482" s="21" t="s">
        <v>42</v>
      </c>
      <c r="F482" s="88">
        <v>4700</v>
      </c>
      <c r="G482" s="172">
        <v>2022</v>
      </c>
      <c r="H482" s="164">
        <f t="shared" ca="1" si="56"/>
        <v>44801</v>
      </c>
      <c r="I482" s="161">
        <f t="shared" ca="1" si="52"/>
        <v>31</v>
      </c>
      <c r="J482" s="165">
        <f t="shared" ca="1" si="53"/>
        <v>145700</v>
      </c>
      <c r="K482" s="164">
        <f t="shared" ca="1" si="54"/>
        <v>44784</v>
      </c>
      <c r="L482" s="164">
        <f t="shared" ca="1" si="57"/>
        <v>44862</v>
      </c>
      <c r="M482" s="161">
        <f t="shared" ca="1" si="55"/>
        <v>78</v>
      </c>
    </row>
    <row r="483" spans="1:13">
      <c r="A483" s="161" t="str">
        <f>VLOOKUP(C483,품목코드!$B$2:$C$293,2,FALSE)</f>
        <v>AG-ADP-00001</v>
      </c>
      <c r="B483" s="21" t="s">
        <v>241</v>
      </c>
      <c r="C483" s="20" t="s">
        <v>242</v>
      </c>
      <c r="D483" s="171" t="s">
        <v>243</v>
      </c>
      <c r="E483" s="20" t="s">
        <v>244</v>
      </c>
      <c r="F483" s="88">
        <v>2270</v>
      </c>
      <c r="G483" s="172">
        <v>2022</v>
      </c>
      <c r="H483" s="164">
        <f t="shared" ca="1" si="56"/>
        <v>44919</v>
      </c>
      <c r="I483" s="161">
        <f t="shared" ca="1" si="52"/>
        <v>21</v>
      </c>
      <c r="J483" s="165">
        <f t="shared" ca="1" si="53"/>
        <v>47670</v>
      </c>
      <c r="K483" s="164">
        <f t="shared" ca="1" si="54"/>
        <v>44915</v>
      </c>
      <c r="L483" s="164">
        <f t="shared" ca="1" si="57"/>
        <v>44942</v>
      </c>
      <c r="M483" s="161">
        <f t="shared" ca="1" si="55"/>
        <v>27</v>
      </c>
    </row>
    <row r="484" spans="1:13">
      <c r="A484" s="161" t="str">
        <f>VLOOKUP(C484,품목코드!$B$2:$C$293,2,FALSE)</f>
        <v>AG-ADP-00001</v>
      </c>
      <c r="B484" s="21" t="s">
        <v>241</v>
      </c>
      <c r="C484" s="20" t="s">
        <v>245</v>
      </c>
      <c r="D484" s="171" t="s">
        <v>246</v>
      </c>
      <c r="E484" s="20" t="s">
        <v>50</v>
      </c>
      <c r="F484" s="88">
        <v>3020</v>
      </c>
      <c r="G484" s="172">
        <v>2022</v>
      </c>
      <c r="H484" s="164">
        <f t="shared" ca="1" si="56"/>
        <v>44781</v>
      </c>
      <c r="I484" s="161">
        <f t="shared" ca="1" si="52"/>
        <v>36</v>
      </c>
      <c r="J484" s="165">
        <f t="shared" ca="1" si="53"/>
        <v>108720</v>
      </c>
      <c r="K484" s="164">
        <f t="shared" ca="1" si="54"/>
        <v>44780</v>
      </c>
      <c r="L484" s="164">
        <f t="shared" ca="1" si="57"/>
        <v>44958</v>
      </c>
      <c r="M484" s="161">
        <f t="shared" ca="1" si="55"/>
        <v>178</v>
      </c>
    </row>
    <row r="485" spans="1:13">
      <c r="A485" s="161" t="str">
        <f>VLOOKUP(C485,품목코드!$B$2:$C$293,2,FALSE)</f>
        <v>AG-ADQ-00001</v>
      </c>
      <c r="B485" s="21" t="s">
        <v>241</v>
      </c>
      <c r="C485" s="20" t="s">
        <v>247</v>
      </c>
      <c r="D485" s="171" t="s">
        <v>248</v>
      </c>
      <c r="E485" s="20" t="s">
        <v>50</v>
      </c>
      <c r="F485" s="88">
        <v>6830</v>
      </c>
      <c r="G485" s="172">
        <v>2022</v>
      </c>
      <c r="H485" s="164">
        <f t="shared" ca="1" si="56"/>
        <v>44764</v>
      </c>
      <c r="I485" s="161">
        <f t="shared" ca="1" si="52"/>
        <v>0</v>
      </c>
      <c r="J485" s="165">
        <f t="shared" ca="1" si="53"/>
        <v>0</v>
      </c>
      <c r="K485" s="164">
        <f t="shared" ca="1" si="54"/>
        <v>44750</v>
      </c>
      <c r="L485" s="164">
        <f t="shared" ca="1" si="57"/>
        <v>44915</v>
      </c>
      <c r="M485" s="161">
        <f t="shared" ca="1" si="55"/>
        <v>165</v>
      </c>
    </row>
    <row r="486" spans="1:13">
      <c r="A486" s="161" t="str">
        <f>VLOOKUP(C486,품목코드!$B$2:$C$293,2,FALSE)</f>
        <v>AG-ADR-00001</v>
      </c>
      <c r="B486" s="21" t="s">
        <v>241</v>
      </c>
      <c r="C486" s="21" t="s">
        <v>249</v>
      </c>
      <c r="D486" s="173" t="s">
        <v>250</v>
      </c>
      <c r="E486" s="21" t="s">
        <v>50</v>
      </c>
      <c r="F486" s="88">
        <v>960</v>
      </c>
      <c r="G486" s="172">
        <v>2022</v>
      </c>
      <c r="H486" s="164">
        <f t="shared" ca="1" si="56"/>
        <v>44736</v>
      </c>
      <c r="I486" s="161">
        <f t="shared" ca="1" si="52"/>
        <v>42</v>
      </c>
      <c r="J486" s="165">
        <f t="shared" ca="1" si="53"/>
        <v>40320</v>
      </c>
      <c r="K486" s="164">
        <f t="shared" ca="1" si="54"/>
        <v>44708</v>
      </c>
      <c r="L486" s="164">
        <f t="shared" ca="1" si="57"/>
        <v>44810</v>
      </c>
      <c r="M486" s="161">
        <f t="shared" ca="1" si="55"/>
        <v>102</v>
      </c>
    </row>
    <row r="487" spans="1:13">
      <c r="A487" s="161" t="str">
        <f>VLOOKUP(C487,품목코드!$B$2:$C$293,2,FALSE)</f>
        <v>AG-ADS-00001</v>
      </c>
      <c r="B487" s="21" t="s">
        <v>241</v>
      </c>
      <c r="C487" s="20" t="s">
        <v>251</v>
      </c>
      <c r="D487" s="171" t="s">
        <v>252</v>
      </c>
      <c r="E487" s="21" t="s">
        <v>117</v>
      </c>
      <c r="F487" s="88">
        <v>4040</v>
      </c>
      <c r="G487" s="172">
        <v>2022</v>
      </c>
      <c r="H487" s="164">
        <f t="shared" ca="1" si="56"/>
        <v>44725</v>
      </c>
      <c r="I487" s="161">
        <f t="shared" ca="1" si="52"/>
        <v>33</v>
      </c>
      <c r="J487" s="165">
        <f t="shared" ca="1" si="53"/>
        <v>133320</v>
      </c>
      <c r="K487" s="164">
        <f t="shared" ca="1" si="54"/>
        <v>44721</v>
      </c>
      <c r="L487" s="164">
        <f t="shared" ca="1" si="57"/>
        <v>44791</v>
      </c>
      <c r="M487" s="161">
        <f t="shared" ca="1" si="55"/>
        <v>70</v>
      </c>
    </row>
    <row r="488" spans="1:13">
      <c r="A488" s="161" t="str">
        <f>VLOOKUP(C488,품목코드!$B$2:$C$293,2,FALSE)</f>
        <v>AG-ADT-00001</v>
      </c>
      <c r="B488" s="21" t="s">
        <v>241</v>
      </c>
      <c r="C488" s="20" t="s">
        <v>253</v>
      </c>
      <c r="D488" s="171" t="s">
        <v>254</v>
      </c>
      <c r="E488" s="20" t="s">
        <v>244</v>
      </c>
      <c r="F488" s="55">
        <v>6620</v>
      </c>
      <c r="G488" s="172">
        <v>2022</v>
      </c>
      <c r="H488" s="164">
        <f t="shared" ca="1" si="56"/>
        <v>44671</v>
      </c>
      <c r="I488" s="161">
        <f t="shared" ca="1" si="52"/>
        <v>31</v>
      </c>
      <c r="J488" s="165">
        <f t="shared" ca="1" si="53"/>
        <v>205220</v>
      </c>
      <c r="K488" s="164">
        <f t="shared" ca="1" si="54"/>
        <v>44668</v>
      </c>
      <c r="L488" s="164">
        <f t="shared" ca="1" si="57"/>
        <v>44737</v>
      </c>
      <c r="M488" s="161">
        <f t="shared" ca="1" si="55"/>
        <v>69</v>
      </c>
    </row>
    <row r="489" spans="1:13">
      <c r="A489" s="161" t="str">
        <f>VLOOKUP(C489,품목코드!$B$2:$C$293,2,FALSE)</f>
        <v>AG-ADU-00001</v>
      </c>
      <c r="B489" s="21" t="s">
        <v>241</v>
      </c>
      <c r="C489" s="21" t="s">
        <v>255</v>
      </c>
      <c r="D489" s="173" t="s">
        <v>779</v>
      </c>
      <c r="E489" s="20" t="s">
        <v>244</v>
      </c>
      <c r="F489" s="55">
        <v>800</v>
      </c>
      <c r="G489" s="172">
        <v>2022</v>
      </c>
      <c r="H489" s="164">
        <f t="shared" ca="1" si="56"/>
        <v>44915</v>
      </c>
      <c r="I489" s="161">
        <f t="shared" ca="1" si="52"/>
        <v>5</v>
      </c>
      <c r="J489" s="165">
        <f t="shared" ca="1" si="53"/>
        <v>4000</v>
      </c>
      <c r="K489" s="164">
        <f t="shared" ca="1" si="54"/>
        <v>44913</v>
      </c>
      <c r="L489" s="164">
        <f t="shared" ca="1" si="57"/>
        <v>44940</v>
      </c>
      <c r="M489" s="161">
        <f t="shared" ca="1" si="55"/>
        <v>27</v>
      </c>
    </row>
    <row r="490" spans="1:13">
      <c r="A490" s="161" t="str">
        <f>VLOOKUP(C490,품목코드!$B$2:$C$293,2,FALSE)</f>
        <v>AG-ADV-00001</v>
      </c>
      <c r="B490" s="21" t="s">
        <v>241</v>
      </c>
      <c r="C490" s="21" t="s">
        <v>257</v>
      </c>
      <c r="D490" s="173" t="s">
        <v>258</v>
      </c>
      <c r="E490" s="20" t="s">
        <v>50</v>
      </c>
      <c r="F490" s="88">
        <v>53590</v>
      </c>
      <c r="G490" s="172">
        <v>2022</v>
      </c>
      <c r="H490" s="164">
        <f t="shared" ca="1" si="56"/>
        <v>44611</v>
      </c>
      <c r="I490" s="161">
        <f t="shared" ca="1" si="52"/>
        <v>14</v>
      </c>
      <c r="J490" s="165">
        <f t="shared" ca="1" si="53"/>
        <v>750260</v>
      </c>
      <c r="K490" s="164">
        <f t="shared" ca="1" si="54"/>
        <v>44606</v>
      </c>
      <c r="L490" s="164">
        <f t="shared" ca="1" si="57"/>
        <v>44626</v>
      </c>
      <c r="M490" s="161">
        <f t="shared" ca="1" si="55"/>
        <v>20</v>
      </c>
    </row>
    <row r="491" spans="1:13">
      <c r="A491" s="161" t="str">
        <f>VLOOKUP(C491,품목코드!$B$2:$C$293,2,FALSE)</f>
        <v>AG-ADW-00001</v>
      </c>
      <c r="B491" s="21" t="s">
        <v>241</v>
      </c>
      <c r="C491" s="21" t="s">
        <v>780</v>
      </c>
      <c r="D491" s="173" t="s">
        <v>260</v>
      </c>
      <c r="E491" s="21" t="s">
        <v>68</v>
      </c>
      <c r="F491" s="88">
        <v>760</v>
      </c>
      <c r="G491" s="172">
        <v>2022</v>
      </c>
      <c r="H491" s="164">
        <f t="shared" ca="1" si="56"/>
        <v>44664</v>
      </c>
      <c r="I491" s="161">
        <f t="shared" ca="1" si="52"/>
        <v>34</v>
      </c>
      <c r="J491" s="165">
        <f t="shared" ca="1" si="53"/>
        <v>25840</v>
      </c>
      <c r="K491" s="164">
        <f t="shared" ca="1" si="54"/>
        <v>44641</v>
      </c>
      <c r="L491" s="164">
        <f t="shared" ca="1" si="57"/>
        <v>44756</v>
      </c>
      <c r="M491" s="161">
        <f t="shared" ca="1" si="55"/>
        <v>115</v>
      </c>
    </row>
    <row r="492" spans="1:13">
      <c r="A492" s="161" t="str">
        <f>VLOOKUP(C492,품목코드!$B$2:$C$293,2,FALSE)</f>
        <v>AG-ADX-00001</v>
      </c>
      <c r="B492" s="21" t="s">
        <v>241</v>
      </c>
      <c r="C492" s="21" t="s">
        <v>261</v>
      </c>
      <c r="D492" s="173" t="s">
        <v>262</v>
      </c>
      <c r="E492" s="21" t="s">
        <v>68</v>
      </c>
      <c r="F492" s="88">
        <v>25830</v>
      </c>
      <c r="G492" s="172">
        <v>2022</v>
      </c>
      <c r="H492" s="164">
        <f t="shared" ca="1" si="56"/>
        <v>44825</v>
      </c>
      <c r="I492" s="161">
        <f t="shared" ca="1" si="52"/>
        <v>6</v>
      </c>
      <c r="J492" s="165">
        <f t="shared" ca="1" si="53"/>
        <v>154980</v>
      </c>
      <c r="K492" s="164">
        <f t="shared" ca="1" si="54"/>
        <v>44801</v>
      </c>
      <c r="L492" s="164">
        <f t="shared" ca="1" si="57"/>
        <v>44944</v>
      </c>
      <c r="M492" s="161">
        <f t="shared" ca="1" si="55"/>
        <v>143</v>
      </c>
    </row>
    <row r="493" spans="1:13">
      <c r="A493" s="161" t="str">
        <f>VLOOKUP(C493,품목코드!$B$2:$C$293,2,FALSE)</f>
        <v>AH-ADY-00001</v>
      </c>
      <c r="B493" s="21" t="s">
        <v>263</v>
      </c>
      <c r="C493" s="20" t="s">
        <v>781</v>
      </c>
      <c r="D493" s="171" t="s">
        <v>782</v>
      </c>
      <c r="E493" s="21" t="s">
        <v>783</v>
      </c>
      <c r="F493" s="88">
        <v>11310</v>
      </c>
      <c r="G493" s="172">
        <v>2022</v>
      </c>
      <c r="H493" s="164">
        <f t="shared" ca="1" si="56"/>
        <v>44579</v>
      </c>
      <c r="I493" s="161">
        <f t="shared" ca="1" si="52"/>
        <v>31</v>
      </c>
      <c r="J493" s="165">
        <f t="shared" ca="1" si="53"/>
        <v>350610</v>
      </c>
      <c r="K493" s="164">
        <f t="shared" ca="1" si="54"/>
        <v>44550</v>
      </c>
      <c r="L493" s="164">
        <f t="shared" ca="1" si="57"/>
        <v>44685</v>
      </c>
      <c r="M493" s="161">
        <f t="shared" ca="1" si="55"/>
        <v>135</v>
      </c>
    </row>
    <row r="494" spans="1:13">
      <c r="A494" s="161" t="str">
        <f>VLOOKUP(C494,품목코드!$B$2:$C$293,2,FALSE)</f>
        <v>AH-ADZ-00001</v>
      </c>
      <c r="B494" s="21" t="s">
        <v>263</v>
      </c>
      <c r="C494" s="20" t="s">
        <v>266</v>
      </c>
      <c r="D494" s="171" t="s">
        <v>267</v>
      </c>
      <c r="E494" s="21" t="s">
        <v>68</v>
      </c>
      <c r="F494" s="55">
        <v>112130</v>
      </c>
      <c r="G494" s="172">
        <v>2022</v>
      </c>
      <c r="H494" s="164">
        <f t="shared" ca="1" si="56"/>
        <v>44655</v>
      </c>
      <c r="I494" s="161">
        <f t="shared" ca="1" si="52"/>
        <v>4</v>
      </c>
      <c r="J494" s="165">
        <f t="shared" ca="1" si="53"/>
        <v>448520</v>
      </c>
      <c r="K494" s="164">
        <f t="shared" ca="1" si="54"/>
        <v>44628</v>
      </c>
      <c r="L494" s="164">
        <f t="shared" ca="1" si="57"/>
        <v>44676</v>
      </c>
      <c r="M494" s="161">
        <f t="shared" ca="1" si="55"/>
        <v>48</v>
      </c>
    </row>
    <row r="495" spans="1:13">
      <c r="A495" s="161" t="str">
        <f>VLOOKUP(C495,품목코드!$B$2:$C$293,2,FALSE)</f>
        <v>AH-AEA-00001</v>
      </c>
      <c r="B495" s="21" t="s">
        <v>263</v>
      </c>
      <c r="C495" s="21" t="s">
        <v>268</v>
      </c>
      <c r="D495" s="171" t="s">
        <v>267</v>
      </c>
      <c r="E495" s="21" t="s">
        <v>68</v>
      </c>
      <c r="F495" s="88">
        <v>413600</v>
      </c>
      <c r="G495" s="172">
        <v>2022</v>
      </c>
      <c r="H495" s="164">
        <f t="shared" ca="1" si="56"/>
        <v>44917</v>
      </c>
      <c r="I495" s="161">
        <f t="shared" ca="1" si="52"/>
        <v>26</v>
      </c>
      <c r="J495" s="165">
        <f t="shared" ca="1" si="53"/>
        <v>10753600</v>
      </c>
      <c r="K495" s="164">
        <f t="shared" ca="1" si="54"/>
        <v>44897</v>
      </c>
      <c r="L495" s="164">
        <f t="shared" ca="1" si="57"/>
        <v>44954</v>
      </c>
      <c r="M495" s="161">
        <f t="shared" ca="1" si="55"/>
        <v>57</v>
      </c>
    </row>
    <row r="496" spans="1:13">
      <c r="A496" s="161" t="str">
        <f>VLOOKUP(C496,품목코드!$B$2:$C$293,2,FALSE)</f>
        <v>AQ-AHJ-00001</v>
      </c>
      <c r="B496" s="21" t="s">
        <v>269</v>
      </c>
      <c r="C496" s="21" t="s">
        <v>270</v>
      </c>
      <c r="D496" s="171" t="s">
        <v>701</v>
      </c>
      <c r="E496" s="21" t="s">
        <v>272</v>
      </c>
      <c r="F496" s="88">
        <v>230000</v>
      </c>
      <c r="G496" s="172">
        <v>2022</v>
      </c>
      <c r="H496" s="164">
        <f t="shared" ca="1" si="56"/>
        <v>44836</v>
      </c>
      <c r="I496" s="161">
        <f t="shared" ca="1" si="52"/>
        <v>10</v>
      </c>
      <c r="J496" s="165">
        <f t="shared" ca="1" si="53"/>
        <v>2300000</v>
      </c>
      <c r="K496" s="164">
        <f t="shared" ca="1" si="54"/>
        <v>44824</v>
      </c>
      <c r="L496" s="164">
        <f t="shared" ca="1" si="57"/>
        <v>44899</v>
      </c>
      <c r="M496" s="161">
        <f t="shared" ca="1" si="55"/>
        <v>75</v>
      </c>
    </row>
    <row r="497" spans="1:13">
      <c r="A497" s="161" t="str">
        <f>VLOOKUP(C497,품목코드!$B$2:$C$293,2,FALSE)</f>
        <v>AR-AHK-00001</v>
      </c>
      <c r="B497" s="144" t="s">
        <v>702</v>
      </c>
      <c r="C497" s="21" t="s">
        <v>278</v>
      </c>
      <c r="D497" s="173" t="s">
        <v>703</v>
      </c>
      <c r="E497" s="21" t="s">
        <v>280</v>
      </c>
      <c r="F497" s="88">
        <v>550000</v>
      </c>
      <c r="G497" s="172">
        <v>2022</v>
      </c>
      <c r="H497" s="164">
        <f t="shared" ca="1" si="56"/>
        <v>44811</v>
      </c>
      <c r="I497" s="161">
        <f t="shared" ca="1" si="52"/>
        <v>50</v>
      </c>
      <c r="J497" s="165">
        <f t="shared" ca="1" si="53"/>
        <v>27500000</v>
      </c>
      <c r="K497" s="164">
        <f t="shared" ca="1" si="54"/>
        <v>44804</v>
      </c>
      <c r="L497" s="164">
        <f t="shared" ca="1" si="57"/>
        <v>44818</v>
      </c>
      <c r="M497" s="161">
        <f t="shared" ca="1" si="55"/>
        <v>14</v>
      </c>
    </row>
    <row r="498" spans="1:13">
      <c r="A498" s="161" t="str">
        <f>VLOOKUP(C498,품목코드!$B$2:$C$293,2,FALSE)</f>
        <v>AR-AHL-00001</v>
      </c>
      <c r="B498" s="144" t="s">
        <v>702</v>
      </c>
      <c r="C498" s="21" t="s">
        <v>281</v>
      </c>
      <c r="D498" s="173" t="s">
        <v>704</v>
      </c>
      <c r="E498" s="21" t="s">
        <v>280</v>
      </c>
      <c r="F498" s="88">
        <v>1270000</v>
      </c>
      <c r="G498" s="172">
        <v>2022</v>
      </c>
      <c r="H498" s="164">
        <f t="shared" ca="1" si="56"/>
        <v>44762</v>
      </c>
      <c r="I498" s="161">
        <f t="shared" ca="1" si="52"/>
        <v>20</v>
      </c>
      <c r="J498" s="165">
        <f t="shared" ca="1" si="53"/>
        <v>25400000</v>
      </c>
      <c r="K498" s="164">
        <f t="shared" ca="1" si="54"/>
        <v>44738</v>
      </c>
      <c r="L498" s="164">
        <f t="shared" ca="1" si="57"/>
        <v>44849</v>
      </c>
      <c r="M498" s="161">
        <f t="shared" ca="1" si="55"/>
        <v>111</v>
      </c>
    </row>
    <row r="499" spans="1:13">
      <c r="A499" s="161" t="str">
        <f>VLOOKUP(C499,품목코드!$B$2:$C$293,2,FALSE)</f>
        <v>AS-AHM-00001</v>
      </c>
      <c r="B499" s="144" t="s">
        <v>277</v>
      </c>
      <c r="C499" s="21" t="s">
        <v>283</v>
      </c>
      <c r="D499" s="173" t="s">
        <v>284</v>
      </c>
      <c r="E499" s="21" t="s">
        <v>280</v>
      </c>
      <c r="F499" s="88">
        <v>1105000</v>
      </c>
      <c r="G499" s="172">
        <v>2022</v>
      </c>
      <c r="H499" s="164">
        <f t="shared" ca="1" si="56"/>
        <v>44760</v>
      </c>
      <c r="I499" s="161">
        <f t="shared" ca="1" si="52"/>
        <v>31</v>
      </c>
      <c r="J499" s="165">
        <f t="shared" ca="1" si="53"/>
        <v>34255000</v>
      </c>
      <c r="K499" s="164">
        <f t="shared" ca="1" si="54"/>
        <v>44756</v>
      </c>
      <c r="L499" s="164">
        <f t="shared" ca="1" si="57"/>
        <v>44850</v>
      </c>
      <c r="M499" s="161">
        <f t="shared" ca="1" si="55"/>
        <v>94</v>
      </c>
    </row>
    <row r="500" spans="1:13">
      <c r="A500" s="161" t="str">
        <f>VLOOKUP(C500,품목코드!$B$2:$C$293,2,FALSE)</f>
        <v>AS-AHN-00001</v>
      </c>
      <c r="B500" s="144" t="s">
        <v>277</v>
      </c>
      <c r="C500" s="21" t="s">
        <v>285</v>
      </c>
      <c r="D500" s="173" t="s">
        <v>286</v>
      </c>
      <c r="E500" s="21" t="s">
        <v>280</v>
      </c>
      <c r="F500" s="88">
        <v>15028200</v>
      </c>
      <c r="G500" s="172">
        <v>2022</v>
      </c>
      <c r="H500" s="164">
        <f t="shared" ca="1" si="56"/>
        <v>44716</v>
      </c>
      <c r="I500" s="161">
        <f t="shared" ca="1" si="52"/>
        <v>2</v>
      </c>
      <c r="J500" s="165">
        <f t="shared" ca="1" si="53"/>
        <v>30056400</v>
      </c>
      <c r="K500" s="164">
        <f t="shared" ca="1" si="54"/>
        <v>44709</v>
      </c>
      <c r="L500" s="164">
        <f t="shared" ca="1" si="57"/>
        <v>44806</v>
      </c>
      <c r="M500" s="161">
        <f t="shared" ca="1" si="55"/>
        <v>97</v>
      </c>
    </row>
    <row r="501" spans="1:13">
      <c r="A501" s="161" t="str">
        <f>VLOOKUP(C501,품목코드!$B$2:$C$293,2,FALSE)</f>
        <v>AI-AEB-00001</v>
      </c>
      <c r="B501" s="21" t="s">
        <v>287</v>
      </c>
      <c r="C501" s="21" t="s">
        <v>288</v>
      </c>
      <c r="D501" s="173" t="s">
        <v>289</v>
      </c>
      <c r="E501" s="21" t="s">
        <v>50</v>
      </c>
      <c r="F501" s="88">
        <v>5220</v>
      </c>
      <c r="G501" s="172">
        <v>2022</v>
      </c>
      <c r="H501" s="164">
        <f t="shared" ca="1" si="56"/>
        <v>44856</v>
      </c>
      <c r="I501" s="161">
        <f t="shared" ca="1" si="52"/>
        <v>35</v>
      </c>
      <c r="J501" s="165">
        <f t="shared" ca="1" si="53"/>
        <v>182700</v>
      </c>
      <c r="K501" s="164">
        <f t="shared" ca="1" si="54"/>
        <v>44832</v>
      </c>
      <c r="L501" s="164">
        <f t="shared" ca="1" si="57"/>
        <v>44914</v>
      </c>
      <c r="M501" s="161">
        <f t="shared" ca="1" si="55"/>
        <v>82</v>
      </c>
    </row>
    <row r="502" spans="1:13" ht="17.399999999999999" customHeight="1">
      <c r="A502" s="161" t="str">
        <f>VLOOKUP(C502,품목코드!$B$2:$C$293,2,FALSE)</f>
        <v>AJ-AEC-00001</v>
      </c>
      <c r="B502" s="155" t="s">
        <v>290</v>
      </c>
      <c r="C502" s="21" t="s">
        <v>291</v>
      </c>
      <c r="D502" s="173" t="s">
        <v>292</v>
      </c>
      <c r="E502" s="20" t="s">
        <v>50</v>
      </c>
      <c r="F502" s="88">
        <v>337</v>
      </c>
      <c r="G502" s="172">
        <v>2022</v>
      </c>
      <c r="H502" s="164">
        <f t="shared" ca="1" si="56"/>
        <v>44633</v>
      </c>
      <c r="I502" s="161">
        <f t="shared" ca="1" si="52"/>
        <v>37</v>
      </c>
      <c r="J502" s="165">
        <f t="shared" ca="1" si="53"/>
        <v>12469</v>
      </c>
      <c r="K502" s="164">
        <f t="shared" ca="1" si="54"/>
        <v>44608</v>
      </c>
      <c r="L502" s="164">
        <f t="shared" ca="1" si="57"/>
        <v>44781</v>
      </c>
      <c r="M502" s="161">
        <f t="shared" ca="1" si="55"/>
        <v>173</v>
      </c>
    </row>
    <row r="503" spans="1:13" ht="43.2">
      <c r="A503" s="161" t="str">
        <f>VLOOKUP(C503,품목코드!$B$2:$C$293,2,FALSE)</f>
        <v>AJ-AED-00001</v>
      </c>
      <c r="B503" s="155" t="s">
        <v>290</v>
      </c>
      <c r="C503" s="21" t="s">
        <v>293</v>
      </c>
      <c r="D503" s="173" t="s">
        <v>294</v>
      </c>
      <c r="E503" s="21" t="s">
        <v>50</v>
      </c>
      <c r="F503" s="88">
        <v>2300</v>
      </c>
      <c r="G503" s="172">
        <v>2022</v>
      </c>
      <c r="H503" s="164">
        <f t="shared" ca="1" si="56"/>
        <v>44896</v>
      </c>
      <c r="I503" s="161">
        <f t="shared" ca="1" si="52"/>
        <v>24</v>
      </c>
      <c r="J503" s="165">
        <f t="shared" ca="1" si="53"/>
        <v>55200</v>
      </c>
      <c r="K503" s="164">
        <f t="shared" ca="1" si="54"/>
        <v>44874</v>
      </c>
      <c r="L503" s="164">
        <f t="shared" ca="1" si="57"/>
        <v>44899</v>
      </c>
      <c r="M503" s="161">
        <f t="shared" ca="1" si="55"/>
        <v>25</v>
      </c>
    </row>
    <row r="504" spans="1:13" ht="43.2">
      <c r="A504" s="161" t="str">
        <f>VLOOKUP(C504,품목코드!$B$2:$C$293,2,FALSE)</f>
        <v>AJ-AEE-00001</v>
      </c>
      <c r="B504" s="155" t="s">
        <v>290</v>
      </c>
      <c r="C504" s="21" t="s">
        <v>705</v>
      </c>
      <c r="D504" s="173" t="s">
        <v>296</v>
      </c>
      <c r="E504" s="20" t="s">
        <v>50</v>
      </c>
      <c r="F504" s="88">
        <v>755</v>
      </c>
      <c r="G504" s="172">
        <v>2022</v>
      </c>
      <c r="H504" s="164">
        <f t="shared" ca="1" si="56"/>
        <v>44597</v>
      </c>
      <c r="I504" s="161">
        <f t="shared" ca="1" si="52"/>
        <v>38</v>
      </c>
      <c r="J504" s="165">
        <f t="shared" ca="1" si="53"/>
        <v>28690</v>
      </c>
      <c r="K504" s="164">
        <f t="shared" ca="1" si="54"/>
        <v>44588</v>
      </c>
      <c r="L504" s="164">
        <f t="shared" ca="1" si="57"/>
        <v>44743</v>
      </c>
      <c r="M504" s="161">
        <f t="shared" ca="1" si="55"/>
        <v>155</v>
      </c>
    </row>
    <row r="505" spans="1:13" ht="43.2">
      <c r="A505" s="161" t="str">
        <f>VLOOKUP(C505,품목코드!$B$2:$C$293,2,FALSE)</f>
        <v>AJ-AEF-00001</v>
      </c>
      <c r="B505" s="155" t="s">
        <v>290</v>
      </c>
      <c r="C505" s="21" t="s">
        <v>297</v>
      </c>
      <c r="D505" s="173" t="s">
        <v>298</v>
      </c>
      <c r="E505" s="20" t="s">
        <v>50</v>
      </c>
      <c r="F505" s="88">
        <v>910</v>
      </c>
      <c r="G505" s="172">
        <v>2022</v>
      </c>
      <c r="H505" s="164">
        <f t="shared" ca="1" si="56"/>
        <v>44661</v>
      </c>
      <c r="I505" s="161">
        <f t="shared" ca="1" si="52"/>
        <v>23</v>
      </c>
      <c r="J505" s="165">
        <f t="shared" ca="1" si="53"/>
        <v>20930</v>
      </c>
      <c r="K505" s="164">
        <f t="shared" ca="1" si="54"/>
        <v>44659</v>
      </c>
      <c r="L505" s="164">
        <f t="shared" ca="1" si="57"/>
        <v>44757</v>
      </c>
      <c r="M505" s="161">
        <f t="shared" ca="1" si="55"/>
        <v>98</v>
      </c>
    </row>
    <row r="506" spans="1:13" ht="43.2">
      <c r="A506" s="161" t="str">
        <f>VLOOKUP(C506,품목코드!$B$2:$C$293,2,FALSE)</f>
        <v>AJ-AEG-00001</v>
      </c>
      <c r="B506" s="155" t="s">
        <v>290</v>
      </c>
      <c r="C506" s="21" t="s">
        <v>299</v>
      </c>
      <c r="D506" s="173" t="s">
        <v>300</v>
      </c>
      <c r="E506" s="21" t="s">
        <v>50</v>
      </c>
      <c r="F506" s="88">
        <v>21320</v>
      </c>
      <c r="G506" s="172">
        <v>2022</v>
      </c>
      <c r="H506" s="164">
        <f t="shared" ca="1" si="56"/>
        <v>44893</v>
      </c>
      <c r="I506" s="161">
        <f t="shared" ca="1" si="52"/>
        <v>46</v>
      </c>
      <c r="J506" s="165">
        <f t="shared" ca="1" si="53"/>
        <v>980720</v>
      </c>
      <c r="K506" s="164">
        <f t="shared" ca="1" si="54"/>
        <v>44864</v>
      </c>
      <c r="L506" s="164">
        <f t="shared" ca="1" si="57"/>
        <v>45006</v>
      </c>
      <c r="M506" s="161">
        <f t="shared" ca="1" si="55"/>
        <v>142</v>
      </c>
    </row>
    <row r="507" spans="1:13" ht="43.2">
      <c r="A507" s="161" t="str">
        <f>VLOOKUP(C507,품목코드!$B$2:$C$293,2,FALSE)</f>
        <v>AJ-AEH-00001</v>
      </c>
      <c r="B507" s="155" t="s">
        <v>290</v>
      </c>
      <c r="C507" s="21" t="s">
        <v>301</v>
      </c>
      <c r="D507" s="173" t="s">
        <v>784</v>
      </c>
      <c r="E507" s="21" t="s">
        <v>50</v>
      </c>
      <c r="F507" s="88">
        <v>790</v>
      </c>
      <c r="G507" s="172">
        <v>2022</v>
      </c>
      <c r="H507" s="164">
        <f t="shared" ca="1" si="56"/>
        <v>44812</v>
      </c>
      <c r="I507" s="161">
        <f t="shared" ca="1" si="52"/>
        <v>12</v>
      </c>
      <c r="J507" s="165">
        <f t="shared" ca="1" si="53"/>
        <v>9480</v>
      </c>
      <c r="K507" s="164">
        <f t="shared" ca="1" si="54"/>
        <v>44796</v>
      </c>
      <c r="L507" s="164">
        <f t="shared" ca="1" si="57"/>
        <v>44876</v>
      </c>
      <c r="M507" s="161">
        <f t="shared" ca="1" si="55"/>
        <v>80</v>
      </c>
    </row>
    <row r="508" spans="1:13" ht="43.2">
      <c r="A508" s="161" t="str">
        <f>VLOOKUP(C508,품목코드!$B$2:$C$293,2,FALSE)</f>
        <v>AJ-AEI-00001</v>
      </c>
      <c r="B508" s="155" t="s">
        <v>290</v>
      </c>
      <c r="C508" s="20" t="s">
        <v>303</v>
      </c>
      <c r="D508" s="173" t="s">
        <v>304</v>
      </c>
      <c r="E508" s="20" t="s">
        <v>114</v>
      </c>
      <c r="F508" s="88">
        <v>16650</v>
      </c>
      <c r="G508" s="172">
        <v>2022</v>
      </c>
      <c r="H508" s="164">
        <f t="shared" ca="1" si="56"/>
        <v>44726</v>
      </c>
      <c r="I508" s="161">
        <f t="shared" ca="1" si="52"/>
        <v>16</v>
      </c>
      <c r="J508" s="165">
        <f t="shared" ca="1" si="53"/>
        <v>266400</v>
      </c>
      <c r="K508" s="164">
        <f t="shared" ca="1" si="54"/>
        <v>44722</v>
      </c>
      <c r="L508" s="164">
        <f t="shared" ca="1" si="57"/>
        <v>44752</v>
      </c>
      <c r="M508" s="161">
        <f t="shared" ca="1" si="55"/>
        <v>30</v>
      </c>
    </row>
    <row r="509" spans="1:13" ht="43.2">
      <c r="A509" s="161" t="str">
        <f>VLOOKUP(C509,품목코드!$B$2:$C$293,2,FALSE)</f>
        <v>AJ-AEJ-00001</v>
      </c>
      <c r="B509" s="155" t="s">
        <v>290</v>
      </c>
      <c r="C509" s="21" t="s">
        <v>305</v>
      </c>
      <c r="D509" s="173" t="s">
        <v>707</v>
      </c>
      <c r="E509" s="21" t="s">
        <v>50</v>
      </c>
      <c r="F509" s="88">
        <v>3300</v>
      </c>
      <c r="G509" s="172">
        <v>2022</v>
      </c>
      <c r="H509" s="164">
        <f t="shared" ca="1" si="56"/>
        <v>44748</v>
      </c>
      <c r="I509" s="161">
        <f t="shared" ca="1" si="52"/>
        <v>27</v>
      </c>
      <c r="J509" s="165">
        <f t="shared" ca="1" si="53"/>
        <v>89100</v>
      </c>
      <c r="K509" s="164">
        <f t="shared" ca="1" si="54"/>
        <v>44720</v>
      </c>
      <c r="L509" s="164">
        <f t="shared" ca="1" si="57"/>
        <v>44751</v>
      </c>
      <c r="M509" s="161">
        <f t="shared" ca="1" si="55"/>
        <v>31</v>
      </c>
    </row>
    <row r="510" spans="1:13" ht="43.2">
      <c r="A510" s="161" t="str">
        <f>VLOOKUP(C510,품목코드!$B$2:$C$293,2,FALSE)</f>
        <v>AJ-AHO-00001</v>
      </c>
      <c r="B510" s="155" t="s">
        <v>290</v>
      </c>
      <c r="C510" s="21" t="s">
        <v>708</v>
      </c>
      <c r="D510" s="171" t="s">
        <v>709</v>
      </c>
      <c r="E510" s="21" t="s">
        <v>710</v>
      </c>
      <c r="F510" s="88">
        <v>21500</v>
      </c>
      <c r="G510" s="172">
        <v>2022</v>
      </c>
      <c r="H510" s="164">
        <f t="shared" ca="1" si="56"/>
        <v>44582</v>
      </c>
      <c r="I510" s="161">
        <f t="shared" ca="1" si="52"/>
        <v>45</v>
      </c>
      <c r="J510" s="165">
        <f t="shared" ca="1" si="53"/>
        <v>967500</v>
      </c>
      <c r="K510" s="164">
        <f t="shared" ca="1" si="54"/>
        <v>44552</v>
      </c>
      <c r="L510" s="164">
        <f t="shared" ca="1" si="57"/>
        <v>44574</v>
      </c>
      <c r="M510" s="161">
        <f t="shared" ca="1" si="55"/>
        <v>22</v>
      </c>
    </row>
    <row r="511" spans="1:13" ht="43.2">
      <c r="A511" s="161" t="str">
        <f>VLOOKUP(C511,품목코드!$B$2:$C$293,2,FALSE)</f>
        <v>AJ-AEL-00001</v>
      </c>
      <c r="B511" s="155" t="s">
        <v>290</v>
      </c>
      <c r="C511" s="21" t="s">
        <v>309</v>
      </c>
      <c r="D511" s="173" t="s">
        <v>310</v>
      </c>
      <c r="E511" s="21" t="s">
        <v>280</v>
      </c>
      <c r="F511" s="55">
        <v>14600000</v>
      </c>
      <c r="G511" s="172">
        <v>2022</v>
      </c>
      <c r="H511" s="164">
        <f t="shared" ca="1" si="56"/>
        <v>44767</v>
      </c>
      <c r="I511" s="161">
        <f t="shared" ca="1" si="52"/>
        <v>30</v>
      </c>
      <c r="J511" s="165">
        <f t="shared" ca="1" si="53"/>
        <v>438000000</v>
      </c>
      <c r="K511" s="164">
        <f t="shared" ca="1" si="54"/>
        <v>44737</v>
      </c>
      <c r="L511" s="164">
        <f t="shared" ca="1" si="57"/>
        <v>44889</v>
      </c>
      <c r="M511" s="161">
        <f t="shared" ca="1" si="55"/>
        <v>152</v>
      </c>
    </row>
    <row r="512" spans="1:13" ht="43.2">
      <c r="A512" s="161" t="str">
        <f>VLOOKUP(C512,품목코드!$B$2:$C$293,2,FALSE)</f>
        <v>AJ-AEM-00001</v>
      </c>
      <c r="B512" s="155" t="s">
        <v>290</v>
      </c>
      <c r="C512" s="21" t="s">
        <v>311</v>
      </c>
      <c r="D512" s="175" t="s">
        <v>785</v>
      </c>
      <c r="E512" s="21" t="s">
        <v>280</v>
      </c>
      <c r="F512" s="55">
        <v>133700</v>
      </c>
      <c r="G512" s="172">
        <v>2022</v>
      </c>
      <c r="H512" s="164">
        <f t="shared" ca="1" si="56"/>
        <v>44839</v>
      </c>
      <c r="I512" s="161">
        <f t="shared" ca="1" si="52"/>
        <v>42</v>
      </c>
      <c r="J512" s="165">
        <f t="shared" ca="1" si="53"/>
        <v>5615400</v>
      </c>
      <c r="K512" s="164">
        <f t="shared" ca="1" si="54"/>
        <v>44809</v>
      </c>
      <c r="L512" s="164">
        <f t="shared" ca="1" si="57"/>
        <v>44870</v>
      </c>
      <c r="M512" s="161">
        <f t="shared" ca="1" si="55"/>
        <v>61</v>
      </c>
    </row>
    <row r="513" spans="1:13" ht="43.2">
      <c r="A513" s="161" t="str">
        <f>VLOOKUP(C513,품목코드!$B$2:$C$293,2,FALSE)</f>
        <v>AJ-AEN-00001</v>
      </c>
      <c r="B513" s="155" t="s">
        <v>290</v>
      </c>
      <c r="C513" s="21" t="s">
        <v>313</v>
      </c>
      <c r="D513" s="173" t="s">
        <v>314</v>
      </c>
      <c r="E513" s="21" t="s">
        <v>280</v>
      </c>
      <c r="F513" s="55">
        <v>82857</v>
      </c>
      <c r="G513" s="172">
        <v>2022</v>
      </c>
      <c r="H513" s="164">
        <f t="shared" ca="1" si="56"/>
        <v>44860</v>
      </c>
      <c r="I513" s="161">
        <f t="shared" ca="1" si="52"/>
        <v>25</v>
      </c>
      <c r="J513" s="165">
        <f t="shared" ref="J513:J573" ca="1" si="58">F513*I513</f>
        <v>2071425</v>
      </c>
      <c r="K513" s="164">
        <f t="shared" ref="K513:K573" ca="1" si="59">H513 - RANDBETWEEN(0, 30)</f>
        <v>44848</v>
      </c>
      <c r="L513" s="164">
        <f t="shared" ca="1" si="57"/>
        <v>44925</v>
      </c>
      <c r="M513" s="161">
        <f t="shared" ref="M513:M573" ca="1" si="60">L513-K513</f>
        <v>77</v>
      </c>
    </row>
    <row r="514" spans="1:13" ht="43.2">
      <c r="A514" s="161" t="str">
        <f>VLOOKUP(C514,품목코드!$B$2:$C$293,2,FALSE)</f>
        <v>AJ-AEO-00001</v>
      </c>
      <c r="B514" s="155" t="s">
        <v>290</v>
      </c>
      <c r="C514" s="21" t="s">
        <v>315</v>
      </c>
      <c r="D514" s="173" t="s">
        <v>316</v>
      </c>
      <c r="E514" s="21" t="s">
        <v>68</v>
      </c>
      <c r="F514" s="88">
        <v>1900</v>
      </c>
      <c r="G514" s="172">
        <v>2022</v>
      </c>
      <c r="H514" s="164">
        <f t="shared" ca="1" si="56"/>
        <v>44747</v>
      </c>
      <c r="I514" s="161">
        <f t="shared" ca="1" si="52"/>
        <v>27</v>
      </c>
      <c r="J514" s="165">
        <f t="shared" ca="1" si="58"/>
        <v>51300</v>
      </c>
      <c r="K514" s="164">
        <f t="shared" ca="1" si="59"/>
        <v>44727</v>
      </c>
      <c r="L514" s="164">
        <f t="shared" ca="1" si="57"/>
        <v>44860</v>
      </c>
      <c r="M514" s="161">
        <f t="shared" ca="1" si="60"/>
        <v>133</v>
      </c>
    </row>
    <row r="515" spans="1:13" ht="43.2">
      <c r="A515" s="161" t="str">
        <f>VLOOKUP(C515,품목코드!$B$2:$C$293,2,FALSE)</f>
        <v>AJ-AEP-00001</v>
      </c>
      <c r="B515" s="155" t="s">
        <v>290</v>
      </c>
      <c r="C515" s="21" t="s">
        <v>317</v>
      </c>
      <c r="D515" s="173" t="s">
        <v>318</v>
      </c>
      <c r="E515" s="21" t="s">
        <v>68</v>
      </c>
      <c r="F515" s="55">
        <v>115000</v>
      </c>
      <c r="G515" s="172">
        <v>2022</v>
      </c>
      <c r="H515" s="164">
        <f t="shared" ca="1" si="56"/>
        <v>44676</v>
      </c>
      <c r="I515" s="161">
        <f t="shared" ref="I515:I578" ca="1" si="61">RANDBETWEEN(0, 50)</f>
        <v>6</v>
      </c>
      <c r="J515" s="165">
        <f t="shared" ca="1" si="58"/>
        <v>690000</v>
      </c>
      <c r="K515" s="164">
        <f t="shared" ca="1" si="59"/>
        <v>44656</v>
      </c>
      <c r="L515" s="164">
        <f t="shared" ca="1" si="57"/>
        <v>44668</v>
      </c>
      <c r="M515" s="161">
        <f t="shared" ca="1" si="60"/>
        <v>12</v>
      </c>
    </row>
    <row r="516" spans="1:13" ht="43.2">
      <c r="A516" s="161" t="str">
        <f>VLOOKUP(C516,품목코드!$B$2:$C$293,2,FALSE)</f>
        <v>AJ-AEQ-00001</v>
      </c>
      <c r="B516" s="155" t="s">
        <v>290</v>
      </c>
      <c r="C516" s="21" t="s">
        <v>319</v>
      </c>
      <c r="D516" s="173" t="s">
        <v>320</v>
      </c>
      <c r="E516" s="21" t="s">
        <v>280</v>
      </c>
      <c r="F516" s="88">
        <v>21000</v>
      </c>
      <c r="G516" s="172">
        <v>2022</v>
      </c>
      <c r="H516" s="164">
        <f t="shared" ca="1" si="56"/>
        <v>44636</v>
      </c>
      <c r="I516" s="161">
        <f t="shared" ca="1" si="61"/>
        <v>16</v>
      </c>
      <c r="J516" s="165">
        <f t="shared" ca="1" si="58"/>
        <v>336000</v>
      </c>
      <c r="K516" s="164">
        <f t="shared" ca="1" si="59"/>
        <v>44615</v>
      </c>
      <c r="L516" s="164">
        <f t="shared" ca="1" si="57"/>
        <v>44744</v>
      </c>
      <c r="M516" s="161">
        <f t="shared" ca="1" si="60"/>
        <v>129</v>
      </c>
    </row>
    <row r="517" spans="1:13">
      <c r="A517" s="161" t="str">
        <f>VLOOKUP(C517,품목코드!$B$2:$C$293,2,FALSE)</f>
        <v>AK-AHP-00001</v>
      </c>
      <c r="B517" s="21" t="s">
        <v>321</v>
      </c>
      <c r="C517" s="21" t="s">
        <v>711</v>
      </c>
      <c r="D517" s="173" t="s">
        <v>712</v>
      </c>
      <c r="E517" s="21" t="s">
        <v>280</v>
      </c>
      <c r="F517" s="88">
        <v>2140000</v>
      </c>
      <c r="G517" s="172">
        <v>2022</v>
      </c>
      <c r="H517" s="164">
        <f t="shared" ca="1" si="56"/>
        <v>44875</v>
      </c>
      <c r="I517" s="161">
        <f t="shared" ca="1" si="61"/>
        <v>37</v>
      </c>
      <c r="J517" s="165">
        <f t="shared" ca="1" si="58"/>
        <v>79180000</v>
      </c>
      <c r="K517" s="164">
        <f t="shared" ca="1" si="59"/>
        <v>44860</v>
      </c>
      <c r="L517" s="164">
        <f t="shared" ca="1" si="57"/>
        <v>45019</v>
      </c>
      <c r="M517" s="161">
        <f t="shared" ca="1" si="60"/>
        <v>159</v>
      </c>
    </row>
    <row r="518" spans="1:13">
      <c r="A518" s="161" t="str">
        <f>VLOOKUP(C518,품목코드!$B$2:$C$293,2,FALSE)</f>
        <v>AK-AES-00001</v>
      </c>
      <c r="B518" s="21" t="s">
        <v>321</v>
      </c>
      <c r="C518" s="21" t="s">
        <v>326</v>
      </c>
      <c r="D518" s="173" t="s">
        <v>327</v>
      </c>
      <c r="E518" s="21" t="s">
        <v>280</v>
      </c>
      <c r="F518" s="88">
        <v>196000</v>
      </c>
      <c r="G518" s="172">
        <v>2022</v>
      </c>
      <c r="H518" s="164">
        <f t="shared" ca="1" si="56"/>
        <v>44756</v>
      </c>
      <c r="I518" s="161">
        <f t="shared" ca="1" si="61"/>
        <v>28</v>
      </c>
      <c r="J518" s="165">
        <f t="shared" ca="1" si="58"/>
        <v>5488000</v>
      </c>
      <c r="K518" s="164">
        <f t="shared" ca="1" si="59"/>
        <v>44740</v>
      </c>
      <c r="L518" s="164">
        <f t="shared" ca="1" si="57"/>
        <v>44916</v>
      </c>
      <c r="M518" s="161">
        <f t="shared" ca="1" si="60"/>
        <v>176</v>
      </c>
    </row>
    <row r="519" spans="1:13">
      <c r="A519" s="161" t="str">
        <f>VLOOKUP(C519,품목코드!$B$2:$C$293,2,FALSE)</f>
        <v>AK-AET-00001</v>
      </c>
      <c r="B519" s="21" t="s">
        <v>321</v>
      </c>
      <c r="C519" s="21" t="s">
        <v>328</v>
      </c>
      <c r="D519" s="173" t="s">
        <v>329</v>
      </c>
      <c r="E519" s="21" t="s">
        <v>16</v>
      </c>
      <c r="F519" s="88">
        <v>3666</v>
      </c>
      <c r="G519" s="172">
        <v>2022</v>
      </c>
      <c r="H519" s="164">
        <f t="shared" ca="1" si="56"/>
        <v>44784</v>
      </c>
      <c r="I519" s="161">
        <f t="shared" ca="1" si="61"/>
        <v>9</v>
      </c>
      <c r="J519" s="165">
        <f t="shared" ca="1" si="58"/>
        <v>32994</v>
      </c>
      <c r="K519" s="164">
        <f t="shared" ca="1" si="59"/>
        <v>44754</v>
      </c>
      <c r="L519" s="164">
        <f t="shared" ca="1" si="57"/>
        <v>44836</v>
      </c>
      <c r="M519" s="161">
        <f t="shared" ca="1" si="60"/>
        <v>82</v>
      </c>
    </row>
    <row r="520" spans="1:13">
      <c r="A520" s="161" t="str">
        <f>VLOOKUP(C520,품목코드!$B$2:$C$293,2,FALSE)</f>
        <v>AK-AEU-00001</v>
      </c>
      <c r="B520" s="21" t="s">
        <v>321</v>
      </c>
      <c r="C520" s="21" t="s">
        <v>330</v>
      </c>
      <c r="D520" s="173" t="s">
        <v>331</v>
      </c>
      <c r="E520" s="21" t="s">
        <v>280</v>
      </c>
      <c r="F520" s="88">
        <v>90000</v>
      </c>
      <c r="G520" s="172">
        <v>2022</v>
      </c>
      <c r="H520" s="164">
        <f t="shared" ca="1" si="56"/>
        <v>44769</v>
      </c>
      <c r="I520" s="161">
        <f t="shared" ca="1" si="61"/>
        <v>24</v>
      </c>
      <c r="J520" s="165">
        <f t="shared" ca="1" si="58"/>
        <v>2160000</v>
      </c>
      <c r="K520" s="164">
        <f t="shared" ca="1" si="59"/>
        <v>44747</v>
      </c>
      <c r="L520" s="164">
        <f t="shared" ca="1" si="57"/>
        <v>44783</v>
      </c>
      <c r="M520" s="161">
        <f t="shared" ca="1" si="60"/>
        <v>36</v>
      </c>
    </row>
    <row r="521" spans="1:13">
      <c r="A521" s="161" t="str">
        <f>VLOOKUP(C521,품목코드!$B$2:$C$293,2,FALSE)</f>
        <v>AK-AEV-00001</v>
      </c>
      <c r="B521" s="21" t="s">
        <v>321</v>
      </c>
      <c r="C521" s="21" t="s">
        <v>332</v>
      </c>
      <c r="D521" s="173" t="s">
        <v>333</v>
      </c>
      <c r="E521" s="21" t="s">
        <v>280</v>
      </c>
      <c r="F521" s="88">
        <v>176000</v>
      </c>
      <c r="G521" s="172">
        <v>2022</v>
      </c>
      <c r="H521" s="164">
        <f t="shared" ca="1" si="56"/>
        <v>44873</v>
      </c>
      <c r="I521" s="161">
        <f t="shared" ca="1" si="61"/>
        <v>35</v>
      </c>
      <c r="J521" s="165">
        <f t="shared" ca="1" si="58"/>
        <v>6160000</v>
      </c>
      <c r="K521" s="164">
        <f t="shared" ca="1" si="59"/>
        <v>44872</v>
      </c>
      <c r="L521" s="164">
        <f t="shared" ca="1" si="57"/>
        <v>44979</v>
      </c>
      <c r="M521" s="161">
        <f t="shared" ca="1" si="60"/>
        <v>107</v>
      </c>
    </row>
    <row r="522" spans="1:13">
      <c r="A522" s="161" t="str">
        <f>VLOOKUP(C522,품목코드!$B$2:$C$293,2,FALSE)</f>
        <v>AK-AEW-00001</v>
      </c>
      <c r="B522" s="21" t="s">
        <v>321</v>
      </c>
      <c r="C522" s="21" t="s">
        <v>334</v>
      </c>
      <c r="D522" s="173" t="s">
        <v>335</v>
      </c>
      <c r="E522" s="21" t="s">
        <v>68</v>
      </c>
      <c r="F522" s="55">
        <v>8549</v>
      </c>
      <c r="G522" s="172">
        <v>2022</v>
      </c>
      <c r="H522" s="164">
        <f t="shared" ca="1" si="56"/>
        <v>44768</v>
      </c>
      <c r="I522" s="161">
        <f t="shared" ca="1" si="61"/>
        <v>31</v>
      </c>
      <c r="J522" s="165">
        <f t="shared" ca="1" si="58"/>
        <v>265019</v>
      </c>
      <c r="K522" s="164">
        <f t="shared" ca="1" si="59"/>
        <v>44764</v>
      </c>
      <c r="L522" s="164">
        <f t="shared" ca="1" si="57"/>
        <v>44776</v>
      </c>
      <c r="M522" s="161">
        <f t="shared" ca="1" si="60"/>
        <v>12</v>
      </c>
    </row>
    <row r="523" spans="1:13">
      <c r="A523" s="161" t="str">
        <f>VLOOKUP(C523,품목코드!$B$2:$C$293,2,FALSE)</f>
        <v>AK-AEX-00001</v>
      </c>
      <c r="B523" s="21" t="s">
        <v>321</v>
      </c>
      <c r="C523" s="21" t="s">
        <v>336</v>
      </c>
      <c r="D523" s="173" t="s">
        <v>337</v>
      </c>
      <c r="E523" s="21" t="s">
        <v>280</v>
      </c>
      <c r="F523" s="88">
        <v>502000</v>
      </c>
      <c r="G523" s="172">
        <v>2022</v>
      </c>
      <c r="H523" s="164">
        <f t="shared" ca="1" si="56"/>
        <v>44810</v>
      </c>
      <c r="I523" s="161">
        <f t="shared" ca="1" si="61"/>
        <v>31</v>
      </c>
      <c r="J523" s="165">
        <f t="shared" ca="1" si="58"/>
        <v>15562000</v>
      </c>
      <c r="K523" s="164">
        <f t="shared" ca="1" si="59"/>
        <v>44780</v>
      </c>
      <c r="L523" s="164">
        <f t="shared" ca="1" si="57"/>
        <v>44940</v>
      </c>
      <c r="M523" s="161">
        <f t="shared" ca="1" si="60"/>
        <v>160</v>
      </c>
    </row>
    <row r="524" spans="1:13">
      <c r="A524" s="161" t="str">
        <f>VLOOKUP(C524,품목코드!$B$2:$C$293,2,FALSE)</f>
        <v>AL-AEY-00001</v>
      </c>
      <c r="B524" s="144" t="s">
        <v>338</v>
      </c>
      <c r="C524" s="21" t="s">
        <v>339</v>
      </c>
      <c r="D524" s="173" t="s">
        <v>787</v>
      </c>
      <c r="E524" s="21" t="s">
        <v>341</v>
      </c>
      <c r="F524" s="176">
        <v>586</v>
      </c>
      <c r="G524" s="172">
        <v>2022</v>
      </c>
      <c r="H524" s="164">
        <f t="shared" ca="1" si="56"/>
        <v>44785</v>
      </c>
      <c r="I524" s="161">
        <f t="shared" ca="1" si="61"/>
        <v>17</v>
      </c>
      <c r="J524" s="165">
        <f t="shared" ca="1" si="58"/>
        <v>9962</v>
      </c>
      <c r="K524" s="164">
        <f t="shared" ca="1" si="59"/>
        <v>44776</v>
      </c>
      <c r="L524" s="164">
        <f t="shared" ca="1" si="57"/>
        <v>44840</v>
      </c>
      <c r="M524" s="161">
        <f t="shared" ca="1" si="60"/>
        <v>64</v>
      </c>
    </row>
    <row r="525" spans="1:13">
      <c r="A525" s="161" t="str">
        <f>VLOOKUP(C525,품목코드!$B$2:$C$293,2,FALSE)</f>
        <v>AL-AEZ-00001</v>
      </c>
      <c r="B525" s="144" t="s">
        <v>338</v>
      </c>
      <c r="C525" s="20" t="s">
        <v>342</v>
      </c>
      <c r="D525" s="171" t="s">
        <v>343</v>
      </c>
      <c r="E525" s="20" t="s">
        <v>713</v>
      </c>
      <c r="F525" s="88">
        <v>1125000</v>
      </c>
      <c r="G525" s="172">
        <v>2022</v>
      </c>
      <c r="H525" s="164">
        <f t="shared" ca="1" si="56"/>
        <v>44824</v>
      </c>
      <c r="I525" s="161">
        <f t="shared" ca="1" si="61"/>
        <v>13</v>
      </c>
      <c r="J525" s="165">
        <f t="shared" ca="1" si="58"/>
        <v>14625000</v>
      </c>
      <c r="K525" s="164">
        <f t="shared" ca="1" si="59"/>
        <v>44821</v>
      </c>
      <c r="L525" s="164">
        <f t="shared" ca="1" si="57"/>
        <v>44977</v>
      </c>
      <c r="M525" s="161">
        <f t="shared" ca="1" si="60"/>
        <v>156</v>
      </c>
    </row>
    <row r="526" spans="1:13">
      <c r="A526" s="161" t="str">
        <f>VLOOKUP(C526,품목코드!$B$2:$C$293,2,FALSE)</f>
        <v>AL-AFA-00001</v>
      </c>
      <c r="B526" s="144" t="s">
        <v>338</v>
      </c>
      <c r="C526" s="20" t="s">
        <v>344</v>
      </c>
      <c r="D526" s="171" t="s">
        <v>788</v>
      </c>
      <c r="E526" s="20" t="s">
        <v>95</v>
      </c>
      <c r="F526" s="88">
        <v>1118000</v>
      </c>
      <c r="G526" s="172">
        <v>2022</v>
      </c>
      <c r="H526" s="164">
        <f t="shared" ca="1" si="56"/>
        <v>44701</v>
      </c>
      <c r="I526" s="161">
        <f t="shared" ca="1" si="61"/>
        <v>8</v>
      </c>
      <c r="J526" s="165">
        <f t="shared" ca="1" si="58"/>
        <v>8944000</v>
      </c>
      <c r="K526" s="164">
        <f t="shared" ca="1" si="59"/>
        <v>44685</v>
      </c>
      <c r="L526" s="164">
        <f t="shared" ca="1" si="57"/>
        <v>44699</v>
      </c>
      <c r="M526" s="161">
        <f t="shared" ca="1" si="60"/>
        <v>14</v>
      </c>
    </row>
    <row r="527" spans="1:13">
      <c r="A527" s="161" t="str">
        <f>VLOOKUP(C527,품목코드!$B$2:$C$293,2,FALSE)</f>
        <v>AL-AFB-00001</v>
      </c>
      <c r="B527" s="144" t="s">
        <v>338</v>
      </c>
      <c r="C527" s="20" t="s">
        <v>714</v>
      </c>
      <c r="D527" s="171" t="s">
        <v>347</v>
      </c>
      <c r="E527" s="20" t="s">
        <v>95</v>
      </c>
      <c r="F527" s="55">
        <v>1000000</v>
      </c>
      <c r="G527" s="172">
        <v>2022</v>
      </c>
      <c r="H527" s="164">
        <f t="shared" ca="1" si="56"/>
        <v>44586</v>
      </c>
      <c r="I527" s="161">
        <f t="shared" ca="1" si="61"/>
        <v>44</v>
      </c>
      <c r="J527" s="165">
        <f t="shared" ca="1" si="58"/>
        <v>44000000</v>
      </c>
      <c r="K527" s="164">
        <f t="shared" ca="1" si="59"/>
        <v>44581</v>
      </c>
      <c r="L527" s="164">
        <f t="shared" ca="1" si="57"/>
        <v>44606</v>
      </c>
      <c r="M527" s="161">
        <f t="shared" ca="1" si="60"/>
        <v>25</v>
      </c>
    </row>
    <row r="528" spans="1:13">
      <c r="A528" s="161" t="str">
        <f>VLOOKUP(C528,품목코드!$B$2:$C$293,2,FALSE)</f>
        <v>AL-AFC-00001</v>
      </c>
      <c r="B528" s="144" t="s">
        <v>338</v>
      </c>
      <c r="C528" s="21" t="s">
        <v>789</v>
      </c>
      <c r="D528" s="171" t="s">
        <v>349</v>
      </c>
      <c r="E528" s="20" t="s">
        <v>95</v>
      </c>
      <c r="F528" s="55">
        <v>987000</v>
      </c>
      <c r="G528" s="172">
        <v>2022</v>
      </c>
      <c r="H528" s="164">
        <f t="shared" ca="1" si="56"/>
        <v>44690</v>
      </c>
      <c r="I528" s="161">
        <f t="shared" ca="1" si="61"/>
        <v>20</v>
      </c>
      <c r="J528" s="165">
        <f t="shared" ca="1" si="58"/>
        <v>19740000</v>
      </c>
      <c r="K528" s="164">
        <f t="shared" ca="1" si="59"/>
        <v>44684</v>
      </c>
      <c r="L528" s="164">
        <f t="shared" ca="1" si="57"/>
        <v>44750</v>
      </c>
      <c r="M528" s="161">
        <f t="shared" ca="1" si="60"/>
        <v>66</v>
      </c>
    </row>
    <row r="529" spans="1:13">
      <c r="A529" s="161" t="str">
        <f>VLOOKUP(C529,품목코드!$B$2:$C$293,2,FALSE)</f>
        <v>AL-AFD-00001</v>
      </c>
      <c r="B529" s="144" t="s">
        <v>338</v>
      </c>
      <c r="C529" s="20" t="s">
        <v>350</v>
      </c>
      <c r="D529" s="171" t="s">
        <v>351</v>
      </c>
      <c r="E529" s="20" t="s">
        <v>95</v>
      </c>
      <c r="F529" s="55">
        <v>1013000</v>
      </c>
      <c r="G529" s="172">
        <v>2022</v>
      </c>
      <c r="H529" s="164">
        <f t="shared" ca="1" si="56"/>
        <v>44823</v>
      </c>
      <c r="I529" s="161">
        <f t="shared" ca="1" si="61"/>
        <v>24</v>
      </c>
      <c r="J529" s="165">
        <f t="shared" ca="1" si="58"/>
        <v>24312000</v>
      </c>
      <c r="K529" s="164">
        <f t="shared" ca="1" si="59"/>
        <v>44800</v>
      </c>
      <c r="L529" s="164">
        <f t="shared" ca="1" si="57"/>
        <v>44802</v>
      </c>
      <c r="M529" s="161">
        <f t="shared" ca="1" si="60"/>
        <v>2</v>
      </c>
    </row>
    <row r="530" spans="1:13">
      <c r="A530" s="161" t="str">
        <f>VLOOKUP(C530,품목코드!$B$2:$C$293,2,FALSE)</f>
        <v>AL-AHU-00001</v>
      </c>
      <c r="B530" s="144" t="s">
        <v>338</v>
      </c>
      <c r="C530" s="21" t="s">
        <v>790</v>
      </c>
      <c r="D530" s="173" t="s">
        <v>791</v>
      </c>
      <c r="E530" s="20" t="s">
        <v>95</v>
      </c>
      <c r="F530" s="55">
        <v>1099000</v>
      </c>
      <c r="G530" s="172">
        <v>2022</v>
      </c>
      <c r="H530" s="164">
        <f t="shared" ca="1" si="56"/>
        <v>44726</v>
      </c>
      <c r="I530" s="161">
        <f t="shared" ca="1" si="61"/>
        <v>12</v>
      </c>
      <c r="J530" s="165">
        <f t="shared" ca="1" si="58"/>
        <v>13188000</v>
      </c>
      <c r="K530" s="164">
        <f t="shared" ca="1" si="59"/>
        <v>44718</v>
      </c>
      <c r="L530" s="164">
        <f t="shared" ca="1" si="57"/>
        <v>44746</v>
      </c>
      <c r="M530" s="161">
        <f t="shared" ca="1" si="60"/>
        <v>28</v>
      </c>
    </row>
    <row r="531" spans="1:13">
      <c r="A531" s="161" t="str">
        <f>VLOOKUP(C531,품목코드!$B$2:$C$293,2,FALSE)</f>
        <v>AL-AHV-00001</v>
      </c>
      <c r="B531" s="144" t="s">
        <v>338</v>
      </c>
      <c r="C531" s="21" t="s">
        <v>792</v>
      </c>
      <c r="D531" s="173" t="s">
        <v>793</v>
      </c>
      <c r="E531" s="20" t="s">
        <v>95</v>
      </c>
      <c r="F531" s="55">
        <v>2190000</v>
      </c>
      <c r="G531" s="172">
        <v>2022</v>
      </c>
      <c r="H531" s="164">
        <f t="shared" ca="1" si="56"/>
        <v>44647</v>
      </c>
      <c r="I531" s="161">
        <f t="shared" ca="1" si="61"/>
        <v>18</v>
      </c>
      <c r="J531" s="165">
        <f t="shared" ca="1" si="58"/>
        <v>39420000</v>
      </c>
      <c r="K531" s="164">
        <f t="shared" ca="1" si="59"/>
        <v>44619</v>
      </c>
      <c r="L531" s="164">
        <f t="shared" ca="1" si="57"/>
        <v>44740</v>
      </c>
      <c r="M531" s="161">
        <f t="shared" ca="1" si="60"/>
        <v>121</v>
      </c>
    </row>
    <row r="532" spans="1:13">
      <c r="A532" s="161" t="str">
        <f>VLOOKUP(C532,품목코드!$B$2:$C$293,2,FALSE)</f>
        <v>AL-AFG-00001</v>
      </c>
      <c r="B532" s="144" t="s">
        <v>338</v>
      </c>
      <c r="C532" s="20" t="s">
        <v>356</v>
      </c>
      <c r="D532" s="171" t="s">
        <v>357</v>
      </c>
      <c r="E532" s="20" t="s">
        <v>95</v>
      </c>
      <c r="F532" s="55">
        <v>1035000</v>
      </c>
      <c r="G532" s="172">
        <v>2022</v>
      </c>
      <c r="H532" s="164">
        <f t="shared" ca="1" si="56"/>
        <v>44904</v>
      </c>
      <c r="I532" s="161">
        <f t="shared" ca="1" si="61"/>
        <v>50</v>
      </c>
      <c r="J532" s="165">
        <f t="shared" ca="1" si="58"/>
        <v>51750000</v>
      </c>
      <c r="K532" s="164">
        <f t="shared" ca="1" si="59"/>
        <v>44888</v>
      </c>
      <c r="L532" s="164">
        <f t="shared" ca="1" si="57"/>
        <v>44943</v>
      </c>
      <c r="M532" s="161">
        <f t="shared" ca="1" si="60"/>
        <v>55</v>
      </c>
    </row>
    <row r="533" spans="1:13">
      <c r="A533" s="161" t="str">
        <f>VLOOKUP(C533,품목코드!$B$2:$C$293,2,FALSE)</f>
        <v>AL-AFH-00001</v>
      </c>
      <c r="B533" s="144" t="s">
        <v>338</v>
      </c>
      <c r="C533" s="21" t="s">
        <v>358</v>
      </c>
      <c r="D533" s="171" t="s">
        <v>359</v>
      </c>
      <c r="E533" s="20" t="s">
        <v>95</v>
      </c>
      <c r="F533" s="55">
        <v>1100000</v>
      </c>
      <c r="G533" s="172">
        <v>2022</v>
      </c>
      <c r="H533" s="164">
        <f t="shared" ca="1" si="56"/>
        <v>44601</v>
      </c>
      <c r="I533" s="161">
        <f t="shared" ca="1" si="61"/>
        <v>20</v>
      </c>
      <c r="J533" s="165">
        <f t="shared" ca="1" si="58"/>
        <v>22000000</v>
      </c>
      <c r="K533" s="164">
        <f t="shared" ca="1" si="59"/>
        <v>44595</v>
      </c>
      <c r="L533" s="164">
        <f t="shared" ca="1" si="57"/>
        <v>44674</v>
      </c>
      <c r="M533" s="161">
        <f t="shared" ca="1" si="60"/>
        <v>79</v>
      </c>
    </row>
    <row r="534" spans="1:13">
      <c r="A534" s="161" t="str">
        <f>VLOOKUP(C534,품목코드!$B$2:$C$293,2,FALSE)</f>
        <v>AL-AFK-00001</v>
      </c>
      <c r="B534" s="144" t="s">
        <v>338</v>
      </c>
      <c r="C534" s="20" t="s">
        <v>363</v>
      </c>
      <c r="D534" s="171" t="s">
        <v>364</v>
      </c>
      <c r="E534" s="20" t="s">
        <v>95</v>
      </c>
      <c r="F534" s="88">
        <v>2450000</v>
      </c>
      <c r="G534" s="172">
        <v>2022</v>
      </c>
      <c r="H534" s="164">
        <f t="shared" ca="1" si="56"/>
        <v>44763</v>
      </c>
      <c r="I534" s="161">
        <f t="shared" ca="1" si="61"/>
        <v>31</v>
      </c>
      <c r="J534" s="165">
        <f t="shared" ca="1" si="58"/>
        <v>75950000</v>
      </c>
      <c r="K534" s="164">
        <f t="shared" ca="1" si="59"/>
        <v>44755</v>
      </c>
      <c r="L534" s="164">
        <f t="shared" ca="1" si="57"/>
        <v>44899</v>
      </c>
      <c r="M534" s="161">
        <f t="shared" ca="1" si="60"/>
        <v>144</v>
      </c>
    </row>
    <row r="535" spans="1:13">
      <c r="A535" s="161" t="str">
        <f>VLOOKUP(C535,품목코드!$B$2:$C$293,2,FALSE)</f>
        <v>AL-AFL-00001</v>
      </c>
      <c r="B535" s="144" t="s">
        <v>338</v>
      </c>
      <c r="C535" s="20" t="s">
        <v>365</v>
      </c>
      <c r="D535" s="171" t="s">
        <v>366</v>
      </c>
      <c r="E535" s="20" t="s">
        <v>95</v>
      </c>
      <c r="F535" s="88">
        <v>2800000</v>
      </c>
      <c r="G535" s="172">
        <v>2022</v>
      </c>
      <c r="H535" s="164">
        <f t="shared" ca="1" si="56"/>
        <v>44698</v>
      </c>
      <c r="I535" s="161">
        <f t="shared" ca="1" si="61"/>
        <v>24</v>
      </c>
      <c r="J535" s="165">
        <f t="shared" ca="1" si="58"/>
        <v>67200000</v>
      </c>
      <c r="K535" s="164">
        <f t="shared" ca="1" si="59"/>
        <v>44672</v>
      </c>
      <c r="L535" s="164">
        <f t="shared" ca="1" si="57"/>
        <v>44833</v>
      </c>
      <c r="M535" s="161">
        <f t="shared" ca="1" si="60"/>
        <v>161</v>
      </c>
    </row>
    <row r="536" spans="1:13">
      <c r="A536" s="161" t="str">
        <f>VLOOKUP(C536,품목코드!$B$2:$C$293,2,FALSE)</f>
        <v>AL-AFM-00001</v>
      </c>
      <c r="B536" s="144" t="s">
        <v>338</v>
      </c>
      <c r="C536" s="20" t="s">
        <v>367</v>
      </c>
      <c r="D536" s="171" t="s">
        <v>366</v>
      </c>
      <c r="E536" s="20" t="s">
        <v>95</v>
      </c>
      <c r="F536" s="88">
        <v>1750000</v>
      </c>
      <c r="G536" s="172">
        <v>2022</v>
      </c>
      <c r="H536" s="164">
        <f t="shared" ca="1" si="56"/>
        <v>44781</v>
      </c>
      <c r="I536" s="161">
        <f t="shared" ca="1" si="61"/>
        <v>5</v>
      </c>
      <c r="J536" s="165">
        <f t="shared" ca="1" si="58"/>
        <v>8750000</v>
      </c>
      <c r="K536" s="164">
        <f t="shared" ca="1" si="59"/>
        <v>44753</v>
      </c>
      <c r="L536" s="164">
        <f t="shared" ca="1" si="57"/>
        <v>44893</v>
      </c>
      <c r="M536" s="161">
        <f t="shared" ca="1" si="60"/>
        <v>140</v>
      </c>
    </row>
    <row r="537" spans="1:13">
      <c r="A537" s="161" t="str">
        <f>VLOOKUP(C537,품목코드!$B$2:$C$293,2,FALSE)</f>
        <v>AL-AHW-00001</v>
      </c>
      <c r="B537" s="144" t="s">
        <v>338</v>
      </c>
      <c r="C537" s="21" t="s">
        <v>794</v>
      </c>
      <c r="D537" s="173" t="s">
        <v>795</v>
      </c>
      <c r="E537" s="20" t="s">
        <v>95</v>
      </c>
      <c r="F537" s="55">
        <v>2650000</v>
      </c>
      <c r="G537" s="172">
        <v>2022</v>
      </c>
      <c r="H537" s="164">
        <f t="shared" ca="1" si="56"/>
        <v>44588</v>
      </c>
      <c r="I537" s="161">
        <f t="shared" ca="1" si="61"/>
        <v>2</v>
      </c>
      <c r="J537" s="165">
        <f t="shared" ca="1" si="58"/>
        <v>5300000</v>
      </c>
      <c r="K537" s="164">
        <f t="shared" ca="1" si="59"/>
        <v>44581</v>
      </c>
      <c r="L537" s="164">
        <f t="shared" ca="1" si="57"/>
        <v>44735</v>
      </c>
      <c r="M537" s="161">
        <f t="shared" ca="1" si="60"/>
        <v>154</v>
      </c>
    </row>
    <row r="538" spans="1:13">
      <c r="A538" s="161" t="str">
        <f>VLOOKUP(C538,품목코드!$B$2:$C$293,2,FALSE)</f>
        <v>AL-AFP-00001</v>
      </c>
      <c r="B538" s="144" t="s">
        <v>338</v>
      </c>
      <c r="C538" s="20" t="s">
        <v>372</v>
      </c>
      <c r="D538" s="173" t="s">
        <v>373</v>
      </c>
      <c r="E538" s="20" t="s">
        <v>95</v>
      </c>
      <c r="F538" s="88">
        <v>1700000</v>
      </c>
      <c r="G538" s="172">
        <v>2022</v>
      </c>
      <c r="H538" s="164">
        <f t="shared" ca="1" si="56"/>
        <v>44578</v>
      </c>
      <c r="I538" s="161">
        <f t="shared" ca="1" si="61"/>
        <v>31</v>
      </c>
      <c r="J538" s="165">
        <f t="shared" ca="1" si="58"/>
        <v>52700000</v>
      </c>
      <c r="K538" s="164">
        <f t="shared" ca="1" si="59"/>
        <v>44551</v>
      </c>
      <c r="L538" s="164">
        <f t="shared" ca="1" si="57"/>
        <v>44727</v>
      </c>
      <c r="M538" s="161">
        <f t="shared" ca="1" si="60"/>
        <v>176</v>
      </c>
    </row>
    <row r="539" spans="1:13">
      <c r="A539" s="161" t="str">
        <f>VLOOKUP(C539,품목코드!$B$2:$C$293,2,FALSE)</f>
        <v>AL-AFO-00001</v>
      </c>
      <c r="B539" s="144" t="s">
        <v>338</v>
      </c>
      <c r="C539" s="21" t="s">
        <v>370</v>
      </c>
      <c r="D539" s="173" t="s">
        <v>371</v>
      </c>
      <c r="E539" s="21" t="s">
        <v>16</v>
      </c>
      <c r="F539" s="88">
        <v>2800</v>
      </c>
      <c r="G539" s="172">
        <v>2022</v>
      </c>
      <c r="H539" s="164">
        <f t="shared" ca="1" si="56"/>
        <v>44786</v>
      </c>
      <c r="I539" s="161">
        <f t="shared" ca="1" si="61"/>
        <v>42</v>
      </c>
      <c r="J539" s="165">
        <f t="shared" ca="1" si="58"/>
        <v>117600</v>
      </c>
      <c r="K539" s="164">
        <f t="shared" ca="1" si="59"/>
        <v>44759</v>
      </c>
      <c r="L539" s="164">
        <f t="shared" ca="1" si="57"/>
        <v>44859</v>
      </c>
      <c r="M539" s="161">
        <f t="shared" ca="1" si="60"/>
        <v>100</v>
      </c>
    </row>
    <row r="540" spans="1:13">
      <c r="A540" s="161" t="str">
        <f>VLOOKUP(C540,품목코드!$B$2:$C$293,2,FALSE)</f>
        <v>AL-AHX-00001</v>
      </c>
      <c r="B540" s="144" t="s">
        <v>338</v>
      </c>
      <c r="C540" s="21" t="s">
        <v>797</v>
      </c>
      <c r="D540" s="173" t="s">
        <v>798</v>
      </c>
      <c r="E540" s="20" t="s">
        <v>91</v>
      </c>
      <c r="F540" s="55">
        <v>2798000</v>
      </c>
      <c r="G540" s="172">
        <v>2022</v>
      </c>
      <c r="H540" s="164">
        <f t="shared" ca="1" si="56"/>
        <v>44709</v>
      </c>
      <c r="I540" s="161">
        <f t="shared" ca="1" si="61"/>
        <v>40</v>
      </c>
      <c r="J540" s="165">
        <f t="shared" ca="1" si="58"/>
        <v>111920000</v>
      </c>
      <c r="K540" s="164">
        <f t="shared" ca="1" si="59"/>
        <v>44708</v>
      </c>
      <c r="L540" s="164">
        <f t="shared" ca="1" si="57"/>
        <v>44731</v>
      </c>
      <c r="M540" s="161">
        <f t="shared" ca="1" si="60"/>
        <v>23</v>
      </c>
    </row>
    <row r="541" spans="1:13">
      <c r="A541" s="161" t="str">
        <f>VLOOKUP(C541,품목코드!$B$2:$C$293,2,FALSE)</f>
        <v>AL-AFJ-00001</v>
      </c>
      <c r="B541" s="144" t="s">
        <v>338</v>
      </c>
      <c r="C541" s="21" t="s">
        <v>362</v>
      </c>
      <c r="D541" s="173" t="s">
        <v>361</v>
      </c>
      <c r="E541" s="20" t="s">
        <v>95</v>
      </c>
      <c r="F541" s="88">
        <v>1820000</v>
      </c>
      <c r="G541" s="172">
        <v>2022</v>
      </c>
      <c r="H541" s="164">
        <f t="shared" ref="H541:H596" ca="1" si="62">DATE(G541, RANDBETWEEN(1, 12), RANDBETWEEN(1, 28))</f>
        <v>44611</v>
      </c>
      <c r="I541" s="161">
        <f t="shared" ca="1" si="61"/>
        <v>36</v>
      </c>
      <c r="J541" s="165">
        <f t="shared" ca="1" si="58"/>
        <v>65520000</v>
      </c>
      <c r="K541" s="164">
        <f t="shared" ca="1" si="59"/>
        <v>44596</v>
      </c>
      <c r="L541" s="164">
        <f t="shared" ref="L541:L596" ca="1" si="63">K541+ RANDBETWEEN(1, 180)</f>
        <v>44660</v>
      </c>
      <c r="M541" s="161">
        <f t="shared" ca="1" si="60"/>
        <v>64</v>
      </c>
    </row>
    <row r="542" spans="1:13">
      <c r="A542" s="161" t="str">
        <f>VLOOKUP(C542,품목코드!$B$2:$C$293,2,FALSE)</f>
        <v>AL-AFQ-00001</v>
      </c>
      <c r="B542" s="144" t="s">
        <v>338</v>
      </c>
      <c r="C542" s="20" t="s">
        <v>374</v>
      </c>
      <c r="D542" s="171" t="s">
        <v>375</v>
      </c>
      <c r="E542" s="21" t="s">
        <v>205</v>
      </c>
      <c r="F542" s="88">
        <v>35870</v>
      </c>
      <c r="G542" s="172">
        <v>2022</v>
      </c>
      <c r="H542" s="164">
        <f t="shared" ca="1" si="62"/>
        <v>44871</v>
      </c>
      <c r="I542" s="161">
        <f t="shared" ca="1" si="61"/>
        <v>0</v>
      </c>
      <c r="J542" s="165">
        <f t="shared" ca="1" si="58"/>
        <v>0</v>
      </c>
      <c r="K542" s="164">
        <f t="shared" ca="1" si="59"/>
        <v>44849</v>
      </c>
      <c r="L542" s="164">
        <f t="shared" ca="1" si="63"/>
        <v>44881</v>
      </c>
      <c r="M542" s="161">
        <f t="shared" ca="1" si="60"/>
        <v>32</v>
      </c>
    </row>
    <row r="543" spans="1:13">
      <c r="A543" s="161" t="str">
        <f>VLOOKUP(C543,품목코드!$B$2:$C$293,2,FALSE)</f>
        <v>AL-AFR-00001</v>
      </c>
      <c r="B543" s="144" t="s">
        <v>338</v>
      </c>
      <c r="C543" s="20" t="s">
        <v>376</v>
      </c>
      <c r="D543" s="171" t="s">
        <v>377</v>
      </c>
      <c r="E543" s="21" t="s">
        <v>205</v>
      </c>
      <c r="F543" s="88">
        <v>9530</v>
      </c>
      <c r="G543" s="172">
        <v>2022</v>
      </c>
      <c r="H543" s="164">
        <f t="shared" ca="1" si="62"/>
        <v>44564</v>
      </c>
      <c r="I543" s="161">
        <f t="shared" ca="1" si="61"/>
        <v>46</v>
      </c>
      <c r="J543" s="165">
        <f t="shared" ca="1" si="58"/>
        <v>438380</v>
      </c>
      <c r="K543" s="164">
        <f t="shared" ca="1" si="59"/>
        <v>44551</v>
      </c>
      <c r="L543" s="164">
        <f t="shared" ca="1" si="63"/>
        <v>44677</v>
      </c>
      <c r="M543" s="161">
        <f t="shared" ca="1" si="60"/>
        <v>126</v>
      </c>
    </row>
    <row r="544" spans="1:13">
      <c r="A544" s="161" t="str">
        <f>VLOOKUP(C544,품목코드!$B$2:$C$293,2,FALSE)</f>
        <v>AL-AFS-00001</v>
      </c>
      <c r="B544" s="144" t="s">
        <v>338</v>
      </c>
      <c r="C544" s="20" t="s">
        <v>378</v>
      </c>
      <c r="D544" s="171" t="s">
        <v>379</v>
      </c>
      <c r="E544" s="20" t="s">
        <v>16</v>
      </c>
      <c r="F544" s="88">
        <v>3200</v>
      </c>
      <c r="G544" s="172">
        <v>2022</v>
      </c>
      <c r="H544" s="164">
        <f t="shared" ca="1" si="62"/>
        <v>44734</v>
      </c>
      <c r="I544" s="161">
        <f t="shared" ca="1" si="61"/>
        <v>26</v>
      </c>
      <c r="J544" s="165">
        <f t="shared" ca="1" si="58"/>
        <v>83200</v>
      </c>
      <c r="K544" s="164">
        <f t="shared" ca="1" si="59"/>
        <v>44728</v>
      </c>
      <c r="L544" s="164">
        <f t="shared" ca="1" si="63"/>
        <v>44835</v>
      </c>
      <c r="M544" s="161">
        <f t="shared" ca="1" si="60"/>
        <v>107</v>
      </c>
    </row>
    <row r="545" spans="1:13">
      <c r="A545" s="161" t="str">
        <f>VLOOKUP(C545,품목코드!$B$2:$C$293,2,FALSE)</f>
        <v>AL-AFT-00001</v>
      </c>
      <c r="B545" s="144" t="s">
        <v>338</v>
      </c>
      <c r="C545" s="20" t="s">
        <v>716</v>
      </c>
      <c r="D545" s="171" t="s">
        <v>717</v>
      </c>
      <c r="E545" s="20" t="s">
        <v>95</v>
      </c>
      <c r="F545" s="88">
        <v>3400000</v>
      </c>
      <c r="G545" s="172">
        <v>2022</v>
      </c>
      <c r="H545" s="164">
        <f t="shared" ca="1" si="62"/>
        <v>44780</v>
      </c>
      <c r="I545" s="161">
        <f t="shared" ca="1" si="61"/>
        <v>24</v>
      </c>
      <c r="J545" s="165">
        <f t="shared" ca="1" si="58"/>
        <v>81600000</v>
      </c>
      <c r="K545" s="164">
        <f t="shared" ca="1" si="59"/>
        <v>44754</v>
      </c>
      <c r="L545" s="164">
        <f t="shared" ca="1" si="63"/>
        <v>44772</v>
      </c>
      <c r="M545" s="161">
        <f t="shared" ca="1" si="60"/>
        <v>18</v>
      </c>
    </row>
    <row r="546" spans="1:13">
      <c r="A546" s="161" t="str">
        <f>VLOOKUP(C546,품목코드!$B$2:$C$293,2,FALSE)</f>
        <v>AL-AFU-00001</v>
      </c>
      <c r="B546" s="144" t="s">
        <v>338</v>
      </c>
      <c r="C546" s="20" t="s">
        <v>382</v>
      </c>
      <c r="D546" s="171" t="s">
        <v>383</v>
      </c>
      <c r="E546" s="20" t="s">
        <v>95</v>
      </c>
      <c r="F546" s="88">
        <v>3080000</v>
      </c>
      <c r="G546" s="172">
        <v>2022</v>
      </c>
      <c r="H546" s="164">
        <f t="shared" ca="1" si="62"/>
        <v>44616</v>
      </c>
      <c r="I546" s="161">
        <f t="shared" ca="1" si="61"/>
        <v>6</v>
      </c>
      <c r="J546" s="165">
        <f t="shared" ca="1" si="58"/>
        <v>18480000</v>
      </c>
      <c r="K546" s="164">
        <f t="shared" ca="1" si="59"/>
        <v>44596</v>
      </c>
      <c r="L546" s="164">
        <f t="shared" ca="1" si="63"/>
        <v>44606</v>
      </c>
      <c r="M546" s="161">
        <f t="shared" ca="1" si="60"/>
        <v>10</v>
      </c>
    </row>
    <row r="547" spans="1:13">
      <c r="A547" s="161" t="str">
        <f>VLOOKUP(C547,품목코드!$B$2:$C$293,2,FALSE)</f>
        <v>AL-AFV-00001</v>
      </c>
      <c r="B547" s="144" t="s">
        <v>338</v>
      </c>
      <c r="C547" s="20" t="s">
        <v>384</v>
      </c>
      <c r="D547" s="171" t="s">
        <v>799</v>
      </c>
      <c r="E547" s="21" t="s">
        <v>42</v>
      </c>
      <c r="F547" s="88">
        <v>226000</v>
      </c>
      <c r="G547" s="172">
        <v>2022</v>
      </c>
      <c r="H547" s="164">
        <f t="shared" ca="1" si="62"/>
        <v>44581</v>
      </c>
      <c r="I547" s="161">
        <f t="shared" ca="1" si="61"/>
        <v>17</v>
      </c>
      <c r="J547" s="165">
        <f t="shared" ca="1" si="58"/>
        <v>3842000</v>
      </c>
      <c r="K547" s="164">
        <f t="shared" ca="1" si="59"/>
        <v>44566</v>
      </c>
      <c r="L547" s="164">
        <f t="shared" ca="1" si="63"/>
        <v>44734</v>
      </c>
      <c r="M547" s="161">
        <f t="shared" ca="1" si="60"/>
        <v>168</v>
      </c>
    </row>
    <row r="548" spans="1:13">
      <c r="A548" s="161" t="str">
        <f>VLOOKUP(C548,품목코드!$B$2:$C$293,2,FALSE)</f>
        <v>AL-AFW-00001</v>
      </c>
      <c r="B548" s="144" t="s">
        <v>338</v>
      </c>
      <c r="C548" s="20" t="s">
        <v>386</v>
      </c>
      <c r="D548" s="173" t="s">
        <v>800</v>
      </c>
      <c r="E548" s="21" t="s">
        <v>68</v>
      </c>
      <c r="F548" s="88">
        <v>113300</v>
      </c>
      <c r="G548" s="172">
        <v>2022</v>
      </c>
      <c r="H548" s="164">
        <f t="shared" ca="1" si="62"/>
        <v>44816</v>
      </c>
      <c r="I548" s="161">
        <f t="shared" ca="1" si="61"/>
        <v>42</v>
      </c>
      <c r="J548" s="165">
        <f t="shared" ca="1" si="58"/>
        <v>4758600</v>
      </c>
      <c r="K548" s="164">
        <f t="shared" ca="1" si="59"/>
        <v>44802</v>
      </c>
      <c r="L548" s="164">
        <f t="shared" ca="1" si="63"/>
        <v>44828</v>
      </c>
      <c r="M548" s="161">
        <f t="shared" ca="1" si="60"/>
        <v>26</v>
      </c>
    </row>
    <row r="549" spans="1:13">
      <c r="A549" s="161" t="str">
        <f>VLOOKUP(C549,품목코드!$B$2:$C$293,2,FALSE)</f>
        <v>AL-AFX-00001</v>
      </c>
      <c r="B549" s="144" t="s">
        <v>338</v>
      </c>
      <c r="C549" s="20" t="s">
        <v>388</v>
      </c>
      <c r="D549" s="171" t="s">
        <v>801</v>
      </c>
      <c r="E549" s="21" t="s">
        <v>42</v>
      </c>
      <c r="F549" s="55">
        <v>189200</v>
      </c>
      <c r="G549" s="172">
        <v>2022</v>
      </c>
      <c r="H549" s="164">
        <f t="shared" ca="1" si="62"/>
        <v>44586</v>
      </c>
      <c r="I549" s="161">
        <f t="shared" ca="1" si="61"/>
        <v>30</v>
      </c>
      <c r="J549" s="165">
        <f t="shared" ca="1" si="58"/>
        <v>5676000</v>
      </c>
      <c r="K549" s="164">
        <f t="shared" ca="1" si="59"/>
        <v>44567</v>
      </c>
      <c r="L549" s="164">
        <f t="shared" ca="1" si="63"/>
        <v>44621</v>
      </c>
      <c r="M549" s="161">
        <f t="shared" ca="1" si="60"/>
        <v>54</v>
      </c>
    </row>
    <row r="550" spans="1:13">
      <c r="A550" s="161" t="str">
        <f>VLOOKUP(C550,품목코드!$B$2:$C$293,2,FALSE)</f>
        <v>AM-AFY-00001</v>
      </c>
      <c r="B550" s="20" t="s">
        <v>718</v>
      </c>
      <c r="C550" s="20" t="s">
        <v>391</v>
      </c>
      <c r="D550" s="171" t="s">
        <v>392</v>
      </c>
      <c r="E550" s="21" t="s">
        <v>220</v>
      </c>
      <c r="F550" s="55">
        <v>25000</v>
      </c>
      <c r="G550" s="172">
        <v>2022</v>
      </c>
      <c r="H550" s="164">
        <f t="shared" ca="1" si="62"/>
        <v>44669</v>
      </c>
      <c r="I550" s="161">
        <f t="shared" ca="1" si="61"/>
        <v>33</v>
      </c>
      <c r="J550" s="165">
        <f t="shared" ca="1" si="58"/>
        <v>825000</v>
      </c>
      <c r="K550" s="164">
        <f t="shared" ca="1" si="59"/>
        <v>44651</v>
      </c>
      <c r="L550" s="164">
        <f t="shared" ca="1" si="63"/>
        <v>44689</v>
      </c>
      <c r="M550" s="161">
        <f t="shared" ca="1" si="60"/>
        <v>38</v>
      </c>
    </row>
    <row r="551" spans="1:13">
      <c r="A551" s="161" t="str">
        <f>VLOOKUP(C551,품목코드!$B$2:$C$293,2,FALSE)</f>
        <v>AM-AFZ-00001</v>
      </c>
      <c r="B551" s="20" t="s">
        <v>718</v>
      </c>
      <c r="C551" s="20" t="s">
        <v>393</v>
      </c>
      <c r="D551" s="171" t="s">
        <v>394</v>
      </c>
      <c r="E551" s="21" t="s">
        <v>220</v>
      </c>
      <c r="F551" s="88">
        <v>37400</v>
      </c>
      <c r="G551" s="172">
        <v>2022</v>
      </c>
      <c r="H551" s="164">
        <f t="shared" ca="1" si="62"/>
        <v>44634</v>
      </c>
      <c r="I551" s="161">
        <f t="shared" ca="1" si="61"/>
        <v>43</v>
      </c>
      <c r="J551" s="165">
        <f t="shared" ca="1" si="58"/>
        <v>1608200</v>
      </c>
      <c r="K551" s="164">
        <f t="shared" ca="1" si="59"/>
        <v>44626</v>
      </c>
      <c r="L551" s="164">
        <f t="shared" ca="1" si="63"/>
        <v>44785</v>
      </c>
      <c r="M551" s="161">
        <f t="shared" ca="1" si="60"/>
        <v>159</v>
      </c>
    </row>
    <row r="552" spans="1:13">
      <c r="A552" s="161" t="str">
        <f>VLOOKUP(C552,품목코드!$B$2:$C$293,2,FALSE)</f>
        <v>AM-AGA-00001</v>
      </c>
      <c r="B552" s="20" t="s">
        <v>718</v>
      </c>
      <c r="C552" s="20" t="s">
        <v>395</v>
      </c>
      <c r="D552" s="171" t="s">
        <v>396</v>
      </c>
      <c r="E552" s="21" t="s">
        <v>220</v>
      </c>
      <c r="F552" s="88">
        <v>227700</v>
      </c>
      <c r="G552" s="172">
        <v>2022</v>
      </c>
      <c r="H552" s="164">
        <f t="shared" ca="1" si="62"/>
        <v>44747</v>
      </c>
      <c r="I552" s="161">
        <f t="shared" ca="1" si="61"/>
        <v>17</v>
      </c>
      <c r="J552" s="165">
        <f t="shared" ca="1" si="58"/>
        <v>3870900</v>
      </c>
      <c r="K552" s="164">
        <f t="shared" ca="1" si="59"/>
        <v>44738</v>
      </c>
      <c r="L552" s="164">
        <f t="shared" ca="1" si="63"/>
        <v>44754</v>
      </c>
      <c r="M552" s="161">
        <f t="shared" ca="1" si="60"/>
        <v>16</v>
      </c>
    </row>
    <row r="553" spans="1:13">
      <c r="A553" s="161" t="str">
        <f>VLOOKUP(C553,품목코드!$B$2:$C$293,2,FALSE)</f>
        <v>AM-AGB-00001</v>
      </c>
      <c r="B553" s="20" t="s">
        <v>718</v>
      </c>
      <c r="C553" s="20" t="s">
        <v>397</v>
      </c>
      <c r="D553" s="171" t="s">
        <v>398</v>
      </c>
      <c r="E553" s="21" t="s">
        <v>220</v>
      </c>
      <c r="F553" s="88">
        <v>29700</v>
      </c>
      <c r="G553" s="172">
        <v>2022</v>
      </c>
      <c r="H553" s="164">
        <f t="shared" ca="1" si="62"/>
        <v>44779</v>
      </c>
      <c r="I553" s="161">
        <f t="shared" ca="1" si="61"/>
        <v>20</v>
      </c>
      <c r="J553" s="165">
        <f t="shared" ca="1" si="58"/>
        <v>594000</v>
      </c>
      <c r="K553" s="164">
        <f t="shared" ca="1" si="59"/>
        <v>44769</v>
      </c>
      <c r="L553" s="164">
        <f t="shared" ca="1" si="63"/>
        <v>44935</v>
      </c>
      <c r="M553" s="161">
        <f t="shared" ca="1" si="60"/>
        <v>166</v>
      </c>
    </row>
    <row r="554" spans="1:13">
      <c r="A554" s="161" t="str">
        <f>VLOOKUP(C554,품목코드!$B$2:$C$293,2,FALSE)</f>
        <v>AM-AGC-00001</v>
      </c>
      <c r="B554" s="20" t="s">
        <v>718</v>
      </c>
      <c r="C554" s="20" t="s">
        <v>399</v>
      </c>
      <c r="D554" s="171" t="s">
        <v>400</v>
      </c>
      <c r="E554" s="21" t="s">
        <v>401</v>
      </c>
      <c r="F554" s="88">
        <v>57200</v>
      </c>
      <c r="G554" s="172">
        <v>2022</v>
      </c>
      <c r="H554" s="164">
        <f t="shared" ca="1" si="62"/>
        <v>44762</v>
      </c>
      <c r="I554" s="161">
        <f t="shared" ca="1" si="61"/>
        <v>34</v>
      </c>
      <c r="J554" s="165">
        <f t="shared" ca="1" si="58"/>
        <v>1944800</v>
      </c>
      <c r="K554" s="164">
        <f t="shared" ca="1" si="59"/>
        <v>44762</v>
      </c>
      <c r="L554" s="164">
        <f t="shared" ca="1" si="63"/>
        <v>44870</v>
      </c>
      <c r="M554" s="161">
        <f t="shared" ca="1" si="60"/>
        <v>108</v>
      </c>
    </row>
    <row r="555" spans="1:13">
      <c r="A555" s="161" t="str">
        <f>VLOOKUP(C555,품목코드!$B$2:$C$293,2,FALSE)</f>
        <v>AM-AGD-00001</v>
      </c>
      <c r="B555" s="20" t="s">
        <v>718</v>
      </c>
      <c r="C555" s="21" t="s">
        <v>402</v>
      </c>
      <c r="D555" s="171" t="s">
        <v>403</v>
      </c>
      <c r="E555" s="21" t="s">
        <v>401</v>
      </c>
      <c r="F555" s="88">
        <v>45100</v>
      </c>
      <c r="G555" s="172">
        <v>2022</v>
      </c>
      <c r="H555" s="164">
        <f t="shared" ca="1" si="62"/>
        <v>44852</v>
      </c>
      <c r="I555" s="161">
        <f t="shared" ca="1" si="61"/>
        <v>28</v>
      </c>
      <c r="J555" s="165">
        <f t="shared" ca="1" si="58"/>
        <v>1262800</v>
      </c>
      <c r="K555" s="164">
        <f t="shared" ca="1" si="59"/>
        <v>44828</v>
      </c>
      <c r="L555" s="164">
        <f t="shared" ca="1" si="63"/>
        <v>44893</v>
      </c>
      <c r="M555" s="161">
        <f t="shared" ca="1" si="60"/>
        <v>65</v>
      </c>
    </row>
    <row r="556" spans="1:13">
      <c r="A556" s="161" t="str">
        <f>VLOOKUP(C556,품목코드!$B$2:$C$293,2,FALSE)</f>
        <v>AM-AGE-00001</v>
      </c>
      <c r="B556" s="20" t="s">
        <v>718</v>
      </c>
      <c r="C556" s="20" t="s">
        <v>404</v>
      </c>
      <c r="D556" s="171" t="s">
        <v>405</v>
      </c>
      <c r="E556" s="21" t="s">
        <v>401</v>
      </c>
      <c r="F556" s="88">
        <v>27500</v>
      </c>
      <c r="G556" s="172">
        <v>2022</v>
      </c>
      <c r="H556" s="164">
        <f t="shared" ca="1" si="62"/>
        <v>44653</v>
      </c>
      <c r="I556" s="161">
        <f t="shared" ca="1" si="61"/>
        <v>40</v>
      </c>
      <c r="J556" s="165">
        <f t="shared" ca="1" si="58"/>
        <v>1100000</v>
      </c>
      <c r="K556" s="164">
        <f t="shared" ca="1" si="59"/>
        <v>44643</v>
      </c>
      <c r="L556" s="164">
        <f t="shared" ca="1" si="63"/>
        <v>44668</v>
      </c>
      <c r="M556" s="161">
        <f t="shared" ca="1" si="60"/>
        <v>25</v>
      </c>
    </row>
    <row r="557" spans="1:13">
      <c r="A557" s="161" t="str">
        <f>VLOOKUP(C557,품목코드!$B$2:$C$293,2,FALSE)</f>
        <v>AM-AGF-00001</v>
      </c>
      <c r="B557" s="20" t="s">
        <v>718</v>
      </c>
      <c r="C557" s="20" t="s">
        <v>406</v>
      </c>
      <c r="D557" s="171" t="s">
        <v>407</v>
      </c>
      <c r="E557" s="21" t="s">
        <v>220</v>
      </c>
      <c r="F557" s="88">
        <v>34760</v>
      </c>
      <c r="G557" s="172">
        <v>2022</v>
      </c>
      <c r="H557" s="164">
        <f t="shared" ca="1" si="62"/>
        <v>44664</v>
      </c>
      <c r="I557" s="161">
        <f t="shared" ca="1" si="61"/>
        <v>2</v>
      </c>
      <c r="J557" s="165">
        <f t="shared" ca="1" si="58"/>
        <v>69520</v>
      </c>
      <c r="K557" s="164">
        <f t="shared" ca="1" si="59"/>
        <v>44651</v>
      </c>
      <c r="L557" s="164">
        <f t="shared" ca="1" si="63"/>
        <v>44718</v>
      </c>
      <c r="M557" s="161">
        <f t="shared" ca="1" si="60"/>
        <v>67</v>
      </c>
    </row>
    <row r="558" spans="1:13">
      <c r="A558" s="161" t="str">
        <f>VLOOKUP(C558,품목코드!$B$2:$C$293,2,FALSE)</f>
        <v>AM-AGG-00001</v>
      </c>
      <c r="B558" s="20" t="s">
        <v>718</v>
      </c>
      <c r="C558" s="20" t="s">
        <v>408</v>
      </c>
      <c r="D558" s="173" t="s">
        <v>409</v>
      </c>
      <c r="E558" s="21" t="s">
        <v>220</v>
      </c>
      <c r="F558" s="88">
        <v>55000</v>
      </c>
      <c r="G558" s="172">
        <v>2022</v>
      </c>
      <c r="H558" s="164">
        <f t="shared" ca="1" si="62"/>
        <v>44811</v>
      </c>
      <c r="I558" s="161">
        <f t="shared" ca="1" si="61"/>
        <v>9</v>
      </c>
      <c r="J558" s="165">
        <f t="shared" ca="1" si="58"/>
        <v>495000</v>
      </c>
      <c r="K558" s="164">
        <f t="shared" ca="1" si="59"/>
        <v>44793</v>
      </c>
      <c r="L558" s="164">
        <f t="shared" ca="1" si="63"/>
        <v>44954</v>
      </c>
      <c r="M558" s="161">
        <f t="shared" ca="1" si="60"/>
        <v>161</v>
      </c>
    </row>
    <row r="559" spans="1:13">
      <c r="A559" s="161" t="str">
        <f>VLOOKUP(C559,품목코드!$B$2:$C$293,2,FALSE)</f>
        <v>AM-AGH-00001</v>
      </c>
      <c r="B559" s="20" t="s">
        <v>718</v>
      </c>
      <c r="C559" s="21" t="s">
        <v>410</v>
      </c>
      <c r="D559" s="173" t="s">
        <v>411</v>
      </c>
      <c r="E559" s="21" t="s">
        <v>401</v>
      </c>
      <c r="F559" s="88">
        <v>718300</v>
      </c>
      <c r="G559" s="172">
        <v>2022</v>
      </c>
      <c r="H559" s="164">
        <f t="shared" ca="1" si="62"/>
        <v>44812</v>
      </c>
      <c r="I559" s="161">
        <f t="shared" ca="1" si="61"/>
        <v>49</v>
      </c>
      <c r="J559" s="165">
        <f t="shared" ca="1" si="58"/>
        <v>35196700</v>
      </c>
      <c r="K559" s="164">
        <f t="shared" ca="1" si="59"/>
        <v>44804</v>
      </c>
      <c r="L559" s="164">
        <f t="shared" ca="1" si="63"/>
        <v>44824</v>
      </c>
      <c r="M559" s="161">
        <f t="shared" ca="1" si="60"/>
        <v>20</v>
      </c>
    </row>
    <row r="560" spans="1:13">
      <c r="A560" s="161" t="str">
        <f>VLOOKUP(C560,품목코드!$B$2:$C$293,2,FALSE)</f>
        <v>AM-AGI-00001</v>
      </c>
      <c r="B560" s="20" t="s">
        <v>718</v>
      </c>
      <c r="C560" s="20" t="s">
        <v>412</v>
      </c>
      <c r="D560" s="171" t="s">
        <v>413</v>
      </c>
      <c r="E560" s="21" t="s">
        <v>341</v>
      </c>
      <c r="F560" s="88">
        <v>520</v>
      </c>
      <c r="G560" s="172">
        <v>2022</v>
      </c>
      <c r="H560" s="164">
        <f t="shared" ca="1" si="62"/>
        <v>44574</v>
      </c>
      <c r="I560" s="161">
        <f t="shared" ca="1" si="61"/>
        <v>31</v>
      </c>
      <c r="J560" s="165">
        <f t="shared" ca="1" si="58"/>
        <v>16120</v>
      </c>
      <c r="K560" s="164">
        <f t="shared" ca="1" si="59"/>
        <v>44544</v>
      </c>
      <c r="L560" s="164">
        <f t="shared" ca="1" si="63"/>
        <v>44557</v>
      </c>
      <c r="M560" s="161">
        <f t="shared" ca="1" si="60"/>
        <v>13</v>
      </c>
    </row>
    <row r="561" spans="1:13">
      <c r="A561" s="161" t="str">
        <f>VLOOKUP(C561,품목코드!$B$2:$C$293,2,FALSE)</f>
        <v>AM-AGJ-00001</v>
      </c>
      <c r="B561" s="20" t="s">
        <v>718</v>
      </c>
      <c r="C561" s="20" t="s">
        <v>414</v>
      </c>
      <c r="D561" s="171" t="s">
        <v>415</v>
      </c>
      <c r="E561" s="21" t="s">
        <v>341</v>
      </c>
      <c r="F561" s="88">
        <v>520</v>
      </c>
      <c r="G561" s="172">
        <v>2022</v>
      </c>
      <c r="H561" s="164">
        <f t="shared" ca="1" si="62"/>
        <v>44678</v>
      </c>
      <c r="I561" s="161">
        <f t="shared" ca="1" si="61"/>
        <v>49</v>
      </c>
      <c r="J561" s="165">
        <f t="shared" ca="1" si="58"/>
        <v>25480</v>
      </c>
      <c r="K561" s="164">
        <f t="shared" ca="1" si="59"/>
        <v>44667</v>
      </c>
      <c r="L561" s="164">
        <f t="shared" ca="1" si="63"/>
        <v>44694</v>
      </c>
      <c r="M561" s="161">
        <f t="shared" ca="1" si="60"/>
        <v>27</v>
      </c>
    </row>
    <row r="562" spans="1:13">
      <c r="A562" s="161" t="str">
        <f>VLOOKUP(C562,품목코드!$B$2:$C$293,2,FALSE)</f>
        <v>AM-AGK-00001</v>
      </c>
      <c r="B562" s="20" t="s">
        <v>718</v>
      </c>
      <c r="C562" s="20" t="s">
        <v>416</v>
      </c>
      <c r="D562" s="171" t="s">
        <v>417</v>
      </c>
      <c r="E562" s="21" t="s">
        <v>418</v>
      </c>
      <c r="F562" s="88">
        <v>13300</v>
      </c>
      <c r="G562" s="172">
        <v>2022</v>
      </c>
      <c r="H562" s="164">
        <f t="shared" ca="1" si="62"/>
        <v>44637</v>
      </c>
      <c r="I562" s="161">
        <f t="shared" ca="1" si="61"/>
        <v>43</v>
      </c>
      <c r="J562" s="165">
        <f t="shared" ca="1" si="58"/>
        <v>571900</v>
      </c>
      <c r="K562" s="164">
        <f t="shared" ca="1" si="59"/>
        <v>44609</v>
      </c>
      <c r="L562" s="164">
        <f t="shared" ca="1" si="63"/>
        <v>44686</v>
      </c>
      <c r="M562" s="161">
        <f t="shared" ca="1" si="60"/>
        <v>77</v>
      </c>
    </row>
    <row r="563" spans="1:13">
      <c r="A563" s="161" t="str">
        <f>VLOOKUP(C563,품목코드!$B$2:$C$293,2,FALSE)</f>
        <v>AM-AGL-00001</v>
      </c>
      <c r="B563" s="20" t="s">
        <v>718</v>
      </c>
      <c r="C563" s="20" t="s">
        <v>719</v>
      </c>
      <c r="D563" s="171" t="s">
        <v>720</v>
      </c>
      <c r="E563" s="20" t="s">
        <v>114</v>
      </c>
      <c r="F563" s="88">
        <v>22200</v>
      </c>
      <c r="G563" s="172">
        <v>2022</v>
      </c>
      <c r="H563" s="164">
        <f t="shared" ca="1" si="62"/>
        <v>44740</v>
      </c>
      <c r="I563" s="161">
        <f t="shared" ca="1" si="61"/>
        <v>47</v>
      </c>
      <c r="J563" s="165">
        <f t="shared" ca="1" si="58"/>
        <v>1043400</v>
      </c>
      <c r="K563" s="164">
        <f t="shared" ca="1" si="59"/>
        <v>44735</v>
      </c>
      <c r="L563" s="164">
        <f t="shared" ca="1" si="63"/>
        <v>44800</v>
      </c>
      <c r="M563" s="161">
        <f t="shared" ca="1" si="60"/>
        <v>65</v>
      </c>
    </row>
    <row r="564" spans="1:13">
      <c r="A564" s="161" t="str">
        <f>VLOOKUP(C564,품목코드!$B$2:$C$293,2,FALSE)</f>
        <v>AN-AGM-00001</v>
      </c>
      <c r="B564" s="21" t="s">
        <v>421</v>
      </c>
      <c r="C564" s="20" t="s">
        <v>422</v>
      </c>
      <c r="D564" s="171" t="s">
        <v>423</v>
      </c>
      <c r="E564" s="20" t="s">
        <v>16</v>
      </c>
      <c r="F564" s="88">
        <v>18100</v>
      </c>
      <c r="G564" s="172">
        <v>2022</v>
      </c>
      <c r="H564" s="164">
        <f t="shared" ca="1" si="62"/>
        <v>44720</v>
      </c>
      <c r="I564" s="161">
        <f t="shared" ca="1" si="61"/>
        <v>38</v>
      </c>
      <c r="J564" s="165">
        <f t="shared" ca="1" si="58"/>
        <v>687800</v>
      </c>
      <c r="K564" s="164">
        <f t="shared" ca="1" si="59"/>
        <v>44715</v>
      </c>
      <c r="L564" s="164">
        <f t="shared" ca="1" si="63"/>
        <v>44871</v>
      </c>
      <c r="M564" s="161">
        <f t="shared" ca="1" si="60"/>
        <v>156</v>
      </c>
    </row>
    <row r="565" spans="1:13">
      <c r="A565" s="161" t="str">
        <f>VLOOKUP(C565,품목코드!$B$2:$C$293,2,FALSE)</f>
        <v>AN-AGN-00001</v>
      </c>
      <c r="B565" s="21" t="s">
        <v>421</v>
      </c>
      <c r="C565" s="20" t="s">
        <v>424</v>
      </c>
      <c r="D565" s="171" t="s">
        <v>425</v>
      </c>
      <c r="E565" s="20" t="s">
        <v>16</v>
      </c>
      <c r="F565" s="88">
        <v>9400</v>
      </c>
      <c r="G565" s="172">
        <v>2022</v>
      </c>
      <c r="H565" s="164">
        <f t="shared" ca="1" si="62"/>
        <v>44916</v>
      </c>
      <c r="I565" s="161">
        <f t="shared" ca="1" si="61"/>
        <v>49</v>
      </c>
      <c r="J565" s="165">
        <f t="shared" ca="1" si="58"/>
        <v>460600</v>
      </c>
      <c r="K565" s="164">
        <f t="shared" ca="1" si="59"/>
        <v>44912</v>
      </c>
      <c r="L565" s="164">
        <f t="shared" ca="1" si="63"/>
        <v>45070</v>
      </c>
      <c r="M565" s="161">
        <f t="shared" ca="1" si="60"/>
        <v>158</v>
      </c>
    </row>
    <row r="566" spans="1:13">
      <c r="A566" s="161" t="str">
        <f>VLOOKUP(C566,품목코드!$B$2:$C$293,2,FALSE)</f>
        <v>AN-AGO-00001</v>
      </c>
      <c r="B566" s="21" t="s">
        <v>421</v>
      </c>
      <c r="C566" s="20" t="s">
        <v>428</v>
      </c>
      <c r="D566" s="173" t="s">
        <v>802</v>
      </c>
      <c r="E566" s="20" t="s">
        <v>114</v>
      </c>
      <c r="F566" s="88">
        <v>4900</v>
      </c>
      <c r="G566" s="172">
        <v>2022</v>
      </c>
      <c r="H566" s="164">
        <f t="shared" ca="1" si="62"/>
        <v>44661</v>
      </c>
      <c r="I566" s="161">
        <f t="shared" ca="1" si="61"/>
        <v>29</v>
      </c>
      <c r="J566" s="165">
        <f t="shared" ca="1" si="58"/>
        <v>142100</v>
      </c>
      <c r="K566" s="164">
        <f t="shared" ca="1" si="59"/>
        <v>44651</v>
      </c>
      <c r="L566" s="164">
        <f t="shared" ca="1" si="63"/>
        <v>44745</v>
      </c>
      <c r="M566" s="161">
        <f t="shared" ca="1" si="60"/>
        <v>94</v>
      </c>
    </row>
    <row r="567" spans="1:13">
      <c r="A567" s="161" t="str">
        <f>VLOOKUP(C567,품목코드!$B$2:$C$293,2,FALSE)</f>
        <v>AN-AGP-00001</v>
      </c>
      <c r="B567" s="21" t="s">
        <v>421</v>
      </c>
      <c r="C567" s="20" t="s">
        <v>430</v>
      </c>
      <c r="D567" s="171" t="s">
        <v>431</v>
      </c>
      <c r="E567" s="20" t="s">
        <v>16</v>
      </c>
      <c r="F567" s="88">
        <v>2330</v>
      </c>
      <c r="G567" s="172">
        <v>2022</v>
      </c>
      <c r="H567" s="164">
        <f t="shared" ca="1" si="62"/>
        <v>44889</v>
      </c>
      <c r="I567" s="161">
        <f t="shared" ca="1" si="61"/>
        <v>13</v>
      </c>
      <c r="J567" s="165">
        <f t="shared" ca="1" si="58"/>
        <v>30290</v>
      </c>
      <c r="K567" s="164">
        <f t="shared" ca="1" si="59"/>
        <v>44873</v>
      </c>
      <c r="L567" s="164">
        <f t="shared" ca="1" si="63"/>
        <v>45014</v>
      </c>
      <c r="M567" s="161">
        <f t="shared" ca="1" si="60"/>
        <v>141</v>
      </c>
    </row>
    <row r="568" spans="1:13">
      <c r="A568" s="161" t="str">
        <f>VLOOKUP(C568,품목코드!$B$2:$C$293,2,FALSE)</f>
        <v>AN-AGQ-00001</v>
      </c>
      <c r="B568" s="21" t="s">
        <v>421</v>
      </c>
      <c r="C568" s="20" t="s">
        <v>432</v>
      </c>
      <c r="D568" s="173" t="s">
        <v>433</v>
      </c>
      <c r="E568" s="21" t="s">
        <v>16</v>
      </c>
      <c r="F568" s="88">
        <v>7070</v>
      </c>
      <c r="G568" s="172">
        <v>2022</v>
      </c>
      <c r="H568" s="164">
        <f t="shared" ca="1" si="62"/>
        <v>44657</v>
      </c>
      <c r="I568" s="161">
        <f t="shared" ca="1" si="61"/>
        <v>45</v>
      </c>
      <c r="J568" s="165">
        <f t="shared" ca="1" si="58"/>
        <v>318150</v>
      </c>
      <c r="K568" s="164">
        <f t="shared" ca="1" si="59"/>
        <v>44653</v>
      </c>
      <c r="L568" s="164">
        <f t="shared" ca="1" si="63"/>
        <v>44810</v>
      </c>
      <c r="M568" s="161">
        <f t="shared" ca="1" si="60"/>
        <v>157</v>
      </c>
    </row>
    <row r="569" spans="1:13">
      <c r="A569" s="161" t="str">
        <f>VLOOKUP(C569,품목코드!$B$2:$C$293,2,FALSE)</f>
        <v>AN-AGR-00001</v>
      </c>
      <c r="B569" s="21" t="s">
        <v>421</v>
      </c>
      <c r="C569" s="20" t="s">
        <v>434</v>
      </c>
      <c r="D569" s="171" t="s">
        <v>435</v>
      </c>
      <c r="E569" s="20" t="s">
        <v>114</v>
      </c>
      <c r="F569" s="88">
        <v>2330</v>
      </c>
      <c r="G569" s="172">
        <v>2022</v>
      </c>
      <c r="H569" s="164">
        <f t="shared" ca="1" si="62"/>
        <v>44780</v>
      </c>
      <c r="I569" s="161">
        <f t="shared" ca="1" si="61"/>
        <v>13</v>
      </c>
      <c r="J569" s="165">
        <f t="shared" ca="1" si="58"/>
        <v>30290</v>
      </c>
      <c r="K569" s="164">
        <f t="shared" ca="1" si="59"/>
        <v>44769</v>
      </c>
      <c r="L569" s="164">
        <f t="shared" ca="1" si="63"/>
        <v>44930</v>
      </c>
      <c r="M569" s="161">
        <f t="shared" ca="1" si="60"/>
        <v>161</v>
      </c>
    </row>
    <row r="570" spans="1:13">
      <c r="A570" s="161" t="str">
        <f>VLOOKUP(C570,품목코드!$B$2:$C$293,2,FALSE)</f>
        <v>AN-AHQ-00001</v>
      </c>
      <c r="B570" s="21" t="s">
        <v>421</v>
      </c>
      <c r="C570" s="21" t="s">
        <v>721</v>
      </c>
      <c r="D570" s="173" t="s">
        <v>722</v>
      </c>
      <c r="E570" s="20" t="s">
        <v>16</v>
      </c>
      <c r="F570" s="55">
        <v>6559</v>
      </c>
      <c r="G570" s="172">
        <v>2022</v>
      </c>
      <c r="H570" s="164">
        <f t="shared" ca="1" si="62"/>
        <v>44819</v>
      </c>
      <c r="I570" s="161">
        <f t="shared" ca="1" si="61"/>
        <v>25</v>
      </c>
      <c r="J570" s="165">
        <f t="shared" ca="1" si="58"/>
        <v>163975</v>
      </c>
      <c r="K570" s="164">
        <f t="shared" ca="1" si="59"/>
        <v>44799</v>
      </c>
      <c r="L570" s="164">
        <f t="shared" ca="1" si="63"/>
        <v>44908</v>
      </c>
      <c r="M570" s="161">
        <f t="shared" ca="1" si="60"/>
        <v>109</v>
      </c>
    </row>
    <row r="571" spans="1:13">
      <c r="A571" s="161" t="str">
        <f>VLOOKUP(C571,품목코드!$B$2:$C$293,2,FALSE)</f>
        <v>AO-AGT-00001</v>
      </c>
      <c r="B571" s="20" t="s">
        <v>438</v>
      </c>
      <c r="C571" s="20" t="s">
        <v>442</v>
      </c>
      <c r="D571" s="173" t="s">
        <v>443</v>
      </c>
      <c r="E571" s="21" t="s">
        <v>441</v>
      </c>
      <c r="F571" s="88">
        <v>46220</v>
      </c>
      <c r="G571" s="172">
        <v>2022</v>
      </c>
      <c r="H571" s="164">
        <f t="shared" ca="1" si="62"/>
        <v>44799</v>
      </c>
      <c r="I571" s="161">
        <f t="shared" ca="1" si="61"/>
        <v>30</v>
      </c>
      <c r="J571" s="165">
        <f t="shared" ca="1" si="58"/>
        <v>1386600</v>
      </c>
      <c r="K571" s="164">
        <f t="shared" ca="1" si="59"/>
        <v>44790</v>
      </c>
      <c r="L571" s="164">
        <f t="shared" ca="1" si="63"/>
        <v>44865</v>
      </c>
      <c r="M571" s="161">
        <f t="shared" ca="1" si="60"/>
        <v>75</v>
      </c>
    </row>
    <row r="572" spans="1:13">
      <c r="A572" s="161" t="str">
        <f>VLOOKUP(C572,품목코드!$B$2:$C$293,2,FALSE)</f>
        <v>AO-AGU-00001</v>
      </c>
      <c r="B572" s="20" t="s">
        <v>438</v>
      </c>
      <c r="C572" s="20" t="s">
        <v>444</v>
      </c>
      <c r="D572" s="171" t="s">
        <v>445</v>
      </c>
      <c r="E572" s="21" t="s">
        <v>441</v>
      </c>
      <c r="F572" s="88">
        <v>60220</v>
      </c>
      <c r="G572" s="172">
        <v>2022</v>
      </c>
      <c r="H572" s="164">
        <f t="shared" ca="1" si="62"/>
        <v>44705</v>
      </c>
      <c r="I572" s="161">
        <f t="shared" ca="1" si="61"/>
        <v>20</v>
      </c>
      <c r="J572" s="165">
        <f t="shared" ca="1" si="58"/>
        <v>1204400</v>
      </c>
      <c r="K572" s="164">
        <f t="shared" ca="1" si="59"/>
        <v>44678</v>
      </c>
      <c r="L572" s="164">
        <f t="shared" ca="1" si="63"/>
        <v>44748</v>
      </c>
      <c r="M572" s="161">
        <f t="shared" ca="1" si="60"/>
        <v>70</v>
      </c>
    </row>
    <row r="573" spans="1:13">
      <c r="A573" s="161" t="str">
        <f>VLOOKUP(C573,품목코드!$B$2:$C$293,2,FALSE)</f>
        <v>AO-AGV-00001</v>
      </c>
      <c r="B573" s="20" t="s">
        <v>438</v>
      </c>
      <c r="C573" s="20" t="s">
        <v>446</v>
      </c>
      <c r="D573" s="171" t="s">
        <v>447</v>
      </c>
      <c r="E573" s="21" t="s">
        <v>441</v>
      </c>
      <c r="F573" s="55">
        <v>82200</v>
      </c>
      <c r="G573" s="172">
        <v>2022</v>
      </c>
      <c r="H573" s="164">
        <f t="shared" ca="1" si="62"/>
        <v>44735</v>
      </c>
      <c r="I573" s="161">
        <f t="shared" ca="1" si="61"/>
        <v>22</v>
      </c>
      <c r="J573" s="165">
        <f t="shared" ca="1" si="58"/>
        <v>1808400</v>
      </c>
      <c r="K573" s="164">
        <f t="shared" ca="1" si="59"/>
        <v>44706</v>
      </c>
      <c r="L573" s="164">
        <f t="shared" ca="1" si="63"/>
        <v>44764</v>
      </c>
      <c r="M573" s="161">
        <f t="shared" ca="1" si="60"/>
        <v>58</v>
      </c>
    </row>
    <row r="574" spans="1:13">
      <c r="A574" s="161" t="str">
        <f>VLOOKUP(C574,품목코드!$B$2:$C$293,2,FALSE)</f>
        <v>AO-AGW-00001</v>
      </c>
      <c r="B574" s="20" t="s">
        <v>438</v>
      </c>
      <c r="C574" s="21" t="s">
        <v>448</v>
      </c>
      <c r="D574" s="173" t="s">
        <v>449</v>
      </c>
      <c r="E574" s="20" t="s">
        <v>95</v>
      </c>
      <c r="F574" s="88">
        <v>2640000</v>
      </c>
      <c r="G574" s="172">
        <v>2022</v>
      </c>
      <c r="H574" s="164">
        <f t="shared" ca="1" si="62"/>
        <v>44737</v>
      </c>
      <c r="I574" s="161">
        <f t="shared" ca="1" si="61"/>
        <v>38</v>
      </c>
      <c r="J574" s="165">
        <f t="shared" ref="J574:J586" ca="1" si="64">F574*I574</f>
        <v>100320000</v>
      </c>
      <c r="K574" s="164">
        <f t="shared" ref="K574:K586" ca="1" si="65">H574 - RANDBETWEEN(0, 30)</f>
        <v>44731</v>
      </c>
      <c r="L574" s="164">
        <f t="shared" ca="1" si="63"/>
        <v>44815</v>
      </c>
      <c r="M574" s="161">
        <f t="shared" ref="M574:M586" ca="1" si="66">L574-K574</f>
        <v>84</v>
      </c>
    </row>
    <row r="575" spans="1:13">
      <c r="A575" s="161" t="str">
        <f>VLOOKUP(C575,품목코드!$B$2:$C$293,2,FALSE)</f>
        <v>AO-AGX-00001</v>
      </c>
      <c r="B575" s="20" t="s">
        <v>438</v>
      </c>
      <c r="C575" s="21" t="s">
        <v>450</v>
      </c>
      <c r="D575" s="173" t="s">
        <v>451</v>
      </c>
      <c r="E575" s="20" t="s">
        <v>95</v>
      </c>
      <c r="F575" s="88">
        <v>1365000</v>
      </c>
      <c r="G575" s="172">
        <v>2022</v>
      </c>
      <c r="H575" s="164">
        <f t="shared" ca="1" si="62"/>
        <v>44902</v>
      </c>
      <c r="I575" s="161">
        <f t="shared" ca="1" si="61"/>
        <v>17</v>
      </c>
      <c r="J575" s="165">
        <f t="shared" ca="1" si="64"/>
        <v>23205000</v>
      </c>
      <c r="K575" s="164">
        <f t="shared" ca="1" si="65"/>
        <v>44889</v>
      </c>
      <c r="L575" s="164">
        <f t="shared" ca="1" si="63"/>
        <v>44990</v>
      </c>
      <c r="M575" s="161">
        <f t="shared" ca="1" si="66"/>
        <v>101</v>
      </c>
    </row>
    <row r="576" spans="1:13">
      <c r="A576" s="161" t="str">
        <f>VLOOKUP(C576,품목코드!$B$2:$C$293,2,FALSE)</f>
        <v>AO-AGY-00001</v>
      </c>
      <c r="B576" s="20" t="s">
        <v>438</v>
      </c>
      <c r="C576" s="20" t="s">
        <v>452</v>
      </c>
      <c r="D576" s="171" t="s">
        <v>453</v>
      </c>
      <c r="E576" s="21" t="s">
        <v>441</v>
      </c>
      <c r="F576" s="88">
        <v>131840</v>
      </c>
      <c r="G576" s="172">
        <v>2022</v>
      </c>
      <c r="H576" s="164">
        <f t="shared" ca="1" si="62"/>
        <v>44820</v>
      </c>
      <c r="I576" s="161">
        <f t="shared" ca="1" si="61"/>
        <v>10</v>
      </c>
      <c r="J576" s="165">
        <f t="shared" ca="1" si="64"/>
        <v>1318400</v>
      </c>
      <c r="K576" s="164">
        <f t="shared" ca="1" si="65"/>
        <v>44806</v>
      </c>
      <c r="L576" s="164">
        <f t="shared" ca="1" si="63"/>
        <v>44903</v>
      </c>
      <c r="M576" s="161">
        <f t="shared" ca="1" si="66"/>
        <v>97</v>
      </c>
    </row>
    <row r="577" spans="1:13">
      <c r="A577" s="161" t="str">
        <f>VLOOKUP(C577,품목코드!$B$2:$C$293,2,FALSE)</f>
        <v>AO-AGZ-00001</v>
      </c>
      <c r="B577" s="20" t="s">
        <v>438</v>
      </c>
      <c r="C577" s="20" t="s">
        <v>454</v>
      </c>
      <c r="D577" s="171" t="s">
        <v>455</v>
      </c>
      <c r="E577" s="20" t="s">
        <v>95</v>
      </c>
      <c r="F577" s="88">
        <v>2346000</v>
      </c>
      <c r="G577" s="172">
        <v>2022</v>
      </c>
      <c r="H577" s="164">
        <f t="shared" ca="1" si="62"/>
        <v>44791</v>
      </c>
      <c r="I577" s="161">
        <f t="shared" ca="1" si="61"/>
        <v>30</v>
      </c>
      <c r="J577" s="165">
        <f t="shared" ca="1" si="64"/>
        <v>70380000</v>
      </c>
      <c r="K577" s="164">
        <f t="shared" ca="1" si="65"/>
        <v>44777</v>
      </c>
      <c r="L577" s="164">
        <f t="shared" ca="1" si="63"/>
        <v>44854</v>
      </c>
      <c r="M577" s="161">
        <f t="shared" ca="1" si="66"/>
        <v>77</v>
      </c>
    </row>
    <row r="578" spans="1:13">
      <c r="A578" s="161" t="str">
        <f>VLOOKUP(C578,품목코드!$B$2:$C$293,2,FALSE)</f>
        <v>AO-AHA-00001</v>
      </c>
      <c r="B578" s="20" t="s">
        <v>438</v>
      </c>
      <c r="C578" s="20" t="s">
        <v>456</v>
      </c>
      <c r="D578" s="171" t="s">
        <v>457</v>
      </c>
      <c r="E578" s="20" t="s">
        <v>95</v>
      </c>
      <c r="F578" s="88">
        <v>788000</v>
      </c>
      <c r="G578" s="172">
        <v>2022</v>
      </c>
      <c r="H578" s="164">
        <f t="shared" ca="1" si="62"/>
        <v>44912</v>
      </c>
      <c r="I578" s="161">
        <f t="shared" ca="1" si="61"/>
        <v>6</v>
      </c>
      <c r="J578" s="165">
        <f t="shared" ca="1" si="64"/>
        <v>4728000</v>
      </c>
      <c r="K578" s="164">
        <f t="shared" ca="1" si="65"/>
        <v>44907</v>
      </c>
      <c r="L578" s="164">
        <f t="shared" ca="1" si="63"/>
        <v>44916</v>
      </c>
      <c r="M578" s="161">
        <f t="shared" ca="1" si="66"/>
        <v>9</v>
      </c>
    </row>
    <row r="579" spans="1:13">
      <c r="A579" s="161" t="str">
        <f>VLOOKUP(C579,품목코드!$B$2:$C$293,2,FALSE)</f>
        <v>AO-AHB-00001</v>
      </c>
      <c r="B579" s="20" t="s">
        <v>438</v>
      </c>
      <c r="C579" s="20" t="s">
        <v>458</v>
      </c>
      <c r="D579" s="171" t="s">
        <v>459</v>
      </c>
      <c r="E579" s="20" t="s">
        <v>16</v>
      </c>
      <c r="F579" s="88">
        <v>6500</v>
      </c>
      <c r="G579" s="172">
        <v>2022</v>
      </c>
      <c r="H579" s="164">
        <f t="shared" ca="1" si="62"/>
        <v>44642</v>
      </c>
      <c r="I579" s="161">
        <f t="shared" ref="I579:I642" ca="1" si="67">RANDBETWEEN(0, 50)</f>
        <v>31</v>
      </c>
      <c r="J579" s="165">
        <f t="shared" ca="1" si="64"/>
        <v>201500</v>
      </c>
      <c r="K579" s="164">
        <f t="shared" ca="1" si="65"/>
        <v>44625</v>
      </c>
      <c r="L579" s="164">
        <f t="shared" ca="1" si="63"/>
        <v>44760</v>
      </c>
      <c r="M579" s="161">
        <f t="shared" ca="1" si="66"/>
        <v>135</v>
      </c>
    </row>
    <row r="580" spans="1:13">
      <c r="A580" s="161" t="str">
        <f>VLOOKUP(C580,품목코드!$B$2:$C$293,2,FALSE)</f>
        <v>AO-AHC-00001</v>
      </c>
      <c r="B580" s="20" t="s">
        <v>438</v>
      </c>
      <c r="C580" s="20" t="s">
        <v>460</v>
      </c>
      <c r="D580" s="171" t="s">
        <v>461</v>
      </c>
      <c r="E580" s="20" t="s">
        <v>95</v>
      </c>
      <c r="F580" s="88">
        <v>1684620</v>
      </c>
      <c r="G580" s="172">
        <v>2022</v>
      </c>
      <c r="H580" s="164">
        <f t="shared" ca="1" si="62"/>
        <v>44629</v>
      </c>
      <c r="I580" s="161">
        <f t="shared" ca="1" si="67"/>
        <v>12</v>
      </c>
      <c r="J580" s="165">
        <f t="shared" ca="1" si="64"/>
        <v>20215440</v>
      </c>
      <c r="K580" s="164">
        <f t="shared" ca="1" si="65"/>
        <v>44627</v>
      </c>
      <c r="L580" s="164">
        <f t="shared" ca="1" si="63"/>
        <v>44709</v>
      </c>
      <c r="M580" s="161">
        <f t="shared" ca="1" si="66"/>
        <v>82</v>
      </c>
    </row>
    <row r="581" spans="1:13">
      <c r="A581" s="161" t="str">
        <f>VLOOKUP(C581,품목코드!$B$2:$C$293,2,FALSE)</f>
        <v>AP-AHD-00001</v>
      </c>
      <c r="B581" s="21" t="s">
        <v>462</v>
      </c>
      <c r="C581" s="20" t="s">
        <v>465</v>
      </c>
      <c r="D581" s="171" t="s">
        <v>723</v>
      </c>
      <c r="E581" s="21" t="s">
        <v>280</v>
      </c>
      <c r="F581" s="88">
        <v>980000</v>
      </c>
      <c r="G581" s="172">
        <v>2022</v>
      </c>
      <c r="H581" s="164">
        <f t="shared" ca="1" si="62"/>
        <v>44570</v>
      </c>
      <c r="I581" s="161">
        <f t="shared" ca="1" si="67"/>
        <v>7</v>
      </c>
      <c r="J581" s="165">
        <f t="shared" ca="1" si="64"/>
        <v>6860000</v>
      </c>
      <c r="K581" s="164">
        <f t="shared" ca="1" si="65"/>
        <v>44569</v>
      </c>
      <c r="L581" s="164">
        <f t="shared" ca="1" si="63"/>
        <v>44586</v>
      </c>
      <c r="M581" s="161">
        <f t="shared" ca="1" si="66"/>
        <v>17</v>
      </c>
    </row>
    <row r="582" spans="1:13">
      <c r="A582" s="161" t="str">
        <f>VLOOKUP(C582,품목코드!$B$2:$C$293,2,FALSE)</f>
        <v>AP-AHE-00001</v>
      </c>
      <c r="B582" s="21" t="s">
        <v>462</v>
      </c>
      <c r="C582" s="21" t="s">
        <v>467</v>
      </c>
      <c r="D582" s="173" t="s">
        <v>804</v>
      </c>
      <c r="E582" s="21" t="s">
        <v>280</v>
      </c>
      <c r="F582" s="88">
        <v>133000</v>
      </c>
      <c r="G582" s="172">
        <v>2022</v>
      </c>
      <c r="H582" s="164">
        <f t="shared" ca="1" si="62"/>
        <v>44699</v>
      </c>
      <c r="I582" s="161">
        <f t="shared" ca="1" si="67"/>
        <v>36</v>
      </c>
      <c r="J582" s="165">
        <f t="shared" ca="1" si="64"/>
        <v>4788000</v>
      </c>
      <c r="K582" s="164">
        <f t="shared" ca="1" si="65"/>
        <v>44673</v>
      </c>
      <c r="L582" s="164">
        <f t="shared" ca="1" si="63"/>
        <v>44809</v>
      </c>
      <c r="M582" s="161">
        <f t="shared" ca="1" si="66"/>
        <v>136</v>
      </c>
    </row>
    <row r="583" spans="1:13">
      <c r="A583" s="161" t="str">
        <f>VLOOKUP(C583,품목코드!$B$2:$C$293,2,FALSE)</f>
        <v>AP-AHF-00001</v>
      </c>
      <c r="B583" s="21" t="s">
        <v>462</v>
      </c>
      <c r="C583" s="21" t="s">
        <v>469</v>
      </c>
      <c r="D583" s="173" t="s">
        <v>805</v>
      </c>
      <c r="E583" s="21" t="s">
        <v>68</v>
      </c>
      <c r="F583" s="88">
        <v>15000</v>
      </c>
      <c r="G583" s="172">
        <v>2022</v>
      </c>
      <c r="H583" s="164">
        <f t="shared" ca="1" si="62"/>
        <v>44904</v>
      </c>
      <c r="I583" s="161">
        <f t="shared" ca="1" si="67"/>
        <v>48</v>
      </c>
      <c r="J583" s="165">
        <f t="shared" ca="1" si="64"/>
        <v>720000</v>
      </c>
      <c r="K583" s="164">
        <f t="shared" ca="1" si="65"/>
        <v>44895</v>
      </c>
      <c r="L583" s="164">
        <f t="shared" ca="1" si="63"/>
        <v>44912</v>
      </c>
      <c r="M583" s="161">
        <f t="shared" ca="1" si="66"/>
        <v>17</v>
      </c>
    </row>
    <row r="584" spans="1:13">
      <c r="A584" s="161" t="str">
        <f>VLOOKUP(C584,품목코드!$B$2:$C$293,2,FALSE)</f>
        <v>AP-AHG-00001</v>
      </c>
      <c r="B584" s="21" t="s">
        <v>462</v>
      </c>
      <c r="C584" s="20" t="s">
        <v>471</v>
      </c>
      <c r="D584" s="173" t="s">
        <v>472</v>
      </c>
      <c r="E584" s="21" t="s">
        <v>280</v>
      </c>
      <c r="F584" s="88">
        <v>277000</v>
      </c>
      <c r="G584" s="172">
        <v>2022</v>
      </c>
      <c r="H584" s="164">
        <f t="shared" ca="1" si="62"/>
        <v>44790</v>
      </c>
      <c r="I584" s="161">
        <f t="shared" ca="1" si="67"/>
        <v>22</v>
      </c>
      <c r="J584" s="165">
        <f t="shared" ca="1" si="64"/>
        <v>6094000</v>
      </c>
      <c r="K584" s="164">
        <f t="shared" ca="1" si="65"/>
        <v>44765</v>
      </c>
      <c r="L584" s="164">
        <f t="shared" ca="1" si="63"/>
        <v>44786</v>
      </c>
      <c r="M584" s="161">
        <f t="shared" ca="1" si="66"/>
        <v>21</v>
      </c>
    </row>
    <row r="585" spans="1:13">
      <c r="A585" s="161" t="str">
        <f>VLOOKUP(C585,품목코드!$B$2:$C$293,2,FALSE)</f>
        <v>AP-AHH-00001</v>
      </c>
      <c r="B585" s="21" t="s">
        <v>462</v>
      </c>
      <c r="C585" s="21" t="s">
        <v>475</v>
      </c>
      <c r="D585" s="173" t="s">
        <v>724</v>
      </c>
      <c r="E585" s="21" t="s">
        <v>68</v>
      </c>
      <c r="F585" s="88">
        <v>446000</v>
      </c>
      <c r="G585" s="172">
        <v>2022</v>
      </c>
      <c r="H585" s="164">
        <f t="shared" ca="1" si="62"/>
        <v>44578</v>
      </c>
      <c r="I585" s="161">
        <f t="shared" ca="1" si="67"/>
        <v>31</v>
      </c>
      <c r="J585" s="165">
        <f t="shared" ca="1" si="64"/>
        <v>13826000</v>
      </c>
      <c r="K585" s="164">
        <f t="shared" ca="1" si="65"/>
        <v>44569</v>
      </c>
      <c r="L585" s="164">
        <f t="shared" ca="1" si="63"/>
        <v>44702</v>
      </c>
      <c r="M585" s="161">
        <f t="shared" ca="1" si="66"/>
        <v>133</v>
      </c>
    </row>
    <row r="586" spans="1:13">
      <c r="A586" s="161" t="str">
        <f>VLOOKUP(C586,품목코드!$B$2:$C$293,2,FALSE)</f>
        <v>AP-AHI-00001</v>
      </c>
      <c r="B586" s="21" t="s">
        <v>462</v>
      </c>
      <c r="C586" s="21" t="s">
        <v>477</v>
      </c>
      <c r="D586" s="173" t="s">
        <v>478</v>
      </c>
      <c r="E586" s="21" t="s">
        <v>68</v>
      </c>
      <c r="F586" s="88">
        <v>1371000</v>
      </c>
      <c r="G586" s="172">
        <v>2022</v>
      </c>
      <c r="H586" s="164">
        <f t="shared" ca="1" si="62"/>
        <v>44800</v>
      </c>
      <c r="I586" s="161">
        <f t="shared" ca="1" si="67"/>
        <v>50</v>
      </c>
      <c r="J586" s="165">
        <f t="shared" ca="1" si="64"/>
        <v>68550000</v>
      </c>
      <c r="K586" s="164">
        <f t="shared" ca="1" si="65"/>
        <v>44785</v>
      </c>
      <c r="L586" s="164">
        <f t="shared" ca="1" si="63"/>
        <v>44919</v>
      </c>
      <c r="M586" s="161">
        <f t="shared" ca="1" si="66"/>
        <v>134</v>
      </c>
    </row>
    <row r="587" spans="1:13">
      <c r="A587" s="161" t="str">
        <f>VLOOKUP(C587,품목코드!$B$2:$C$293,2,FALSE)</f>
        <v>AA-AAA-00001</v>
      </c>
      <c r="B587" s="177" t="s">
        <v>858</v>
      </c>
      <c r="C587" s="159" t="s">
        <v>859</v>
      </c>
      <c r="D587" s="178" t="s">
        <v>860</v>
      </c>
      <c r="E587" s="159" t="s">
        <v>16</v>
      </c>
      <c r="F587" s="179">
        <v>1020</v>
      </c>
      <c r="G587" s="172">
        <v>2023</v>
      </c>
      <c r="H587" s="164">
        <f t="shared" ca="1" si="62"/>
        <v>45025</v>
      </c>
      <c r="I587" s="161">
        <f t="shared" ca="1" si="67"/>
        <v>7</v>
      </c>
      <c r="J587" s="165">
        <f t="shared" ref="J587" ca="1" si="68">F587*I587</f>
        <v>7140</v>
      </c>
      <c r="K587" s="164">
        <f t="shared" ref="K587" ca="1" si="69">H587 - RANDBETWEEN(0, 30)</f>
        <v>45017</v>
      </c>
      <c r="L587" s="164">
        <f t="shared" ca="1" si="63"/>
        <v>45081</v>
      </c>
      <c r="M587" s="161">
        <f t="shared" ref="M587" ca="1" si="70">L587-K587</f>
        <v>64</v>
      </c>
    </row>
    <row r="588" spans="1:13">
      <c r="A588" s="161" t="str">
        <f>VLOOKUP(C588,품목코드!$B$2:$C$293,2,FALSE)</f>
        <v>AA-AAC-00001</v>
      </c>
      <c r="B588" s="177" t="s">
        <v>858</v>
      </c>
      <c r="C588" s="159" t="s">
        <v>21</v>
      </c>
      <c r="D588" s="138" t="s">
        <v>863</v>
      </c>
      <c r="E588" s="159" t="s">
        <v>23</v>
      </c>
      <c r="F588" s="179">
        <v>890000</v>
      </c>
      <c r="G588" s="172">
        <v>2023</v>
      </c>
      <c r="H588" s="164">
        <f t="shared" ca="1" si="62"/>
        <v>45254</v>
      </c>
      <c r="I588" s="161">
        <f t="shared" ca="1" si="67"/>
        <v>4</v>
      </c>
      <c r="J588" s="165">
        <f t="shared" ref="J588:J651" ca="1" si="71">F588*I588</f>
        <v>3560000</v>
      </c>
      <c r="K588" s="164">
        <f t="shared" ref="K588:K651" ca="1" si="72">H588 - RANDBETWEEN(0, 30)</f>
        <v>45236</v>
      </c>
      <c r="L588" s="164">
        <f t="shared" ca="1" si="63"/>
        <v>45349</v>
      </c>
      <c r="M588" s="161">
        <f t="shared" ref="M588:M651" ca="1" si="73">L588-K588</f>
        <v>113</v>
      </c>
    </row>
    <row r="589" spans="1:13">
      <c r="A589" s="161" t="str">
        <f>VLOOKUP(C589,품목코드!$B$2:$C$293,2,FALSE)</f>
        <v>AA-AHR-00001</v>
      </c>
      <c r="B589" s="177" t="s">
        <v>858</v>
      </c>
      <c r="C589" s="159" t="s">
        <v>864</v>
      </c>
      <c r="D589" s="138" t="s">
        <v>865</v>
      </c>
      <c r="E589" s="159" t="s">
        <v>23</v>
      </c>
      <c r="F589" s="179">
        <v>930000</v>
      </c>
      <c r="G589" s="172">
        <v>2023</v>
      </c>
      <c r="H589" s="164">
        <f t="shared" ca="1" si="62"/>
        <v>44946</v>
      </c>
      <c r="I589" s="161">
        <f t="shared" ca="1" si="67"/>
        <v>12</v>
      </c>
      <c r="J589" s="165">
        <f t="shared" ca="1" si="71"/>
        <v>11160000</v>
      </c>
      <c r="K589" s="164">
        <f t="shared" ca="1" si="72"/>
        <v>44919</v>
      </c>
      <c r="L589" s="164">
        <f t="shared" ca="1" si="63"/>
        <v>45069</v>
      </c>
      <c r="M589" s="161">
        <f t="shared" ca="1" si="73"/>
        <v>150</v>
      </c>
    </row>
    <row r="590" spans="1:13">
      <c r="A590" s="161" t="str">
        <f>VLOOKUP(C590,품목코드!$B$2:$C$293,2,FALSE)</f>
        <v>AA-AAD-00001</v>
      </c>
      <c r="B590" s="177" t="s">
        <v>858</v>
      </c>
      <c r="C590" s="159" t="s">
        <v>866</v>
      </c>
      <c r="D590" s="138" t="s">
        <v>867</v>
      </c>
      <c r="E590" s="159" t="s">
        <v>16</v>
      </c>
      <c r="F590" s="179">
        <v>1020</v>
      </c>
      <c r="G590" s="172">
        <v>2023</v>
      </c>
      <c r="H590" s="164">
        <f t="shared" ca="1" si="62"/>
        <v>45184</v>
      </c>
      <c r="I590" s="161">
        <f t="shared" ca="1" si="67"/>
        <v>14</v>
      </c>
      <c r="J590" s="165">
        <f t="shared" ca="1" si="71"/>
        <v>14280</v>
      </c>
      <c r="K590" s="164">
        <f t="shared" ca="1" si="72"/>
        <v>45172</v>
      </c>
      <c r="L590" s="164">
        <f t="shared" ca="1" si="63"/>
        <v>45326</v>
      </c>
      <c r="M590" s="161">
        <f t="shared" ca="1" si="73"/>
        <v>154</v>
      </c>
    </row>
    <row r="591" spans="1:13">
      <c r="A591" s="161" t="str">
        <f>VLOOKUP(C591,품목코드!$B$2:$C$293,2,FALSE)</f>
        <v>AA-AAE-00001</v>
      </c>
      <c r="B591" s="177" t="s">
        <v>858</v>
      </c>
      <c r="C591" s="159" t="s">
        <v>868</v>
      </c>
      <c r="D591" s="138" t="s">
        <v>869</v>
      </c>
      <c r="E591" s="159" t="s">
        <v>16</v>
      </c>
      <c r="F591" s="179">
        <v>1020</v>
      </c>
      <c r="G591" s="172">
        <v>2023</v>
      </c>
      <c r="H591" s="164">
        <f t="shared" ca="1" si="62"/>
        <v>45271</v>
      </c>
      <c r="I591" s="161">
        <f t="shared" ca="1" si="67"/>
        <v>49</v>
      </c>
      <c r="J591" s="165">
        <f t="shared" ca="1" si="71"/>
        <v>49980</v>
      </c>
      <c r="K591" s="164">
        <f t="shared" ca="1" si="72"/>
        <v>45257</v>
      </c>
      <c r="L591" s="164">
        <f t="shared" ca="1" si="63"/>
        <v>45313</v>
      </c>
      <c r="M591" s="161">
        <f t="shared" ca="1" si="73"/>
        <v>56</v>
      </c>
    </row>
    <row r="592" spans="1:13">
      <c r="A592" s="161" t="str">
        <f>VLOOKUP(C592,품목코드!$B$2:$C$293,2,FALSE)</f>
        <v>AA-AAF-00001</v>
      </c>
      <c r="B592" s="177" t="s">
        <v>858</v>
      </c>
      <c r="C592" s="159" t="s">
        <v>28</v>
      </c>
      <c r="D592" s="138" t="s">
        <v>870</v>
      </c>
      <c r="E592" s="159" t="s">
        <v>16</v>
      </c>
      <c r="F592" s="179">
        <v>1020</v>
      </c>
      <c r="G592" s="172">
        <v>2023</v>
      </c>
      <c r="H592" s="164">
        <f t="shared" ca="1" si="62"/>
        <v>45164</v>
      </c>
      <c r="I592" s="161">
        <f t="shared" ca="1" si="67"/>
        <v>14</v>
      </c>
      <c r="J592" s="165">
        <f t="shared" ca="1" si="71"/>
        <v>14280</v>
      </c>
      <c r="K592" s="164">
        <f t="shared" ca="1" si="72"/>
        <v>45160</v>
      </c>
      <c r="L592" s="164">
        <f t="shared" ca="1" si="63"/>
        <v>45200</v>
      </c>
      <c r="M592" s="161">
        <f t="shared" ca="1" si="73"/>
        <v>40</v>
      </c>
    </row>
    <row r="593" spans="1:13">
      <c r="A593" s="161" t="str">
        <f>VLOOKUP(C593,품목코드!$B$2:$C$293,2,FALSE)</f>
        <v>AA-AHY-00001</v>
      </c>
      <c r="B593" s="177" t="s">
        <v>858</v>
      </c>
      <c r="C593" s="159" t="s">
        <v>871</v>
      </c>
      <c r="D593" s="138" t="s">
        <v>872</v>
      </c>
      <c r="E593" s="159" t="s">
        <v>16</v>
      </c>
      <c r="F593" s="179">
        <v>1020</v>
      </c>
      <c r="G593" s="172">
        <v>2023</v>
      </c>
      <c r="H593" s="164">
        <f t="shared" ca="1" si="62"/>
        <v>44995</v>
      </c>
      <c r="I593" s="161">
        <f t="shared" ca="1" si="67"/>
        <v>18</v>
      </c>
      <c r="J593" s="165">
        <f t="shared" ca="1" si="71"/>
        <v>18360</v>
      </c>
      <c r="K593" s="164">
        <f t="shared" ca="1" si="72"/>
        <v>44979</v>
      </c>
      <c r="L593" s="164">
        <f t="shared" ca="1" si="63"/>
        <v>45039</v>
      </c>
      <c r="M593" s="161">
        <f t="shared" ca="1" si="73"/>
        <v>60</v>
      </c>
    </row>
    <row r="594" spans="1:13">
      <c r="A594" s="161" t="str">
        <f>VLOOKUP(C594,품목코드!$B$2:$C$293,2,FALSE)</f>
        <v>AA-AAH-00001</v>
      </c>
      <c r="B594" s="177" t="s">
        <v>858</v>
      </c>
      <c r="C594" s="159" t="s">
        <v>873</v>
      </c>
      <c r="D594" s="138" t="s">
        <v>874</v>
      </c>
      <c r="E594" s="159" t="s">
        <v>23</v>
      </c>
      <c r="F594" s="179">
        <v>1240000</v>
      </c>
      <c r="G594" s="172">
        <v>2023</v>
      </c>
      <c r="H594" s="164">
        <f t="shared" ca="1" si="62"/>
        <v>45254</v>
      </c>
      <c r="I594" s="161">
        <f t="shared" ca="1" si="67"/>
        <v>45</v>
      </c>
      <c r="J594" s="165">
        <f t="shared" ca="1" si="71"/>
        <v>55800000</v>
      </c>
      <c r="K594" s="164">
        <f t="shared" ca="1" si="72"/>
        <v>45249</v>
      </c>
      <c r="L594" s="164">
        <f t="shared" ca="1" si="63"/>
        <v>45306</v>
      </c>
      <c r="M594" s="161">
        <f t="shared" ca="1" si="73"/>
        <v>57</v>
      </c>
    </row>
    <row r="595" spans="1:13">
      <c r="A595" s="161" t="str">
        <f>VLOOKUP(C595,품목코드!$B$2:$C$293,2,FALSE)</f>
        <v>AA-AAI-00001</v>
      </c>
      <c r="B595" s="177" t="s">
        <v>858</v>
      </c>
      <c r="C595" s="159" t="s">
        <v>34</v>
      </c>
      <c r="D595" s="138" t="s">
        <v>875</v>
      </c>
      <c r="E595" s="159" t="s">
        <v>16</v>
      </c>
      <c r="F595" s="179">
        <v>900</v>
      </c>
      <c r="G595" s="172">
        <v>2023</v>
      </c>
      <c r="H595" s="164">
        <f t="shared" ca="1" si="62"/>
        <v>44999</v>
      </c>
      <c r="I595" s="161">
        <f t="shared" ca="1" si="67"/>
        <v>28</v>
      </c>
      <c r="J595" s="165">
        <f t="shared" ca="1" si="71"/>
        <v>25200</v>
      </c>
      <c r="K595" s="164">
        <f t="shared" ca="1" si="72"/>
        <v>44981</v>
      </c>
      <c r="L595" s="164">
        <f t="shared" ca="1" si="63"/>
        <v>44982</v>
      </c>
      <c r="M595" s="161">
        <f t="shared" ca="1" si="73"/>
        <v>1</v>
      </c>
    </row>
    <row r="596" spans="1:13">
      <c r="A596" s="161" t="str">
        <f>VLOOKUP(C596,품목코드!$B$2:$C$293,2,FALSE)</f>
        <v>AA-AAJ-00001</v>
      </c>
      <c r="B596" s="177" t="s">
        <v>858</v>
      </c>
      <c r="C596" s="159" t="s">
        <v>36</v>
      </c>
      <c r="D596" s="138" t="s">
        <v>877</v>
      </c>
      <c r="E596" s="159" t="s">
        <v>16</v>
      </c>
      <c r="F596" s="179">
        <v>1110</v>
      </c>
      <c r="G596" s="172">
        <v>2023</v>
      </c>
      <c r="H596" s="164">
        <f t="shared" ca="1" si="62"/>
        <v>44943</v>
      </c>
      <c r="I596" s="161">
        <f t="shared" ca="1" si="67"/>
        <v>17</v>
      </c>
      <c r="J596" s="165">
        <f t="shared" ca="1" si="71"/>
        <v>18870</v>
      </c>
      <c r="K596" s="164">
        <f t="shared" ca="1" si="72"/>
        <v>44937</v>
      </c>
      <c r="L596" s="164">
        <f t="shared" ca="1" si="63"/>
        <v>45108</v>
      </c>
      <c r="M596" s="161">
        <f t="shared" ca="1" si="73"/>
        <v>171</v>
      </c>
    </row>
    <row r="597" spans="1:13">
      <c r="A597" s="161" t="str">
        <f>VLOOKUP(C597,품목코드!$B$2:$C$293,2,FALSE)</f>
        <v>AA-AAK-00001</v>
      </c>
      <c r="B597" s="177" t="s">
        <v>858</v>
      </c>
      <c r="C597" s="159" t="s">
        <v>38</v>
      </c>
      <c r="D597" s="138" t="s">
        <v>878</v>
      </c>
      <c r="E597" s="159" t="s">
        <v>16</v>
      </c>
      <c r="F597" s="179">
        <v>1050</v>
      </c>
      <c r="G597" s="172">
        <v>2023</v>
      </c>
      <c r="H597" s="164">
        <f t="shared" ref="H597:H658" ca="1" si="74">DATE(G597, RANDBETWEEN(1, 12), RANDBETWEEN(1, 28))</f>
        <v>45111</v>
      </c>
      <c r="I597" s="161">
        <f t="shared" ca="1" si="67"/>
        <v>30</v>
      </c>
      <c r="J597" s="165">
        <f t="shared" ca="1" si="71"/>
        <v>31500</v>
      </c>
      <c r="K597" s="164">
        <f t="shared" ca="1" si="72"/>
        <v>45094</v>
      </c>
      <c r="L597" s="164">
        <f t="shared" ref="L597:L658" ca="1" si="75">K597+ RANDBETWEEN(1, 180)</f>
        <v>45101</v>
      </c>
      <c r="M597" s="161">
        <f t="shared" ca="1" si="73"/>
        <v>7</v>
      </c>
    </row>
    <row r="598" spans="1:13">
      <c r="A598" s="161" t="str">
        <f>VLOOKUP(C598,품목코드!$B$2:$C$293,2,FALSE)</f>
        <v>AA-AAL-00001</v>
      </c>
      <c r="B598" s="177" t="s">
        <v>858</v>
      </c>
      <c r="C598" s="159" t="s">
        <v>40</v>
      </c>
      <c r="D598" s="138" t="s">
        <v>879</v>
      </c>
      <c r="E598" s="159" t="s">
        <v>208</v>
      </c>
      <c r="F598" s="179">
        <v>6310</v>
      </c>
      <c r="G598" s="172">
        <v>2023</v>
      </c>
      <c r="H598" s="164">
        <f t="shared" ca="1" si="74"/>
        <v>45200</v>
      </c>
      <c r="I598" s="161">
        <f t="shared" ca="1" si="67"/>
        <v>2</v>
      </c>
      <c r="J598" s="165">
        <f t="shared" ca="1" si="71"/>
        <v>12620</v>
      </c>
      <c r="K598" s="164">
        <f t="shared" ca="1" si="72"/>
        <v>45200</v>
      </c>
      <c r="L598" s="164">
        <f t="shared" ca="1" si="75"/>
        <v>45224</v>
      </c>
      <c r="M598" s="161">
        <f t="shared" ca="1" si="73"/>
        <v>24</v>
      </c>
    </row>
    <row r="599" spans="1:13">
      <c r="A599" s="161" t="str">
        <f>VLOOKUP(C599,품목코드!$B$2:$C$293,2,FALSE)</f>
        <v>AA-AAM-00001</v>
      </c>
      <c r="B599" s="177" t="s">
        <v>858</v>
      </c>
      <c r="C599" s="159" t="s">
        <v>43</v>
      </c>
      <c r="D599" s="138" t="s">
        <v>880</v>
      </c>
      <c r="E599" s="159" t="s">
        <v>208</v>
      </c>
      <c r="F599" s="179">
        <v>4170</v>
      </c>
      <c r="G599" s="172">
        <v>2023</v>
      </c>
      <c r="H599" s="164">
        <f t="shared" ca="1" si="74"/>
        <v>45024</v>
      </c>
      <c r="I599" s="161">
        <f t="shared" ca="1" si="67"/>
        <v>44</v>
      </c>
      <c r="J599" s="165">
        <f t="shared" ca="1" si="71"/>
        <v>183480</v>
      </c>
      <c r="K599" s="164">
        <f t="shared" ca="1" si="72"/>
        <v>44995</v>
      </c>
      <c r="L599" s="164">
        <f t="shared" ca="1" si="75"/>
        <v>45049</v>
      </c>
      <c r="M599" s="161">
        <f t="shared" ca="1" si="73"/>
        <v>54</v>
      </c>
    </row>
    <row r="600" spans="1:13">
      <c r="A600" s="161" t="str">
        <f>VLOOKUP(C600,품목코드!$B$2:$C$293,2,FALSE)</f>
        <v>AA-AAN-00001</v>
      </c>
      <c r="B600" s="177" t="s">
        <v>858</v>
      </c>
      <c r="C600" s="159" t="s">
        <v>45</v>
      </c>
      <c r="D600" s="138" t="s">
        <v>881</v>
      </c>
      <c r="E600" s="159" t="s">
        <v>23</v>
      </c>
      <c r="F600" s="179">
        <v>2441000</v>
      </c>
      <c r="G600" s="172">
        <v>2023</v>
      </c>
      <c r="H600" s="164">
        <f t="shared" ca="1" si="74"/>
        <v>45189</v>
      </c>
      <c r="I600" s="161">
        <f t="shared" ca="1" si="67"/>
        <v>46</v>
      </c>
      <c r="J600" s="165">
        <f t="shared" ca="1" si="71"/>
        <v>112286000</v>
      </c>
      <c r="K600" s="164">
        <f t="shared" ca="1" si="72"/>
        <v>45185</v>
      </c>
      <c r="L600" s="164">
        <f t="shared" ca="1" si="75"/>
        <v>45317</v>
      </c>
      <c r="M600" s="161">
        <f t="shared" ca="1" si="73"/>
        <v>132</v>
      </c>
    </row>
    <row r="601" spans="1:13">
      <c r="A601" s="161" t="str">
        <f>VLOOKUP(C601,품목코드!$B$2:$C$293,2,FALSE)</f>
        <v>AA-AHZ-00001</v>
      </c>
      <c r="B601" s="177" t="s">
        <v>858</v>
      </c>
      <c r="C601" s="159" t="s">
        <v>883</v>
      </c>
      <c r="D601" s="138" t="s">
        <v>884</v>
      </c>
      <c r="E601" s="159" t="s">
        <v>50</v>
      </c>
      <c r="F601" s="179">
        <v>7960</v>
      </c>
      <c r="G601" s="172">
        <v>2023</v>
      </c>
      <c r="H601" s="164">
        <f t="shared" ca="1" si="74"/>
        <v>45065</v>
      </c>
      <c r="I601" s="161">
        <f t="shared" ca="1" si="67"/>
        <v>48</v>
      </c>
      <c r="J601" s="165">
        <f t="shared" ca="1" si="71"/>
        <v>382080</v>
      </c>
      <c r="K601" s="164">
        <f t="shared" ca="1" si="72"/>
        <v>45042</v>
      </c>
      <c r="L601" s="164">
        <f t="shared" ca="1" si="75"/>
        <v>45137</v>
      </c>
      <c r="M601" s="161">
        <f t="shared" ca="1" si="73"/>
        <v>95</v>
      </c>
    </row>
    <row r="602" spans="1:13">
      <c r="A602" s="161" t="str">
        <f>VLOOKUP(C602,품목코드!$B$2:$C$293,2,FALSE)</f>
        <v>AA-AAP-00001</v>
      </c>
      <c r="B602" s="177" t="s">
        <v>858</v>
      </c>
      <c r="C602" s="159" t="s">
        <v>51</v>
      </c>
      <c r="D602" s="138" t="s">
        <v>885</v>
      </c>
      <c r="E602" s="159" t="s">
        <v>16</v>
      </c>
      <c r="F602" s="179">
        <v>1390</v>
      </c>
      <c r="G602" s="172">
        <v>2023</v>
      </c>
      <c r="H602" s="164">
        <f t="shared" ca="1" si="74"/>
        <v>45286</v>
      </c>
      <c r="I602" s="161">
        <f t="shared" ca="1" si="67"/>
        <v>29</v>
      </c>
      <c r="J602" s="165">
        <f t="shared" ca="1" si="71"/>
        <v>40310</v>
      </c>
      <c r="K602" s="164">
        <f t="shared" ca="1" si="72"/>
        <v>45282</v>
      </c>
      <c r="L602" s="164">
        <f t="shared" ca="1" si="75"/>
        <v>45348</v>
      </c>
      <c r="M602" s="161">
        <f t="shared" ca="1" si="73"/>
        <v>66</v>
      </c>
    </row>
    <row r="603" spans="1:13">
      <c r="A603" s="161" t="str">
        <f>VLOOKUP(C603,품목코드!$B$2:$C$293,2,FALSE)</f>
        <v>AA-AAQ-00001</v>
      </c>
      <c r="B603" s="177" t="s">
        <v>858</v>
      </c>
      <c r="C603" s="159" t="s">
        <v>53</v>
      </c>
      <c r="D603" s="138" t="s">
        <v>886</v>
      </c>
      <c r="E603" s="159" t="s">
        <v>16</v>
      </c>
      <c r="F603" s="179">
        <v>1460</v>
      </c>
      <c r="G603" s="172">
        <v>2023</v>
      </c>
      <c r="H603" s="164">
        <f t="shared" ca="1" si="74"/>
        <v>45033</v>
      </c>
      <c r="I603" s="161">
        <f t="shared" ca="1" si="67"/>
        <v>18</v>
      </c>
      <c r="J603" s="165">
        <f t="shared" ca="1" si="71"/>
        <v>26280</v>
      </c>
      <c r="K603" s="164">
        <f t="shared" ca="1" si="72"/>
        <v>45012</v>
      </c>
      <c r="L603" s="164">
        <f t="shared" ca="1" si="75"/>
        <v>45188</v>
      </c>
      <c r="M603" s="161">
        <f t="shared" ca="1" si="73"/>
        <v>176</v>
      </c>
    </row>
    <row r="604" spans="1:13">
      <c r="A604" s="161" t="str">
        <f>VLOOKUP(C604,품목코드!$B$2:$C$293,2,FALSE)</f>
        <v>AA-AAR-00001</v>
      </c>
      <c r="B604" s="177" t="s">
        <v>858</v>
      </c>
      <c r="C604" s="159" t="s">
        <v>55</v>
      </c>
      <c r="D604" s="138" t="s">
        <v>887</v>
      </c>
      <c r="E604" s="159" t="s">
        <v>16</v>
      </c>
      <c r="F604" s="179">
        <v>1710</v>
      </c>
      <c r="G604" s="172">
        <v>2023</v>
      </c>
      <c r="H604" s="164">
        <f t="shared" ca="1" si="74"/>
        <v>45170</v>
      </c>
      <c r="I604" s="161">
        <f t="shared" ca="1" si="67"/>
        <v>1</v>
      </c>
      <c r="J604" s="165">
        <f t="shared" ca="1" si="71"/>
        <v>1710</v>
      </c>
      <c r="K604" s="164">
        <f t="shared" ca="1" si="72"/>
        <v>45161</v>
      </c>
      <c r="L604" s="164">
        <f t="shared" ca="1" si="75"/>
        <v>45289</v>
      </c>
      <c r="M604" s="161">
        <f t="shared" ca="1" si="73"/>
        <v>128</v>
      </c>
    </row>
    <row r="605" spans="1:13">
      <c r="A605" s="161" t="str">
        <f>VLOOKUP(C605,품목코드!$B$2:$C$293,2,FALSE)</f>
        <v>AA-AAS-00001</v>
      </c>
      <c r="B605" s="177" t="s">
        <v>858</v>
      </c>
      <c r="C605" s="159" t="s">
        <v>57</v>
      </c>
      <c r="D605" s="138" t="s">
        <v>888</v>
      </c>
      <c r="E605" s="159" t="s">
        <v>16</v>
      </c>
      <c r="F605" s="179">
        <v>2760</v>
      </c>
      <c r="G605" s="172">
        <v>2023</v>
      </c>
      <c r="H605" s="164">
        <f t="shared" ca="1" si="74"/>
        <v>45183</v>
      </c>
      <c r="I605" s="161">
        <f t="shared" ca="1" si="67"/>
        <v>4</v>
      </c>
      <c r="J605" s="165">
        <f t="shared" ca="1" si="71"/>
        <v>11040</v>
      </c>
      <c r="K605" s="164">
        <f t="shared" ca="1" si="72"/>
        <v>45167</v>
      </c>
      <c r="L605" s="164">
        <f t="shared" ca="1" si="75"/>
        <v>45278</v>
      </c>
      <c r="M605" s="161">
        <f t="shared" ca="1" si="73"/>
        <v>111</v>
      </c>
    </row>
    <row r="606" spans="1:13">
      <c r="A606" s="161" t="str">
        <f>VLOOKUP(C606,품목코드!$B$2:$C$293,2,FALSE)</f>
        <v>AA-AAT-00001</v>
      </c>
      <c r="B606" s="177" t="s">
        <v>858</v>
      </c>
      <c r="C606" s="159" t="s">
        <v>59</v>
      </c>
      <c r="D606" s="138" t="s">
        <v>889</v>
      </c>
      <c r="E606" s="159" t="s">
        <v>16</v>
      </c>
      <c r="F606" s="179">
        <v>2010</v>
      </c>
      <c r="G606" s="172">
        <v>2023</v>
      </c>
      <c r="H606" s="164">
        <f t="shared" ca="1" si="74"/>
        <v>45234</v>
      </c>
      <c r="I606" s="161">
        <f t="shared" ca="1" si="67"/>
        <v>18</v>
      </c>
      <c r="J606" s="165">
        <f t="shared" ca="1" si="71"/>
        <v>36180</v>
      </c>
      <c r="K606" s="164">
        <f t="shared" ca="1" si="72"/>
        <v>45219</v>
      </c>
      <c r="L606" s="164">
        <f t="shared" ca="1" si="75"/>
        <v>45225</v>
      </c>
      <c r="M606" s="161">
        <f t="shared" ca="1" si="73"/>
        <v>6</v>
      </c>
    </row>
    <row r="607" spans="1:13">
      <c r="A607" s="161" t="str">
        <f>VLOOKUP(C607,품목코드!$B$2:$C$293,2,FALSE)</f>
        <v>AA-AAU-00001</v>
      </c>
      <c r="B607" s="177" t="s">
        <v>858</v>
      </c>
      <c r="C607" s="159" t="s">
        <v>61</v>
      </c>
      <c r="D607" s="138" t="s">
        <v>890</v>
      </c>
      <c r="E607" s="159" t="s">
        <v>50</v>
      </c>
      <c r="F607" s="179">
        <v>1350</v>
      </c>
      <c r="G607" s="172">
        <v>2023</v>
      </c>
      <c r="H607" s="164">
        <f t="shared" ca="1" si="74"/>
        <v>45080</v>
      </c>
      <c r="I607" s="161">
        <f t="shared" ca="1" si="67"/>
        <v>9</v>
      </c>
      <c r="J607" s="165">
        <f t="shared" ca="1" si="71"/>
        <v>12150</v>
      </c>
      <c r="K607" s="164">
        <f t="shared" ca="1" si="72"/>
        <v>45054</v>
      </c>
      <c r="L607" s="164">
        <f t="shared" ca="1" si="75"/>
        <v>45221</v>
      </c>
      <c r="M607" s="161">
        <f t="shared" ca="1" si="73"/>
        <v>167</v>
      </c>
    </row>
    <row r="608" spans="1:13">
      <c r="A608" s="161" t="str">
        <f>VLOOKUP(C608,품목코드!$B$2:$C$293,2,FALSE)</f>
        <v>AA-AAV-00001</v>
      </c>
      <c r="B608" s="177" t="s">
        <v>858</v>
      </c>
      <c r="C608" s="159" t="s">
        <v>63</v>
      </c>
      <c r="D608" s="138" t="s">
        <v>891</v>
      </c>
      <c r="E608" s="159" t="s">
        <v>65</v>
      </c>
      <c r="F608" s="179">
        <v>40460</v>
      </c>
      <c r="G608" s="172">
        <v>2023</v>
      </c>
      <c r="H608" s="164">
        <f t="shared" ca="1" si="74"/>
        <v>45082</v>
      </c>
      <c r="I608" s="161">
        <f t="shared" ca="1" si="67"/>
        <v>25</v>
      </c>
      <c r="J608" s="165">
        <f t="shared" ca="1" si="71"/>
        <v>1011500</v>
      </c>
      <c r="K608" s="164">
        <f t="shared" ca="1" si="72"/>
        <v>45074</v>
      </c>
      <c r="L608" s="164">
        <f t="shared" ca="1" si="75"/>
        <v>45127</v>
      </c>
      <c r="M608" s="161">
        <f t="shared" ca="1" si="73"/>
        <v>53</v>
      </c>
    </row>
    <row r="609" spans="1:13">
      <c r="A609" s="161" t="str">
        <f>VLOOKUP(C609,품목코드!$B$2:$C$293,2,FALSE)</f>
        <v>AA-AAW-00001</v>
      </c>
      <c r="B609" s="177" t="s">
        <v>858</v>
      </c>
      <c r="C609" s="159" t="s">
        <v>66</v>
      </c>
      <c r="D609" s="138" t="s">
        <v>892</v>
      </c>
      <c r="E609" s="159" t="s">
        <v>68</v>
      </c>
      <c r="F609" s="179">
        <v>24</v>
      </c>
      <c r="G609" s="172">
        <v>2023</v>
      </c>
      <c r="H609" s="164">
        <f t="shared" ca="1" si="74"/>
        <v>45157</v>
      </c>
      <c r="I609" s="161">
        <f t="shared" ca="1" si="67"/>
        <v>4</v>
      </c>
      <c r="J609" s="165">
        <f t="shared" ca="1" si="71"/>
        <v>96</v>
      </c>
      <c r="K609" s="164">
        <f t="shared" ca="1" si="72"/>
        <v>45136</v>
      </c>
      <c r="L609" s="164">
        <f t="shared" ca="1" si="75"/>
        <v>45237</v>
      </c>
      <c r="M609" s="161">
        <f t="shared" ca="1" si="73"/>
        <v>101</v>
      </c>
    </row>
    <row r="610" spans="1:13">
      <c r="A610" s="161" t="str">
        <f>VLOOKUP(C610,품목코드!$B$2:$C$293,2,FALSE)</f>
        <v>AB-AIA-00001</v>
      </c>
      <c r="B610" s="177" t="s">
        <v>893</v>
      </c>
      <c r="C610" s="159" t="s">
        <v>894</v>
      </c>
      <c r="D610" s="138" t="s">
        <v>895</v>
      </c>
      <c r="E610" s="159" t="s">
        <v>23</v>
      </c>
      <c r="F610" s="179">
        <v>3500000</v>
      </c>
      <c r="G610" s="172">
        <v>2023</v>
      </c>
      <c r="H610" s="164">
        <f t="shared" ca="1" si="74"/>
        <v>45023</v>
      </c>
      <c r="I610" s="161">
        <f t="shared" ca="1" si="67"/>
        <v>33</v>
      </c>
      <c r="J610" s="165">
        <f t="shared" ca="1" si="71"/>
        <v>115500000</v>
      </c>
      <c r="K610" s="164">
        <f t="shared" ca="1" si="72"/>
        <v>45022</v>
      </c>
      <c r="L610" s="164">
        <f t="shared" ca="1" si="75"/>
        <v>45045</v>
      </c>
      <c r="M610" s="161">
        <f t="shared" ca="1" si="73"/>
        <v>23</v>
      </c>
    </row>
    <row r="611" spans="1:13">
      <c r="A611" s="161" t="str">
        <f>VLOOKUP(C611,품목코드!$B$2:$C$293,2,FALSE)</f>
        <v>AB-AIB-00001</v>
      </c>
      <c r="B611" s="177" t="s">
        <v>893</v>
      </c>
      <c r="C611" s="159" t="s">
        <v>896</v>
      </c>
      <c r="D611" s="138" t="s">
        <v>897</v>
      </c>
      <c r="E611" s="159" t="s">
        <v>16</v>
      </c>
      <c r="F611" s="179">
        <v>9550</v>
      </c>
      <c r="G611" s="172">
        <v>2023</v>
      </c>
      <c r="H611" s="164">
        <f t="shared" ca="1" si="74"/>
        <v>44948</v>
      </c>
      <c r="I611" s="161">
        <f t="shared" ca="1" si="67"/>
        <v>12</v>
      </c>
      <c r="J611" s="165">
        <f t="shared" ca="1" si="71"/>
        <v>114600</v>
      </c>
      <c r="K611" s="164">
        <f t="shared" ca="1" si="72"/>
        <v>44924</v>
      </c>
      <c r="L611" s="164">
        <f t="shared" ca="1" si="75"/>
        <v>44987</v>
      </c>
      <c r="M611" s="161">
        <f t="shared" ca="1" si="73"/>
        <v>63</v>
      </c>
    </row>
    <row r="612" spans="1:13">
      <c r="A612" s="161" t="str">
        <f>VLOOKUP(C612,품목코드!$B$2:$C$293,2,FALSE)</f>
        <v>AB-AAZ-00001</v>
      </c>
      <c r="B612" s="177" t="s">
        <v>893</v>
      </c>
      <c r="C612" s="159" t="s">
        <v>74</v>
      </c>
      <c r="D612" s="138" t="s">
        <v>898</v>
      </c>
      <c r="E612" s="159" t="s">
        <v>50</v>
      </c>
      <c r="F612" s="179">
        <v>3000</v>
      </c>
      <c r="G612" s="172">
        <v>2023</v>
      </c>
      <c r="H612" s="164">
        <f t="shared" ca="1" si="74"/>
        <v>44991</v>
      </c>
      <c r="I612" s="161">
        <f t="shared" ca="1" si="67"/>
        <v>14</v>
      </c>
      <c r="J612" s="165">
        <f t="shared" ca="1" si="71"/>
        <v>42000</v>
      </c>
      <c r="K612" s="164">
        <f t="shared" ca="1" si="72"/>
        <v>44969</v>
      </c>
      <c r="L612" s="164">
        <f t="shared" ca="1" si="75"/>
        <v>45109</v>
      </c>
      <c r="M612" s="161">
        <f t="shared" ca="1" si="73"/>
        <v>140</v>
      </c>
    </row>
    <row r="613" spans="1:13">
      <c r="A613" s="161" t="str">
        <f>VLOOKUP(C613,품목코드!$B$2:$C$293,2,FALSE)</f>
        <v>AB-AIC-00001</v>
      </c>
      <c r="B613" s="177" t="s">
        <v>893</v>
      </c>
      <c r="C613" s="159" t="s">
        <v>899</v>
      </c>
      <c r="D613" s="138" t="s">
        <v>77</v>
      </c>
      <c r="E613" s="159" t="s">
        <v>16</v>
      </c>
      <c r="F613" s="179">
        <v>3750</v>
      </c>
      <c r="G613" s="172">
        <v>2023</v>
      </c>
      <c r="H613" s="164">
        <f t="shared" ca="1" si="74"/>
        <v>45125</v>
      </c>
      <c r="I613" s="161">
        <f t="shared" ca="1" si="67"/>
        <v>50</v>
      </c>
      <c r="J613" s="165">
        <f t="shared" ca="1" si="71"/>
        <v>187500</v>
      </c>
      <c r="K613" s="164">
        <f t="shared" ca="1" si="72"/>
        <v>45099</v>
      </c>
      <c r="L613" s="164">
        <f t="shared" ca="1" si="75"/>
        <v>45195</v>
      </c>
      <c r="M613" s="161">
        <f t="shared" ca="1" si="73"/>
        <v>96</v>
      </c>
    </row>
    <row r="614" spans="1:13">
      <c r="A614" s="161" t="str">
        <f>VLOOKUP(C614,품목코드!$B$2:$C$293,2,FALSE)</f>
        <v>AB-ABB-00001</v>
      </c>
      <c r="B614" s="177" t="s">
        <v>893</v>
      </c>
      <c r="C614" s="159" t="s">
        <v>78</v>
      </c>
      <c r="D614" s="138" t="s">
        <v>900</v>
      </c>
      <c r="E614" s="159" t="s">
        <v>16</v>
      </c>
      <c r="F614" s="179">
        <v>1960</v>
      </c>
      <c r="G614" s="172">
        <v>2023</v>
      </c>
      <c r="H614" s="164">
        <f t="shared" ca="1" si="74"/>
        <v>45184</v>
      </c>
      <c r="I614" s="161">
        <f t="shared" ca="1" si="67"/>
        <v>43</v>
      </c>
      <c r="J614" s="165">
        <f t="shared" ca="1" si="71"/>
        <v>84280</v>
      </c>
      <c r="K614" s="164">
        <f t="shared" ca="1" si="72"/>
        <v>45171</v>
      </c>
      <c r="L614" s="164">
        <f t="shared" ca="1" si="75"/>
        <v>45350</v>
      </c>
      <c r="M614" s="161">
        <f t="shared" ca="1" si="73"/>
        <v>179</v>
      </c>
    </row>
    <row r="615" spans="1:13">
      <c r="A615" s="161" t="str">
        <f>VLOOKUP(C615,품목코드!$B$2:$C$293,2,FALSE)</f>
        <v>AC-ABC-00001</v>
      </c>
      <c r="B615" s="177" t="s">
        <v>901</v>
      </c>
      <c r="C615" s="159" t="s">
        <v>902</v>
      </c>
      <c r="D615" s="138" t="s">
        <v>903</v>
      </c>
      <c r="E615" s="159" t="s">
        <v>16</v>
      </c>
      <c r="F615" s="179">
        <v>14910</v>
      </c>
      <c r="G615" s="172">
        <v>2023</v>
      </c>
      <c r="H615" s="164">
        <f t="shared" ca="1" si="74"/>
        <v>44936</v>
      </c>
      <c r="I615" s="161">
        <f t="shared" ca="1" si="67"/>
        <v>25</v>
      </c>
      <c r="J615" s="165">
        <f t="shared" ca="1" si="71"/>
        <v>372750</v>
      </c>
      <c r="K615" s="164">
        <f t="shared" ca="1" si="72"/>
        <v>44923</v>
      </c>
      <c r="L615" s="164">
        <f t="shared" ca="1" si="75"/>
        <v>44944</v>
      </c>
      <c r="M615" s="161">
        <f t="shared" ca="1" si="73"/>
        <v>21</v>
      </c>
    </row>
    <row r="616" spans="1:13">
      <c r="A616" s="161" t="str">
        <f>VLOOKUP(C616,품목코드!$B$2:$C$293,2,FALSE)</f>
        <v>AC-ABD-00001</v>
      </c>
      <c r="B616" s="177" t="s">
        <v>901</v>
      </c>
      <c r="C616" s="159" t="s">
        <v>904</v>
      </c>
      <c r="D616" s="138" t="s">
        <v>905</v>
      </c>
      <c r="E616" s="159" t="s">
        <v>16</v>
      </c>
      <c r="F616" s="179">
        <v>16390</v>
      </c>
      <c r="G616" s="172">
        <v>2023</v>
      </c>
      <c r="H616" s="164">
        <f t="shared" ca="1" si="74"/>
        <v>45155</v>
      </c>
      <c r="I616" s="161">
        <f t="shared" ca="1" si="67"/>
        <v>37</v>
      </c>
      <c r="J616" s="165">
        <f t="shared" ca="1" si="71"/>
        <v>606430</v>
      </c>
      <c r="K616" s="164">
        <f t="shared" ca="1" si="72"/>
        <v>45143</v>
      </c>
      <c r="L616" s="164">
        <f t="shared" ca="1" si="75"/>
        <v>45154</v>
      </c>
      <c r="M616" s="161">
        <f t="shared" ca="1" si="73"/>
        <v>11</v>
      </c>
    </row>
    <row r="617" spans="1:13">
      <c r="A617" s="161" t="str">
        <f>VLOOKUP(C617,품목코드!$B$2:$C$293,2,FALSE)</f>
        <v>AC-ABE-00001</v>
      </c>
      <c r="B617" s="177" t="s">
        <v>901</v>
      </c>
      <c r="C617" s="159" t="s">
        <v>85</v>
      </c>
      <c r="D617" s="138" t="s">
        <v>906</v>
      </c>
      <c r="E617" s="159" t="s">
        <v>16</v>
      </c>
      <c r="F617" s="179">
        <v>15700</v>
      </c>
      <c r="G617" s="172">
        <v>2023</v>
      </c>
      <c r="H617" s="164">
        <f t="shared" ca="1" si="74"/>
        <v>45141</v>
      </c>
      <c r="I617" s="161">
        <f t="shared" ca="1" si="67"/>
        <v>5</v>
      </c>
      <c r="J617" s="165">
        <f t="shared" ca="1" si="71"/>
        <v>78500</v>
      </c>
      <c r="K617" s="164">
        <f t="shared" ca="1" si="72"/>
        <v>45127</v>
      </c>
      <c r="L617" s="164">
        <f t="shared" ca="1" si="75"/>
        <v>45243</v>
      </c>
      <c r="M617" s="161">
        <f t="shared" ca="1" si="73"/>
        <v>116</v>
      </c>
    </row>
    <row r="618" spans="1:13">
      <c r="A618" s="161" t="str">
        <f>VLOOKUP(C618,품목코드!$B$2:$C$293,2,FALSE)</f>
        <v>AC-ABF-00001</v>
      </c>
      <c r="B618" s="177" t="s">
        <v>901</v>
      </c>
      <c r="C618" s="159" t="s">
        <v>907</v>
      </c>
      <c r="D618" s="138" t="s">
        <v>908</v>
      </c>
      <c r="E618" s="159" t="s">
        <v>16</v>
      </c>
      <c r="F618" s="179">
        <v>11590</v>
      </c>
      <c r="G618" s="172">
        <v>2023</v>
      </c>
      <c r="H618" s="164">
        <f t="shared" ca="1" si="74"/>
        <v>45065</v>
      </c>
      <c r="I618" s="161">
        <f t="shared" ca="1" si="67"/>
        <v>20</v>
      </c>
      <c r="J618" s="165">
        <f t="shared" ca="1" si="71"/>
        <v>231800</v>
      </c>
      <c r="K618" s="164">
        <f t="shared" ca="1" si="72"/>
        <v>45051</v>
      </c>
      <c r="L618" s="164">
        <f t="shared" ca="1" si="75"/>
        <v>45171</v>
      </c>
      <c r="M618" s="161">
        <f t="shared" ca="1" si="73"/>
        <v>120</v>
      </c>
    </row>
    <row r="619" spans="1:13">
      <c r="A619" s="161" t="str">
        <f>VLOOKUP(C619,품목코드!$B$2:$C$293,2,FALSE)</f>
        <v>AC-ABG-00001</v>
      </c>
      <c r="B619" s="177" t="s">
        <v>901</v>
      </c>
      <c r="C619" s="159" t="s">
        <v>909</v>
      </c>
      <c r="D619" s="138" t="s">
        <v>910</v>
      </c>
      <c r="E619" s="159" t="s">
        <v>95</v>
      </c>
      <c r="F619" s="179">
        <v>12460000</v>
      </c>
      <c r="G619" s="172">
        <v>2023</v>
      </c>
      <c r="H619" s="164">
        <f t="shared" ca="1" si="74"/>
        <v>45188</v>
      </c>
      <c r="I619" s="161">
        <f t="shared" ca="1" si="67"/>
        <v>18</v>
      </c>
      <c r="J619" s="165">
        <f t="shared" ca="1" si="71"/>
        <v>224280000</v>
      </c>
      <c r="K619" s="164">
        <f t="shared" ca="1" si="72"/>
        <v>45162</v>
      </c>
      <c r="L619" s="164">
        <f t="shared" ca="1" si="75"/>
        <v>45314</v>
      </c>
      <c r="M619" s="161">
        <f t="shared" ca="1" si="73"/>
        <v>152</v>
      </c>
    </row>
    <row r="620" spans="1:13">
      <c r="A620" s="161" t="str">
        <f>VLOOKUP(C620,품목코드!$B$2:$C$293,2,FALSE)</f>
        <v>AC-ABH-00001</v>
      </c>
      <c r="B620" s="177" t="s">
        <v>901</v>
      </c>
      <c r="C620" s="159" t="s">
        <v>911</v>
      </c>
      <c r="D620" s="138" t="s">
        <v>912</v>
      </c>
      <c r="E620" s="159" t="s">
        <v>95</v>
      </c>
      <c r="F620" s="179">
        <v>3826000</v>
      </c>
      <c r="G620" s="172">
        <v>2023</v>
      </c>
      <c r="H620" s="164">
        <f t="shared" ca="1" si="74"/>
        <v>44941</v>
      </c>
      <c r="I620" s="161">
        <f t="shared" ca="1" si="67"/>
        <v>12</v>
      </c>
      <c r="J620" s="165">
        <f t="shared" ca="1" si="71"/>
        <v>45912000</v>
      </c>
      <c r="K620" s="164">
        <f t="shared" ca="1" si="72"/>
        <v>44936</v>
      </c>
      <c r="L620" s="164">
        <f t="shared" ca="1" si="75"/>
        <v>45035</v>
      </c>
      <c r="M620" s="161">
        <f t="shared" ca="1" si="73"/>
        <v>99</v>
      </c>
    </row>
    <row r="621" spans="1:13">
      <c r="A621" s="161" t="str">
        <f>VLOOKUP(C621,품목코드!$B$2:$C$293,2,FALSE)</f>
        <v>AC-ABI-00001</v>
      </c>
      <c r="B621" s="177" t="s">
        <v>901</v>
      </c>
      <c r="C621" s="159" t="s">
        <v>914</v>
      </c>
      <c r="D621" s="138" t="s">
        <v>915</v>
      </c>
      <c r="E621" s="159" t="s">
        <v>16</v>
      </c>
      <c r="F621" s="179">
        <v>25500</v>
      </c>
      <c r="G621" s="172">
        <v>2023</v>
      </c>
      <c r="H621" s="164">
        <f t="shared" ca="1" si="74"/>
        <v>45250</v>
      </c>
      <c r="I621" s="161">
        <f t="shared" ca="1" si="67"/>
        <v>9</v>
      </c>
      <c r="J621" s="165">
        <f t="shared" ca="1" si="71"/>
        <v>229500</v>
      </c>
      <c r="K621" s="164">
        <f t="shared" ca="1" si="72"/>
        <v>45221</v>
      </c>
      <c r="L621" s="164">
        <f t="shared" ca="1" si="75"/>
        <v>45233</v>
      </c>
      <c r="M621" s="161">
        <f t="shared" ca="1" si="73"/>
        <v>12</v>
      </c>
    </row>
    <row r="622" spans="1:13">
      <c r="A622" s="161" t="str">
        <f>VLOOKUP(C622,품목코드!$B$2:$C$293,2,FALSE)</f>
        <v>AC-ABJ-00001</v>
      </c>
      <c r="B622" s="177" t="s">
        <v>901</v>
      </c>
      <c r="C622" s="159" t="s">
        <v>98</v>
      </c>
      <c r="D622" s="138" t="s">
        <v>916</v>
      </c>
      <c r="E622" s="159" t="s">
        <v>16</v>
      </c>
      <c r="F622" s="179">
        <v>4500</v>
      </c>
      <c r="G622" s="172">
        <v>2023</v>
      </c>
      <c r="H622" s="164">
        <f t="shared" ca="1" si="74"/>
        <v>45089</v>
      </c>
      <c r="I622" s="161">
        <f t="shared" ca="1" si="67"/>
        <v>30</v>
      </c>
      <c r="J622" s="165">
        <f t="shared" ca="1" si="71"/>
        <v>135000</v>
      </c>
      <c r="K622" s="164">
        <f t="shared" ca="1" si="72"/>
        <v>45079</v>
      </c>
      <c r="L622" s="164">
        <f t="shared" ca="1" si="75"/>
        <v>45080</v>
      </c>
      <c r="M622" s="161">
        <f t="shared" ca="1" si="73"/>
        <v>1</v>
      </c>
    </row>
    <row r="623" spans="1:13">
      <c r="A623" s="161" t="str">
        <f>VLOOKUP(C623,품목코드!$B$2:$C$293,2,FALSE)</f>
        <v>AC-ABK-00001</v>
      </c>
      <c r="B623" s="177" t="s">
        <v>901</v>
      </c>
      <c r="C623" s="159" t="s">
        <v>917</v>
      </c>
      <c r="D623" s="138" t="s">
        <v>918</v>
      </c>
      <c r="E623" s="159" t="s">
        <v>95</v>
      </c>
      <c r="F623" s="179">
        <v>4067000</v>
      </c>
      <c r="G623" s="172">
        <v>2023</v>
      </c>
      <c r="H623" s="164">
        <f t="shared" ca="1" si="74"/>
        <v>45072</v>
      </c>
      <c r="I623" s="161">
        <f t="shared" ca="1" si="67"/>
        <v>4</v>
      </c>
      <c r="J623" s="165">
        <f t="shared" ca="1" si="71"/>
        <v>16268000</v>
      </c>
      <c r="K623" s="164">
        <f t="shared" ca="1" si="72"/>
        <v>45046</v>
      </c>
      <c r="L623" s="164">
        <f t="shared" ca="1" si="75"/>
        <v>45083</v>
      </c>
      <c r="M623" s="161">
        <f t="shared" ca="1" si="73"/>
        <v>37</v>
      </c>
    </row>
    <row r="624" spans="1:13">
      <c r="A624" s="161" t="str">
        <f>VLOOKUP(C624,품목코드!$B$2:$C$293,2,FALSE)</f>
        <v>AC-ABL-00001</v>
      </c>
      <c r="B624" s="177" t="s">
        <v>901</v>
      </c>
      <c r="C624" s="159" t="s">
        <v>919</v>
      </c>
      <c r="D624" s="138" t="s">
        <v>920</v>
      </c>
      <c r="E624" s="159" t="s">
        <v>95</v>
      </c>
      <c r="F624" s="179">
        <v>3392000</v>
      </c>
      <c r="G624" s="172">
        <v>2023</v>
      </c>
      <c r="H624" s="164">
        <f t="shared" ca="1" si="74"/>
        <v>45064</v>
      </c>
      <c r="I624" s="161">
        <f t="shared" ca="1" si="67"/>
        <v>49</v>
      </c>
      <c r="J624" s="165">
        <f t="shared" ca="1" si="71"/>
        <v>166208000</v>
      </c>
      <c r="K624" s="164">
        <f t="shared" ca="1" si="72"/>
        <v>45053</v>
      </c>
      <c r="L624" s="164">
        <f t="shared" ca="1" si="75"/>
        <v>45189</v>
      </c>
      <c r="M624" s="161">
        <f t="shared" ca="1" si="73"/>
        <v>136</v>
      </c>
    </row>
    <row r="625" spans="1:13">
      <c r="A625" s="161" t="str">
        <f>VLOOKUP(C625,품목코드!$B$2:$C$293,2,FALSE)</f>
        <v>AC-ABM-00001</v>
      </c>
      <c r="B625" s="177" t="s">
        <v>901</v>
      </c>
      <c r="C625" s="159" t="s">
        <v>921</v>
      </c>
      <c r="D625" s="138" t="s">
        <v>920</v>
      </c>
      <c r="E625" s="159" t="s">
        <v>16</v>
      </c>
      <c r="F625" s="179">
        <v>34000</v>
      </c>
      <c r="G625" s="172">
        <v>2023</v>
      </c>
      <c r="H625" s="164">
        <f t="shared" ca="1" si="74"/>
        <v>45216</v>
      </c>
      <c r="I625" s="161">
        <f t="shared" ca="1" si="67"/>
        <v>36</v>
      </c>
      <c r="J625" s="165">
        <f t="shared" ca="1" si="71"/>
        <v>1224000</v>
      </c>
      <c r="K625" s="164">
        <f t="shared" ca="1" si="72"/>
        <v>45196</v>
      </c>
      <c r="L625" s="164">
        <f t="shared" ca="1" si="75"/>
        <v>45276</v>
      </c>
      <c r="M625" s="161">
        <f t="shared" ca="1" si="73"/>
        <v>80</v>
      </c>
    </row>
    <row r="626" spans="1:13">
      <c r="A626" s="161" t="str">
        <f>VLOOKUP(C626,품목코드!$B$2:$C$293,2,FALSE)</f>
        <v>AC-ABN-00001</v>
      </c>
      <c r="B626" s="177" t="s">
        <v>901</v>
      </c>
      <c r="C626" s="159" t="s">
        <v>922</v>
      </c>
      <c r="D626" s="138" t="s">
        <v>923</v>
      </c>
      <c r="E626" s="159" t="s">
        <v>16</v>
      </c>
      <c r="F626" s="179">
        <v>2850</v>
      </c>
      <c r="G626" s="172">
        <v>2023</v>
      </c>
      <c r="H626" s="164">
        <f t="shared" ca="1" si="74"/>
        <v>45079</v>
      </c>
      <c r="I626" s="161">
        <f t="shared" ca="1" si="67"/>
        <v>49</v>
      </c>
      <c r="J626" s="165">
        <f t="shared" ca="1" si="71"/>
        <v>139650</v>
      </c>
      <c r="K626" s="164">
        <f t="shared" ca="1" si="72"/>
        <v>45078</v>
      </c>
      <c r="L626" s="164">
        <f t="shared" ca="1" si="75"/>
        <v>45148</v>
      </c>
      <c r="M626" s="161">
        <f t="shared" ca="1" si="73"/>
        <v>70</v>
      </c>
    </row>
    <row r="627" spans="1:13">
      <c r="A627" s="161" t="str">
        <f>VLOOKUP(C627,품목코드!$B$2:$C$293,2,FALSE)</f>
        <v>AC-ABO-00001</v>
      </c>
      <c r="B627" s="177" t="s">
        <v>901</v>
      </c>
      <c r="C627" s="159" t="s">
        <v>107</v>
      </c>
      <c r="D627" s="138" t="s">
        <v>924</v>
      </c>
      <c r="E627" s="159" t="s">
        <v>208</v>
      </c>
      <c r="F627" s="179">
        <v>80850</v>
      </c>
      <c r="G627" s="172">
        <v>2023</v>
      </c>
      <c r="H627" s="164">
        <f t="shared" ca="1" si="74"/>
        <v>45252</v>
      </c>
      <c r="I627" s="161">
        <f t="shared" ca="1" si="67"/>
        <v>40</v>
      </c>
      <c r="J627" s="165">
        <f t="shared" ca="1" si="71"/>
        <v>3234000</v>
      </c>
      <c r="K627" s="164">
        <f t="shared" ca="1" si="72"/>
        <v>45231</v>
      </c>
      <c r="L627" s="164">
        <f t="shared" ca="1" si="75"/>
        <v>45388</v>
      </c>
      <c r="M627" s="161">
        <f t="shared" ca="1" si="73"/>
        <v>157</v>
      </c>
    </row>
    <row r="628" spans="1:13">
      <c r="A628" s="161" t="str">
        <f>VLOOKUP(C628,품목코드!$B$2:$C$293,2,FALSE)</f>
        <v>AC-AID-00001</v>
      </c>
      <c r="B628" s="177" t="s">
        <v>901</v>
      </c>
      <c r="C628" s="159" t="s">
        <v>925</v>
      </c>
      <c r="D628" s="138" t="s">
        <v>926</v>
      </c>
      <c r="E628" s="159" t="s">
        <v>16</v>
      </c>
      <c r="F628" s="179">
        <v>34000</v>
      </c>
      <c r="G628" s="172">
        <v>2023</v>
      </c>
      <c r="H628" s="164">
        <f t="shared" ca="1" si="74"/>
        <v>45178</v>
      </c>
      <c r="I628" s="161">
        <f t="shared" ca="1" si="67"/>
        <v>17</v>
      </c>
      <c r="J628" s="165">
        <f t="shared" ca="1" si="71"/>
        <v>578000</v>
      </c>
      <c r="K628" s="164">
        <f t="shared" ca="1" si="72"/>
        <v>45167</v>
      </c>
      <c r="L628" s="164">
        <f t="shared" ca="1" si="75"/>
        <v>45305</v>
      </c>
      <c r="M628" s="161">
        <f t="shared" ca="1" si="73"/>
        <v>138</v>
      </c>
    </row>
    <row r="629" spans="1:13">
      <c r="A629" s="161" t="str">
        <f>VLOOKUP(C629,품목코드!$B$2:$C$293,2,FALSE)</f>
        <v>AC-ABQ-00001</v>
      </c>
      <c r="B629" s="177" t="s">
        <v>901</v>
      </c>
      <c r="C629" s="159" t="s">
        <v>927</v>
      </c>
      <c r="D629" s="138" t="s">
        <v>928</v>
      </c>
      <c r="E629" s="159" t="s">
        <v>16</v>
      </c>
      <c r="F629" s="179">
        <v>5190</v>
      </c>
      <c r="G629" s="172">
        <v>2023</v>
      </c>
      <c r="H629" s="164">
        <f t="shared" ca="1" si="74"/>
        <v>45131</v>
      </c>
      <c r="I629" s="161">
        <f t="shared" ca="1" si="67"/>
        <v>32</v>
      </c>
      <c r="J629" s="165">
        <f t="shared" ca="1" si="71"/>
        <v>166080</v>
      </c>
      <c r="K629" s="164">
        <f t="shared" ca="1" si="72"/>
        <v>45122</v>
      </c>
      <c r="L629" s="164">
        <f t="shared" ca="1" si="75"/>
        <v>45293</v>
      </c>
      <c r="M629" s="161">
        <f t="shared" ca="1" si="73"/>
        <v>171</v>
      </c>
    </row>
    <row r="630" spans="1:13">
      <c r="A630" s="161" t="str">
        <f>VLOOKUP(C630,품목코드!$B$2:$C$293,2,FALSE)</f>
        <v>AC-ABR-00001</v>
      </c>
      <c r="B630" s="177" t="s">
        <v>901</v>
      </c>
      <c r="C630" s="159" t="s">
        <v>115</v>
      </c>
      <c r="D630" s="138" t="s">
        <v>929</v>
      </c>
      <c r="E630" s="159" t="s">
        <v>930</v>
      </c>
      <c r="F630" s="179">
        <v>3630</v>
      </c>
      <c r="G630" s="172">
        <v>2023</v>
      </c>
      <c r="H630" s="164">
        <f t="shared" ca="1" si="74"/>
        <v>45174</v>
      </c>
      <c r="I630" s="161">
        <f t="shared" ca="1" si="67"/>
        <v>24</v>
      </c>
      <c r="J630" s="165">
        <f t="shared" ca="1" si="71"/>
        <v>87120</v>
      </c>
      <c r="K630" s="164">
        <f t="shared" ca="1" si="72"/>
        <v>45173</v>
      </c>
      <c r="L630" s="164">
        <f t="shared" ca="1" si="75"/>
        <v>45317</v>
      </c>
      <c r="M630" s="161">
        <f t="shared" ca="1" si="73"/>
        <v>144</v>
      </c>
    </row>
    <row r="631" spans="1:13">
      <c r="A631" s="161" t="str">
        <f>VLOOKUP(C631,품목코드!$B$2:$C$293,2,FALSE)</f>
        <v>AD-ABS-00001</v>
      </c>
      <c r="B631" s="177" t="s">
        <v>931</v>
      </c>
      <c r="C631" s="159" t="s">
        <v>119</v>
      </c>
      <c r="D631" s="138" t="s">
        <v>932</v>
      </c>
      <c r="E631" s="159" t="s">
        <v>124</v>
      </c>
      <c r="F631" s="179">
        <v>38000</v>
      </c>
      <c r="G631" s="172">
        <v>2023</v>
      </c>
      <c r="H631" s="164">
        <f t="shared" ca="1" si="74"/>
        <v>45248</v>
      </c>
      <c r="I631" s="161">
        <f t="shared" ca="1" si="67"/>
        <v>50</v>
      </c>
      <c r="J631" s="165">
        <f t="shared" ca="1" si="71"/>
        <v>1900000</v>
      </c>
      <c r="K631" s="164">
        <f t="shared" ca="1" si="72"/>
        <v>45218</v>
      </c>
      <c r="L631" s="164">
        <f t="shared" ca="1" si="75"/>
        <v>45252</v>
      </c>
      <c r="M631" s="161">
        <f t="shared" ca="1" si="73"/>
        <v>34</v>
      </c>
    </row>
    <row r="632" spans="1:13">
      <c r="A632" s="161" t="str">
        <f>VLOOKUP(C632,품목코드!$B$2:$C$293,2,FALSE)</f>
        <v>AD-ABT-00001</v>
      </c>
      <c r="B632" s="177" t="s">
        <v>931</v>
      </c>
      <c r="C632" s="159" t="s">
        <v>122</v>
      </c>
      <c r="D632" s="138" t="s">
        <v>933</v>
      </c>
      <c r="E632" s="159" t="s">
        <v>124</v>
      </c>
      <c r="F632" s="179">
        <v>30000</v>
      </c>
      <c r="G632" s="172">
        <v>2023</v>
      </c>
      <c r="H632" s="164">
        <f t="shared" ca="1" si="74"/>
        <v>45192</v>
      </c>
      <c r="I632" s="161">
        <f t="shared" ca="1" si="67"/>
        <v>28</v>
      </c>
      <c r="J632" s="165">
        <f t="shared" ca="1" si="71"/>
        <v>840000</v>
      </c>
      <c r="K632" s="164">
        <f t="shared" ca="1" si="72"/>
        <v>45182</v>
      </c>
      <c r="L632" s="164">
        <f t="shared" ca="1" si="75"/>
        <v>45346</v>
      </c>
      <c r="M632" s="161">
        <f t="shared" ca="1" si="73"/>
        <v>164</v>
      </c>
    </row>
    <row r="633" spans="1:13">
      <c r="A633" s="161" t="str">
        <f>VLOOKUP(C633,품목코드!$B$2:$C$293,2,FALSE)</f>
        <v>AD-ABU-00001</v>
      </c>
      <c r="B633" s="177" t="s">
        <v>931</v>
      </c>
      <c r="C633" s="159" t="s">
        <v>125</v>
      </c>
      <c r="D633" s="138" t="s">
        <v>934</v>
      </c>
      <c r="E633" s="159" t="s">
        <v>124</v>
      </c>
      <c r="F633" s="179">
        <v>30000</v>
      </c>
      <c r="G633" s="172">
        <v>2023</v>
      </c>
      <c r="H633" s="164">
        <f t="shared" ca="1" si="74"/>
        <v>45132</v>
      </c>
      <c r="I633" s="161">
        <f t="shared" ca="1" si="67"/>
        <v>15</v>
      </c>
      <c r="J633" s="165">
        <f t="shared" ca="1" si="71"/>
        <v>450000</v>
      </c>
      <c r="K633" s="164">
        <f t="shared" ca="1" si="72"/>
        <v>45122</v>
      </c>
      <c r="L633" s="164">
        <f t="shared" ca="1" si="75"/>
        <v>45265</v>
      </c>
      <c r="M633" s="161">
        <f t="shared" ca="1" si="73"/>
        <v>143</v>
      </c>
    </row>
    <row r="634" spans="1:13">
      <c r="A634" s="161" t="str">
        <f>VLOOKUP(C634,품목코드!$B$2:$C$293,2,FALSE)</f>
        <v>AD-ABV-00001</v>
      </c>
      <c r="B634" s="177" t="s">
        <v>931</v>
      </c>
      <c r="C634" s="159" t="s">
        <v>127</v>
      </c>
      <c r="D634" s="138" t="s">
        <v>936</v>
      </c>
      <c r="E634" s="159" t="s">
        <v>130</v>
      </c>
      <c r="F634" s="179">
        <v>7400</v>
      </c>
      <c r="G634" s="172">
        <v>2023</v>
      </c>
      <c r="H634" s="164">
        <f t="shared" ca="1" si="74"/>
        <v>45112</v>
      </c>
      <c r="I634" s="161">
        <f t="shared" ca="1" si="67"/>
        <v>20</v>
      </c>
      <c r="J634" s="165">
        <f t="shared" ca="1" si="71"/>
        <v>148000</v>
      </c>
      <c r="K634" s="164">
        <f t="shared" ca="1" si="72"/>
        <v>45110</v>
      </c>
      <c r="L634" s="164">
        <f t="shared" ca="1" si="75"/>
        <v>45204</v>
      </c>
      <c r="M634" s="161">
        <f t="shared" ca="1" si="73"/>
        <v>94</v>
      </c>
    </row>
    <row r="635" spans="1:13">
      <c r="A635" s="161" t="str">
        <f>VLOOKUP(C635,품목코드!$B$2:$C$293,2,FALSE)</f>
        <v>AD-ABW-00001</v>
      </c>
      <c r="B635" s="177" t="s">
        <v>931</v>
      </c>
      <c r="C635" s="159" t="s">
        <v>131</v>
      </c>
      <c r="D635" s="138" t="s">
        <v>937</v>
      </c>
      <c r="E635" s="159" t="s">
        <v>130</v>
      </c>
      <c r="F635" s="179">
        <v>16000</v>
      </c>
      <c r="G635" s="172">
        <v>2023</v>
      </c>
      <c r="H635" s="164">
        <f t="shared" ca="1" si="74"/>
        <v>45062</v>
      </c>
      <c r="I635" s="161">
        <f t="shared" ca="1" si="67"/>
        <v>4</v>
      </c>
      <c r="J635" s="165">
        <f t="shared" ca="1" si="71"/>
        <v>64000</v>
      </c>
      <c r="K635" s="164">
        <f t="shared" ca="1" si="72"/>
        <v>45035</v>
      </c>
      <c r="L635" s="164">
        <f t="shared" ca="1" si="75"/>
        <v>45039</v>
      </c>
      <c r="M635" s="161">
        <f t="shared" ca="1" si="73"/>
        <v>4</v>
      </c>
    </row>
    <row r="636" spans="1:13">
      <c r="A636" s="161" t="str">
        <f>VLOOKUP(C636,품목코드!$B$2:$C$293,2,FALSE)</f>
        <v>AD-ABX-00001</v>
      </c>
      <c r="B636" s="177" t="s">
        <v>931</v>
      </c>
      <c r="C636" s="159" t="s">
        <v>133</v>
      </c>
      <c r="D636" s="138" t="s">
        <v>938</v>
      </c>
      <c r="E636" s="159" t="s">
        <v>130</v>
      </c>
      <c r="F636" s="179">
        <v>7500</v>
      </c>
      <c r="G636" s="172">
        <v>2023</v>
      </c>
      <c r="H636" s="164">
        <f t="shared" ca="1" si="74"/>
        <v>45049</v>
      </c>
      <c r="I636" s="161">
        <f t="shared" ca="1" si="67"/>
        <v>17</v>
      </c>
      <c r="J636" s="165">
        <f t="shared" ca="1" si="71"/>
        <v>127500</v>
      </c>
      <c r="K636" s="164">
        <f t="shared" ca="1" si="72"/>
        <v>45045</v>
      </c>
      <c r="L636" s="164">
        <f t="shared" ca="1" si="75"/>
        <v>45122</v>
      </c>
      <c r="M636" s="161">
        <f t="shared" ca="1" si="73"/>
        <v>77</v>
      </c>
    </row>
    <row r="637" spans="1:13">
      <c r="A637" s="161" t="str">
        <f>VLOOKUP(C637,품목코드!$B$2:$C$293,2,FALSE)</f>
        <v>AD-ABY-00001</v>
      </c>
      <c r="B637" s="177" t="s">
        <v>931</v>
      </c>
      <c r="C637" s="159" t="s">
        <v>135</v>
      </c>
      <c r="D637" s="138" t="s">
        <v>939</v>
      </c>
      <c r="E637" s="159" t="s">
        <v>124</v>
      </c>
      <c r="F637" s="179">
        <v>91086</v>
      </c>
      <c r="G637" s="172">
        <v>2023</v>
      </c>
      <c r="H637" s="164">
        <f t="shared" ca="1" si="74"/>
        <v>45197</v>
      </c>
      <c r="I637" s="161">
        <f t="shared" ca="1" si="67"/>
        <v>14</v>
      </c>
      <c r="J637" s="165">
        <f t="shared" ca="1" si="71"/>
        <v>1275204</v>
      </c>
      <c r="K637" s="164">
        <f t="shared" ca="1" si="72"/>
        <v>45183</v>
      </c>
      <c r="L637" s="164">
        <f t="shared" ca="1" si="75"/>
        <v>45230</v>
      </c>
      <c r="M637" s="161">
        <f t="shared" ca="1" si="73"/>
        <v>47</v>
      </c>
    </row>
    <row r="638" spans="1:13">
      <c r="A638" s="161" t="str">
        <f>VLOOKUP(C638,품목코드!$B$2:$C$293,2,FALSE)</f>
        <v>AD-ABZ-00001</v>
      </c>
      <c r="B638" s="177" t="s">
        <v>931</v>
      </c>
      <c r="C638" s="159" t="s">
        <v>137</v>
      </c>
      <c r="D638" s="138" t="s">
        <v>940</v>
      </c>
      <c r="E638" s="159" t="s">
        <v>139</v>
      </c>
      <c r="F638" s="179">
        <v>2700</v>
      </c>
      <c r="G638" s="172">
        <v>2023</v>
      </c>
      <c r="H638" s="164">
        <f t="shared" ca="1" si="74"/>
        <v>44967</v>
      </c>
      <c r="I638" s="161">
        <f t="shared" ca="1" si="67"/>
        <v>36</v>
      </c>
      <c r="J638" s="165">
        <f t="shared" ca="1" si="71"/>
        <v>97200</v>
      </c>
      <c r="K638" s="164">
        <f t="shared" ca="1" si="72"/>
        <v>44943</v>
      </c>
      <c r="L638" s="164">
        <f t="shared" ca="1" si="75"/>
        <v>45060</v>
      </c>
      <c r="M638" s="161">
        <f t="shared" ca="1" si="73"/>
        <v>117</v>
      </c>
    </row>
    <row r="639" spans="1:13">
      <c r="A639" s="161" t="str">
        <f>VLOOKUP(C639,품목코드!$B$2:$C$293,2,FALSE)</f>
        <v>AD-ACA-00001</v>
      </c>
      <c r="B639" s="177" t="s">
        <v>931</v>
      </c>
      <c r="C639" s="159" t="s">
        <v>140</v>
      </c>
      <c r="D639" s="138" t="s">
        <v>940</v>
      </c>
      <c r="E639" s="159" t="s">
        <v>139</v>
      </c>
      <c r="F639" s="179">
        <v>2400</v>
      </c>
      <c r="G639" s="172">
        <v>2023</v>
      </c>
      <c r="H639" s="164">
        <f t="shared" ca="1" si="74"/>
        <v>44951</v>
      </c>
      <c r="I639" s="161">
        <f t="shared" ca="1" si="67"/>
        <v>6</v>
      </c>
      <c r="J639" s="165">
        <f t="shared" ca="1" si="71"/>
        <v>14400</v>
      </c>
      <c r="K639" s="164">
        <f t="shared" ca="1" si="72"/>
        <v>44950</v>
      </c>
      <c r="L639" s="164">
        <f t="shared" ca="1" si="75"/>
        <v>45019</v>
      </c>
      <c r="M639" s="161">
        <f t="shared" ca="1" si="73"/>
        <v>69</v>
      </c>
    </row>
    <row r="640" spans="1:13">
      <c r="A640" s="161" t="str">
        <f>VLOOKUP(C640,품목코드!$B$2:$C$293,2,FALSE)</f>
        <v>AD-ACB-00001</v>
      </c>
      <c r="B640" s="177" t="s">
        <v>931</v>
      </c>
      <c r="C640" s="159" t="s">
        <v>141</v>
      </c>
      <c r="D640" s="138" t="s">
        <v>941</v>
      </c>
      <c r="E640" s="159" t="s">
        <v>139</v>
      </c>
      <c r="F640" s="179">
        <v>6500</v>
      </c>
      <c r="G640" s="172">
        <v>2023</v>
      </c>
      <c r="H640" s="164">
        <f t="shared" ca="1" si="74"/>
        <v>44981</v>
      </c>
      <c r="I640" s="161">
        <f t="shared" ca="1" si="67"/>
        <v>32</v>
      </c>
      <c r="J640" s="165">
        <f t="shared" ca="1" si="71"/>
        <v>208000</v>
      </c>
      <c r="K640" s="164">
        <f t="shared" ca="1" si="72"/>
        <v>44979</v>
      </c>
      <c r="L640" s="164">
        <f t="shared" ca="1" si="75"/>
        <v>45106</v>
      </c>
      <c r="M640" s="161">
        <f t="shared" ca="1" si="73"/>
        <v>127</v>
      </c>
    </row>
    <row r="641" spans="1:13">
      <c r="A641" s="161" t="str">
        <f>VLOOKUP(C641,품목코드!$B$2:$C$293,2,FALSE)</f>
        <v>AD-ACC-00001</v>
      </c>
      <c r="B641" s="177" t="s">
        <v>931</v>
      </c>
      <c r="C641" s="159" t="s">
        <v>143</v>
      </c>
      <c r="D641" s="138" t="s">
        <v>942</v>
      </c>
      <c r="E641" s="159" t="s">
        <v>139</v>
      </c>
      <c r="F641" s="179">
        <v>3000</v>
      </c>
      <c r="G641" s="172">
        <v>2023</v>
      </c>
      <c r="H641" s="164">
        <f t="shared" ca="1" si="74"/>
        <v>45115</v>
      </c>
      <c r="I641" s="161">
        <f t="shared" ca="1" si="67"/>
        <v>9</v>
      </c>
      <c r="J641" s="165">
        <f t="shared" ca="1" si="71"/>
        <v>27000</v>
      </c>
      <c r="K641" s="164">
        <f t="shared" ca="1" si="72"/>
        <v>45095</v>
      </c>
      <c r="L641" s="164">
        <f t="shared" ca="1" si="75"/>
        <v>45099</v>
      </c>
      <c r="M641" s="161">
        <f t="shared" ca="1" si="73"/>
        <v>4</v>
      </c>
    </row>
    <row r="642" spans="1:13">
      <c r="A642" s="161" t="str">
        <f>VLOOKUP(C642,품목코드!$B$2:$C$293,2,FALSE)</f>
        <v>AD-ACD-00001</v>
      </c>
      <c r="B642" s="177" t="s">
        <v>931</v>
      </c>
      <c r="C642" s="159" t="s">
        <v>145</v>
      </c>
      <c r="D642" s="138" t="s">
        <v>942</v>
      </c>
      <c r="E642" s="159" t="s">
        <v>139</v>
      </c>
      <c r="F642" s="179">
        <v>2700</v>
      </c>
      <c r="G642" s="172">
        <v>2023</v>
      </c>
      <c r="H642" s="164">
        <f t="shared" ca="1" si="74"/>
        <v>44964</v>
      </c>
      <c r="I642" s="161">
        <f t="shared" ca="1" si="67"/>
        <v>9</v>
      </c>
      <c r="J642" s="165">
        <f t="shared" ca="1" si="71"/>
        <v>24300</v>
      </c>
      <c r="K642" s="164">
        <f t="shared" ca="1" si="72"/>
        <v>44942</v>
      </c>
      <c r="L642" s="164">
        <f t="shared" ca="1" si="75"/>
        <v>44958</v>
      </c>
      <c r="M642" s="161">
        <f t="shared" ca="1" si="73"/>
        <v>16</v>
      </c>
    </row>
    <row r="643" spans="1:13">
      <c r="A643" s="161" t="str">
        <f>VLOOKUP(C643,품목코드!$B$2:$C$293,2,FALSE)</f>
        <v>AD-ACE-00001</v>
      </c>
      <c r="B643" s="177" t="s">
        <v>931</v>
      </c>
      <c r="C643" s="159" t="s">
        <v>146</v>
      </c>
      <c r="D643" s="138" t="s">
        <v>943</v>
      </c>
      <c r="E643" s="159" t="s">
        <v>139</v>
      </c>
      <c r="F643" s="179">
        <v>7000</v>
      </c>
      <c r="G643" s="172">
        <v>2023</v>
      </c>
      <c r="H643" s="164">
        <f t="shared" ca="1" si="74"/>
        <v>44963</v>
      </c>
      <c r="I643" s="161">
        <f t="shared" ref="I643:I706" ca="1" si="76">RANDBETWEEN(0, 50)</f>
        <v>38</v>
      </c>
      <c r="J643" s="165">
        <f t="shared" ca="1" si="71"/>
        <v>266000</v>
      </c>
      <c r="K643" s="164">
        <f t="shared" ca="1" si="72"/>
        <v>44934</v>
      </c>
      <c r="L643" s="164">
        <f t="shared" ca="1" si="75"/>
        <v>45030</v>
      </c>
      <c r="M643" s="161">
        <f t="shared" ca="1" si="73"/>
        <v>96</v>
      </c>
    </row>
    <row r="644" spans="1:13">
      <c r="A644" s="161" t="str">
        <f>VLOOKUP(C644,품목코드!$B$2:$C$293,2,FALSE)</f>
        <v>AG-AIR-00001</v>
      </c>
      <c r="B644" s="177" t="s">
        <v>944</v>
      </c>
      <c r="C644" s="159" t="s">
        <v>945</v>
      </c>
      <c r="D644" s="138" t="s">
        <v>946</v>
      </c>
      <c r="E644" s="159" t="s">
        <v>50</v>
      </c>
      <c r="F644" s="179">
        <v>2230</v>
      </c>
      <c r="G644" s="172">
        <v>2023</v>
      </c>
      <c r="H644" s="164">
        <f t="shared" ca="1" si="74"/>
        <v>45123</v>
      </c>
      <c r="I644" s="161">
        <f t="shared" ca="1" si="76"/>
        <v>32</v>
      </c>
      <c r="J644" s="165">
        <f t="shared" ca="1" si="71"/>
        <v>71360</v>
      </c>
      <c r="K644" s="164">
        <f t="shared" ca="1" si="72"/>
        <v>45117</v>
      </c>
      <c r="L644" s="164">
        <f t="shared" ca="1" si="75"/>
        <v>45255</v>
      </c>
      <c r="M644" s="161">
        <f t="shared" ca="1" si="73"/>
        <v>138</v>
      </c>
    </row>
    <row r="645" spans="1:13">
      <c r="A645" s="161" t="str">
        <f>VLOOKUP(C645,품목코드!$B$2:$C$293,2,FALSE)</f>
        <v>AG-AIS-00001</v>
      </c>
      <c r="B645" s="177" t="s">
        <v>944</v>
      </c>
      <c r="C645" s="159" t="s">
        <v>947</v>
      </c>
      <c r="D645" s="138" t="s">
        <v>948</v>
      </c>
      <c r="E645" s="159" t="s">
        <v>50</v>
      </c>
      <c r="F645" s="179">
        <v>2970</v>
      </c>
      <c r="G645" s="172">
        <v>2023</v>
      </c>
      <c r="H645" s="164">
        <f t="shared" ca="1" si="74"/>
        <v>45058</v>
      </c>
      <c r="I645" s="161">
        <f t="shared" ca="1" si="76"/>
        <v>49</v>
      </c>
      <c r="J645" s="165">
        <f t="shared" ca="1" si="71"/>
        <v>145530</v>
      </c>
      <c r="K645" s="164">
        <f t="shared" ca="1" si="72"/>
        <v>45033</v>
      </c>
      <c r="L645" s="164">
        <f t="shared" ca="1" si="75"/>
        <v>45118</v>
      </c>
      <c r="M645" s="161">
        <f t="shared" ca="1" si="73"/>
        <v>85</v>
      </c>
    </row>
    <row r="646" spans="1:13">
      <c r="A646" s="161" t="str">
        <f>VLOOKUP(C646,품목코드!$B$2:$C$293,2,FALSE)</f>
        <v>AG-ADQ-00001</v>
      </c>
      <c r="B646" s="177" t="s">
        <v>944</v>
      </c>
      <c r="C646" s="159" t="s">
        <v>949</v>
      </c>
      <c r="D646" s="138" t="s">
        <v>950</v>
      </c>
      <c r="E646" s="159" t="s">
        <v>50</v>
      </c>
      <c r="F646" s="179">
        <v>6490</v>
      </c>
      <c r="G646" s="172">
        <v>2023</v>
      </c>
      <c r="H646" s="164">
        <f t="shared" ca="1" si="74"/>
        <v>45189</v>
      </c>
      <c r="I646" s="161">
        <f t="shared" ca="1" si="76"/>
        <v>6</v>
      </c>
      <c r="J646" s="165">
        <f t="shared" ca="1" si="71"/>
        <v>38940</v>
      </c>
      <c r="K646" s="164">
        <f t="shared" ca="1" si="72"/>
        <v>45180</v>
      </c>
      <c r="L646" s="164">
        <f t="shared" ca="1" si="75"/>
        <v>45304</v>
      </c>
      <c r="M646" s="161">
        <f t="shared" ca="1" si="73"/>
        <v>124</v>
      </c>
    </row>
    <row r="647" spans="1:13">
      <c r="A647" s="161" t="str">
        <f>VLOOKUP(C647,품목코드!$B$2:$C$293,2,FALSE)</f>
        <v>AG-AIT-00001</v>
      </c>
      <c r="B647" s="177" t="s">
        <v>944</v>
      </c>
      <c r="C647" s="159" t="s">
        <v>951</v>
      </c>
      <c r="D647" s="138" t="s">
        <v>250</v>
      </c>
      <c r="E647" s="159" t="s">
        <v>50</v>
      </c>
      <c r="F647" s="179">
        <v>960</v>
      </c>
      <c r="G647" s="172">
        <v>2023</v>
      </c>
      <c r="H647" s="164">
        <f t="shared" ca="1" si="74"/>
        <v>44984</v>
      </c>
      <c r="I647" s="161">
        <f t="shared" ca="1" si="76"/>
        <v>47</v>
      </c>
      <c r="J647" s="165">
        <f t="shared" ca="1" si="71"/>
        <v>45120</v>
      </c>
      <c r="K647" s="164">
        <f t="shared" ca="1" si="72"/>
        <v>44984</v>
      </c>
      <c r="L647" s="164">
        <f t="shared" ca="1" si="75"/>
        <v>45146</v>
      </c>
      <c r="M647" s="161">
        <f t="shared" ca="1" si="73"/>
        <v>162</v>
      </c>
    </row>
    <row r="648" spans="1:13">
      <c r="A648" s="161" t="str">
        <f>VLOOKUP(C648,품목코드!$B$2:$C$293,2,FALSE)</f>
        <v>AG-ADS-00001</v>
      </c>
      <c r="B648" s="177" t="s">
        <v>944</v>
      </c>
      <c r="C648" s="159" t="s">
        <v>952</v>
      </c>
      <c r="D648" s="138" t="s">
        <v>953</v>
      </c>
      <c r="E648" s="159" t="s">
        <v>930</v>
      </c>
      <c r="F648" s="179">
        <v>4040</v>
      </c>
      <c r="G648" s="172">
        <v>2023</v>
      </c>
      <c r="H648" s="164">
        <f t="shared" ca="1" si="74"/>
        <v>45206</v>
      </c>
      <c r="I648" s="161">
        <f t="shared" ca="1" si="76"/>
        <v>36</v>
      </c>
      <c r="J648" s="165">
        <f t="shared" ca="1" si="71"/>
        <v>145440</v>
      </c>
      <c r="K648" s="164">
        <f t="shared" ca="1" si="72"/>
        <v>45184</v>
      </c>
      <c r="L648" s="164">
        <f t="shared" ca="1" si="75"/>
        <v>45237</v>
      </c>
      <c r="M648" s="161">
        <f t="shared" ca="1" si="73"/>
        <v>53</v>
      </c>
    </row>
    <row r="649" spans="1:13">
      <c r="A649" s="161" t="str">
        <f>VLOOKUP(C649,품목코드!$B$2:$C$293,2,FALSE)</f>
        <v>AG-ADT-00001</v>
      </c>
      <c r="B649" s="177" t="s">
        <v>944</v>
      </c>
      <c r="C649" s="159" t="s">
        <v>954</v>
      </c>
      <c r="D649" s="138" t="s">
        <v>955</v>
      </c>
      <c r="E649" s="159" t="s">
        <v>50</v>
      </c>
      <c r="F649" s="179">
        <v>6560</v>
      </c>
      <c r="G649" s="172">
        <v>2023</v>
      </c>
      <c r="H649" s="164">
        <f t="shared" ca="1" si="74"/>
        <v>45019</v>
      </c>
      <c r="I649" s="161">
        <f t="shared" ca="1" si="76"/>
        <v>43</v>
      </c>
      <c r="J649" s="165">
        <f t="shared" ca="1" si="71"/>
        <v>282080</v>
      </c>
      <c r="K649" s="164">
        <f t="shared" ca="1" si="72"/>
        <v>44996</v>
      </c>
      <c r="L649" s="164">
        <f t="shared" ca="1" si="75"/>
        <v>45097</v>
      </c>
      <c r="M649" s="161">
        <f t="shared" ca="1" si="73"/>
        <v>101</v>
      </c>
    </row>
    <row r="650" spans="1:13">
      <c r="A650" s="161" t="str">
        <f>VLOOKUP(C650,품목코드!$B$2:$C$293,2,FALSE)</f>
        <v>AG-AIU-00001</v>
      </c>
      <c r="B650" s="177" t="s">
        <v>944</v>
      </c>
      <c r="C650" s="159" t="s">
        <v>956</v>
      </c>
      <c r="D650" s="138" t="s">
        <v>957</v>
      </c>
      <c r="E650" s="159" t="s">
        <v>50</v>
      </c>
      <c r="F650" s="179">
        <v>800</v>
      </c>
      <c r="G650" s="172">
        <v>2023</v>
      </c>
      <c r="H650" s="164">
        <f t="shared" ca="1" si="74"/>
        <v>44999</v>
      </c>
      <c r="I650" s="161">
        <f t="shared" ca="1" si="76"/>
        <v>28</v>
      </c>
      <c r="J650" s="165">
        <f t="shared" ca="1" si="71"/>
        <v>22400</v>
      </c>
      <c r="K650" s="164">
        <f t="shared" ca="1" si="72"/>
        <v>44978</v>
      </c>
      <c r="L650" s="164">
        <f t="shared" ca="1" si="75"/>
        <v>45093</v>
      </c>
      <c r="M650" s="161">
        <f t="shared" ca="1" si="73"/>
        <v>115</v>
      </c>
    </row>
    <row r="651" spans="1:13">
      <c r="A651" s="161" t="str">
        <f>VLOOKUP(C651,품목코드!$B$2:$C$293,2,FALSE)</f>
        <v>AG-ADV-00001</v>
      </c>
      <c r="B651" s="177" t="s">
        <v>944</v>
      </c>
      <c r="C651" s="159" t="s">
        <v>257</v>
      </c>
      <c r="D651" s="138" t="s">
        <v>958</v>
      </c>
      <c r="E651" s="159" t="s">
        <v>50</v>
      </c>
      <c r="F651" s="179">
        <v>53590</v>
      </c>
      <c r="G651" s="172">
        <v>2023</v>
      </c>
      <c r="H651" s="164">
        <f t="shared" ca="1" si="74"/>
        <v>45070</v>
      </c>
      <c r="I651" s="161">
        <f t="shared" ca="1" si="76"/>
        <v>42</v>
      </c>
      <c r="J651" s="165">
        <f t="shared" ca="1" si="71"/>
        <v>2250780</v>
      </c>
      <c r="K651" s="164">
        <f t="shared" ca="1" si="72"/>
        <v>45046</v>
      </c>
      <c r="L651" s="164">
        <f t="shared" ca="1" si="75"/>
        <v>45150</v>
      </c>
      <c r="M651" s="161">
        <f t="shared" ca="1" si="73"/>
        <v>104</v>
      </c>
    </row>
    <row r="652" spans="1:13">
      <c r="A652" s="161" t="str">
        <f>VLOOKUP(C652,품목코드!$B$2:$C$293,2,FALSE)</f>
        <v>AG-ADW-00001</v>
      </c>
      <c r="B652" s="177" t="s">
        <v>944</v>
      </c>
      <c r="C652" s="159" t="s">
        <v>259</v>
      </c>
      <c r="D652" s="138" t="s">
        <v>959</v>
      </c>
      <c r="E652" s="159" t="s">
        <v>68</v>
      </c>
      <c r="F652" s="179">
        <v>760</v>
      </c>
      <c r="G652" s="172">
        <v>2023</v>
      </c>
      <c r="H652" s="164">
        <f t="shared" ca="1" si="74"/>
        <v>45258</v>
      </c>
      <c r="I652" s="161">
        <f t="shared" ca="1" si="76"/>
        <v>22</v>
      </c>
      <c r="J652" s="165">
        <f t="shared" ref="J652:J711" ca="1" si="77">F652*I652</f>
        <v>16720</v>
      </c>
      <c r="K652" s="164">
        <f t="shared" ref="K652:K711" ca="1" si="78">H652 - RANDBETWEEN(0, 30)</f>
        <v>45239</v>
      </c>
      <c r="L652" s="164">
        <f t="shared" ca="1" si="75"/>
        <v>45320</v>
      </c>
      <c r="M652" s="161">
        <f t="shared" ref="M652:M711" ca="1" si="79">L652-K652</f>
        <v>81</v>
      </c>
    </row>
    <row r="653" spans="1:13">
      <c r="A653" s="161" t="str">
        <f>VLOOKUP(C653,품목코드!$B$2:$C$293,2,FALSE)</f>
        <v>AG-AIV-00001</v>
      </c>
      <c r="B653" s="177" t="s">
        <v>944</v>
      </c>
      <c r="C653" s="159" t="s">
        <v>960</v>
      </c>
      <c r="D653" s="138" t="s">
        <v>961</v>
      </c>
      <c r="E653" s="159" t="s">
        <v>68</v>
      </c>
      <c r="F653" s="179">
        <v>25830</v>
      </c>
      <c r="G653" s="172">
        <v>2023</v>
      </c>
      <c r="H653" s="164">
        <f t="shared" ca="1" si="74"/>
        <v>45218</v>
      </c>
      <c r="I653" s="161">
        <f t="shared" ca="1" si="76"/>
        <v>45</v>
      </c>
      <c r="J653" s="165">
        <f t="shared" ca="1" si="77"/>
        <v>1162350</v>
      </c>
      <c r="K653" s="164">
        <f t="shared" ca="1" si="78"/>
        <v>45193</v>
      </c>
      <c r="L653" s="164">
        <f t="shared" ca="1" si="75"/>
        <v>45359</v>
      </c>
      <c r="M653" s="161">
        <f t="shared" ca="1" si="79"/>
        <v>166</v>
      </c>
    </row>
    <row r="654" spans="1:13">
      <c r="A654" s="161" t="str">
        <f>VLOOKUP(C654,품목코드!$B$2:$C$293,2,FALSE)</f>
        <v>AS-AHM-00001</v>
      </c>
      <c r="B654" s="177" t="s">
        <v>944</v>
      </c>
      <c r="C654" s="159" t="s">
        <v>283</v>
      </c>
      <c r="D654" s="138" t="s">
        <v>962</v>
      </c>
      <c r="E654" s="159" t="s">
        <v>963</v>
      </c>
      <c r="F654" s="179">
        <v>1105000</v>
      </c>
      <c r="G654" s="172">
        <v>2023</v>
      </c>
      <c r="H654" s="164">
        <f t="shared" ca="1" si="74"/>
        <v>45261</v>
      </c>
      <c r="I654" s="161">
        <f t="shared" ca="1" si="76"/>
        <v>40</v>
      </c>
      <c r="J654" s="165">
        <f t="shared" ca="1" si="77"/>
        <v>44200000</v>
      </c>
      <c r="K654" s="164">
        <f t="shared" ca="1" si="78"/>
        <v>45258</v>
      </c>
      <c r="L654" s="164">
        <f t="shared" ca="1" si="75"/>
        <v>45378</v>
      </c>
      <c r="M654" s="161">
        <f t="shared" ca="1" si="79"/>
        <v>120</v>
      </c>
    </row>
    <row r="655" spans="1:13">
      <c r="A655" s="161" t="str">
        <f>VLOOKUP(C655,품목코드!$B$2:$C$293,2,FALSE)</f>
        <v>AH-ADY-00001</v>
      </c>
      <c r="B655" s="177" t="s">
        <v>944</v>
      </c>
      <c r="C655" s="159" t="s">
        <v>264</v>
      </c>
      <c r="D655" s="138" t="s">
        <v>964</v>
      </c>
      <c r="E655" s="159" t="s">
        <v>68</v>
      </c>
      <c r="F655" s="179">
        <v>11310</v>
      </c>
      <c r="G655" s="172">
        <v>2023</v>
      </c>
      <c r="H655" s="164">
        <f t="shared" ca="1" si="74"/>
        <v>45078</v>
      </c>
      <c r="I655" s="161">
        <f t="shared" ca="1" si="76"/>
        <v>31</v>
      </c>
      <c r="J655" s="165">
        <f t="shared" ca="1" si="77"/>
        <v>350610</v>
      </c>
      <c r="K655" s="164">
        <f t="shared" ca="1" si="78"/>
        <v>45053</v>
      </c>
      <c r="L655" s="164">
        <f t="shared" ca="1" si="75"/>
        <v>45081</v>
      </c>
      <c r="M655" s="161">
        <f t="shared" ca="1" si="79"/>
        <v>28</v>
      </c>
    </row>
    <row r="656" spans="1:13">
      <c r="A656" s="161" t="str">
        <f>VLOOKUP(C656,품목코드!$B$2:$C$293,2,FALSE)</f>
        <v>AH-ADZ-00001</v>
      </c>
      <c r="B656" s="177" t="s">
        <v>944</v>
      </c>
      <c r="C656" s="159" t="s">
        <v>266</v>
      </c>
      <c r="D656" s="138" t="s">
        <v>965</v>
      </c>
      <c r="E656" s="159" t="s">
        <v>68</v>
      </c>
      <c r="F656" s="179">
        <v>128950</v>
      </c>
      <c r="G656" s="172">
        <v>2023</v>
      </c>
      <c r="H656" s="164">
        <f t="shared" ca="1" si="74"/>
        <v>45237</v>
      </c>
      <c r="I656" s="161">
        <f t="shared" ca="1" si="76"/>
        <v>20</v>
      </c>
      <c r="J656" s="165">
        <f t="shared" ca="1" si="77"/>
        <v>2579000</v>
      </c>
      <c r="K656" s="164">
        <f t="shared" ca="1" si="78"/>
        <v>45228</v>
      </c>
      <c r="L656" s="164">
        <f t="shared" ca="1" si="75"/>
        <v>45263</v>
      </c>
      <c r="M656" s="161">
        <f t="shared" ca="1" si="79"/>
        <v>35</v>
      </c>
    </row>
    <row r="657" spans="1:13">
      <c r="A657" s="161" t="str">
        <f>VLOOKUP(C657,품목코드!$B$2:$C$293,2,FALSE)</f>
        <v>AQ-AHJ-00001</v>
      </c>
      <c r="B657" s="177" t="s">
        <v>944</v>
      </c>
      <c r="C657" s="159" t="s">
        <v>270</v>
      </c>
      <c r="D657" s="138" t="s">
        <v>966</v>
      </c>
      <c r="E657" s="159" t="s">
        <v>967</v>
      </c>
      <c r="F657" s="179">
        <v>230000</v>
      </c>
      <c r="G657" s="172">
        <v>2023</v>
      </c>
      <c r="H657" s="164">
        <f t="shared" ca="1" si="74"/>
        <v>45239</v>
      </c>
      <c r="I657" s="161">
        <f t="shared" ca="1" si="76"/>
        <v>4</v>
      </c>
      <c r="J657" s="165">
        <f t="shared" ca="1" si="77"/>
        <v>920000</v>
      </c>
      <c r="K657" s="164">
        <f t="shared" ca="1" si="78"/>
        <v>45237</v>
      </c>
      <c r="L657" s="164">
        <f t="shared" ca="1" si="75"/>
        <v>45316</v>
      </c>
      <c r="M657" s="161">
        <f t="shared" ca="1" si="79"/>
        <v>79</v>
      </c>
    </row>
    <row r="658" spans="1:13">
      <c r="A658" s="161" t="str">
        <f>VLOOKUP(C658,품목코드!$B$2:$C$293,2,FALSE)</f>
        <v>AR-AHK-00001</v>
      </c>
      <c r="B658" s="177" t="s">
        <v>944</v>
      </c>
      <c r="C658" s="159" t="s">
        <v>278</v>
      </c>
      <c r="D658" s="138" t="s">
        <v>969</v>
      </c>
      <c r="E658" s="159" t="s">
        <v>963</v>
      </c>
      <c r="F658" s="179">
        <v>600000</v>
      </c>
      <c r="G658" s="172">
        <v>2023</v>
      </c>
      <c r="H658" s="164">
        <f t="shared" ca="1" si="74"/>
        <v>45008</v>
      </c>
      <c r="I658" s="161">
        <f t="shared" ca="1" si="76"/>
        <v>19</v>
      </c>
      <c r="J658" s="165">
        <f t="shared" ca="1" si="77"/>
        <v>11400000</v>
      </c>
      <c r="K658" s="164">
        <f t="shared" ca="1" si="78"/>
        <v>44983</v>
      </c>
      <c r="L658" s="164">
        <f t="shared" ca="1" si="75"/>
        <v>45098</v>
      </c>
      <c r="M658" s="161">
        <f t="shared" ca="1" si="79"/>
        <v>115</v>
      </c>
    </row>
    <row r="659" spans="1:13">
      <c r="A659" s="161" t="str">
        <f>VLOOKUP(C659,품목코드!$B$2:$C$293,2,FALSE)</f>
        <v>AR-AHL-00001</v>
      </c>
      <c r="B659" s="177" t="s">
        <v>944</v>
      </c>
      <c r="C659" s="159" t="s">
        <v>281</v>
      </c>
      <c r="D659" s="138" t="s">
        <v>970</v>
      </c>
      <c r="E659" s="159" t="s">
        <v>963</v>
      </c>
      <c r="F659" s="179">
        <v>499400</v>
      </c>
      <c r="G659" s="172">
        <v>2023</v>
      </c>
      <c r="H659" s="164">
        <f t="shared" ref="H659:H717" ca="1" si="80">DATE(G659, RANDBETWEEN(1, 12), RANDBETWEEN(1, 28))</f>
        <v>45010</v>
      </c>
      <c r="I659" s="161">
        <f t="shared" ca="1" si="76"/>
        <v>47</v>
      </c>
      <c r="J659" s="165">
        <f t="shared" ca="1" si="77"/>
        <v>23471800</v>
      </c>
      <c r="K659" s="164">
        <f t="shared" ca="1" si="78"/>
        <v>44981</v>
      </c>
      <c r="L659" s="164">
        <f t="shared" ref="L659:L717" ca="1" si="81">K659+ RANDBETWEEN(1, 180)</f>
        <v>45046</v>
      </c>
      <c r="M659" s="161">
        <f t="shared" ca="1" si="79"/>
        <v>65</v>
      </c>
    </row>
    <row r="660" spans="1:13">
      <c r="A660" s="161" t="str">
        <f>VLOOKUP(C660,품목코드!$B$2:$C$293,2,FALSE)</f>
        <v>AS-AHN-00001</v>
      </c>
      <c r="B660" s="177" t="s">
        <v>944</v>
      </c>
      <c r="C660" s="159" t="s">
        <v>971</v>
      </c>
      <c r="D660" s="138" t="s">
        <v>972</v>
      </c>
      <c r="E660" s="159" t="s">
        <v>963</v>
      </c>
      <c r="F660" s="179">
        <v>13455000</v>
      </c>
      <c r="G660" s="172">
        <v>2023</v>
      </c>
      <c r="H660" s="164">
        <f t="shared" ca="1" si="80"/>
        <v>45269</v>
      </c>
      <c r="I660" s="161">
        <f t="shared" ca="1" si="76"/>
        <v>16</v>
      </c>
      <c r="J660" s="165">
        <f t="shared" ca="1" si="77"/>
        <v>215280000</v>
      </c>
      <c r="K660" s="164">
        <f t="shared" ca="1" si="78"/>
        <v>45240</v>
      </c>
      <c r="L660" s="164">
        <f t="shared" ca="1" si="81"/>
        <v>45393</v>
      </c>
      <c r="M660" s="161">
        <f t="shared" ca="1" si="79"/>
        <v>153</v>
      </c>
    </row>
    <row r="661" spans="1:13">
      <c r="A661" s="161" t="str">
        <f>VLOOKUP(C661,품목코드!$B$2:$C$293,2,FALSE)</f>
        <v>AI-AEB-00001</v>
      </c>
      <c r="B661" s="177" t="s">
        <v>944</v>
      </c>
      <c r="C661" s="159" t="s">
        <v>288</v>
      </c>
      <c r="D661" s="138" t="s">
        <v>973</v>
      </c>
      <c r="E661" s="159" t="s">
        <v>50</v>
      </c>
      <c r="F661" s="179">
        <v>5220</v>
      </c>
      <c r="G661" s="172">
        <v>2023</v>
      </c>
      <c r="H661" s="164">
        <f t="shared" ca="1" si="80"/>
        <v>45096</v>
      </c>
      <c r="I661" s="161">
        <f t="shared" ca="1" si="76"/>
        <v>44</v>
      </c>
      <c r="J661" s="165">
        <f t="shared" ca="1" si="77"/>
        <v>229680</v>
      </c>
      <c r="K661" s="164">
        <f t="shared" ca="1" si="78"/>
        <v>45078</v>
      </c>
      <c r="L661" s="164">
        <f t="shared" ca="1" si="81"/>
        <v>45080</v>
      </c>
      <c r="M661" s="161">
        <f t="shared" ca="1" si="79"/>
        <v>2</v>
      </c>
    </row>
    <row r="662" spans="1:13">
      <c r="A662" s="161" t="str">
        <f>VLOOKUP(C662,품목코드!$B$2:$C$293,2,FALSE)</f>
        <v>AG-AJE-00001</v>
      </c>
      <c r="B662" s="177" t="s">
        <v>944</v>
      </c>
      <c r="C662" s="159" t="s">
        <v>974</v>
      </c>
      <c r="D662" s="138" t="s">
        <v>975</v>
      </c>
      <c r="E662" s="159" t="s">
        <v>68</v>
      </c>
      <c r="F662" s="179">
        <v>475640</v>
      </c>
      <c r="G662" s="172">
        <v>2023</v>
      </c>
      <c r="H662" s="164">
        <f t="shared" ca="1" si="80"/>
        <v>45203</v>
      </c>
      <c r="I662" s="161">
        <f t="shared" ca="1" si="76"/>
        <v>49</v>
      </c>
      <c r="J662" s="165">
        <f t="shared" ca="1" si="77"/>
        <v>23306360</v>
      </c>
      <c r="K662" s="164">
        <f t="shared" ca="1" si="78"/>
        <v>45189</v>
      </c>
      <c r="L662" s="164">
        <f t="shared" ca="1" si="81"/>
        <v>45191</v>
      </c>
      <c r="M662" s="161">
        <f t="shared" ca="1" si="79"/>
        <v>2</v>
      </c>
    </row>
    <row r="663" spans="1:13">
      <c r="A663" s="161" t="str">
        <f>VLOOKUP(C663,품목코드!$B$2:$C$293,2,FALSE)</f>
        <v>AJ-AEC-00001</v>
      </c>
      <c r="B663" s="177" t="s">
        <v>976</v>
      </c>
      <c r="C663" s="159" t="s">
        <v>977</v>
      </c>
      <c r="D663" s="138" t="s">
        <v>978</v>
      </c>
      <c r="E663" s="159" t="s">
        <v>50</v>
      </c>
      <c r="F663" s="179">
        <v>337</v>
      </c>
      <c r="G663" s="172">
        <v>2023</v>
      </c>
      <c r="H663" s="164">
        <f t="shared" ca="1" si="80"/>
        <v>45085</v>
      </c>
      <c r="I663" s="161">
        <f t="shared" ca="1" si="76"/>
        <v>5</v>
      </c>
      <c r="J663" s="165">
        <f t="shared" ca="1" si="77"/>
        <v>1685</v>
      </c>
      <c r="K663" s="164">
        <f t="shared" ca="1" si="78"/>
        <v>45058</v>
      </c>
      <c r="L663" s="164">
        <f t="shared" ca="1" si="81"/>
        <v>45162</v>
      </c>
      <c r="M663" s="161">
        <f t="shared" ca="1" si="79"/>
        <v>104</v>
      </c>
    </row>
    <row r="664" spans="1:13">
      <c r="A664" s="161" t="str">
        <f>VLOOKUP(C664,품목코드!$B$2:$C$293,2,FALSE)</f>
        <v>AJ-AED-00001</v>
      </c>
      <c r="B664" s="177" t="s">
        <v>976</v>
      </c>
      <c r="C664" s="159" t="s">
        <v>979</v>
      </c>
      <c r="D664" s="138" t="s">
        <v>980</v>
      </c>
      <c r="E664" s="159" t="s">
        <v>50</v>
      </c>
      <c r="F664" s="179">
        <v>2300</v>
      </c>
      <c r="G664" s="172">
        <v>2023</v>
      </c>
      <c r="H664" s="164">
        <f t="shared" ca="1" si="80"/>
        <v>45117</v>
      </c>
      <c r="I664" s="161">
        <f t="shared" ca="1" si="76"/>
        <v>3</v>
      </c>
      <c r="J664" s="165">
        <f t="shared" ca="1" si="77"/>
        <v>6900</v>
      </c>
      <c r="K664" s="164">
        <f t="shared" ca="1" si="78"/>
        <v>45101</v>
      </c>
      <c r="L664" s="164">
        <f t="shared" ca="1" si="81"/>
        <v>45281</v>
      </c>
      <c r="M664" s="161">
        <f t="shared" ca="1" si="79"/>
        <v>180</v>
      </c>
    </row>
    <row r="665" spans="1:13">
      <c r="A665" s="161" t="str">
        <f>VLOOKUP(C665,품목코드!$B$2:$C$293,2,FALSE)</f>
        <v>AJ-AEE-00001</v>
      </c>
      <c r="B665" s="177" t="s">
        <v>976</v>
      </c>
      <c r="C665" s="159" t="s">
        <v>295</v>
      </c>
      <c r="D665" s="138" t="s">
        <v>981</v>
      </c>
      <c r="E665" s="159" t="s">
        <v>50</v>
      </c>
      <c r="F665" s="179">
        <v>755</v>
      </c>
      <c r="G665" s="172">
        <v>2023</v>
      </c>
      <c r="H665" s="164">
        <f t="shared" ca="1" si="80"/>
        <v>45170</v>
      </c>
      <c r="I665" s="161">
        <f t="shared" ca="1" si="76"/>
        <v>32</v>
      </c>
      <c r="J665" s="165">
        <f t="shared" ca="1" si="77"/>
        <v>24160</v>
      </c>
      <c r="K665" s="164">
        <f t="shared" ca="1" si="78"/>
        <v>45160</v>
      </c>
      <c r="L665" s="164">
        <f t="shared" ca="1" si="81"/>
        <v>45196</v>
      </c>
      <c r="M665" s="161">
        <f t="shared" ca="1" si="79"/>
        <v>36</v>
      </c>
    </row>
    <row r="666" spans="1:13">
      <c r="A666" s="161" t="str">
        <f>VLOOKUP(C666,품목코드!$B$2:$C$293,2,FALSE)</f>
        <v>AU-AJI-00001</v>
      </c>
      <c r="B666" s="177" t="s">
        <v>976</v>
      </c>
      <c r="C666" s="159" t="s">
        <v>982</v>
      </c>
      <c r="D666" s="138" t="s">
        <v>983</v>
      </c>
      <c r="E666" s="159" t="s">
        <v>50</v>
      </c>
      <c r="F666" s="179">
        <v>910</v>
      </c>
      <c r="G666" s="172">
        <v>2023</v>
      </c>
      <c r="H666" s="164">
        <f t="shared" ca="1" si="80"/>
        <v>45157</v>
      </c>
      <c r="I666" s="161">
        <f t="shared" ca="1" si="76"/>
        <v>49</v>
      </c>
      <c r="J666" s="165">
        <f t="shared" ca="1" si="77"/>
        <v>44590</v>
      </c>
      <c r="K666" s="164">
        <f t="shared" ca="1" si="78"/>
        <v>45155</v>
      </c>
      <c r="L666" s="164">
        <f t="shared" ca="1" si="81"/>
        <v>45234</v>
      </c>
      <c r="M666" s="161">
        <f t="shared" ca="1" si="79"/>
        <v>79</v>
      </c>
    </row>
    <row r="667" spans="1:13">
      <c r="A667" s="161" t="str">
        <f>VLOOKUP(C667,품목코드!$B$2:$C$293,2,FALSE)</f>
        <v>AJ-AEG-00001</v>
      </c>
      <c r="B667" s="177" t="s">
        <v>976</v>
      </c>
      <c r="C667" s="159" t="s">
        <v>984</v>
      </c>
      <c r="D667" s="138" t="s">
        <v>985</v>
      </c>
      <c r="E667" s="159" t="s">
        <v>50</v>
      </c>
      <c r="F667" s="179">
        <v>21320</v>
      </c>
      <c r="G667" s="172">
        <v>2023</v>
      </c>
      <c r="H667" s="164">
        <f t="shared" ca="1" si="80"/>
        <v>45173</v>
      </c>
      <c r="I667" s="161">
        <f t="shared" ca="1" si="76"/>
        <v>26</v>
      </c>
      <c r="J667" s="165">
        <f t="shared" ca="1" si="77"/>
        <v>554320</v>
      </c>
      <c r="K667" s="164">
        <f t="shared" ca="1" si="78"/>
        <v>45164</v>
      </c>
      <c r="L667" s="164">
        <f t="shared" ca="1" si="81"/>
        <v>45210</v>
      </c>
      <c r="M667" s="161">
        <f t="shared" ca="1" si="79"/>
        <v>46</v>
      </c>
    </row>
    <row r="668" spans="1:13">
      <c r="A668" s="161" t="str">
        <f>VLOOKUP(C668,품목코드!$B$2:$C$293,2,FALSE)</f>
        <v>AU-AJK-00001</v>
      </c>
      <c r="B668" s="177" t="s">
        <v>976</v>
      </c>
      <c r="C668" s="159" t="s">
        <v>986</v>
      </c>
      <c r="D668" s="138" t="s">
        <v>987</v>
      </c>
      <c r="E668" s="159" t="s">
        <v>50</v>
      </c>
      <c r="F668" s="179">
        <v>790</v>
      </c>
      <c r="G668" s="172">
        <v>2023</v>
      </c>
      <c r="H668" s="164">
        <f t="shared" ca="1" si="80"/>
        <v>45064</v>
      </c>
      <c r="I668" s="161">
        <f t="shared" ca="1" si="76"/>
        <v>49</v>
      </c>
      <c r="J668" s="165">
        <f t="shared" ca="1" si="77"/>
        <v>38710</v>
      </c>
      <c r="K668" s="164">
        <f t="shared" ca="1" si="78"/>
        <v>45061</v>
      </c>
      <c r="L668" s="164">
        <f t="shared" ca="1" si="81"/>
        <v>45117</v>
      </c>
      <c r="M668" s="161">
        <f t="shared" ca="1" si="79"/>
        <v>56</v>
      </c>
    </row>
    <row r="669" spans="1:13">
      <c r="A669" s="161" t="str">
        <f>VLOOKUP(C669,품목코드!$B$2:$C$293,2,FALSE)</f>
        <v>AJ-AEI-00001</v>
      </c>
      <c r="B669" s="177" t="s">
        <v>976</v>
      </c>
      <c r="C669" s="159" t="s">
        <v>988</v>
      </c>
      <c r="D669" s="138" t="s">
        <v>989</v>
      </c>
      <c r="E669" s="159" t="s">
        <v>16</v>
      </c>
      <c r="F669" s="179">
        <v>16662</v>
      </c>
      <c r="G669" s="172">
        <v>2023</v>
      </c>
      <c r="H669" s="164">
        <f t="shared" ca="1" si="80"/>
        <v>45174</v>
      </c>
      <c r="I669" s="161">
        <f t="shared" ca="1" si="76"/>
        <v>28</v>
      </c>
      <c r="J669" s="165">
        <f t="shared" ca="1" si="77"/>
        <v>466536</v>
      </c>
      <c r="K669" s="164">
        <f t="shared" ca="1" si="78"/>
        <v>45152</v>
      </c>
      <c r="L669" s="164">
        <f t="shared" ca="1" si="81"/>
        <v>45311</v>
      </c>
      <c r="M669" s="161">
        <f t="shared" ca="1" si="79"/>
        <v>159</v>
      </c>
    </row>
    <row r="670" spans="1:13">
      <c r="A670" s="161" t="str">
        <f>VLOOKUP(C670,품목코드!$B$2:$C$293,2,FALSE)</f>
        <v>AJ-AEJ-00001</v>
      </c>
      <c r="B670" s="177" t="s">
        <v>976</v>
      </c>
      <c r="C670" s="159" t="s">
        <v>990</v>
      </c>
      <c r="D670" s="138" t="s">
        <v>991</v>
      </c>
      <c r="E670" s="159" t="s">
        <v>50</v>
      </c>
      <c r="F670" s="179">
        <v>3100</v>
      </c>
      <c r="G670" s="172">
        <v>2023</v>
      </c>
      <c r="H670" s="164">
        <f t="shared" ca="1" si="80"/>
        <v>44975</v>
      </c>
      <c r="I670" s="161">
        <f t="shared" ca="1" si="76"/>
        <v>3</v>
      </c>
      <c r="J670" s="165">
        <f t="shared" ca="1" si="77"/>
        <v>9300</v>
      </c>
      <c r="K670" s="164">
        <f t="shared" ca="1" si="78"/>
        <v>44973</v>
      </c>
      <c r="L670" s="164">
        <f t="shared" ca="1" si="81"/>
        <v>45115</v>
      </c>
      <c r="M670" s="161">
        <f t="shared" ca="1" si="79"/>
        <v>142</v>
      </c>
    </row>
    <row r="671" spans="1:13">
      <c r="A671" s="161" t="str">
        <f>VLOOKUP(C671,품목코드!$B$2:$C$293,2,FALSE)</f>
        <v>AJ-AHO-00001</v>
      </c>
      <c r="B671" s="177" t="s">
        <v>976</v>
      </c>
      <c r="C671" s="159" t="s">
        <v>992</v>
      </c>
      <c r="D671" s="138" t="s">
        <v>993</v>
      </c>
      <c r="E671" s="159" t="s">
        <v>930</v>
      </c>
      <c r="F671" s="179">
        <v>21500</v>
      </c>
      <c r="G671" s="172">
        <v>2023</v>
      </c>
      <c r="H671" s="164">
        <f t="shared" ca="1" si="80"/>
        <v>45157</v>
      </c>
      <c r="I671" s="161">
        <f t="shared" ca="1" si="76"/>
        <v>47</v>
      </c>
      <c r="J671" s="165">
        <f t="shared" ca="1" si="77"/>
        <v>1010500</v>
      </c>
      <c r="K671" s="164">
        <f t="shared" ca="1" si="78"/>
        <v>45148</v>
      </c>
      <c r="L671" s="164">
        <f t="shared" ca="1" si="81"/>
        <v>45254</v>
      </c>
      <c r="M671" s="161">
        <f t="shared" ca="1" si="79"/>
        <v>106</v>
      </c>
    </row>
    <row r="672" spans="1:13">
      <c r="A672" s="161" t="str">
        <f>VLOOKUP(C672,품목코드!$B$2:$C$293,2,FALSE)</f>
        <v>AJ-AEL-00001</v>
      </c>
      <c r="B672" s="177" t="s">
        <v>976</v>
      </c>
      <c r="C672" s="159" t="s">
        <v>309</v>
      </c>
      <c r="D672" s="138" t="s">
        <v>994</v>
      </c>
      <c r="E672" s="159" t="s">
        <v>963</v>
      </c>
      <c r="F672" s="179">
        <v>14600000</v>
      </c>
      <c r="G672" s="172">
        <v>2023</v>
      </c>
      <c r="H672" s="164">
        <f t="shared" ca="1" si="80"/>
        <v>45175</v>
      </c>
      <c r="I672" s="161">
        <f t="shared" ca="1" si="76"/>
        <v>3</v>
      </c>
      <c r="J672" s="165">
        <f t="shared" ca="1" si="77"/>
        <v>43800000</v>
      </c>
      <c r="K672" s="164">
        <f t="shared" ca="1" si="78"/>
        <v>45169</v>
      </c>
      <c r="L672" s="164">
        <f t="shared" ca="1" si="81"/>
        <v>45181</v>
      </c>
      <c r="M672" s="161">
        <f t="shared" ca="1" si="79"/>
        <v>12</v>
      </c>
    </row>
    <row r="673" spans="1:13">
      <c r="A673" s="161" t="str">
        <f>VLOOKUP(C673,품목코드!$B$2:$C$293,2,FALSE)</f>
        <v>AJ-AEM-00001</v>
      </c>
      <c r="B673" s="177" t="s">
        <v>976</v>
      </c>
      <c r="C673" s="159" t="s">
        <v>995</v>
      </c>
      <c r="D673" s="138" t="s">
        <v>996</v>
      </c>
      <c r="E673" s="159" t="s">
        <v>963</v>
      </c>
      <c r="F673" s="179">
        <v>133700</v>
      </c>
      <c r="G673" s="172">
        <v>2023</v>
      </c>
      <c r="H673" s="164">
        <f t="shared" ca="1" si="80"/>
        <v>45171</v>
      </c>
      <c r="I673" s="161">
        <f t="shared" ca="1" si="76"/>
        <v>8</v>
      </c>
      <c r="J673" s="165">
        <f t="shared" ca="1" si="77"/>
        <v>1069600</v>
      </c>
      <c r="K673" s="164">
        <f t="shared" ca="1" si="78"/>
        <v>45163</v>
      </c>
      <c r="L673" s="164">
        <f t="shared" ca="1" si="81"/>
        <v>45234</v>
      </c>
      <c r="M673" s="161">
        <f t="shared" ca="1" si="79"/>
        <v>71</v>
      </c>
    </row>
    <row r="674" spans="1:13">
      <c r="A674" s="161" t="str">
        <f>VLOOKUP(C674,품목코드!$B$2:$C$293,2,FALSE)</f>
        <v>AJ-AEN-00001</v>
      </c>
      <c r="B674" s="177" t="s">
        <v>976</v>
      </c>
      <c r="C674" s="159" t="s">
        <v>313</v>
      </c>
      <c r="D674" s="138" t="s">
        <v>997</v>
      </c>
      <c r="E674" s="159" t="s">
        <v>963</v>
      </c>
      <c r="F674" s="179">
        <v>82857</v>
      </c>
      <c r="G674" s="172">
        <v>2023</v>
      </c>
      <c r="H674" s="164">
        <f t="shared" ca="1" si="80"/>
        <v>44972</v>
      </c>
      <c r="I674" s="161">
        <f t="shared" ca="1" si="76"/>
        <v>11</v>
      </c>
      <c r="J674" s="165">
        <f t="shared" ca="1" si="77"/>
        <v>911427</v>
      </c>
      <c r="K674" s="164">
        <f t="shared" ca="1" si="78"/>
        <v>44967</v>
      </c>
      <c r="L674" s="164">
        <f t="shared" ca="1" si="81"/>
        <v>45045</v>
      </c>
      <c r="M674" s="161">
        <f t="shared" ca="1" si="79"/>
        <v>78</v>
      </c>
    </row>
    <row r="675" spans="1:13">
      <c r="A675" s="161" t="str">
        <f>VLOOKUP(C675,품목코드!$B$2:$C$293,2,FALSE)</f>
        <v>AJ-AEO-00001</v>
      </c>
      <c r="B675" s="177" t="s">
        <v>976</v>
      </c>
      <c r="C675" s="159" t="s">
        <v>315</v>
      </c>
      <c r="D675" s="138" t="s">
        <v>998</v>
      </c>
      <c r="E675" s="159" t="s">
        <v>68</v>
      </c>
      <c r="F675" s="179">
        <v>1900</v>
      </c>
      <c r="G675" s="172">
        <v>2023</v>
      </c>
      <c r="H675" s="164">
        <f t="shared" ca="1" si="80"/>
        <v>45100</v>
      </c>
      <c r="I675" s="161">
        <f t="shared" ca="1" si="76"/>
        <v>10</v>
      </c>
      <c r="J675" s="165">
        <f t="shared" ca="1" si="77"/>
        <v>19000</v>
      </c>
      <c r="K675" s="164">
        <f t="shared" ca="1" si="78"/>
        <v>45078</v>
      </c>
      <c r="L675" s="164">
        <f t="shared" ca="1" si="81"/>
        <v>45099</v>
      </c>
      <c r="M675" s="161">
        <f t="shared" ca="1" si="79"/>
        <v>21</v>
      </c>
    </row>
    <row r="676" spans="1:13">
      <c r="A676" s="161" t="str">
        <f>VLOOKUP(C676,품목코드!$B$2:$C$293,2,FALSE)</f>
        <v>AJ-AEP-00001</v>
      </c>
      <c r="B676" s="177" t="s">
        <v>976</v>
      </c>
      <c r="C676" s="159" t="s">
        <v>317</v>
      </c>
      <c r="D676" s="138" t="s">
        <v>999</v>
      </c>
      <c r="E676" s="159" t="s">
        <v>68</v>
      </c>
      <c r="F676" s="179">
        <v>115000</v>
      </c>
      <c r="G676" s="172">
        <v>2023</v>
      </c>
      <c r="H676" s="164">
        <f t="shared" ca="1" si="80"/>
        <v>45135</v>
      </c>
      <c r="I676" s="161">
        <f t="shared" ca="1" si="76"/>
        <v>44</v>
      </c>
      <c r="J676" s="165">
        <f t="shared" ca="1" si="77"/>
        <v>5060000</v>
      </c>
      <c r="K676" s="164">
        <f t="shared" ca="1" si="78"/>
        <v>45135</v>
      </c>
      <c r="L676" s="164">
        <f t="shared" ca="1" si="81"/>
        <v>45150</v>
      </c>
      <c r="M676" s="161">
        <f t="shared" ca="1" si="79"/>
        <v>15</v>
      </c>
    </row>
    <row r="677" spans="1:13">
      <c r="A677" s="161" t="str">
        <f>VLOOKUP(C677,품목코드!$B$2:$C$293,2,FALSE)</f>
        <v>AJ-AEQ-00001</v>
      </c>
      <c r="B677" s="159" t="s">
        <v>1000</v>
      </c>
      <c r="C677" s="159" t="s">
        <v>319</v>
      </c>
      <c r="D677" s="138" t="s">
        <v>1001</v>
      </c>
      <c r="E677" s="159" t="s">
        <v>963</v>
      </c>
      <c r="F677" s="179">
        <v>21000</v>
      </c>
      <c r="G677" s="172">
        <v>2023</v>
      </c>
      <c r="H677" s="164">
        <f t="shared" ca="1" si="80"/>
        <v>45189</v>
      </c>
      <c r="I677" s="161">
        <f t="shared" ca="1" si="76"/>
        <v>44</v>
      </c>
      <c r="J677" s="165">
        <f t="shared" ca="1" si="77"/>
        <v>924000</v>
      </c>
      <c r="K677" s="164">
        <f t="shared" ca="1" si="78"/>
        <v>45165</v>
      </c>
      <c r="L677" s="164">
        <f t="shared" ca="1" si="81"/>
        <v>45193</v>
      </c>
      <c r="M677" s="161">
        <f t="shared" ca="1" si="79"/>
        <v>28</v>
      </c>
    </row>
    <row r="678" spans="1:13">
      <c r="A678" s="161" t="str">
        <f>VLOOKUP(C678,품목코드!$B$2:$C$293,2,FALSE)</f>
        <v>AF-ACR-00001</v>
      </c>
      <c r="B678" s="177" t="s">
        <v>1002</v>
      </c>
      <c r="C678" s="159" t="s">
        <v>183</v>
      </c>
      <c r="D678" s="138" t="s">
        <v>1003</v>
      </c>
      <c r="E678" s="159" t="s">
        <v>208</v>
      </c>
      <c r="F678" s="179">
        <v>90</v>
      </c>
      <c r="G678" s="172">
        <v>2023</v>
      </c>
      <c r="H678" s="164">
        <f t="shared" ca="1" si="80"/>
        <v>45253</v>
      </c>
      <c r="I678" s="161">
        <f t="shared" ca="1" si="76"/>
        <v>14</v>
      </c>
      <c r="J678" s="165">
        <f t="shared" ca="1" si="77"/>
        <v>1260</v>
      </c>
      <c r="K678" s="164">
        <f t="shared" ca="1" si="78"/>
        <v>45239</v>
      </c>
      <c r="L678" s="164">
        <f t="shared" ca="1" si="81"/>
        <v>45296</v>
      </c>
      <c r="M678" s="161">
        <f t="shared" ca="1" si="79"/>
        <v>57</v>
      </c>
    </row>
    <row r="679" spans="1:13">
      <c r="A679" s="161" t="str">
        <f>VLOOKUP(C679,품목코드!$B$2:$C$293,2,FALSE)</f>
        <v>AF-AJU-00001</v>
      </c>
      <c r="B679" s="177" t="s">
        <v>1002</v>
      </c>
      <c r="C679" s="159" t="s">
        <v>1004</v>
      </c>
      <c r="D679" s="138" t="s">
        <v>1005</v>
      </c>
      <c r="E679" s="159" t="s">
        <v>208</v>
      </c>
      <c r="F679" s="179">
        <v>480</v>
      </c>
      <c r="G679" s="172">
        <v>2023</v>
      </c>
      <c r="H679" s="164">
        <f t="shared" ca="1" si="80"/>
        <v>45027</v>
      </c>
      <c r="I679" s="161">
        <f t="shared" ca="1" si="76"/>
        <v>19</v>
      </c>
      <c r="J679" s="165">
        <f t="shared" ca="1" si="77"/>
        <v>9120</v>
      </c>
      <c r="K679" s="164">
        <f t="shared" ca="1" si="78"/>
        <v>45002</v>
      </c>
      <c r="L679" s="164">
        <f t="shared" ca="1" si="81"/>
        <v>45129</v>
      </c>
      <c r="M679" s="161">
        <f t="shared" ca="1" si="79"/>
        <v>127</v>
      </c>
    </row>
    <row r="680" spans="1:13">
      <c r="A680" s="161" t="str">
        <f>VLOOKUP(C680,품목코드!$B$2:$C$293,2,FALSE)</f>
        <v>AF-AJV-00001</v>
      </c>
      <c r="B680" s="177" t="s">
        <v>1002</v>
      </c>
      <c r="C680" s="159" t="s">
        <v>1006</v>
      </c>
      <c r="D680" s="138" t="s">
        <v>1007</v>
      </c>
      <c r="E680" s="159" t="s">
        <v>208</v>
      </c>
      <c r="F680" s="179">
        <v>1000</v>
      </c>
      <c r="G680" s="172">
        <v>2023</v>
      </c>
      <c r="H680" s="164">
        <f t="shared" ca="1" si="80"/>
        <v>45127</v>
      </c>
      <c r="I680" s="161">
        <f t="shared" ca="1" si="76"/>
        <v>25</v>
      </c>
      <c r="J680" s="165">
        <f t="shared" ca="1" si="77"/>
        <v>25000</v>
      </c>
      <c r="K680" s="164">
        <f t="shared" ca="1" si="78"/>
        <v>45116</v>
      </c>
      <c r="L680" s="164">
        <f t="shared" ca="1" si="81"/>
        <v>45247</v>
      </c>
      <c r="M680" s="161">
        <f t="shared" ca="1" si="79"/>
        <v>131</v>
      </c>
    </row>
    <row r="681" spans="1:13">
      <c r="A681" s="161" t="str">
        <f>VLOOKUP(C681,품목코드!$B$2:$C$293,2,FALSE)</f>
        <v>AF-ACU-00001</v>
      </c>
      <c r="B681" s="177" t="s">
        <v>1002</v>
      </c>
      <c r="C681" s="159" t="s">
        <v>189</v>
      </c>
      <c r="D681" s="138" t="s">
        <v>1008</v>
      </c>
      <c r="E681" s="159" t="s">
        <v>157</v>
      </c>
      <c r="F681" s="179">
        <v>45000</v>
      </c>
      <c r="G681" s="172">
        <v>2023</v>
      </c>
      <c r="H681" s="164">
        <f t="shared" ca="1" si="80"/>
        <v>45029</v>
      </c>
      <c r="I681" s="161">
        <f t="shared" ca="1" si="76"/>
        <v>35</v>
      </c>
      <c r="J681" s="165">
        <f t="shared" ca="1" si="77"/>
        <v>1575000</v>
      </c>
      <c r="K681" s="164">
        <f t="shared" ca="1" si="78"/>
        <v>45021</v>
      </c>
      <c r="L681" s="164">
        <f t="shared" ca="1" si="81"/>
        <v>45159</v>
      </c>
      <c r="M681" s="161">
        <f t="shared" ca="1" si="79"/>
        <v>138</v>
      </c>
    </row>
    <row r="682" spans="1:13">
      <c r="A682" s="161" t="str">
        <f>VLOOKUP(C682,품목코드!$B$2:$C$293,2,FALSE)</f>
        <v>AF-ACV-00001</v>
      </c>
      <c r="B682" s="177" t="s">
        <v>1002</v>
      </c>
      <c r="C682" s="159" t="s">
        <v>191</v>
      </c>
      <c r="D682" s="138" t="s">
        <v>1009</v>
      </c>
      <c r="E682" s="159" t="s">
        <v>139</v>
      </c>
      <c r="F682" s="179">
        <v>10000</v>
      </c>
      <c r="G682" s="172">
        <v>2023</v>
      </c>
      <c r="H682" s="164">
        <f t="shared" ca="1" si="80"/>
        <v>45221</v>
      </c>
      <c r="I682" s="161">
        <f t="shared" ca="1" si="76"/>
        <v>25</v>
      </c>
      <c r="J682" s="165">
        <f t="shared" ca="1" si="77"/>
        <v>250000</v>
      </c>
      <c r="K682" s="164">
        <f t="shared" ca="1" si="78"/>
        <v>45196</v>
      </c>
      <c r="L682" s="164">
        <f t="shared" ca="1" si="81"/>
        <v>45204</v>
      </c>
      <c r="M682" s="161">
        <f t="shared" ca="1" si="79"/>
        <v>8</v>
      </c>
    </row>
    <row r="683" spans="1:13">
      <c r="A683" s="161" t="str">
        <f>VLOOKUP(C683,품목코드!$B$2:$C$293,2,FALSE)</f>
        <v>AF-ACX-00001</v>
      </c>
      <c r="B683" s="177" t="s">
        <v>1002</v>
      </c>
      <c r="C683" s="159" t="s">
        <v>1011</v>
      </c>
      <c r="D683" s="138" t="s">
        <v>1012</v>
      </c>
      <c r="E683" s="159" t="s">
        <v>157</v>
      </c>
      <c r="F683" s="179">
        <v>39000</v>
      </c>
      <c r="G683" s="172">
        <v>2023</v>
      </c>
      <c r="H683" s="164">
        <f t="shared" ca="1" si="80"/>
        <v>45079</v>
      </c>
      <c r="I683" s="161">
        <f t="shared" ca="1" si="76"/>
        <v>45</v>
      </c>
      <c r="J683" s="165">
        <f t="shared" ca="1" si="77"/>
        <v>1755000</v>
      </c>
      <c r="K683" s="164">
        <f t="shared" ca="1" si="78"/>
        <v>45079</v>
      </c>
      <c r="L683" s="164">
        <f t="shared" ca="1" si="81"/>
        <v>45205</v>
      </c>
      <c r="M683" s="161">
        <f t="shared" ca="1" si="79"/>
        <v>126</v>
      </c>
    </row>
    <row r="684" spans="1:13">
      <c r="A684" s="161" t="str">
        <f>VLOOKUP(C684,품목코드!$B$2:$C$293,2,FALSE)</f>
        <v>AF-ACW-00001</v>
      </c>
      <c r="B684" s="177" t="s">
        <v>1002</v>
      </c>
      <c r="C684" s="159" t="s">
        <v>198</v>
      </c>
      <c r="D684" s="138" t="s">
        <v>1014</v>
      </c>
      <c r="E684" s="159" t="s">
        <v>157</v>
      </c>
      <c r="F684" s="179">
        <v>31000</v>
      </c>
      <c r="G684" s="172">
        <v>2023</v>
      </c>
      <c r="H684" s="164">
        <f t="shared" ca="1" si="80"/>
        <v>45010</v>
      </c>
      <c r="I684" s="161">
        <f t="shared" ca="1" si="76"/>
        <v>49</v>
      </c>
      <c r="J684" s="165">
        <f t="shared" ca="1" si="77"/>
        <v>1519000</v>
      </c>
      <c r="K684" s="164">
        <f t="shared" ca="1" si="78"/>
        <v>44986</v>
      </c>
      <c r="L684" s="164">
        <f t="shared" ca="1" si="81"/>
        <v>45101</v>
      </c>
      <c r="M684" s="161">
        <f t="shared" ca="1" si="79"/>
        <v>115</v>
      </c>
    </row>
    <row r="685" spans="1:13">
      <c r="A685" s="161" t="str">
        <f>VLOOKUP(C685,품목코드!$B$2:$C$293,2,FALSE)</f>
        <v>AF-ACY-00001</v>
      </c>
      <c r="B685" s="177" t="s">
        <v>1002</v>
      </c>
      <c r="C685" s="159" t="s">
        <v>203</v>
      </c>
      <c r="D685" s="138" t="s">
        <v>1015</v>
      </c>
      <c r="E685" s="159" t="s">
        <v>205</v>
      </c>
      <c r="F685" s="179">
        <v>50000</v>
      </c>
      <c r="G685" s="172">
        <v>2023</v>
      </c>
      <c r="H685" s="164">
        <f t="shared" ca="1" si="80"/>
        <v>44941</v>
      </c>
      <c r="I685" s="161">
        <f t="shared" ca="1" si="76"/>
        <v>42</v>
      </c>
      <c r="J685" s="165">
        <f t="shared" ca="1" si="77"/>
        <v>2100000</v>
      </c>
      <c r="K685" s="164">
        <f t="shared" ca="1" si="78"/>
        <v>44915</v>
      </c>
      <c r="L685" s="164">
        <f t="shared" ca="1" si="81"/>
        <v>45018</v>
      </c>
      <c r="M685" s="161">
        <f t="shared" ca="1" si="79"/>
        <v>103</v>
      </c>
    </row>
    <row r="686" spans="1:13">
      <c r="A686" s="161" t="str">
        <f>VLOOKUP(C686,품목코드!$B$2:$C$293,2,FALSE)</f>
        <v>AF-ACZ-00001</v>
      </c>
      <c r="B686" s="177" t="s">
        <v>1002</v>
      </c>
      <c r="C686" s="159" t="s">
        <v>1016</v>
      </c>
      <c r="D686" s="138" t="s">
        <v>1017</v>
      </c>
      <c r="E686" s="159" t="s">
        <v>208</v>
      </c>
      <c r="F686" s="179">
        <v>2860</v>
      </c>
      <c r="G686" s="172">
        <v>2023</v>
      </c>
      <c r="H686" s="164">
        <f t="shared" ca="1" si="80"/>
        <v>45082</v>
      </c>
      <c r="I686" s="161">
        <f t="shared" ca="1" si="76"/>
        <v>42</v>
      </c>
      <c r="J686" s="165">
        <f t="shared" ca="1" si="77"/>
        <v>120120</v>
      </c>
      <c r="K686" s="164">
        <f t="shared" ca="1" si="78"/>
        <v>45068</v>
      </c>
      <c r="L686" s="164">
        <f t="shared" ca="1" si="81"/>
        <v>45191</v>
      </c>
      <c r="M686" s="161">
        <f t="shared" ca="1" si="79"/>
        <v>123</v>
      </c>
    </row>
    <row r="687" spans="1:13">
      <c r="A687" s="161" t="str">
        <f>VLOOKUP(C687,품목코드!$B$2:$C$293,2,FALSE)</f>
        <v>AF-AHS-00001</v>
      </c>
      <c r="B687" s="177" t="s">
        <v>1002</v>
      </c>
      <c r="C687" s="159" t="s">
        <v>1018</v>
      </c>
      <c r="D687" s="138" t="s">
        <v>1019</v>
      </c>
      <c r="E687" s="159" t="s">
        <v>1020</v>
      </c>
      <c r="F687" s="179">
        <v>57000</v>
      </c>
      <c r="G687" s="172">
        <v>2023</v>
      </c>
      <c r="H687" s="164">
        <f t="shared" ca="1" si="80"/>
        <v>45118</v>
      </c>
      <c r="I687" s="161">
        <f t="shared" ca="1" si="76"/>
        <v>49</v>
      </c>
      <c r="J687" s="165">
        <f t="shared" ca="1" si="77"/>
        <v>2793000</v>
      </c>
      <c r="K687" s="164">
        <f t="shared" ca="1" si="78"/>
        <v>45103</v>
      </c>
      <c r="L687" s="164">
        <f t="shared" ca="1" si="81"/>
        <v>45262</v>
      </c>
      <c r="M687" s="161">
        <f t="shared" ca="1" si="79"/>
        <v>159</v>
      </c>
    </row>
    <row r="688" spans="1:13">
      <c r="A688" s="161" t="str">
        <f>VLOOKUP(C688,품목코드!$B$2:$C$293,2,FALSE)</f>
        <v>AF-ADB-00001</v>
      </c>
      <c r="B688" s="177" t="s">
        <v>1002</v>
      </c>
      <c r="C688" s="159" t="s">
        <v>211</v>
      </c>
      <c r="D688" s="138" t="s">
        <v>1021</v>
      </c>
      <c r="E688" s="159" t="s">
        <v>213</v>
      </c>
      <c r="F688" s="179">
        <v>87980</v>
      </c>
      <c r="G688" s="172">
        <v>2023</v>
      </c>
      <c r="H688" s="164">
        <f t="shared" ca="1" si="80"/>
        <v>45101</v>
      </c>
      <c r="I688" s="161">
        <f t="shared" ca="1" si="76"/>
        <v>25</v>
      </c>
      <c r="J688" s="165">
        <f t="shared" ca="1" si="77"/>
        <v>2199500</v>
      </c>
      <c r="K688" s="164">
        <f t="shared" ca="1" si="78"/>
        <v>45074</v>
      </c>
      <c r="L688" s="164">
        <f t="shared" ca="1" si="81"/>
        <v>45140</v>
      </c>
      <c r="M688" s="161">
        <f t="shared" ca="1" si="79"/>
        <v>66</v>
      </c>
    </row>
    <row r="689" spans="1:13">
      <c r="A689" s="161" t="str">
        <f>VLOOKUP(C689,품목코드!$B$2:$C$293,2,FALSE)</f>
        <v>AF-ADC-00001</v>
      </c>
      <c r="B689" s="177" t="s">
        <v>1002</v>
      </c>
      <c r="C689" s="159" t="s">
        <v>214</v>
      </c>
      <c r="D689" s="138" t="s">
        <v>1022</v>
      </c>
      <c r="E689" s="159" t="s">
        <v>1023</v>
      </c>
      <c r="F689" s="179">
        <v>10900</v>
      </c>
      <c r="G689" s="172">
        <v>2023</v>
      </c>
      <c r="H689" s="164">
        <f t="shared" ca="1" si="80"/>
        <v>45154</v>
      </c>
      <c r="I689" s="161">
        <f t="shared" ca="1" si="76"/>
        <v>15</v>
      </c>
      <c r="J689" s="165">
        <f t="shared" ca="1" si="77"/>
        <v>163500</v>
      </c>
      <c r="K689" s="164">
        <f t="shared" ca="1" si="78"/>
        <v>45149</v>
      </c>
      <c r="L689" s="164">
        <f t="shared" ca="1" si="81"/>
        <v>45294</v>
      </c>
      <c r="M689" s="161">
        <f t="shared" ca="1" si="79"/>
        <v>145</v>
      </c>
    </row>
    <row r="690" spans="1:13">
      <c r="A690" s="161" t="str">
        <f>VLOOKUP(C690,품목코드!$B$2:$C$293,2,FALSE)</f>
        <v>AF-ADD-00001</v>
      </c>
      <c r="B690" s="177" t="s">
        <v>1002</v>
      </c>
      <c r="C690" s="159" t="s">
        <v>216</v>
      </c>
      <c r="D690" s="138" t="s">
        <v>1024</v>
      </c>
      <c r="E690" s="159" t="s">
        <v>157</v>
      </c>
      <c r="F690" s="179">
        <v>9530</v>
      </c>
      <c r="G690" s="172">
        <v>2023</v>
      </c>
      <c r="H690" s="164">
        <f t="shared" ca="1" si="80"/>
        <v>45144</v>
      </c>
      <c r="I690" s="161">
        <f t="shared" ca="1" si="76"/>
        <v>48</v>
      </c>
      <c r="J690" s="165">
        <f t="shared" ca="1" si="77"/>
        <v>457440</v>
      </c>
      <c r="K690" s="164">
        <f t="shared" ca="1" si="78"/>
        <v>45123</v>
      </c>
      <c r="L690" s="164">
        <f t="shared" ca="1" si="81"/>
        <v>45152</v>
      </c>
      <c r="M690" s="161">
        <f t="shared" ca="1" si="79"/>
        <v>29</v>
      </c>
    </row>
    <row r="691" spans="1:13">
      <c r="A691" s="161" t="str">
        <f>VLOOKUP(C691,품목코드!$B$2:$C$293,2,FALSE)</f>
        <v>AF-AJW-00001</v>
      </c>
      <c r="B691" s="177" t="s">
        <v>1002</v>
      </c>
      <c r="C691" s="159" t="s">
        <v>1025</v>
      </c>
      <c r="D691" s="138" t="s">
        <v>1026</v>
      </c>
      <c r="E691" s="159" t="s">
        <v>1027</v>
      </c>
      <c r="F691" s="179">
        <v>75500</v>
      </c>
      <c r="G691" s="172">
        <v>2023</v>
      </c>
      <c r="H691" s="164">
        <f t="shared" ca="1" si="80"/>
        <v>45204</v>
      </c>
      <c r="I691" s="161">
        <f t="shared" ca="1" si="76"/>
        <v>50</v>
      </c>
      <c r="J691" s="165">
        <f t="shared" ca="1" si="77"/>
        <v>3775000</v>
      </c>
      <c r="K691" s="164">
        <f t="shared" ca="1" si="78"/>
        <v>45201</v>
      </c>
      <c r="L691" s="164">
        <f t="shared" ca="1" si="81"/>
        <v>45260</v>
      </c>
      <c r="M691" s="161">
        <f t="shared" ca="1" si="79"/>
        <v>59</v>
      </c>
    </row>
    <row r="692" spans="1:13">
      <c r="A692" s="161" t="str">
        <f>VLOOKUP(C692,품목코드!$B$2:$C$293,2,FALSE)</f>
        <v>AF-ADF-00001</v>
      </c>
      <c r="B692" s="177" t="s">
        <v>1002</v>
      </c>
      <c r="C692" s="159" t="s">
        <v>221</v>
      </c>
      <c r="D692" s="138" t="s">
        <v>1028</v>
      </c>
      <c r="E692" s="159" t="s">
        <v>1027</v>
      </c>
      <c r="F692" s="179">
        <v>221000</v>
      </c>
      <c r="G692" s="172">
        <v>2023</v>
      </c>
      <c r="H692" s="164">
        <f t="shared" ca="1" si="80"/>
        <v>44977</v>
      </c>
      <c r="I692" s="161">
        <f t="shared" ca="1" si="76"/>
        <v>23</v>
      </c>
      <c r="J692" s="165">
        <f t="shared" ca="1" si="77"/>
        <v>5083000</v>
      </c>
      <c r="K692" s="164">
        <f t="shared" ca="1" si="78"/>
        <v>44964</v>
      </c>
      <c r="L692" s="164">
        <f t="shared" ca="1" si="81"/>
        <v>45089</v>
      </c>
      <c r="M692" s="161">
        <f t="shared" ca="1" si="79"/>
        <v>125</v>
      </c>
    </row>
    <row r="693" spans="1:13">
      <c r="A693" s="161" t="str">
        <f>VLOOKUP(C693,품목코드!$B$2:$C$293,2,FALSE)</f>
        <v>AF-ADG-00001</v>
      </c>
      <c r="B693" s="177" t="s">
        <v>1002</v>
      </c>
      <c r="C693" s="159" t="s">
        <v>223</v>
      </c>
      <c r="D693" s="138" t="s">
        <v>1029</v>
      </c>
      <c r="E693" s="159" t="s">
        <v>1027</v>
      </c>
      <c r="F693" s="179">
        <v>97000</v>
      </c>
      <c r="G693" s="172">
        <v>2023</v>
      </c>
      <c r="H693" s="164">
        <f t="shared" ca="1" si="80"/>
        <v>45121</v>
      </c>
      <c r="I693" s="161">
        <f t="shared" ca="1" si="76"/>
        <v>36</v>
      </c>
      <c r="J693" s="165">
        <f t="shared" ca="1" si="77"/>
        <v>3492000</v>
      </c>
      <c r="K693" s="164">
        <f t="shared" ca="1" si="78"/>
        <v>45107</v>
      </c>
      <c r="L693" s="164">
        <f t="shared" ca="1" si="81"/>
        <v>45259</v>
      </c>
      <c r="M693" s="161">
        <f t="shared" ca="1" si="79"/>
        <v>152</v>
      </c>
    </row>
    <row r="694" spans="1:13">
      <c r="A694" s="161" t="str">
        <f>VLOOKUP(C694,품목코드!$B$2:$C$293,2,FALSE)</f>
        <v>AF-ADH-00001</v>
      </c>
      <c r="B694" s="177" t="s">
        <v>1002</v>
      </c>
      <c r="C694" s="159" t="s">
        <v>225</v>
      </c>
      <c r="D694" s="138" t="s">
        <v>1030</v>
      </c>
      <c r="E694" s="159" t="s">
        <v>1027</v>
      </c>
      <c r="F694" s="179">
        <v>119350</v>
      </c>
      <c r="G694" s="172">
        <v>2023</v>
      </c>
      <c r="H694" s="164">
        <f t="shared" ca="1" si="80"/>
        <v>45103</v>
      </c>
      <c r="I694" s="161">
        <f t="shared" ca="1" si="76"/>
        <v>22</v>
      </c>
      <c r="J694" s="165">
        <f t="shared" ca="1" si="77"/>
        <v>2625700</v>
      </c>
      <c r="K694" s="164">
        <f t="shared" ca="1" si="78"/>
        <v>45087</v>
      </c>
      <c r="L694" s="164">
        <f t="shared" ca="1" si="81"/>
        <v>45210</v>
      </c>
      <c r="M694" s="161">
        <f t="shared" ca="1" si="79"/>
        <v>123</v>
      </c>
    </row>
    <row r="695" spans="1:13">
      <c r="A695" s="161" t="str">
        <f>VLOOKUP(C695,품목코드!$B$2:$C$293,2,FALSE)</f>
        <v>AF-AJX-00001</v>
      </c>
      <c r="B695" s="177" t="s">
        <v>1002</v>
      </c>
      <c r="C695" s="159" t="s">
        <v>1031</v>
      </c>
      <c r="D695" s="138" t="s">
        <v>1032</v>
      </c>
      <c r="E695" s="159" t="s">
        <v>157</v>
      </c>
      <c r="F695" s="179">
        <v>16000</v>
      </c>
      <c r="G695" s="172">
        <v>2023</v>
      </c>
      <c r="H695" s="164">
        <f t="shared" ca="1" si="80"/>
        <v>45214</v>
      </c>
      <c r="I695" s="161">
        <f t="shared" ca="1" si="76"/>
        <v>12</v>
      </c>
      <c r="J695" s="165">
        <f t="shared" ca="1" si="77"/>
        <v>192000</v>
      </c>
      <c r="K695" s="164">
        <f t="shared" ca="1" si="78"/>
        <v>45214</v>
      </c>
      <c r="L695" s="164">
        <f t="shared" ca="1" si="81"/>
        <v>45293</v>
      </c>
      <c r="M695" s="161">
        <f t="shared" ca="1" si="79"/>
        <v>79</v>
      </c>
    </row>
    <row r="696" spans="1:13">
      <c r="A696" s="161" t="str">
        <f>VLOOKUP(C696,품목코드!$B$2:$C$293,2,FALSE)</f>
        <v>AF-ADJ-00001</v>
      </c>
      <c r="B696" s="177" t="s">
        <v>1002</v>
      </c>
      <c r="C696" s="159" t="s">
        <v>229</v>
      </c>
      <c r="D696" s="138" t="s">
        <v>1033</v>
      </c>
      <c r="E696" s="159" t="s">
        <v>157</v>
      </c>
      <c r="F696" s="179">
        <v>9200</v>
      </c>
      <c r="G696" s="172">
        <v>2023</v>
      </c>
      <c r="H696" s="164">
        <f t="shared" ca="1" si="80"/>
        <v>45220</v>
      </c>
      <c r="I696" s="161">
        <f t="shared" ca="1" si="76"/>
        <v>28</v>
      </c>
      <c r="J696" s="165">
        <f t="shared" ca="1" si="77"/>
        <v>257600</v>
      </c>
      <c r="K696" s="164">
        <f t="shared" ca="1" si="78"/>
        <v>45212</v>
      </c>
      <c r="L696" s="164">
        <f t="shared" ca="1" si="81"/>
        <v>45331</v>
      </c>
      <c r="M696" s="161">
        <f t="shared" ca="1" si="79"/>
        <v>119</v>
      </c>
    </row>
    <row r="697" spans="1:13">
      <c r="A697" s="161" t="str">
        <f>VLOOKUP(C697,품목코드!$B$2:$C$293,2,FALSE)</f>
        <v>AF-ADK-00001</v>
      </c>
      <c r="B697" s="177" t="s">
        <v>1002</v>
      </c>
      <c r="C697" s="159" t="s">
        <v>231</v>
      </c>
      <c r="D697" s="138" t="s">
        <v>1034</v>
      </c>
      <c r="E697" s="159" t="s">
        <v>208</v>
      </c>
      <c r="F697" s="179">
        <v>1940</v>
      </c>
      <c r="G697" s="172">
        <v>2023</v>
      </c>
      <c r="H697" s="164">
        <f t="shared" ca="1" si="80"/>
        <v>45183</v>
      </c>
      <c r="I697" s="161">
        <f t="shared" ca="1" si="76"/>
        <v>33</v>
      </c>
      <c r="J697" s="165">
        <f t="shared" ca="1" si="77"/>
        <v>64020</v>
      </c>
      <c r="K697" s="164">
        <f t="shared" ca="1" si="78"/>
        <v>45175</v>
      </c>
      <c r="L697" s="164">
        <f t="shared" ca="1" si="81"/>
        <v>45256</v>
      </c>
      <c r="M697" s="161">
        <f t="shared" ca="1" si="79"/>
        <v>81</v>
      </c>
    </row>
    <row r="698" spans="1:13">
      <c r="A698" s="161" t="str">
        <f>VLOOKUP(C698,품목코드!$B$2:$C$293,2,FALSE)</f>
        <v>AF-ADL-00001</v>
      </c>
      <c r="B698" s="177" t="s">
        <v>1002</v>
      </c>
      <c r="C698" s="159" t="s">
        <v>233</v>
      </c>
      <c r="D698" s="138" t="s">
        <v>1035</v>
      </c>
      <c r="E698" s="159" t="s">
        <v>157</v>
      </c>
      <c r="F698" s="179">
        <v>14650</v>
      </c>
      <c r="G698" s="172">
        <v>2023</v>
      </c>
      <c r="H698" s="164">
        <f t="shared" ca="1" si="80"/>
        <v>45245</v>
      </c>
      <c r="I698" s="161">
        <f t="shared" ca="1" si="76"/>
        <v>43</v>
      </c>
      <c r="J698" s="165">
        <f t="shared" ca="1" si="77"/>
        <v>629950</v>
      </c>
      <c r="K698" s="164">
        <f t="shared" ca="1" si="78"/>
        <v>45218</v>
      </c>
      <c r="L698" s="164">
        <f t="shared" ca="1" si="81"/>
        <v>45271</v>
      </c>
      <c r="M698" s="161">
        <f t="shared" ca="1" si="79"/>
        <v>53</v>
      </c>
    </row>
    <row r="699" spans="1:13">
      <c r="A699" s="161" t="str">
        <f>VLOOKUP(C699,품목코드!$B$2:$C$293,2,FALSE)</f>
        <v>AF-ADM-00001</v>
      </c>
      <c r="B699" s="177" t="s">
        <v>1002</v>
      </c>
      <c r="C699" s="159" t="s">
        <v>235</v>
      </c>
      <c r="D699" s="138" t="s">
        <v>1036</v>
      </c>
      <c r="E699" s="159" t="s">
        <v>208</v>
      </c>
      <c r="F699" s="179">
        <v>36200</v>
      </c>
      <c r="G699" s="172">
        <v>2023</v>
      </c>
      <c r="H699" s="164">
        <f t="shared" ca="1" si="80"/>
        <v>44943</v>
      </c>
      <c r="I699" s="161">
        <f t="shared" ca="1" si="76"/>
        <v>30</v>
      </c>
      <c r="J699" s="165">
        <f t="shared" ca="1" si="77"/>
        <v>1086000</v>
      </c>
      <c r="K699" s="164">
        <f t="shared" ca="1" si="78"/>
        <v>44928</v>
      </c>
      <c r="L699" s="164">
        <f t="shared" ca="1" si="81"/>
        <v>45072</v>
      </c>
      <c r="M699" s="161">
        <f t="shared" ca="1" si="79"/>
        <v>144</v>
      </c>
    </row>
    <row r="700" spans="1:13">
      <c r="A700" s="161" t="str">
        <f>VLOOKUP(C700,품목코드!$B$2:$C$293,2,FALSE)</f>
        <v>AF-ADN-00001</v>
      </c>
      <c r="B700" s="177" t="s">
        <v>1002</v>
      </c>
      <c r="C700" s="159" t="s">
        <v>237</v>
      </c>
      <c r="D700" s="138" t="s">
        <v>1037</v>
      </c>
      <c r="E700" s="159" t="s">
        <v>208</v>
      </c>
      <c r="F700" s="179">
        <v>10400</v>
      </c>
      <c r="G700" s="172">
        <v>2023</v>
      </c>
      <c r="H700" s="164">
        <f t="shared" ca="1" si="80"/>
        <v>45214</v>
      </c>
      <c r="I700" s="161">
        <f t="shared" ca="1" si="76"/>
        <v>41</v>
      </c>
      <c r="J700" s="165">
        <f t="shared" ca="1" si="77"/>
        <v>426400</v>
      </c>
      <c r="K700" s="164">
        <f t="shared" ca="1" si="78"/>
        <v>45203</v>
      </c>
      <c r="L700" s="164">
        <f t="shared" ca="1" si="81"/>
        <v>45295</v>
      </c>
      <c r="M700" s="161">
        <f t="shared" ca="1" si="79"/>
        <v>92</v>
      </c>
    </row>
    <row r="701" spans="1:13">
      <c r="A701" s="161" t="str">
        <f>VLOOKUP(C701,품목코드!$B$2:$C$293,2,FALSE)</f>
        <v>AF-ADO-00001</v>
      </c>
      <c r="B701" s="177" t="s">
        <v>1002</v>
      </c>
      <c r="C701" s="159" t="s">
        <v>239</v>
      </c>
      <c r="D701" s="138" t="s">
        <v>1038</v>
      </c>
      <c r="E701" s="159" t="s">
        <v>208</v>
      </c>
      <c r="F701" s="179">
        <v>4700</v>
      </c>
      <c r="G701" s="172">
        <v>2023</v>
      </c>
      <c r="H701" s="164">
        <f t="shared" ca="1" si="80"/>
        <v>45200</v>
      </c>
      <c r="I701" s="161">
        <f t="shared" ca="1" si="76"/>
        <v>50</v>
      </c>
      <c r="J701" s="165">
        <f t="shared" ca="1" si="77"/>
        <v>235000</v>
      </c>
      <c r="K701" s="164">
        <f t="shared" ca="1" si="78"/>
        <v>45190</v>
      </c>
      <c r="L701" s="164">
        <f t="shared" ca="1" si="81"/>
        <v>45331</v>
      </c>
      <c r="M701" s="161">
        <f t="shared" ca="1" si="79"/>
        <v>141</v>
      </c>
    </row>
    <row r="702" spans="1:13">
      <c r="A702" s="161" t="str">
        <f>VLOOKUP(C702,품목코드!$B$2:$C$293,2,FALSE)</f>
        <v>AE-AJY-00001</v>
      </c>
      <c r="B702" s="177" t="s">
        <v>1039</v>
      </c>
      <c r="C702" s="159" t="s">
        <v>1040</v>
      </c>
      <c r="D702" s="138" t="s">
        <v>1041</v>
      </c>
      <c r="E702" s="159" t="s">
        <v>16</v>
      </c>
      <c r="F702" s="179">
        <v>970</v>
      </c>
      <c r="G702" s="172">
        <v>2023</v>
      </c>
      <c r="H702" s="164">
        <f t="shared" ca="1" si="80"/>
        <v>44980</v>
      </c>
      <c r="I702" s="161">
        <f t="shared" ca="1" si="76"/>
        <v>26</v>
      </c>
      <c r="J702" s="165">
        <f t="shared" ca="1" si="77"/>
        <v>25220</v>
      </c>
      <c r="K702" s="164">
        <f t="shared" ca="1" si="78"/>
        <v>44969</v>
      </c>
      <c r="L702" s="164">
        <f t="shared" ca="1" si="81"/>
        <v>45066</v>
      </c>
      <c r="M702" s="161">
        <f t="shared" ca="1" si="79"/>
        <v>97</v>
      </c>
    </row>
    <row r="703" spans="1:13">
      <c r="A703" s="161" t="str">
        <f>VLOOKUP(C703,품목코드!$B$2:$C$293,2,FALSE)</f>
        <v>AE-ACG-00001</v>
      </c>
      <c r="B703" s="177" t="s">
        <v>1039</v>
      </c>
      <c r="C703" s="159" t="s">
        <v>151</v>
      </c>
      <c r="D703" s="138" t="s">
        <v>1043</v>
      </c>
      <c r="E703" s="159" t="s">
        <v>23</v>
      </c>
      <c r="F703" s="179">
        <v>77000</v>
      </c>
      <c r="G703" s="172">
        <v>2023</v>
      </c>
      <c r="H703" s="164">
        <f t="shared" ca="1" si="80"/>
        <v>45123</v>
      </c>
      <c r="I703" s="161">
        <f t="shared" ca="1" si="76"/>
        <v>3</v>
      </c>
      <c r="J703" s="165">
        <f t="shared" ca="1" si="77"/>
        <v>231000</v>
      </c>
      <c r="K703" s="164">
        <f t="shared" ca="1" si="78"/>
        <v>45102</v>
      </c>
      <c r="L703" s="164">
        <f t="shared" ca="1" si="81"/>
        <v>45217</v>
      </c>
      <c r="M703" s="161">
        <f t="shared" ca="1" si="79"/>
        <v>115</v>
      </c>
    </row>
    <row r="704" spans="1:13">
      <c r="A704" s="161" t="str">
        <f>VLOOKUP(C704,품목코드!$B$2:$C$293,2,FALSE)</f>
        <v>AE-ACH-00001</v>
      </c>
      <c r="B704" s="177" t="s">
        <v>1039</v>
      </c>
      <c r="C704" s="159" t="s">
        <v>153</v>
      </c>
      <c r="D704" s="138" t="s">
        <v>1044</v>
      </c>
      <c r="E704" s="159" t="s">
        <v>68</v>
      </c>
      <c r="F704" s="179">
        <v>29520</v>
      </c>
      <c r="G704" s="172">
        <v>2023</v>
      </c>
      <c r="H704" s="164">
        <f t="shared" ca="1" si="80"/>
        <v>45057</v>
      </c>
      <c r="I704" s="161">
        <f t="shared" ca="1" si="76"/>
        <v>33</v>
      </c>
      <c r="J704" s="165">
        <f t="shared" ca="1" si="77"/>
        <v>974160</v>
      </c>
      <c r="K704" s="164">
        <f t="shared" ca="1" si="78"/>
        <v>45027</v>
      </c>
      <c r="L704" s="164">
        <f t="shared" ca="1" si="81"/>
        <v>45041</v>
      </c>
      <c r="M704" s="161">
        <f t="shared" ca="1" si="79"/>
        <v>14</v>
      </c>
    </row>
    <row r="705" spans="1:13">
      <c r="A705" s="161" t="str">
        <f>VLOOKUP(C705,품목코드!$B$2:$C$293,2,FALSE)</f>
        <v>AE-ACI-00001</v>
      </c>
      <c r="B705" s="177" t="s">
        <v>1039</v>
      </c>
      <c r="C705" s="159" t="s">
        <v>155</v>
      </c>
      <c r="D705" s="138" t="s">
        <v>1045</v>
      </c>
      <c r="E705" s="159" t="s">
        <v>157</v>
      </c>
      <c r="F705" s="179">
        <v>10500</v>
      </c>
      <c r="G705" s="172">
        <v>2023</v>
      </c>
      <c r="H705" s="164">
        <f t="shared" ca="1" si="80"/>
        <v>45074</v>
      </c>
      <c r="I705" s="161">
        <f t="shared" ca="1" si="76"/>
        <v>1</v>
      </c>
      <c r="J705" s="165">
        <f t="shared" ca="1" si="77"/>
        <v>10500</v>
      </c>
      <c r="K705" s="164">
        <f t="shared" ca="1" si="78"/>
        <v>45057</v>
      </c>
      <c r="L705" s="164">
        <f t="shared" ca="1" si="81"/>
        <v>45122</v>
      </c>
      <c r="M705" s="161">
        <f t="shared" ca="1" si="79"/>
        <v>65</v>
      </c>
    </row>
    <row r="706" spans="1:13">
      <c r="A706" s="161" t="str">
        <f>VLOOKUP(C706,품목코드!$B$2:$C$293,2,FALSE)</f>
        <v>AE-ACJ-00001</v>
      </c>
      <c r="B706" s="177" t="s">
        <v>1039</v>
      </c>
      <c r="C706" s="159" t="s">
        <v>158</v>
      </c>
      <c r="D706" s="138" t="s">
        <v>1046</v>
      </c>
      <c r="E706" s="159" t="s">
        <v>68</v>
      </c>
      <c r="F706" s="179">
        <v>7600</v>
      </c>
      <c r="G706" s="172">
        <v>2023</v>
      </c>
      <c r="H706" s="164">
        <f t="shared" ca="1" si="80"/>
        <v>45126</v>
      </c>
      <c r="I706" s="161">
        <f t="shared" ca="1" si="76"/>
        <v>15</v>
      </c>
      <c r="J706" s="165">
        <f t="shared" ca="1" si="77"/>
        <v>114000</v>
      </c>
      <c r="K706" s="164">
        <f t="shared" ca="1" si="78"/>
        <v>45126</v>
      </c>
      <c r="L706" s="164">
        <f t="shared" ca="1" si="81"/>
        <v>45270</v>
      </c>
      <c r="M706" s="161">
        <f t="shared" ca="1" si="79"/>
        <v>144</v>
      </c>
    </row>
    <row r="707" spans="1:13">
      <c r="A707" s="161" t="str">
        <f>VLOOKUP(C707,품목코드!$B$2:$C$293,2,FALSE)</f>
        <v>AE-ACK-00001</v>
      </c>
      <c r="B707" s="177" t="s">
        <v>1039</v>
      </c>
      <c r="C707" s="159" t="s">
        <v>160</v>
      </c>
      <c r="D707" s="138" t="s">
        <v>1047</v>
      </c>
      <c r="E707" s="159" t="s">
        <v>157</v>
      </c>
      <c r="F707" s="179">
        <v>8500</v>
      </c>
      <c r="G707" s="172">
        <v>2023</v>
      </c>
      <c r="H707" s="164">
        <f t="shared" ca="1" si="80"/>
        <v>45129</v>
      </c>
      <c r="I707" s="161">
        <f t="shared" ref="I707:I770" ca="1" si="82">RANDBETWEEN(0, 50)</f>
        <v>31</v>
      </c>
      <c r="J707" s="165">
        <f t="shared" ca="1" si="77"/>
        <v>263500</v>
      </c>
      <c r="K707" s="164">
        <f t="shared" ca="1" si="78"/>
        <v>45112</v>
      </c>
      <c r="L707" s="164">
        <f t="shared" ca="1" si="81"/>
        <v>45281</v>
      </c>
      <c r="M707" s="161">
        <f t="shared" ca="1" si="79"/>
        <v>169</v>
      </c>
    </row>
    <row r="708" spans="1:13">
      <c r="A708" s="161" t="str">
        <f>VLOOKUP(C708,품목코드!$B$2:$C$293,2,FALSE)</f>
        <v>AE-ACL-00001</v>
      </c>
      <c r="B708" s="177" t="s">
        <v>1039</v>
      </c>
      <c r="C708" s="159" t="s">
        <v>162</v>
      </c>
      <c r="D708" s="138" t="s">
        <v>1048</v>
      </c>
      <c r="E708" s="159" t="s">
        <v>68</v>
      </c>
      <c r="F708" s="179">
        <v>94900</v>
      </c>
      <c r="G708" s="172">
        <v>2023</v>
      </c>
      <c r="H708" s="164">
        <f t="shared" ca="1" si="80"/>
        <v>45080</v>
      </c>
      <c r="I708" s="161">
        <f t="shared" ca="1" si="82"/>
        <v>32</v>
      </c>
      <c r="J708" s="165">
        <f t="shared" ca="1" si="77"/>
        <v>3036800</v>
      </c>
      <c r="K708" s="164">
        <f t="shared" ca="1" si="78"/>
        <v>45073</v>
      </c>
      <c r="L708" s="164">
        <f t="shared" ca="1" si="81"/>
        <v>45140</v>
      </c>
      <c r="M708" s="161">
        <f t="shared" ca="1" si="79"/>
        <v>67</v>
      </c>
    </row>
    <row r="709" spans="1:13">
      <c r="A709" s="161" t="str">
        <f>VLOOKUP(C709,품목코드!$B$2:$C$293,2,FALSE)</f>
        <v>AE-ACM-00001</v>
      </c>
      <c r="B709" s="177" t="s">
        <v>1039</v>
      </c>
      <c r="C709" s="159" t="s">
        <v>165</v>
      </c>
      <c r="D709" s="138" t="s">
        <v>1049</v>
      </c>
      <c r="E709" s="159" t="s">
        <v>930</v>
      </c>
      <c r="F709" s="179">
        <v>103740</v>
      </c>
      <c r="G709" s="172">
        <v>2023</v>
      </c>
      <c r="H709" s="164">
        <f t="shared" ca="1" si="80"/>
        <v>44978</v>
      </c>
      <c r="I709" s="161">
        <f t="shared" ca="1" si="82"/>
        <v>13</v>
      </c>
      <c r="J709" s="165">
        <f t="shared" ca="1" si="77"/>
        <v>1348620</v>
      </c>
      <c r="K709" s="164">
        <f t="shared" ca="1" si="78"/>
        <v>44978</v>
      </c>
      <c r="L709" s="164">
        <f t="shared" ca="1" si="81"/>
        <v>45050</v>
      </c>
      <c r="M709" s="161">
        <f t="shared" ca="1" si="79"/>
        <v>72</v>
      </c>
    </row>
    <row r="710" spans="1:13">
      <c r="A710" s="161" t="str">
        <f>VLOOKUP(C710,품목코드!$B$2:$C$293,2,FALSE)</f>
        <v>AE-AJZ-00001</v>
      </c>
      <c r="B710" s="177" t="s">
        <v>1039</v>
      </c>
      <c r="C710" s="159" t="s">
        <v>1050</v>
      </c>
      <c r="D710" s="138" t="s">
        <v>1051</v>
      </c>
      <c r="E710" s="159" t="s">
        <v>930</v>
      </c>
      <c r="F710" s="179">
        <v>302000</v>
      </c>
      <c r="G710" s="172">
        <v>2023</v>
      </c>
      <c r="H710" s="164">
        <f t="shared" ca="1" si="80"/>
        <v>45191</v>
      </c>
      <c r="I710" s="161">
        <f t="shared" ca="1" si="82"/>
        <v>19</v>
      </c>
      <c r="J710" s="165">
        <f t="shared" ca="1" si="77"/>
        <v>5738000</v>
      </c>
      <c r="K710" s="164">
        <f t="shared" ca="1" si="78"/>
        <v>45179</v>
      </c>
      <c r="L710" s="164">
        <f t="shared" ca="1" si="81"/>
        <v>45281</v>
      </c>
      <c r="M710" s="161">
        <f t="shared" ca="1" si="79"/>
        <v>102</v>
      </c>
    </row>
    <row r="711" spans="1:13">
      <c r="A711" s="161" t="str">
        <f>VLOOKUP(C711,품목코드!$B$2:$C$293,2,FALSE)</f>
        <v>AE-ACO-00001</v>
      </c>
      <c r="B711" s="177" t="s">
        <v>1039</v>
      </c>
      <c r="C711" s="159" t="s">
        <v>169</v>
      </c>
      <c r="D711" s="138" t="s">
        <v>1052</v>
      </c>
      <c r="E711" s="159" t="s">
        <v>930</v>
      </c>
      <c r="F711" s="179">
        <v>62800</v>
      </c>
      <c r="G711" s="172">
        <v>2023</v>
      </c>
      <c r="H711" s="164">
        <f t="shared" ca="1" si="80"/>
        <v>45245</v>
      </c>
      <c r="I711" s="161">
        <f t="shared" ca="1" si="82"/>
        <v>30</v>
      </c>
      <c r="J711" s="165">
        <f t="shared" ca="1" si="77"/>
        <v>1884000</v>
      </c>
      <c r="K711" s="164">
        <f t="shared" ca="1" si="78"/>
        <v>45229</v>
      </c>
      <c r="L711" s="164">
        <f t="shared" ca="1" si="81"/>
        <v>45260</v>
      </c>
      <c r="M711" s="161">
        <f t="shared" ca="1" si="79"/>
        <v>31</v>
      </c>
    </row>
    <row r="712" spans="1:13">
      <c r="A712" s="161" t="str">
        <f>VLOOKUP(C712,품목코드!$B$2:$C$293,2,FALSE)</f>
        <v>AE-ACP-00001</v>
      </c>
      <c r="B712" s="177" t="s">
        <v>1039</v>
      </c>
      <c r="C712" s="159" t="s">
        <v>171</v>
      </c>
      <c r="D712" s="138" t="s">
        <v>1053</v>
      </c>
      <c r="E712" s="159" t="s">
        <v>23</v>
      </c>
      <c r="F712" s="179">
        <v>1400000</v>
      </c>
      <c r="G712" s="172">
        <v>2023</v>
      </c>
      <c r="H712" s="164">
        <f t="shared" ca="1" si="80"/>
        <v>45088</v>
      </c>
      <c r="I712" s="161">
        <f t="shared" ca="1" si="82"/>
        <v>1</v>
      </c>
      <c r="J712" s="165">
        <f t="shared" ref="J712:J769" ca="1" si="83">F712*I712</f>
        <v>1400000</v>
      </c>
      <c r="K712" s="164">
        <f t="shared" ref="K712:K769" ca="1" si="84">H712 - RANDBETWEEN(0, 30)</f>
        <v>45083</v>
      </c>
      <c r="L712" s="164">
        <f t="shared" ca="1" si="81"/>
        <v>45132</v>
      </c>
      <c r="M712" s="161">
        <f t="shared" ref="M712:M769" ca="1" si="85">L712-K712</f>
        <v>49</v>
      </c>
    </row>
    <row r="713" spans="1:13">
      <c r="A713" s="161" t="str">
        <f>VLOOKUP(C713,품목코드!$B$2:$C$293,2,FALSE)</f>
        <v>AE-ACQ-00001</v>
      </c>
      <c r="B713" s="177" t="s">
        <v>1039</v>
      </c>
      <c r="C713" s="159" t="s">
        <v>1054</v>
      </c>
      <c r="D713" s="138" t="s">
        <v>1055</v>
      </c>
      <c r="E713" s="159" t="s">
        <v>65</v>
      </c>
      <c r="F713" s="179">
        <v>112200</v>
      </c>
      <c r="G713" s="172">
        <v>2023</v>
      </c>
      <c r="H713" s="164">
        <f t="shared" ca="1" si="80"/>
        <v>45004</v>
      </c>
      <c r="I713" s="161">
        <f t="shared" ca="1" si="82"/>
        <v>40</v>
      </c>
      <c r="J713" s="165">
        <f t="shared" ca="1" si="83"/>
        <v>4488000</v>
      </c>
      <c r="K713" s="164">
        <f t="shared" ca="1" si="84"/>
        <v>44991</v>
      </c>
      <c r="L713" s="164">
        <f t="shared" ca="1" si="81"/>
        <v>45138</v>
      </c>
      <c r="M713" s="161">
        <f t="shared" ca="1" si="85"/>
        <v>147</v>
      </c>
    </row>
    <row r="714" spans="1:13">
      <c r="A714" s="161" t="str">
        <f>VLOOKUP(C714,품목코드!$B$2:$C$293,2,FALSE)</f>
        <v>AK-AHP-00001</v>
      </c>
      <c r="B714" s="177" t="s">
        <v>1058</v>
      </c>
      <c r="C714" s="159" t="s">
        <v>1061</v>
      </c>
      <c r="D714" s="138" t="s">
        <v>1062</v>
      </c>
      <c r="E714" s="159" t="s">
        <v>963</v>
      </c>
      <c r="F714" s="179">
        <v>2140000</v>
      </c>
      <c r="G714" s="172">
        <v>2023</v>
      </c>
      <c r="H714" s="164">
        <f t="shared" ca="1" si="80"/>
        <v>45020</v>
      </c>
      <c r="I714" s="161">
        <f t="shared" ca="1" si="82"/>
        <v>2</v>
      </c>
      <c r="J714" s="165">
        <f t="shared" ca="1" si="83"/>
        <v>4280000</v>
      </c>
      <c r="K714" s="164">
        <f t="shared" ca="1" si="84"/>
        <v>45020</v>
      </c>
      <c r="L714" s="164">
        <f t="shared" ca="1" si="81"/>
        <v>45182</v>
      </c>
      <c r="M714" s="161">
        <f t="shared" ca="1" si="85"/>
        <v>162</v>
      </c>
    </row>
    <row r="715" spans="1:13">
      <c r="A715" s="161" t="str">
        <f>VLOOKUP(C715,품목코드!$B$2:$C$293,2,FALSE)</f>
        <v>AK-AES-00001</v>
      </c>
      <c r="B715" s="177" t="s">
        <v>1058</v>
      </c>
      <c r="C715" s="159" t="s">
        <v>326</v>
      </c>
      <c r="D715" s="138" t="s">
        <v>1063</v>
      </c>
      <c r="E715" s="159" t="s">
        <v>963</v>
      </c>
      <c r="F715" s="179">
        <v>800000</v>
      </c>
      <c r="G715" s="172">
        <v>2023</v>
      </c>
      <c r="H715" s="164">
        <f t="shared" ca="1" si="80"/>
        <v>45282</v>
      </c>
      <c r="I715" s="161">
        <f t="shared" ca="1" si="82"/>
        <v>27</v>
      </c>
      <c r="J715" s="165">
        <f t="shared" ca="1" si="83"/>
        <v>21600000</v>
      </c>
      <c r="K715" s="164">
        <f t="shared" ca="1" si="84"/>
        <v>45254</v>
      </c>
      <c r="L715" s="164">
        <f t="shared" ca="1" si="81"/>
        <v>45372</v>
      </c>
      <c r="M715" s="161">
        <f t="shared" ca="1" si="85"/>
        <v>118</v>
      </c>
    </row>
    <row r="716" spans="1:13">
      <c r="A716" s="161" t="str">
        <f>VLOOKUP(C716,품목코드!$B$2:$C$293,2,FALSE)</f>
        <v>AK-AET-00001</v>
      </c>
      <c r="B716" s="177" t="s">
        <v>1058</v>
      </c>
      <c r="C716" s="159" t="s">
        <v>328</v>
      </c>
      <c r="D716" s="138" t="s">
        <v>329</v>
      </c>
      <c r="E716" s="159" t="s">
        <v>16</v>
      </c>
      <c r="F716" s="179">
        <v>3666</v>
      </c>
      <c r="G716" s="172">
        <v>2023</v>
      </c>
      <c r="H716" s="164">
        <f t="shared" ca="1" si="80"/>
        <v>45110</v>
      </c>
      <c r="I716" s="161">
        <f t="shared" ca="1" si="82"/>
        <v>22</v>
      </c>
      <c r="J716" s="165">
        <f t="shared" ca="1" si="83"/>
        <v>80652</v>
      </c>
      <c r="K716" s="164">
        <f t="shared" ca="1" si="84"/>
        <v>45089</v>
      </c>
      <c r="L716" s="164">
        <f t="shared" ca="1" si="81"/>
        <v>45184</v>
      </c>
      <c r="M716" s="161">
        <f t="shared" ca="1" si="85"/>
        <v>95</v>
      </c>
    </row>
    <row r="717" spans="1:13">
      <c r="A717" s="161" t="str">
        <f>VLOOKUP(C717,품목코드!$B$2:$C$293,2,FALSE)</f>
        <v>AK-AKA-00001</v>
      </c>
      <c r="B717" s="177" t="s">
        <v>1058</v>
      </c>
      <c r="C717" s="159" t="s">
        <v>1064</v>
      </c>
      <c r="D717" s="138" t="s">
        <v>331</v>
      </c>
      <c r="E717" s="159" t="s">
        <v>963</v>
      </c>
      <c r="F717" s="179">
        <v>90000</v>
      </c>
      <c r="G717" s="172">
        <v>2023</v>
      </c>
      <c r="H717" s="164">
        <f t="shared" ca="1" si="80"/>
        <v>44976</v>
      </c>
      <c r="I717" s="161">
        <f t="shared" ca="1" si="82"/>
        <v>30</v>
      </c>
      <c r="J717" s="165">
        <f t="shared" ca="1" si="83"/>
        <v>2700000</v>
      </c>
      <c r="K717" s="164">
        <f t="shared" ca="1" si="84"/>
        <v>44970</v>
      </c>
      <c r="L717" s="164">
        <f t="shared" ca="1" si="81"/>
        <v>45111</v>
      </c>
      <c r="M717" s="161">
        <f t="shared" ca="1" si="85"/>
        <v>141</v>
      </c>
    </row>
    <row r="718" spans="1:13">
      <c r="A718" s="161" t="str">
        <f>VLOOKUP(C718,품목코드!$B$2:$C$293,2,FALSE)</f>
        <v>AK-AEV-00001</v>
      </c>
      <c r="B718" s="177" t="s">
        <v>1058</v>
      </c>
      <c r="C718" s="159" t="s">
        <v>332</v>
      </c>
      <c r="D718" s="138" t="s">
        <v>333</v>
      </c>
      <c r="E718" s="159" t="s">
        <v>963</v>
      </c>
      <c r="F718" s="179">
        <v>176000</v>
      </c>
      <c r="G718" s="172">
        <v>2023</v>
      </c>
      <c r="H718" s="164">
        <f t="shared" ref="H718:H777" ca="1" si="86">DATE(G718, RANDBETWEEN(1, 12), RANDBETWEEN(1, 28))</f>
        <v>45222</v>
      </c>
      <c r="I718" s="161">
        <f t="shared" ca="1" si="82"/>
        <v>35</v>
      </c>
      <c r="J718" s="165">
        <f t="shared" ca="1" si="83"/>
        <v>6160000</v>
      </c>
      <c r="K718" s="164">
        <f t="shared" ca="1" si="84"/>
        <v>45219</v>
      </c>
      <c r="L718" s="164">
        <f t="shared" ref="L718:L777" ca="1" si="87">K718+ RANDBETWEEN(1, 180)</f>
        <v>45361</v>
      </c>
      <c r="M718" s="161">
        <f t="shared" ca="1" si="85"/>
        <v>142</v>
      </c>
    </row>
    <row r="719" spans="1:13">
      <c r="A719" s="161" t="str">
        <f>VLOOKUP(C719,품목코드!$B$2:$C$293,2,FALSE)</f>
        <v>AK-AEW-00001</v>
      </c>
      <c r="B719" s="177" t="s">
        <v>1058</v>
      </c>
      <c r="C719" s="159" t="s">
        <v>1065</v>
      </c>
      <c r="D719" s="138" t="s">
        <v>1066</v>
      </c>
      <c r="E719" s="159" t="s">
        <v>68</v>
      </c>
      <c r="F719" s="179">
        <v>9230</v>
      </c>
      <c r="G719" s="172">
        <v>2023</v>
      </c>
      <c r="H719" s="164">
        <f t="shared" ca="1" si="86"/>
        <v>45044</v>
      </c>
      <c r="I719" s="161">
        <f t="shared" ca="1" si="82"/>
        <v>31</v>
      </c>
      <c r="J719" s="165">
        <f t="shared" ca="1" si="83"/>
        <v>286130</v>
      </c>
      <c r="K719" s="164">
        <f t="shared" ca="1" si="84"/>
        <v>45028</v>
      </c>
      <c r="L719" s="164">
        <f t="shared" ca="1" si="87"/>
        <v>45148</v>
      </c>
      <c r="M719" s="161">
        <f t="shared" ca="1" si="85"/>
        <v>120</v>
      </c>
    </row>
    <row r="720" spans="1:13">
      <c r="A720" s="161" t="str">
        <f>VLOOKUP(C720,품목코드!$B$2:$C$293,2,FALSE)</f>
        <v>AK-AEX-00001</v>
      </c>
      <c r="B720" s="177" t="s">
        <v>1058</v>
      </c>
      <c r="C720" s="159" t="s">
        <v>336</v>
      </c>
      <c r="D720" s="138" t="s">
        <v>1067</v>
      </c>
      <c r="E720" s="159" t="s">
        <v>963</v>
      </c>
      <c r="F720" s="179">
        <v>602000</v>
      </c>
      <c r="G720" s="172">
        <v>2023</v>
      </c>
      <c r="H720" s="164">
        <f t="shared" ca="1" si="86"/>
        <v>45221</v>
      </c>
      <c r="I720" s="161">
        <f t="shared" ca="1" si="82"/>
        <v>46</v>
      </c>
      <c r="J720" s="165">
        <f t="shared" ca="1" si="83"/>
        <v>27692000</v>
      </c>
      <c r="K720" s="164">
        <f t="shared" ca="1" si="84"/>
        <v>45211</v>
      </c>
      <c r="L720" s="164">
        <f t="shared" ca="1" si="87"/>
        <v>45334</v>
      </c>
      <c r="M720" s="161">
        <f t="shared" ca="1" si="85"/>
        <v>123</v>
      </c>
    </row>
    <row r="721" spans="1:13">
      <c r="A721" s="161" t="str">
        <f>VLOOKUP(C721,품목코드!$B$2:$C$293,2,FALSE)</f>
        <v>AL-AEY-00001</v>
      </c>
      <c r="B721" s="177" t="s">
        <v>1068</v>
      </c>
      <c r="C721" s="159" t="s">
        <v>1069</v>
      </c>
      <c r="D721" s="138" t="s">
        <v>340</v>
      </c>
      <c r="E721" s="159" t="s">
        <v>1070</v>
      </c>
      <c r="F721" s="179">
        <v>587</v>
      </c>
      <c r="G721" s="172">
        <v>2023</v>
      </c>
      <c r="H721" s="164">
        <f t="shared" ca="1" si="86"/>
        <v>45207</v>
      </c>
      <c r="I721" s="161">
        <f t="shared" ca="1" si="82"/>
        <v>10</v>
      </c>
      <c r="J721" s="165">
        <f t="shared" ca="1" si="83"/>
        <v>5870</v>
      </c>
      <c r="K721" s="164">
        <f t="shared" ca="1" si="84"/>
        <v>45206</v>
      </c>
      <c r="L721" s="164">
        <f t="shared" ca="1" si="87"/>
        <v>45359</v>
      </c>
      <c r="M721" s="161">
        <f t="shared" ca="1" si="85"/>
        <v>153</v>
      </c>
    </row>
    <row r="722" spans="1:13">
      <c r="A722" s="161" t="str">
        <f>VLOOKUP(C722,품목코드!$B$2:$C$293,2,FALSE)</f>
        <v>AL-AEZ-00001</v>
      </c>
      <c r="B722" s="177" t="s">
        <v>1068</v>
      </c>
      <c r="C722" s="159" t="s">
        <v>1071</v>
      </c>
      <c r="D722" s="138" t="s">
        <v>1072</v>
      </c>
      <c r="E722" s="159" t="s">
        <v>95</v>
      </c>
      <c r="F722" s="179">
        <v>1094000</v>
      </c>
      <c r="G722" s="172">
        <v>2023</v>
      </c>
      <c r="H722" s="164">
        <f t="shared" ca="1" si="86"/>
        <v>45031</v>
      </c>
      <c r="I722" s="161">
        <f t="shared" ca="1" si="82"/>
        <v>18</v>
      </c>
      <c r="J722" s="165">
        <f t="shared" ca="1" si="83"/>
        <v>19692000</v>
      </c>
      <c r="K722" s="164">
        <f t="shared" ca="1" si="84"/>
        <v>45005</v>
      </c>
      <c r="L722" s="164">
        <f t="shared" ca="1" si="87"/>
        <v>45151</v>
      </c>
      <c r="M722" s="161">
        <f t="shared" ca="1" si="85"/>
        <v>146</v>
      </c>
    </row>
    <row r="723" spans="1:13">
      <c r="A723" s="161" t="str">
        <f>VLOOKUP(C723,품목코드!$B$2:$C$293,2,FALSE)</f>
        <v>AL-AFA-00001</v>
      </c>
      <c r="B723" s="177" t="s">
        <v>1068</v>
      </c>
      <c r="C723" s="159" t="s">
        <v>1074</v>
      </c>
      <c r="D723" s="138" t="s">
        <v>1075</v>
      </c>
      <c r="E723" s="159" t="s">
        <v>95</v>
      </c>
      <c r="F723" s="179">
        <v>1081000</v>
      </c>
      <c r="G723" s="172">
        <v>2023</v>
      </c>
      <c r="H723" s="164">
        <f t="shared" ca="1" si="86"/>
        <v>44978</v>
      </c>
      <c r="I723" s="161">
        <f t="shared" ca="1" si="82"/>
        <v>36</v>
      </c>
      <c r="J723" s="165">
        <f t="shared" ca="1" si="83"/>
        <v>38916000</v>
      </c>
      <c r="K723" s="164">
        <f t="shared" ca="1" si="84"/>
        <v>44966</v>
      </c>
      <c r="L723" s="164">
        <f t="shared" ca="1" si="87"/>
        <v>45115</v>
      </c>
      <c r="M723" s="161">
        <f t="shared" ca="1" si="85"/>
        <v>149</v>
      </c>
    </row>
    <row r="724" spans="1:13">
      <c r="A724" s="161" t="str">
        <f>VLOOKUP(C724,품목코드!$B$2:$C$293,2,FALSE)</f>
        <v>AL-AFB-00001</v>
      </c>
      <c r="B724" s="177" t="s">
        <v>1068</v>
      </c>
      <c r="C724" s="159" t="s">
        <v>346</v>
      </c>
      <c r="D724" s="138" t="s">
        <v>1076</v>
      </c>
      <c r="E724" s="159" t="s">
        <v>95</v>
      </c>
      <c r="F724" s="179">
        <v>1318000</v>
      </c>
      <c r="G724" s="172">
        <v>2023</v>
      </c>
      <c r="H724" s="164">
        <f t="shared" ca="1" si="86"/>
        <v>45195</v>
      </c>
      <c r="I724" s="161">
        <f t="shared" ca="1" si="82"/>
        <v>47</v>
      </c>
      <c r="J724" s="165">
        <f t="shared" ca="1" si="83"/>
        <v>61946000</v>
      </c>
      <c r="K724" s="164">
        <f t="shared" ca="1" si="84"/>
        <v>45193</v>
      </c>
      <c r="L724" s="164">
        <f t="shared" ca="1" si="87"/>
        <v>45264</v>
      </c>
      <c r="M724" s="161">
        <f t="shared" ca="1" si="85"/>
        <v>71</v>
      </c>
    </row>
    <row r="725" spans="1:13">
      <c r="A725" s="161" t="str">
        <f>VLOOKUP(C725,품목코드!$B$2:$C$293,2,FALSE)</f>
        <v>AL-AFC-00001</v>
      </c>
      <c r="B725" s="177" t="s">
        <v>1068</v>
      </c>
      <c r="C725" s="159" t="s">
        <v>348</v>
      </c>
      <c r="D725" s="138" t="s">
        <v>1077</v>
      </c>
      <c r="E725" s="159" t="s">
        <v>95</v>
      </c>
      <c r="F725" s="179">
        <v>1121000</v>
      </c>
      <c r="G725" s="172">
        <v>2023</v>
      </c>
      <c r="H725" s="164">
        <f t="shared" ca="1" si="86"/>
        <v>44991</v>
      </c>
      <c r="I725" s="161">
        <f t="shared" ca="1" si="82"/>
        <v>4</v>
      </c>
      <c r="J725" s="165">
        <f t="shared" ca="1" si="83"/>
        <v>4484000</v>
      </c>
      <c r="K725" s="164">
        <f t="shared" ca="1" si="84"/>
        <v>44974</v>
      </c>
      <c r="L725" s="164">
        <f t="shared" ca="1" si="87"/>
        <v>44977</v>
      </c>
      <c r="M725" s="161">
        <f t="shared" ca="1" si="85"/>
        <v>3</v>
      </c>
    </row>
    <row r="726" spans="1:13">
      <c r="A726" s="161" t="str">
        <f>VLOOKUP(C726,품목코드!$B$2:$C$293,2,FALSE)</f>
        <v>AL-AFD-00001</v>
      </c>
      <c r="B726" s="177" t="s">
        <v>1068</v>
      </c>
      <c r="C726" s="159" t="s">
        <v>350</v>
      </c>
      <c r="D726" s="138" t="s">
        <v>1078</v>
      </c>
      <c r="E726" s="159" t="s">
        <v>95</v>
      </c>
      <c r="F726" s="179">
        <v>1088000</v>
      </c>
      <c r="G726" s="172">
        <v>2023</v>
      </c>
      <c r="H726" s="164">
        <f t="shared" ca="1" si="86"/>
        <v>45074</v>
      </c>
      <c r="I726" s="161">
        <f t="shared" ca="1" si="82"/>
        <v>37</v>
      </c>
      <c r="J726" s="165">
        <f t="shared" ca="1" si="83"/>
        <v>40256000</v>
      </c>
      <c r="K726" s="164">
        <f t="shared" ca="1" si="84"/>
        <v>45052</v>
      </c>
      <c r="L726" s="164">
        <f t="shared" ca="1" si="87"/>
        <v>45206</v>
      </c>
      <c r="M726" s="161">
        <f t="shared" ca="1" si="85"/>
        <v>154</v>
      </c>
    </row>
    <row r="727" spans="1:13">
      <c r="A727" s="161" t="str">
        <f>VLOOKUP(C727,품목코드!$B$2:$C$293,2,FALSE)</f>
        <v>AL-AHU-00001</v>
      </c>
      <c r="B727" s="177" t="s">
        <v>1068</v>
      </c>
      <c r="C727" s="159" t="s">
        <v>1079</v>
      </c>
      <c r="D727" s="138" t="s">
        <v>1080</v>
      </c>
      <c r="E727" s="159" t="s">
        <v>95</v>
      </c>
      <c r="F727" s="179">
        <v>1292000</v>
      </c>
      <c r="G727" s="172">
        <v>2023</v>
      </c>
      <c r="H727" s="164">
        <f t="shared" ca="1" si="86"/>
        <v>45117</v>
      </c>
      <c r="I727" s="161">
        <f t="shared" ca="1" si="82"/>
        <v>30</v>
      </c>
      <c r="J727" s="165">
        <f t="shared" ca="1" si="83"/>
        <v>38760000</v>
      </c>
      <c r="K727" s="164">
        <f t="shared" ca="1" si="84"/>
        <v>45107</v>
      </c>
      <c r="L727" s="164">
        <f t="shared" ca="1" si="87"/>
        <v>45221</v>
      </c>
      <c r="M727" s="161">
        <f t="shared" ca="1" si="85"/>
        <v>114</v>
      </c>
    </row>
    <row r="728" spans="1:13">
      <c r="A728" s="161" t="str">
        <f>VLOOKUP(C728,품목코드!$B$2:$C$293,2,FALSE)</f>
        <v>AL-AHV-00001</v>
      </c>
      <c r="B728" s="177" t="s">
        <v>1068</v>
      </c>
      <c r="C728" s="159" t="s">
        <v>1081</v>
      </c>
      <c r="D728" s="138" t="s">
        <v>1082</v>
      </c>
      <c r="E728" s="159" t="s">
        <v>95</v>
      </c>
      <c r="F728" s="179">
        <v>2146000</v>
      </c>
      <c r="G728" s="172">
        <v>2023</v>
      </c>
      <c r="H728" s="164">
        <f t="shared" ca="1" si="86"/>
        <v>45041</v>
      </c>
      <c r="I728" s="161">
        <f t="shared" ca="1" si="82"/>
        <v>17</v>
      </c>
      <c r="J728" s="165">
        <f t="shared" ca="1" si="83"/>
        <v>36482000</v>
      </c>
      <c r="K728" s="164">
        <f t="shared" ca="1" si="84"/>
        <v>45036</v>
      </c>
      <c r="L728" s="164">
        <f t="shared" ca="1" si="87"/>
        <v>45175</v>
      </c>
      <c r="M728" s="161">
        <f t="shared" ca="1" si="85"/>
        <v>139</v>
      </c>
    </row>
    <row r="729" spans="1:13">
      <c r="A729" s="161" t="str">
        <f>VLOOKUP(C729,품목코드!$B$2:$C$293,2,FALSE)</f>
        <v>AL-AFG-00001</v>
      </c>
      <c r="B729" s="177" t="s">
        <v>1068</v>
      </c>
      <c r="C729" s="159" t="s">
        <v>1083</v>
      </c>
      <c r="D729" s="138" t="s">
        <v>1084</v>
      </c>
      <c r="E729" s="159" t="s">
        <v>95</v>
      </c>
      <c r="F729" s="179">
        <v>981000</v>
      </c>
      <c r="G729" s="172">
        <v>2023</v>
      </c>
      <c r="H729" s="164">
        <f t="shared" ca="1" si="86"/>
        <v>44940</v>
      </c>
      <c r="I729" s="161">
        <f t="shared" ca="1" si="82"/>
        <v>6</v>
      </c>
      <c r="J729" s="165">
        <f t="shared" ca="1" si="83"/>
        <v>5886000</v>
      </c>
      <c r="K729" s="164">
        <f t="shared" ca="1" si="84"/>
        <v>44921</v>
      </c>
      <c r="L729" s="164">
        <f t="shared" ca="1" si="87"/>
        <v>44964</v>
      </c>
      <c r="M729" s="161">
        <f t="shared" ca="1" si="85"/>
        <v>43</v>
      </c>
    </row>
    <row r="730" spans="1:13">
      <c r="A730" s="161" t="str">
        <f>VLOOKUP(C730,품목코드!$B$2:$C$293,2,FALSE)</f>
        <v>AL-AFH-00001</v>
      </c>
      <c r="B730" s="177" t="s">
        <v>1068</v>
      </c>
      <c r="C730" s="159" t="s">
        <v>1085</v>
      </c>
      <c r="D730" s="138" t="s">
        <v>1086</v>
      </c>
      <c r="E730" s="159" t="s">
        <v>95</v>
      </c>
      <c r="F730" s="179">
        <v>700000</v>
      </c>
      <c r="G730" s="172">
        <v>2023</v>
      </c>
      <c r="H730" s="164">
        <f t="shared" ca="1" si="86"/>
        <v>45128</v>
      </c>
      <c r="I730" s="161">
        <f t="shared" ca="1" si="82"/>
        <v>17</v>
      </c>
      <c r="J730" s="165">
        <f t="shared" ca="1" si="83"/>
        <v>11900000</v>
      </c>
      <c r="K730" s="164">
        <f t="shared" ca="1" si="84"/>
        <v>45108</v>
      </c>
      <c r="L730" s="164">
        <f t="shared" ca="1" si="87"/>
        <v>45122</v>
      </c>
      <c r="M730" s="161">
        <f t="shared" ca="1" si="85"/>
        <v>14</v>
      </c>
    </row>
    <row r="731" spans="1:13">
      <c r="A731" s="161" t="str">
        <f>VLOOKUP(C731,품목코드!$B$2:$C$293,2,FALSE)</f>
        <v>AL-AKB-00001</v>
      </c>
      <c r="B731" s="177" t="s">
        <v>1068</v>
      </c>
      <c r="C731" s="159" t="s">
        <v>1087</v>
      </c>
      <c r="D731" s="138" t="s">
        <v>1088</v>
      </c>
      <c r="E731" s="159" t="s">
        <v>95</v>
      </c>
      <c r="F731" s="179">
        <v>2498000</v>
      </c>
      <c r="G731" s="172">
        <v>2023</v>
      </c>
      <c r="H731" s="164">
        <f t="shared" ca="1" si="86"/>
        <v>44942</v>
      </c>
      <c r="I731" s="161">
        <f t="shared" ca="1" si="82"/>
        <v>26</v>
      </c>
      <c r="J731" s="165">
        <f t="shared" ca="1" si="83"/>
        <v>64948000</v>
      </c>
      <c r="K731" s="164">
        <f t="shared" ca="1" si="84"/>
        <v>44941</v>
      </c>
      <c r="L731" s="164">
        <f t="shared" ca="1" si="87"/>
        <v>45067</v>
      </c>
      <c r="M731" s="161">
        <f t="shared" ca="1" si="85"/>
        <v>126</v>
      </c>
    </row>
    <row r="732" spans="1:13">
      <c r="A732" s="161" t="str">
        <f>VLOOKUP(C732,품목코드!$B$2:$C$293,2,FALSE)</f>
        <v>AL-AKC-00001</v>
      </c>
      <c r="B732" s="177" t="s">
        <v>1068</v>
      </c>
      <c r="C732" s="159" t="s">
        <v>1089</v>
      </c>
      <c r="D732" s="138" t="s">
        <v>1090</v>
      </c>
      <c r="E732" s="159" t="s">
        <v>95</v>
      </c>
      <c r="F732" s="179">
        <v>1720000</v>
      </c>
      <c r="G732" s="172">
        <v>2023</v>
      </c>
      <c r="H732" s="164">
        <f t="shared" ca="1" si="86"/>
        <v>45274</v>
      </c>
      <c r="I732" s="161">
        <f t="shared" ca="1" si="82"/>
        <v>40</v>
      </c>
      <c r="J732" s="165">
        <f t="shared" ca="1" si="83"/>
        <v>68800000</v>
      </c>
      <c r="K732" s="164">
        <f t="shared" ca="1" si="84"/>
        <v>45260</v>
      </c>
      <c r="L732" s="164">
        <f t="shared" ca="1" si="87"/>
        <v>45366</v>
      </c>
      <c r="M732" s="161">
        <f t="shared" ca="1" si="85"/>
        <v>106</v>
      </c>
    </row>
    <row r="733" spans="1:13">
      <c r="A733" s="161" t="str">
        <f>VLOOKUP(C733,품목코드!$B$2:$C$293,2,FALSE)</f>
        <v>AL-AKD-00001</v>
      </c>
      <c r="B733" s="177" t="s">
        <v>1068</v>
      </c>
      <c r="C733" s="159" t="s">
        <v>1091</v>
      </c>
      <c r="D733" s="138" t="s">
        <v>364</v>
      </c>
      <c r="E733" s="159" t="s">
        <v>95</v>
      </c>
      <c r="F733" s="179">
        <v>2600000</v>
      </c>
      <c r="G733" s="172">
        <v>2023</v>
      </c>
      <c r="H733" s="164">
        <f t="shared" ca="1" si="86"/>
        <v>45130</v>
      </c>
      <c r="I733" s="161">
        <f t="shared" ca="1" si="82"/>
        <v>46</v>
      </c>
      <c r="J733" s="165">
        <f t="shared" ca="1" si="83"/>
        <v>119600000</v>
      </c>
      <c r="K733" s="164">
        <f t="shared" ca="1" si="84"/>
        <v>45110</v>
      </c>
      <c r="L733" s="164">
        <f t="shared" ca="1" si="87"/>
        <v>45246</v>
      </c>
      <c r="M733" s="161">
        <f t="shared" ca="1" si="85"/>
        <v>136</v>
      </c>
    </row>
    <row r="734" spans="1:13">
      <c r="A734" s="161" t="str">
        <f>VLOOKUP(C734,품목코드!$B$2:$C$293,2,FALSE)</f>
        <v>AL-AKE-00001</v>
      </c>
      <c r="B734" s="177" t="s">
        <v>1068</v>
      </c>
      <c r="C734" s="159" t="s">
        <v>1092</v>
      </c>
      <c r="D734" s="138" t="s">
        <v>1093</v>
      </c>
      <c r="E734" s="159" t="s">
        <v>95</v>
      </c>
      <c r="F734" s="179">
        <v>2650000</v>
      </c>
      <c r="G734" s="172">
        <v>2023</v>
      </c>
      <c r="H734" s="164">
        <f t="shared" ca="1" si="86"/>
        <v>44990</v>
      </c>
      <c r="I734" s="161">
        <f t="shared" ca="1" si="82"/>
        <v>41</v>
      </c>
      <c r="J734" s="165">
        <f t="shared" ca="1" si="83"/>
        <v>108650000</v>
      </c>
      <c r="K734" s="164">
        <f t="shared" ca="1" si="84"/>
        <v>44971</v>
      </c>
      <c r="L734" s="164">
        <f t="shared" ca="1" si="87"/>
        <v>45056</v>
      </c>
      <c r="M734" s="161">
        <f t="shared" ca="1" si="85"/>
        <v>85</v>
      </c>
    </row>
    <row r="735" spans="1:13">
      <c r="A735" s="161" t="str">
        <f>VLOOKUP(C735,품목코드!$B$2:$C$293,2,FALSE)</f>
        <v>AL-AKF-00001</v>
      </c>
      <c r="B735" s="177" t="s">
        <v>1068</v>
      </c>
      <c r="C735" s="159" t="s">
        <v>1094</v>
      </c>
      <c r="D735" s="138" t="s">
        <v>1095</v>
      </c>
      <c r="E735" s="159" t="s">
        <v>95</v>
      </c>
      <c r="F735" s="179">
        <v>1800000</v>
      </c>
      <c r="G735" s="172">
        <v>2023</v>
      </c>
      <c r="H735" s="164">
        <f t="shared" ca="1" si="86"/>
        <v>44979</v>
      </c>
      <c r="I735" s="161">
        <f t="shared" ca="1" si="82"/>
        <v>15</v>
      </c>
      <c r="J735" s="165">
        <f t="shared" ca="1" si="83"/>
        <v>27000000</v>
      </c>
      <c r="K735" s="164">
        <f t="shared" ca="1" si="84"/>
        <v>44957</v>
      </c>
      <c r="L735" s="164">
        <f t="shared" ca="1" si="87"/>
        <v>45105</v>
      </c>
      <c r="M735" s="161">
        <f t="shared" ca="1" si="85"/>
        <v>148</v>
      </c>
    </row>
    <row r="736" spans="1:13">
      <c r="A736" s="161" t="str">
        <f>VLOOKUP(C736,품목코드!$B$2:$C$293,2,FALSE)</f>
        <v>AL-AHW-00001</v>
      </c>
      <c r="B736" s="177" t="s">
        <v>1068</v>
      </c>
      <c r="C736" s="159" t="s">
        <v>1096</v>
      </c>
      <c r="D736" s="138" t="s">
        <v>1097</v>
      </c>
      <c r="E736" s="159" t="s">
        <v>95</v>
      </c>
      <c r="F736" s="179">
        <v>2450000</v>
      </c>
      <c r="G736" s="172">
        <v>2023</v>
      </c>
      <c r="H736" s="164">
        <f t="shared" ca="1" si="86"/>
        <v>45139</v>
      </c>
      <c r="I736" s="161">
        <f t="shared" ca="1" si="82"/>
        <v>3</v>
      </c>
      <c r="J736" s="165">
        <f t="shared" ca="1" si="83"/>
        <v>7350000</v>
      </c>
      <c r="K736" s="164">
        <f t="shared" ca="1" si="84"/>
        <v>45138</v>
      </c>
      <c r="L736" s="164">
        <f t="shared" ca="1" si="87"/>
        <v>45177</v>
      </c>
      <c r="M736" s="161">
        <f t="shared" ca="1" si="85"/>
        <v>39</v>
      </c>
    </row>
    <row r="737" spans="1:13">
      <c r="A737" s="161" t="str">
        <f>VLOOKUP(C737,품목코드!$B$2:$C$293,2,FALSE)</f>
        <v>AL-AFO-00001</v>
      </c>
      <c r="B737" s="177" t="s">
        <v>1068</v>
      </c>
      <c r="C737" s="159" t="s">
        <v>370</v>
      </c>
      <c r="D737" s="138" t="s">
        <v>1098</v>
      </c>
      <c r="E737" s="159" t="s">
        <v>16</v>
      </c>
      <c r="F737" s="179">
        <v>2800</v>
      </c>
      <c r="G737" s="172">
        <v>2023</v>
      </c>
      <c r="H737" s="164">
        <f t="shared" ca="1" si="86"/>
        <v>45057</v>
      </c>
      <c r="I737" s="161">
        <f t="shared" ca="1" si="82"/>
        <v>38</v>
      </c>
      <c r="J737" s="165">
        <f t="shared" ca="1" si="83"/>
        <v>106400</v>
      </c>
      <c r="K737" s="164">
        <f t="shared" ca="1" si="84"/>
        <v>45040</v>
      </c>
      <c r="L737" s="164">
        <f t="shared" ca="1" si="87"/>
        <v>45091</v>
      </c>
      <c r="M737" s="161">
        <f t="shared" ca="1" si="85"/>
        <v>51</v>
      </c>
    </row>
    <row r="738" spans="1:13">
      <c r="A738" s="161" t="str">
        <f>VLOOKUP(C738,품목코드!$B$2:$C$293,2,FALSE)</f>
        <v>AL-AFP-00001</v>
      </c>
      <c r="B738" s="177" t="s">
        <v>1068</v>
      </c>
      <c r="C738" s="159" t="s">
        <v>372</v>
      </c>
      <c r="D738" s="138" t="s">
        <v>1078</v>
      </c>
      <c r="E738" s="159" t="s">
        <v>95</v>
      </c>
      <c r="F738" s="179">
        <v>1332000</v>
      </c>
      <c r="G738" s="172">
        <v>2023</v>
      </c>
      <c r="H738" s="164">
        <f t="shared" ca="1" si="86"/>
        <v>45184</v>
      </c>
      <c r="I738" s="161">
        <f t="shared" ca="1" si="82"/>
        <v>29</v>
      </c>
      <c r="J738" s="165">
        <f t="shared" ca="1" si="83"/>
        <v>38628000</v>
      </c>
      <c r="K738" s="164">
        <f t="shared" ca="1" si="84"/>
        <v>45158</v>
      </c>
      <c r="L738" s="164">
        <f t="shared" ca="1" si="87"/>
        <v>45210</v>
      </c>
      <c r="M738" s="161">
        <f t="shared" ca="1" si="85"/>
        <v>52</v>
      </c>
    </row>
    <row r="739" spans="1:13">
      <c r="A739" s="161" t="str">
        <f>VLOOKUP(C739,품목코드!$B$2:$C$293,2,FALSE)</f>
        <v>AL-AFQ-00001</v>
      </c>
      <c r="B739" s="177" t="s">
        <v>1068</v>
      </c>
      <c r="C739" s="159" t="s">
        <v>374</v>
      </c>
      <c r="D739" s="138" t="s">
        <v>1099</v>
      </c>
      <c r="E739" s="159" t="s">
        <v>205</v>
      </c>
      <c r="F739" s="179">
        <v>37660</v>
      </c>
      <c r="G739" s="172">
        <v>2023</v>
      </c>
      <c r="H739" s="164">
        <f t="shared" ca="1" si="86"/>
        <v>45247</v>
      </c>
      <c r="I739" s="161">
        <f t="shared" ca="1" si="82"/>
        <v>44</v>
      </c>
      <c r="J739" s="165">
        <f t="shared" ca="1" si="83"/>
        <v>1657040</v>
      </c>
      <c r="K739" s="164">
        <f t="shared" ca="1" si="84"/>
        <v>45241</v>
      </c>
      <c r="L739" s="164">
        <f t="shared" ca="1" si="87"/>
        <v>45253</v>
      </c>
      <c r="M739" s="161">
        <f t="shared" ca="1" si="85"/>
        <v>12</v>
      </c>
    </row>
    <row r="740" spans="1:13">
      <c r="A740" s="161" t="str">
        <f>VLOOKUP(C740,품목코드!$B$2:$C$293,2,FALSE)</f>
        <v>AL-AFR-00001</v>
      </c>
      <c r="B740" s="177" t="s">
        <v>1068</v>
      </c>
      <c r="C740" s="159" t="s">
        <v>376</v>
      </c>
      <c r="D740" s="138" t="s">
        <v>1100</v>
      </c>
      <c r="E740" s="159" t="s">
        <v>205</v>
      </c>
      <c r="F740" s="179">
        <v>10000</v>
      </c>
      <c r="G740" s="172">
        <v>2023</v>
      </c>
      <c r="H740" s="164">
        <f t="shared" ca="1" si="86"/>
        <v>44934</v>
      </c>
      <c r="I740" s="161">
        <f t="shared" ca="1" si="82"/>
        <v>33</v>
      </c>
      <c r="J740" s="165">
        <f t="shared" ca="1" si="83"/>
        <v>330000</v>
      </c>
      <c r="K740" s="164">
        <f t="shared" ca="1" si="84"/>
        <v>44913</v>
      </c>
      <c r="L740" s="164">
        <f t="shared" ca="1" si="87"/>
        <v>44942</v>
      </c>
      <c r="M740" s="161">
        <f t="shared" ca="1" si="85"/>
        <v>29</v>
      </c>
    </row>
    <row r="741" spans="1:13">
      <c r="A741" s="161" t="str">
        <f>VLOOKUP(C741,품목코드!$B$2:$C$293,2,FALSE)</f>
        <v>AL-AFS-00001</v>
      </c>
      <c r="B741" s="177" t="s">
        <v>1068</v>
      </c>
      <c r="C741" s="159" t="s">
        <v>378</v>
      </c>
      <c r="D741" s="138" t="s">
        <v>379</v>
      </c>
      <c r="E741" s="159" t="s">
        <v>16</v>
      </c>
      <c r="F741" s="179">
        <v>3500</v>
      </c>
      <c r="G741" s="172">
        <v>2023</v>
      </c>
      <c r="H741" s="164">
        <f t="shared" ca="1" si="86"/>
        <v>45033</v>
      </c>
      <c r="I741" s="161">
        <f t="shared" ca="1" si="82"/>
        <v>24</v>
      </c>
      <c r="J741" s="165">
        <f t="shared" ca="1" si="83"/>
        <v>84000</v>
      </c>
      <c r="K741" s="164">
        <f t="shared" ca="1" si="84"/>
        <v>45009</v>
      </c>
      <c r="L741" s="164">
        <f t="shared" ca="1" si="87"/>
        <v>45148</v>
      </c>
      <c r="M741" s="161">
        <f t="shared" ca="1" si="85"/>
        <v>139</v>
      </c>
    </row>
    <row r="742" spans="1:13">
      <c r="A742" s="161" t="str">
        <f>VLOOKUP(C742,품목코드!$B$2:$C$293,2,FALSE)</f>
        <v>AL-AKG-00001</v>
      </c>
      <c r="B742" s="177" t="s">
        <v>1068</v>
      </c>
      <c r="C742" s="159" t="s">
        <v>1101</v>
      </c>
      <c r="D742" s="138" t="s">
        <v>1102</v>
      </c>
      <c r="E742" s="159" t="s">
        <v>16</v>
      </c>
      <c r="F742" s="179">
        <v>3500</v>
      </c>
      <c r="G742" s="172">
        <v>2023</v>
      </c>
      <c r="H742" s="164">
        <f t="shared" ca="1" si="86"/>
        <v>45227</v>
      </c>
      <c r="I742" s="161">
        <f t="shared" ca="1" si="82"/>
        <v>14</v>
      </c>
      <c r="J742" s="165">
        <f t="shared" ca="1" si="83"/>
        <v>49000</v>
      </c>
      <c r="K742" s="164">
        <f t="shared" ca="1" si="84"/>
        <v>45208</v>
      </c>
      <c r="L742" s="164">
        <f t="shared" ca="1" si="87"/>
        <v>45275</v>
      </c>
      <c r="M742" s="161">
        <f t="shared" ca="1" si="85"/>
        <v>67</v>
      </c>
    </row>
    <row r="743" spans="1:13">
      <c r="A743" s="161" t="str">
        <f>VLOOKUP(C743,품목코드!$B$2:$C$293,2,FALSE)</f>
        <v>AL-AKH-00001</v>
      </c>
      <c r="B743" s="177" t="s">
        <v>1068</v>
      </c>
      <c r="C743" s="159" t="s">
        <v>1103</v>
      </c>
      <c r="D743" s="138" t="s">
        <v>1104</v>
      </c>
      <c r="E743" s="159" t="s">
        <v>95</v>
      </c>
      <c r="F743" s="179">
        <v>3130000</v>
      </c>
      <c r="G743" s="172">
        <v>2023</v>
      </c>
      <c r="H743" s="164">
        <f t="shared" ca="1" si="86"/>
        <v>45156</v>
      </c>
      <c r="I743" s="161">
        <f t="shared" ca="1" si="82"/>
        <v>30</v>
      </c>
      <c r="J743" s="165">
        <f t="shared" ca="1" si="83"/>
        <v>93900000</v>
      </c>
      <c r="K743" s="164">
        <f t="shared" ca="1" si="84"/>
        <v>45140</v>
      </c>
      <c r="L743" s="164">
        <f t="shared" ca="1" si="87"/>
        <v>45227</v>
      </c>
      <c r="M743" s="161">
        <f t="shared" ca="1" si="85"/>
        <v>87</v>
      </c>
    </row>
    <row r="744" spans="1:13">
      <c r="A744" s="161" t="str">
        <f>VLOOKUP(C744,품목코드!$B$2:$C$293,2,FALSE)</f>
        <v>AL-AFV-00001</v>
      </c>
      <c r="B744" s="177" t="s">
        <v>1068</v>
      </c>
      <c r="C744" s="159" t="s">
        <v>384</v>
      </c>
      <c r="D744" s="138" t="s">
        <v>1105</v>
      </c>
      <c r="E744" s="159" t="s">
        <v>208</v>
      </c>
      <c r="F744" s="179">
        <v>226000</v>
      </c>
      <c r="G744" s="172">
        <v>2023</v>
      </c>
      <c r="H744" s="164">
        <f t="shared" ca="1" si="86"/>
        <v>45264</v>
      </c>
      <c r="I744" s="161">
        <f t="shared" ca="1" si="82"/>
        <v>12</v>
      </c>
      <c r="J744" s="165">
        <f t="shared" ca="1" si="83"/>
        <v>2712000</v>
      </c>
      <c r="K744" s="164">
        <f t="shared" ca="1" si="84"/>
        <v>45260</v>
      </c>
      <c r="L744" s="164">
        <f t="shared" ca="1" si="87"/>
        <v>45391</v>
      </c>
      <c r="M744" s="161">
        <f t="shared" ca="1" si="85"/>
        <v>131</v>
      </c>
    </row>
    <row r="745" spans="1:13">
      <c r="A745" s="161" t="str">
        <f>VLOOKUP(C745,품목코드!$B$2:$C$293,2,FALSE)</f>
        <v>AL-AFW-00001</v>
      </c>
      <c r="B745" s="177" t="s">
        <v>1068</v>
      </c>
      <c r="C745" s="159" t="s">
        <v>386</v>
      </c>
      <c r="D745" s="138" t="s">
        <v>1106</v>
      </c>
      <c r="E745" s="159" t="s">
        <v>68</v>
      </c>
      <c r="F745" s="179">
        <v>113300</v>
      </c>
      <c r="G745" s="172">
        <v>2023</v>
      </c>
      <c r="H745" s="164">
        <f t="shared" ca="1" si="86"/>
        <v>44983</v>
      </c>
      <c r="I745" s="161">
        <f t="shared" ca="1" si="82"/>
        <v>45</v>
      </c>
      <c r="J745" s="165">
        <f t="shared" ca="1" si="83"/>
        <v>5098500</v>
      </c>
      <c r="K745" s="164">
        <f t="shared" ca="1" si="84"/>
        <v>44971</v>
      </c>
      <c r="L745" s="164">
        <f t="shared" ca="1" si="87"/>
        <v>45018</v>
      </c>
      <c r="M745" s="161">
        <f t="shared" ca="1" si="85"/>
        <v>47</v>
      </c>
    </row>
    <row r="746" spans="1:13">
      <c r="A746" s="161" t="str">
        <f>VLOOKUP(C746,품목코드!$B$2:$C$293,2,FALSE)</f>
        <v>AL-AFX-00001</v>
      </c>
      <c r="B746" s="177" t="s">
        <v>1068</v>
      </c>
      <c r="C746" s="159" t="s">
        <v>388</v>
      </c>
      <c r="D746" s="138" t="s">
        <v>1107</v>
      </c>
      <c r="E746" s="159" t="s">
        <v>208</v>
      </c>
      <c r="F746" s="179">
        <v>300000</v>
      </c>
      <c r="G746" s="172">
        <v>2023</v>
      </c>
      <c r="H746" s="164">
        <f t="shared" ca="1" si="86"/>
        <v>45222</v>
      </c>
      <c r="I746" s="161">
        <f t="shared" ca="1" si="82"/>
        <v>23</v>
      </c>
      <c r="J746" s="165">
        <f t="shared" ca="1" si="83"/>
        <v>6900000</v>
      </c>
      <c r="K746" s="164">
        <f t="shared" ca="1" si="84"/>
        <v>45203</v>
      </c>
      <c r="L746" s="164">
        <f t="shared" ca="1" si="87"/>
        <v>45326</v>
      </c>
      <c r="M746" s="161">
        <f t="shared" ca="1" si="85"/>
        <v>123</v>
      </c>
    </row>
    <row r="747" spans="1:13">
      <c r="A747" s="161" t="str">
        <f>VLOOKUP(C747,품목코드!$B$2:$C$293,2,FALSE)</f>
        <v>AM-AGI-00001</v>
      </c>
      <c r="B747" s="177" t="s">
        <v>1108</v>
      </c>
      <c r="C747" s="159" t="s">
        <v>412</v>
      </c>
      <c r="D747" s="138" t="s">
        <v>1109</v>
      </c>
      <c r="E747" s="159" t="s">
        <v>1070</v>
      </c>
      <c r="F747" s="179">
        <v>570</v>
      </c>
      <c r="G747" s="172">
        <v>2023</v>
      </c>
      <c r="H747" s="164">
        <f t="shared" ca="1" si="86"/>
        <v>44952</v>
      </c>
      <c r="I747" s="161">
        <f t="shared" ca="1" si="82"/>
        <v>45</v>
      </c>
      <c r="J747" s="165">
        <f t="shared" ca="1" si="83"/>
        <v>25650</v>
      </c>
      <c r="K747" s="164">
        <f t="shared" ca="1" si="84"/>
        <v>44926</v>
      </c>
      <c r="L747" s="164">
        <f t="shared" ca="1" si="87"/>
        <v>45013</v>
      </c>
      <c r="M747" s="161">
        <f t="shared" ca="1" si="85"/>
        <v>87</v>
      </c>
    </row>
    <row r="748" spans="1:13">
      <c r="A748" s="161" t="str">
        <f>VLOOKUP(C748,품목코드!$B$2:$C$293,2,FALSE)</f>
        <v>AM-AGJ-00001</v>
      </c>
      <c r="B748" s="177" t="s">
        <v>1108</v>
      </c>
      <c r="C748" s="159" t="s">
        <v>414</v>
      </c>
      <c r="D748" s="138" t="s">
        <v>1110</v>
      </c>
      <c r="E748" s="159" t="s">
        <v>1070</v>
      </c>
      <c r="F748" s="179">
        <v>570</v>
      </c>
      <c r="G748" s="172">
        <v>2023</v>
      </c>
      <c r="H748" s="164">
        <f t="shared" ca="1" si="86"/>
        <v>45032</v>
      </c>
      <c r="I748" s="161">
        <f t="shared" ca="1" si="82"/>
        <v>1</v>
      </c>
      <c r="J748" s="165">
        <f t="shared" ca="1" si="83"/>
        <v>570</v>
      </c>
      <c r="K748" s="164">
        <f t="shared" ca="1" si="84"/>
        <v>45027</v>
      </c>
      <c r="L748" s="164">
        <f t="shared" ca="1" si="87"/>
        <v>45051</v>
      </c>
      <c r="M748" s="161">
        <f t="shared" ca="1" si="85"/>
        <v>24</v>
      </c>
    </row>
    <row r="749" spans="1:13">
      <c r="A749" s="161" t="str">
        <f>VLOOKUP(C749,품목코드!$B$2:$C$293,2,FALSE)</f>
        <v>AM-AGK-00001</v>
      </c>
      <c r="B749" s="177" t="s">
        <v>1108</v>
      </c>
      <c r="C749" s="159" t="s">
        <v>416</v>
      </c>
      <c r="D749" s="138" t="s">
        <v>1111</v>
      </c>
      <c r="E749" s="159" t="s">
        <v>1112</v>
      </c>
      <c r="F749" s="179">
        <v>13300</v>
      </c>
      <c r="G749" s="172">
        <v>2023</v>
      </c>
      <c r="H749" s="164">
        <f t="shared" ca="1" si="86"/>
        <v>45227</v>
      </c>
      <c r="I749" s="161">
        <f t="shared" ca="1" si="82"/>
        <v>8</v>
      </c>
      <c r="J749" s="165">
        <f t="shared" ca="1" si="83"/>
        <v>106400</v>
      </c>
      <c r="K749" s="164">
        <f t="shared" ca="1" si="84"/>
        <v>45213</v>
      </c>
      <c r="L749" s="164">
        <f t="shared" ca="1" si="87"/>
        <v>45331</v>
      </c>
      <c r="M749" s="161">
        <f t="shared" ca="1" si="85"/>
        <v>118</v>
      </c>
    </row>
    <row r="750" spans="1:13">
      <c r="A750" s="161" t="str">
        <f>VLOOKUP(C750,품목코드!$B$2:$C$293,2,FALSE)</f>
        <v>AM-AGL-00001</v>
      </c>
      <c r="B750" s="177" t="s">
        <v>1108</v>
      </c>
      <c r="C750" s="159" t="s">
        <v>419</v>
      </c>
      <c r="D750" s="138" t="s">
        <v>1113</v>
      </c>
      <c r="E750" s="159" t="s">
        <v>16</v>
      </c>
      <c r="F750" s="179">
        <v>27300</v>
      </c>
      <c r="G750" s="172">
        <v>2023</v>
      </c>
      <c r="H750" s="164">
        <f t="shared" ca="1" si="86"/>
        <v>45047</v>
      </c>
      <c r="I750" s="161">
        <f t="shared" ca="1" si="82"/>
        <v>2</v>
      </c>
      <c r="J750" s="165">
        <f t="shared" ca="1" si="83"/>
        <v>54600</v>
      </c>
      <c r="K750" s="164">
        <f t="shared" ca="1" si="84"/>
        <v>45025</v>
      </c>
      <c r="L750" s="164">
        <f t="shared" ca="1" si="87"/>
        <v>45051</v>
      </c>
      <c r="M750" s="161">
        <f t="shared" ca="1" si="85"/>
        <v>26</v>
      </c>
    </row>
    <row r="751" spans="1:13">
      <c r="A751" s="161" t="str">
        <f>VLOOKUP(C751,품목코드!$B$2:$C$293,2,FALSE)</f>
        <v>AM-AFY-00001</v>
      </c>
      <c r="B751" s="177" t="s">
        <v>1114</v>
      </c>
      <c r="C751" s="159" t="s">
        <v>391</v>
      </c>
      <c r="D751" s="138" t="s">
        <v>1115</v>
      </c>
      <c r="E751" s="159" t="s">
        <v>819</v>
      </c>
      <c r="F751" s="179">
        <v>18620</v>
      </c>
      <c r="G751" s="172">
        <v>2023</v>
      </c>
      <c r="H751" s="164">
        <f t="shared" ca="1" si="86"/>
        <v>45144</v>
      </c>
      <c r="I751" s="161">
        <f t="shared" ca="1" si="82"/>
        <v>44</v>
      </c>
      <c r="J751" s="165">
        <f t="shared" ca="1" si="83"/>
        <v>819280</v>
      </c>
      <c r="K751" s="164">
        <f t="shared" ca="1" si="84"/>
        <v>45136</v>
      </c>
      <c r="L751" s="164">
        <f t="shared" ca="1" si="87"/>
        <v>45215</v>
      </c>
      <c r="M751" s="161">
        <f t="shared" ca="1" si="85"/>
        <v>79</v>
      </c>
    </row>
    <row r="752" spans="1:13">
      <c r="A752" s="161" t="str">
        <f>VLOOKUP(C752,품목코드!$B$2:$C$293,2,FALSE)</f>
        <v>AM-AFZ-00001</v>
      </c>
      <c r="B752" s="177" t="s">
        <v>1114</v>
      </c>
      <c r="C752" s="159" t="s">
        <v>393</v>
      </c>
      <c r="D752" s="138" t="s">
        <v>1116</v>
      </c>
      <c r="E752" s="159" t="s">
        <v>819</v>
      </c>
      <c r="F752" s="179">
        <v>27840</v>
      </c>
      <c r="G752" s="172">
        <v>2023</v>
      </c>
      <c r="H752" s="164">
        <f t="shared" ca="1" si="86"/>
        <v>44973</v>
      </c>
      <c r="I752" s="161">
        <f t="shared" ca="1" si="82"/>
        <v>33</v>
      </c>
      <c r="J752" s="165">
        <f t="shared" ca="1" si="83"/>
        <v>918720</v>
      </c>
      <c r="K752" s="164">
        <f t="shared" ca="1" si="84"/>
        <v>44957</v>
      </c>
      <c r="L752" s="164">
        <f t="shared" ca="1" si="87"/>
        <v>45112</v>
      </c>
      <c r="M752" s="161">
        <f t="shared" ca="1" si="85"/>
        <v>155</v>
      </c>
    </row>
    <row r="753" spans="1:13">
      <c r="A753" s="161" t="str">
        <f>VLOOKUP(C753,품목코드!$B$2:$C$293,2,FALSE)</f>
        <v>AM-AGA-00001</v>
      </c>
      <c r="B753" s="177" t="s">
        <v>1114</v>
      </c>
      <c r="C753" s="159" t="s">
        <v>395</v>
      </c>
      <c r="D753" s="138" t="s">
        <v>1117</v>
      </c>
      <c r="E753" s="159" t="s">
        <v>819</v>
      </c>
      <c r="F753" s="179">
        <v>169100</v>
      </c>
      <c r="G753" s="172">
        <v>2023</v>
      </c>
      <c r="H753" s="164">
        <f t="shared" ca="1" si="86"/>
        <v>44944</v>
      </c>
      <c r="I753" s="161">
        <f t="shared" ca="1" si="82"/>
        <v>42</v>
      </c>
      <c r="J753" s="165">
        <f t="shared" ca="1" si="83"/>
        <v>7102200</v>
      </c>
      <c r="K753" s="164">
        <f t="shared" ca="1" si="84"/>
        <v>44944</v>
      </c>
      <c r="L753" s="164">
        <f t="shared" ca="1" si="87"/>
        <v>44982</v>
      </c>
      <c r="M753" s="161">
        <f t="shared" ca="1" si="85"/>
        <v>38</v>
      </c>
    </row>
    <row r="754" spans="1:13">
      <c r="A754" s="161" t="str">
        <f>VLOOKUP(C754,품목코드!$B$2:$C$293,2,FALSE)</f>
        <v>AM-AGB-00001</v>
      </c>
      <c r="B754" s="177" t="s">
        <v>1114</v>
      </c>
      <c r="C754" s="159" t="s">
        <v>397</v>
      </c>
      <c r="D754" s="138" t="s">
        <v>1118</v>
      </c>
      <c r="E754" s="159" t="s">
        <v>819</v>
      </c>
      <c r="F754" s="179">
        <v>25270</v>
      </c>
      <c r="G754" s="172">
        <v>2023</v>
      </c>
      <c r="H754" s="164">
        <f t="shared" ca="1" si="86"/>
        <v>45006</v>
      </c>
      <c r="I754" s="161">
        <f t="shared" ca="1" si="82"/>
        <v>6</v>
      </c>
      <c r="J754" s="165">
        <f t="shared" ca="1" si="83"/>
        <v>151620</v>
      </c>
      <c r="K754" s="164">
        <f t="shared" ca="1" si="84"/>
        <v>45001</v>
      </c>
      <c r="L754" s="164">
        <f t="shared" ca="1" si="87"/>
        <v>45022</v>
      </c>
      <c r="M754" s="161">
        <f t="shared" ca="1" si="85"/>
        <v>21</v>
      </c>
    </row>
    <row r="755" spans="1:13">
      <c r="A755" s="161" t="str">
        <f>VLOOKUP(C755,품목코드!$B$2:$C$293,2,FALSE)</f>
        <v>AM-AGC-00001</v>
      </c>
      <c r="B755" s="177" t="s">
        <v>1114</v>
      </c>
      <c r="C755" s="159" t="s">
        <v>399</v>
      </c>
      <c r="D755" s="138" t="s">
        <v>1119</v>
      </c>
      <c r="E755" s="159" t="s">
        <v>130</v>
      </c>
      <c r="F755" s="179">
        <v>42470</v>
      </c>
      <c r="G755" s="172">
        <v>2023</v>
      </c>
      <c r="H755" s="164">
        <f t="shared" ca="1" si="86"/>
        <v>45157</v>
      </c>
      <c r="I755" s="161">
        <f t="shared" ca="1" si="82"/>
        <v>33</v>
      </c>
      <c r="J755" s="165">
        <f t="shared" ca="1" si="83"/>
        <v>1401510</v>
      </c>
      <c r="K755" s="164">
        <f t="shared" ca="1" si="84"/>
        <v>45151</v>
      </c>
      <c r="L755" s="164">
        <f t="shared" ca="1" si="87"/>
        <v>45262</v>
      </c>
      <c r="M755" s="161">
        <f t="shared" ca="1" si="85"/>
        <v>111</v>
      </c>
    </row>
    <row r="756" spans="1:13">
      <c r="A756" s="161" t="str">
        <f>VLOOKUP(C756,품목코드!$B$2:$C$293,2,FALSE)</f>
        <v>AM-AGD-00001</v>
      </c>
      <c r="B756" s="177" t="s">
        <v>1114</v>
      </c>
      <c r="C756" s="159" t="s">
        <v>1120</v>
      </c>
      <c r="D756" s="138" t="s">
        <v>1121</v>
      </c>
      <c r="E756" s="159" t="s">
        <v>130</v>
      </c>
      <c r="F756" s="179">
        <v>33540</v>
      </c>
      <c r="G756" s="172">
        <v>2023</v>
      </c>
      <c r="H756" s="164">
        <f t="shared" ca="1" si="86"/>
        <v>45148</v>
      </c>
      <c r="I756" s="161">
        <f t="shared" ca="1" si="82"/>
        <v>5</v>
      </c>
      <c r="J756" s="165">
        <f t="shared" ca="1" si="83"/>
        <v>167700</v>
      </c>
      <c r="K756" s="164">
        <f t="shared" ca="1" si="84"/>
        <v>45123</v>
      </c>
      <c r="L756" s="164">
        <f t="shared" ca="1" si="87"/>
        <v>45230</v>
      </c>
      <c r="M756" s="161">
        <f t="shared" ca="1" si="85"/>
        <v>107</v>
      </c>
    </row>
    <row r="757" spans="1:13">
      <c r="A757" s="161" t="str">
        <f>VLOOKUP(C757,품목코드!$B$2:$C$293,2,FALSE)</f>
        <v>AM-AGE-00001</v>
      </c>
      <c r="B757" s="177" t="s">
        <v>1114</v>
      </c>
      <c r="C757" s="159" t="s">
        <v>404</v>
      </c>
      <c r="D757" s="138" t="s">
        <v>1122</v>
      </c>
      <c r="E757" s="159" t="s">
        <v>130</v>
      </c>
      <c r="F757" s="179">
        <v>20520</v>
      </c>
      <c r="G757" s="172">
        <v>2023</v>
      </c>
      <c r="H757" s="164">
        <f t="shared" ca="1" si="86"/>
        <v>45281</v>
      </c>
      <c r="I757" s="161">
        <f t="shared" ca="1" si="82"/>
        <v>19</v>
      </c>
      <c r="J757" s="165">
        <f t="shared" ca="1" si="83"/>
        <v>389880</v>
      </c>
      <c r="K757" s="164">
        <f t="shared" ca="1" si="84"/>
        <v>45267</v>
      </c>
      <c r="L757" s="164">
        <f t="shared" ca="1" si="87"/>
        <v>45321</v>
      </c>
      <c r="M757" s="161">
        <f t="shared" ca="1" si="85"/>
        <v>54</v>
      </c>
    </row>
    <row r="758" spans="1:13">
      <c r="A758" s="161" t="str">
        <f>VLOOKUP(C758,품목코드!$B$2:$C$293,2,FALSE)</f>
        <v>AM-AGF-00001</v>
      </c>
      <c r="B758" s="177" t="s">
        <v>1114</v>
      </c>
      <c r="C758" s="159" t="s">
        <v>406</v>
      </c>
      <c r="D758" s="138" t="s">
        <v>1123</v>
      </c>
      <c r="E758" s="159" t="s">
        <v>819</v>
      </c>
      <c r="F758" s="179">
        <v>25840</v>
      </c>
      <c r="G758" s="172">
        <v>2023</v>
      </c>
      <c r="H758" s="164">
        <f t="shared" ca="1" si="86"/>
        <v>44966</v>
      </c>
      <c r="I758" s="161">
        <f t="shared" ca="1" si="82"/>
        <v>28</v>
      </c>
      <c r="J758" s="165">
        <f t="shared" ca="1" si="83"/>
        <v>723520</v>
      </c>
      <c r="K758" s="164">
        <f t="shared" ca="1" si="84"/>
        <v>44957</v>
      </c>
      <c r="L758" s="164">
        <f t="shared" ca="1" si="87"/>
        <v>45084</v>
      </c>
      <c r="M758" s="161">
        <f t="shared" ca="1" si="85"/>
        <v>127</v>
      </c>
    </row>
    <row r="759" spans="1:13">
      <c r="A759" s="161" t="str">
        <f>VLOOKUP(C759,품목코드!$B$2:$C$293,2,FALSE)</f>
        <v>AM-AGG-00001</v>
      </c>
      <c r="B759" s="177" t="s">
        <v>1114</v>
      </c>
      <c r="C759" s="159" t="s">
        <v>408</v>
      </c>
      <c r="D759" s="138" t="s">
        <v>1124</v>
      </c>
      <c r="E759" s="159" t="s">
        <v>819</v>
      </c>
      <c r="F759" s="179">
        <v>40850</v>
      </c>
      <c r="G759" s="172">
        <v>2023</v>
      </c>
      <c r="H759" s="164">
        <f t="shared" ca="1" si="86"/>
        <v>44932</v>
      </c>
      <c r="I759" s="161">
        <f t="shared" ca="1" si="82"/>
        <v>49</v>
      </c>
      <c r="J759" s="165">
        <f t="shared" ca="1" si="83"/>
        <v>2001650</v>
      </c>
      <c r="K759" s="164">
        <f t="shared" ca="1" si="84"/>
        <v>44932</v>
      </c>
      <c r="L759" s="164">
        <f t="shared" ca="1" si="87"/>
        <v>45028</v>
      </c>
      <c r="M759" s="161">
        <f t="shared" ca="1" si="85"/>
        <v>96</v>
      </c>
    </row>
    <row r="760" spans="1:13">
      <c r="A760" s="161" t="str">
        <f>VLOOKUP(C760,품목코드!$B$2:$C$293,2,FALSE)</f>
        <v>AM-AGH-00001</v>
      </c>
      <c r="B760" s="177" t="s">
        <v>1114</v>
      </c>
      <c r="C760" s="159" t="s">
        <v>1125</v>
      </c>
      <c r="D760" s="138" t="s">
        <v>1126</v>
      </c>
      <c r="E760" s="159" t="s">
        <v>819</v>
      </c>
      <c r="F760" s="179">
        <v>533240</v>
      </c>
      <c r="G760" s="172">
        <v>2023</v>
      </c>
      <c r="H760" s="164">
        <f t="shared" ca="1" si="86"/>
        <v>45178</v>
      </c>
      <c r="I760" s="161">
        <f t="shared" ca="1" si="82"/>
        <v>32</v>
      </c>
      <c r="J760" s="165">
        <f t="shared" ca="1" si="83"/>
        <v>17063680</v>
      </c>
      <c r="K760" s="164">
        <f t="shared" ca="1" si="84"/>
        <v>45176</v>
      </c>
      <c r="L760" s="164">
        <f t="shared" ca="1" si="87"/>
        <v>45271</v>
      </c>
      <c r="M760" s="161">
        <f t="shared" ca="1" si="85"/>
        <v>95</v>
      </c>
    </row>
    <row r="761" spans="1:13">
      <c r="A761" s="161" t="str">
        <f>VLOOKUP(C761,품목코드!$B$2:$C$293,2,FALSE)</f>
        <v>AN-AKW-00001</v>
      </c>
      <c r="B761" s="177" t="s">
        <v>1127</v>
      </c>
      <c r="C761" s="159" t="s">
        <v>1131</v>
      </c>
      <c r="D761" s="138" t="s">
        <v>1132</v>
      </c>
      <c r="E761" s="159" t="s">
        <v>16</v>
      </c>
      <c r="F761" s="179">
        <v>4910</v>
      </c>
      <c r="G761" s="172">
        <v>2023</v>
      </c>
      <c r="H761" s="164">
        <f t="shared" ca="1" si="86"/>
        <v>44975</v>
      </c>
      <c r="I761" s="161">
        <f t="shared" ca="1" si="82"/>
        <v>0</v>
      </c>
      <c r="J761" s="165">
        <f t="shared" ca="1" si="83"/>
        <v>0</v>
      </c>
      <c r="K761" s="164">
        <f t="shared" ca="1" si="84"/>
        <v>44963</v>
      </c>
      <c r="L761" s="164">
        <f t="shared" ca="1" si="87"/>
        <v>45033</v>
      </c>
      <c r="M761" s="161">
        <f t="shared" ca="1" si="85"/>
        <v>70</v>
      </c>
    </row>
    <row r="762" spans="1:13">
      <c r="A762" s="161" t="str">
        <f>VLOOKUP(C762,품목코드!$B$2:$C$293,2,FALSE)</f>
        <v>AN-AKW-00001</v>
      </c>
      <c r="B762" s="177" t="s">
        <v>1127</v>
      </c>
      <c r="C762" s="159" t="s">
        <v>1131</v>
      </c>
      <c r="D762" s="138" t="s">
        <v>1133</v>
      </c>
      <c r="E762" s="159" t="s">
        <v>16</v>
      </c>
      <c r="F762" s="179">
        <v>4160</v>
      </c>
      <c r="G762" s="172">
        <v>2023</v>
      </c>
      <c r="H762" s="164">
        <f t="shared" ca="1" si="86"/>
        <v>44976</v>
      </c>
      <c r="I762" s="161">
        <f t="shared" ca="1" si="82"/>
        <v>34</v>
      </c>
      <c r="J762" s="165">
        <f t="shared" ca="1" si="83"/>
        <v>141440</v>
      </c>
      <c r="K762" s="164">
        <f t="shared" ca="1" si="84"/>
        <v>44947</v>
      </c>
      <c r="L762" s="164">
        <f t="shared" ca="1" si="87"/>
        <v>45087</v>
      </c>
      <c r="M762" s="161">
        <f t="shared" ca="1" si="85"/>
        <v>140</v>
      </c>
    </row>
    <row r="763" spans="1:13">
      <c r="A763" s="161" t="str">
        <f>VLOOKUP(C763,품목코드!$B$2:$C$293,2,FALSE)</f>
        <v>AN-AKX-00001</v>
      </c>
      <c r="B763" s="177" t="s">
        <v>1127</v>
      </c>
      <c r="C763" s="159" t="s">
        <v>1134</v>
      </c>
      <c r="D763" s="138" t="s">
        <v>1135</v>
      </c>
      <c r="E763" s="159" t="s">
        <v>16</v>
      </c>
      <c r="F763" s="179">
        <v>2260</v>
      </c>
      <c r="G763" s="172">
        <v>2023</v>
      </c>
      <c r="H763" s="164">
        <f t="shared" ca="1" si="86"/>
        <v>45182</v>
      </c>
      <c r="I763" s="161">
        <f t="shared" ca="1" si="82"/>
        <v>26</v>
      </c>
      <c r="J763" s="165">
        <f t="shared" ca="1" si="83"/>
        <v>58760</v>
      </c>
      <c r="K763" s="164">
        <f t="shared" ca="1" si="84"/>
        <v>45181</v>
      </c>
      <c r="L763" s="164">
        <f t="shared" ca="1" si="87"/>
        <v>45316</v>
      </c>
      <c r="M763" s="161">
        <f t="shared" ca="1" si="85"/>
        <v>135</v>
      </c>
    </row>
    <row r="764" spans="1:13">
      <c r="A764" s="161" t="str">
        <f>VLOOKUP(C764,품목코드!$B$2:$C$293,2,FALSE)</f>
        <v>AN-AKX-00001</v>
      </c>
      <c r="B764" s="177" t="s">
        <v>1127</v>
      </c>
      <c r="C764" s="159" t="s">
        <v>1134</v>
      </c>
      <c r="D764" s="138" t="s">
        <v>1136</v>
      </c>
      <c r="E764" s="159" t="s">
        <v>16</v>
      </c>
      <c r="F764" s="179">
        <v>2240</v>
      </c>
      <c r="G764" s="172">
        <v>2023</v>
      </c>
      <c r="H764" s="164">
        <f t="shared" ca="1" si="86"/>
        <v>44960</v>
      </c>
      <c r="I764" s="161">
        <f t="shared" ca="1" si="82"/>
        <v>18</v>
      </c>
      <c r="J764" s="165">
        <f t="shared" ca="1" si="83"/>
        <v>40320</v>
      </c>
      <c r="K764" s="164">
        <f t="shared" ca="1" si="84"/>
        <v>44959</v>
      </c>
      <c r="L764" s="164">
        <f t="shared" ca="1" si="87"/>
        <v>45138</v>
      </c>
      <c r="M764" s="161">
        <f t="shared" ca="1" si="85"/>
        <v>179</v>
      </c>
    </row>
    <row r="765" spans="1:13">
      <c r="A765" s="161" t="str">
        <f>VLOOKUP(C765,품목코드!$B$2:$C$293,2,FALSE)</f>
        <v>AN-AGQ-00001</v>
      </c>
      <c r="B765" s="177" t="s">
        <v>1127</v>
      </c>
      <c r="C765" s="159" t="s">
        <v>1137</v>
      </c>
      <c r="D765" s="138" t="s">
        <v>1138</v>
      </c>
      <c r="E765" s="159" t="s">
        <v>16</v>
      </c>
      <c r="F765" s="179">
        <v>6860</v>
      </c>
      <c r="G765" s="172">
        <v>2023</v>
      </c>
      <c r="H765" s="164">
        <f t="shared" ca="1" si="86"/>
        <v>45273</v>
      </c>
      <c r="I765" s="161">
        <f t="shared" ca="1" si="82"/>
        <v>27</v>
      </c>
      <c r="J765" s="165">
        <f t="shared" ca="1" si="83"/>
        <v>185220</v>
      </c>
      <c r="K765" s="164">
        <f t="shared" ca="1" si="84"/>
        <v>45270</v>
      </c>
      <c r="L765" s="164">
        <f t="shared" ca="1" si="87"/>
        <v>45302</v>
      </c>
      <c r="M765" s="161">
        <f t="shared" ca="1" si="85"/>
        <v>32</v>
      </c>
    </row>
    <row r="766" spans="1:13">
      <c r="A766" s="161" t="str">
        <f>VLOOKUP(C766,품목코드!$B$2:$C$293,2,FALSE)</f>
        <v>AN-AKY-00001</v>
      </c>
      <c r="B766" s="177" t="s">
        <v>1127</v>
      </c>
      <c r="C766" s="159" t="s">
        <v>1139</v>
      </c>
      <c r="D766" s="138" t="s">
        <v>1140</v>
      </c>
      <c r="E766" s="159" t="s">
        <v>16</v>
      </c>
      <c r="F766" s="179">
        <v>6560</v>
      </c>
      <c r="G766" s="172">
        <v>2023</v>
      </c>
      <c r="H766" s="164">
        <f t="shared" ca="1" si="86"/>
        <v>45088</v>
      </c>
      <c r="I766" s="161">
        <f t="shared" ca="1" si="82"/>
        <v>50</v>
      </c>
      <c r="J766" s="165">
        <f t="shared" ca="1" si="83"/>
        <v>328000</v>
      </c>
      <c r="K766" s="164">
        <f t="shared" ca="1" si="84"/>
        <v>45088</v>
      </c>
      <c r="L766" s="164">
        <f t="shared" ca="1" si="87"/>
        <v>45201</v>
      </c>
      <c r="M766" s="161">
        <f t="shared" ca="1" si="85"/>
        <v>113</v>
      </c>
    </row>
    <row r="767" spans="1:13">
      <c r="A767" s="161" t="str">
        <f>VLOOKUP(C767,품목코드!$B$2:$C$293,2,FALSE)</f>
        <v>AO-AGT-00001</v>
      </c>
      <c r="B767" s="177" t="s">
        <v>1141</v>
      </c>
      <c r="C767" s="159" t="s">
        <v>442</v>
      </c>
      <c r="D767" s="138" t="s">
        <v>1144</v>
      </c>
      <c r="E767" s="159" t="s">
        <v>1143</v>
      </c>
      <c r="F767" s="179">
        <v>46220</v>
      </c>
      <c r="G767" s="172">
        <v>2023</v>
      </c>
      <c r="H767" s="164">
        <f t="shared" ca="1" si="86"/>
        <v>44950</v>
      </c>
      <c r="I767" s="161">
        <f t="shared" ca="1" si="82"/>
        <v>29</v>
      </c>
      <c r="J767" s="165">
        <f t="shared" ca="1" si="83"/>
        <v>1340380</v>
      </c>
      <c r="K767" s="164">
        <f t="shared" ca="1" si="84"/>
        <v>44939</v>
      </c>
      <c r="L767" s="164">
        <f t="shared" ca="1" si="87"/>
        <v>44961</v>
      </c>
      <c r="M767" s="161">
        <f t="shared" ca="1" si="85"/>
        <v>22</v>
      </c>
    </row>
    <row r="768" spans="1:13">
      <c r="A768" s="161" t="str">
        <f>VLOOKUP(C768,품목코드!$B$2:$C$293,2,FALSE)</f>
        <v>AO-AGU-00001</v>
      </c>
      <c r="B768" s="177" t="s">
        <v>1141</v>
      </c>
      <c r="C768" s="159" t="s">
        <v>444</v>
      </c>
      <c r="D768" s="138" t="s">
        <v>1144</v>
      </c>
      <c r="E768" s="159" t="s">
        <v>1143</v>
      </c>
      <c r="F768" s="179">
        <v>60220</v>
      </c>
      <c r="G768" s="172">
        <v>2023</v>
      </c>
      <c r="H768" s="164">
        <f t="shared" ca="1" si="86"/>
        <v>45100</v>
      </c>
      <c r="I768" s="161">
        <f t="shared" ca="1" si="82"/>
        <v>44</v>
      </c>
      <c r="J768" s="165">
        <f t="shared" ca="1" si="83"/>
        <v>2649680</v>
      </c>
      <c r="K768" s="164">
        <f t="shared" ca="1" si="84"/>
        <v>45078</v>
      </c>
      <c r="L768" s="164">
        <f t="shared" ca="1" si="87"/>
        <v>45198</v>
      </c>
      <c r="M768" s="161">
        <f t="shared" ca="1" si="85"/>
        <v>120</v>
      </c>
    </row>
    <row r="769" spans="1:13">
      <c r="A769" s="161" t="str">
        <f>VLOOKUP(C769,품목코드!$B$2:$C$293,2,FALSE)</f>
        <v>AO-AGV-00001</v>
      </c>
      <c r="B769" s="177" t="s">
        <v>1141</v>
      </c>
      <c r="C769" s="159" t="s">
        <v>446</v>
      </c>
      <c r="D769" s="138" t="s">
        <v>1145</v>
      </c>
      <c r="E769" s="159" t="s">
        <v>1143</v>
      </c>
      <c r="F769" s="179">
        <v>82220</v>
      </c>
      <c r="G769" s="172">
        <v>2023</v>
      </c>
      <c r="H769" s="164">
        <f t="shared" ca="1" si="86"/>
        <v>45103</v>
      </c>
      <c r="I769" s="161">
        <f t="shared" ca="1" si="82"/>
        <v>38</v>
      </c>
      <c r="J769" s="165">
        <f t="shared" ca="1" si="83"/>
        <v>3124360</v>
      </c>
      <c r="K769" s="164">
        <f t="shared" ca="1" si="84"/>
        <v>45078</v>
      </c>
      <c r="L769" s="164">
        <f t="shared" ca="1" si="87"/>
        <v>45223</v>
      </c>
      <c r="M769" s="161">
        <f t="shared" ca="1" si="85"/>
        <v>145</v>
      </c>
    </row>
    <row r="770" spans="1:13">
      <c r="A770" s="161" t="str">
        <f>VLOOKUP(C770,품목코드!$B$2:$C$293,2,FALSE)</f>
        <v>AO-AGY-00001</v>
      </c>
      <c r="B770" s="177" t="s">
        <v>1141</v>
      </c>
      <c r="C770" s="159" t="s">
        <v>452</v>
      </c>
      <c r="D770" s="138" t="s">
        <v>1146</v>
      </c>
      <c r="E770" s="159" t="s">
        <v>1143</v>
      </c>
      <c r="F770" s="179">
        <v>131840</v>
      </c>
      <c r="G770" s="172">
        <v>2023</v>
      </c>
      <c r="H770" s="164">
        <f t="shared" ca="1" si="86"/>
        <v>45049</v>
      </c>
      <c r="I770" s="161">
        <f t="shared" ca="1" si="82"/>
        <v>43</v>
      </c>
      <c r="J770" s="165">
        <f t="shared" ref="J770:J782" ca="1" si="88">F770*I770</f>
        <v>5669120</v>
      </c>
      <c r="K770" s="164">
        <f t="shared" ref="K770:K783" ca="1" si="89">H770 - RANDBETWEEN(0, 30)</f>
        <v>45047</v>
      </c>
      <c r="L770" s="164">
        <f t="shared" ca="1" si="87"/>
        <v>45063</v>
      </c>
      <c r="M770" s="161">
        <f t="shared" ref="M770:M783" ca="1" si="90">L770-K770</f>
        <v>16</v>
      </c>
    </row>
    <row r="771" spans="1:13">
      <c r="A771" s="161" t="str">
        <f>VLOOKUP(C771,품목코드!$B$2:$C$293,2,FALSE)</f>
        <v>AO-AGZ-00001</v>
      </c>
      <c r="B771" s="177" t="s">
        <v>1141</v>
      </c>
      <c r="C771" s="159" t="s">
        <v>454</v>
      </c>
      <c r="D771" s="138" t="s">
        <v>1147</v>
      </c>
      <c r="E771" s="159" t="s">
        <v>95</v>
      </c>
      <c r="F771" s="179">
        <v>2346000</v>
      </c>
      <c r="G771" s="172">
        <v>2023</v>
      </c>
      <c r="H771" s="164">
        <f t="shared" ca="1" si="86"/>
        <v>45143</v>
      </c>
      <c r="I771" s="161">
        <f t="shared" ref="I771:I834" ca="1" si="91">RANDBETWEEN(0, 50)</f>
        <v>12</v>
      </c>
      <c r="J771" s="165">
        <f t="shared" ca="1" si="88"/>
        <v>28152000</v>
      </c>
      <c r="K771" s="164">
        <f t="shared" ca="1" si="89"/>
        <v>45120</v>
      </c>
      <c r="L771" s="164">
        <f t="shared" ca="1" si="87"/>
        <v>45273</v>
      </c>
      <c r="M771" s="161">
        <f t="shared" ca="1" si="90"/>
        <v>153</v>
      </c>
    </row>
    <row r="772" spans="1:13">
      <c r="A772" s="161" t="str">
        <f>VLOOKUP(C772,품목코드!$B$2:$C$293,2,FALSE)</f>
        <v>AO-AKZ-00001</v>
      </c>
      <c r="B772" s="177" t="s">
        <v>1141</v>
      </c>
      <c r="C772" s="159" t="s">
        <v>1148</v>
      </c>
      <c r="D772" s="138" t="s">
        <v>1149</v>
      </c>
      <c r="E772" s="159" t="s">
        <v>95</v>
      </c>
      <c r="F772" s="179">
        <v>639910</v>
      </c>
      <c r="G772" s="172">
        <v>2023</v>
      </c>
      <c r="H772" s="164">
        <f t="shared" ca="1" si="86"/>
        <v>45074</v>
      </c>
      <c r="I772" s="161">
        <f t="shared" ca="1" si="91"/>
        <v>13</v>
      </c>
      <c r="J772" s="165">
        <f t="shared" ca="1" si="88"/>
        <v>8318830</v>
      </c>
      <c r="K772" s="164">
        <f t="shared" ca="1" si="89"/>
        <v>45074</v>
      </c>
      <c r="L772" s="164">
        <f t="shared" ca="1" si="87"/>
        <v>45148</v>
      </c>
      <c r="M772" s="161">
        <f t="shared" ca="1" si="90"/>
        <v>74</v>
      </c>
    </row>
    <row r="773" spans="1:13">
      <c r="A773" s="161" t="str">
        <f>VLOOKUP(C773,품목코드!$B$2:$C$293,2,FALSE)</f>
        <v>AO-AHB-00001</v>
      </c>
      <c r="B773" s="177" t="s">
        <v>1141</v>
      </c>
      <c r="C773" s="159" t="s">
        <v>458</v>
      </c>
      <c r="D773" s="138" t="s">
        <v>1150</v>
      </c>
      <c r="E773" s="159" t="s">
        <v>16</v>
      </c>
      <c r="F773" s="179">
        <v>6500</v>
      </c>
      <c r="G773" s="172">
        <v>2023</v>
      </c>
      <c r="H773" s="164">
        <f t="shared" ca="1" si="86"/>
        <v>45244</v>
      </c>
      <c r="I773" s="161">
        <f t="shared" ca="1" si="91"/>
        <v>1</v>
      </c>
      <c r="J773" s="165">
        <f t="shared" ca="1" si="88"/>
        <v>6500</v>
      </c>
      <c r="K773" s="164">
        <f t="shared" ca="1" si="89"/>
        <v>45237</v>
      </c>
      <c r="L773" s="164">
        <f t="shared" ca="1" si="87"/>
        <v>45322</v>
      </c>
      <c r="M773" s="161">
        <f t="shared" ca="1" si="90"/>
        <v>85</v>
      </c>
    </row>
    <row r="774" spans="1:13">
      <c r="A774" s="161" t="str">
        <f>VLOOKUP(C774,품목코드!$B$2:$C$293,2,FALSE)</f>
        <v>AO-AHC-00001</v>
      </c>
      <c r="B774" s="177" t="s">
        <v>1141</v>
      </c>
      <c r="C774" s="159" t="s">
        <v>460</v>
      </c>
      <c r="D774" s="138" t="s">
        <v>1151</v>
      </c>
      <c r="E774" s="159" t="s">
        <v>1152</v>
      </c>
      <c r="F774" s="179">
        <v>1684620</v>
      </c>
      <c r="G774" s="172">
        <v>2023</v>
      </c>
      <c r="H774" s="164">
        <f t="shared" ca="1" si="86"/>
        <v>45124</v>
      </c>
      <c r="I774" s="161">
        <f t="shared" ca="1" si="91"/>
        <v>13</v>
      </c>
      <c r="J774" s="165">
        <f t="shared" ca="1" si="88"/>
        <v>21900060</v>
      </c>
      <c r="K774" s="164">
        <f t="shared" ca="1" si="89"/>
        <v>45095</v>
      </c>
      <c r="L774" s="164">
        <f t="shared" ca="1" si="87"/>
        <v>45102</v>
      </c>
      <c r="M774" s="161">
        <f t="shared" ca="1" si="90"/>
        <v>7</v>
      </c>
    </row>
    <row r="775" spans="1:13">
      <c r="A775" s="161" t="str">
        <f>VLOOKUP(C775,품목코드!$B$2:$C$293,2,FALSE)</f>
        <v>AO-AGW-00001</v>
      </c>
      <c r="B775" s="177" t="s">
        <v>1141</v>
      </c>
      <c r="C775" s="159" t="s">
        <v>448</v>
      </c>
      <c r="D775" s="138" t="s">
        <v>1153</v>
      </c>
      <c r="E775" s="159" t="s">
        <v>1143</v>
      </c>
      <c r="F775" s="179">
        <v>2640000</v>
      </c>
      <c r="G775" s="172">
        <v>2023</v>
      </c>
      <c r="H775" s="164">
        <f t="shared" ca="1" si="86"/>
        <v>44998</v>
      </c>
      <c r="I775" s="161">
        <f t="shared" ca="1" si="91"/>
        <v>50</v>
      </c>
      <c r="J775" s="165">
        <f t="shared" ca="1" si="88"/>
        <v>132000000</v>
      </c>
      <c r="K775" s="164">
        <f t="shared" ca="1" si="89"/>
        <v>44971</v>
      </c>
      <c r="L775" s="164">
        <f t="shared" ca="1" si="87"/>
        <v>45120</v>
      </c>
      <c r="M775" s="161">
        <f t="shared" ca="1" si="90"/>
        <v>149</v>
      </c>
    </row>
    <row r="776" spans="1:13">
      <c r="A776" s="161" t="str">
        <f>VLOOKUP(C776,품목코드!$B$2:$C$293,2,FALSE)</f>
        <v>AO-AGX-00001</v>
      </c>
      <c r="B776" s="177" t="s">
        <v>1141</v>
      </c>
      <c r="C776" s="159" t="s">
        <v>450</v>
      </c>
      <c r="D776" s="138" t="s">
        <v>1154</v>
      </c>
      <c r="E776" s="159" t="s">
        <v>95</v>
      </c>
      <c r="F776" s="179">
        <v>1365000</v>
      </c>
      <c r="G776" s="172">
        <v>2023</v>
      </c>
      <c r="H776" s="164">
        <f t="shared" ca="1" si="86"/>
        <v>45084</v>
      </c>
      <c r="I776" s="161">
        <f t="shared" ca="1" si="91"/>
        <v>7</v>
      </c>
      <c r="J776" s="165">
        <f t="shared" ca="1" si="88"/>
        <v>9555000</v>
      </c>
      <c r="K776" s="164">
        <f t="shared" ca="1" si="89"/>
        <v>45074</v>
      </c>
      <c r="L776" s="164">
        <f t="shared" ca="1" si="87"/>
        <v>45157</v>
      </c>
      <c r="M776" s="161">
        <f t="shared" ca="1" si="90"/>
        <v>83</v>
      </c>
    </row>
    <row r="777" spans="1:13">
      <c r="A777" s="161" t="str">
        <f>VLOOKUP(C777,품목코드!$B$2:$C$293,2,FALSE)</f>
        <v>AP-AHD-00001</v>
      </c>
      <c r="B777" s="177" t="s">
        <v>1155</v>
      </c>
      <c r="C777" s="159" t="s">
        <v>465</v>
      </c>
      <c r="D777" s="138" t="s">
        <v>1157</v>
      </c>
      <c r="E777" s="159" t="s">
        <v>963</v>
      </c>
      <c r="F777" s="179">
        <v>560000</v>
      </c>
      <c r="G777" s="172">
        <v>2023</v>
      </c>
      <c r="H777" s="164">
        <f t="shared" ca="1" si="86"/>
        <v>45023</v>
      </c>
      <c r="I777" s="161">
        <f t="shared" ca="1" si="91"/>
        <v>12</v>
      </c>
      <c r="J777" s="165">
        <f t="shared" ca="1" si="88"/>
        <v>6720000</v>
      </c>
      <c r="K777" s="164">
        <f t="shared" ca="1" si="89"/>
        <v>45009</v>
      </c>
      <c r="L777" s="164">
        <f t="shared" ca="1" si="87"/>
        <v>45166</v>
      </c>
      <c r="M777" s="161">
        <f t="shared" ca="1" si="90"/>
        <v>157</v>
      </c>
    </row>
    <row r="778" spans="1:13">
      <c r="A778" s="161" t="str">
        <f>VLOOKUP(C778,품목코드!$B$2:$C$293,2,FALSE)</f>
        <v>AP-AHG-00001</v>
      </c>
      <c r="B778" s="177" t="s">
        <v>1155</v>
      </c>
      <c r="C778" s="159" t="s">
        <v>471</v>
      </c>
      <c r="D778" s="138" t="s">
        <v>1158</v>
      </c>
      <c r="E778" s="159" t="s">
        <v>963</v>
      </c>
      <c r="F778" s="179">
        <v>260000</v>
      </c>
      <c r="G778" s="172">
        <v>2023</v>
      </c>
      <c r="H778" s="164">
        <f t="shared" ref="H778:H836" ca="1" si="92">DATE(G778, RANDBETWEEN(1, 12), RANDBETWEEN(1, 28))</f>
        <v>45071</v>
      </c>
      <c r="I778" s="161">
        <f t="shared" ca="1" si="91"/>
        <v>16</v>
      </c>
      <c r="J778" s="165">
        <f t="shared" ca="1" si="88"/>
        <v>4160000</v>
      </c>
      <c r="K778" s="164">
        <f t="shared" ca="1" si="89"/>
        <v>45055</v>
      </c>
      <c r="L778" s="164">
        <f t="shared" ref="L778:L836" ca="1" si="93">K778+ RANDBETWEEN(1, 180)</f>
        <v>45190</v>
      </c>
      <c r="M778" s="161">
        <f t="shared" ca="1" si="90"/>
        <v>135</v>
      </c>
    </row>
    <row r="779" spans="1:13">
      <c r="A779" s="161" t="str">
        <f>VLOOKUP(C779,품목코드!$B$2:$C$293,2,FALSE)</f>
        <v>AP-ALA-00001</v>
      </c>
      <c r="B779" s="177" t="s">
        <v>1155</v>
      </c>
      <c r="C779" s="159" t="s">
        <v>1159</v>
      </c>
      <c r="D779" s="138" t="s">
        <v>1160</v>
      </c>
      <c r="E779" s="159" t="s">
        <v>68</v>
      </c>
      <c r="F779" s="179">
        <v>446000</v>
      </c>
      <c r="G779" s="172">
        <v>2023</v>
      </c>
      <c r="H779" s="164">
        <f t="shared" ca="1" si="92"/>
        <v>45177</v>
      </c>
      <c r="I779" s="161">
        <f t="shared" ca="1" si="91"/>
        <v>28</v>
      </c>
      <c r="J779" s="165">
        <f t="shared" ca="1" si="88"/>
        <v>12488000</v>
      </c>
      <c r="K779" s="164">
        <f t="shared" ca="1" si="89"/>
        <v>45158</v>
      </c>
      <c r="L779" s="164">
        <f t="shared" ca="1" si="93"/>
        <v>45278</v>
      </c>
      <c r="M779" s="161">
        <f t="shared" ca="1" si="90"/>
        <v>120</v>
      </c>
    </row>
    <row r="780" spans="1:13">
      <c r="A780" s="161" t="str">
        <f>VLOOKUP(C780,품목코드!$B$2:$C$293,2,FALSE)</f>
        <v>AP-ALB-00001</v>
      </c>
      <c r="B780" s="177" t="s">
        <v>1155</v>
      </c>
      <c r="C780" s="159" t="s">
        <v>1161</v>
      </c>
      <c r="D780" s="138" t="s">
        <v>1162</v>
      </c>
      <c r="E780" s="159" t="s">
        <v>68</v>
      </c>
      <c r="F780" s="179">
        <v>1371000</v>
      </c>
      <c r="G780" s="172">
        <v>2023</v>
      </c>
      <c r="H780" s="164">
        <f t="shared" ca="1" si="92"/>
        <v>45274</v>
      </c>
      <c r="I780" s="161">
        <f t="shared" ca="1" si="91"/>
        <v>47</v>
      </c>
      <c r="J780" s="165">
        <f t="shared" ca="1" si="88"/>
        <v>64437000</v>
      </c>
      <c r="K780" s="164">
        <f t="shared" ca="1" si="89"/>
        <v>45261</v>
      </c>
      <c r="L780" s="164">
        <f t="shared" ca="1" si="93"/>
        <v>45426</v>
      </c>
      <c r="M780" s="161">
        <f t="shared" ca="1" si="90"/>
        <v>165</v>
      </c>
    </row>
    <row r="781" spans="1:13">
      <c r="A781" s="161" t="str">
        <f>VLOOKUP(C781,품목코드!$B$2:$C$293,2,FALSE)</f>
        <v>AP-AHF-00001</v>
      </c>
      <c r="B781" s="177" t="s">
        <v>1155</v>
      </c>
      <c r="C781" s="159" t="s">
        <v>469</v>
      </c>
      <c r="D781" s="138" t="s">
        <v>1166</v>
      </c>
      <c r="E781" s="159" t="s">
        <v>68</v>
      </c>
      <c r="F781" s="179">
        <v>15000</v>
      </c>
      <c r="G781" s="172">
        <v>2023</v>
      </c>
      <c r="H781" s="164">
        <f t="shared" ca="1" si="92"/>
        <v>45184</v>
      </c>
      <c r="I781" s="161">
        <f t="shared" ca="1" si="91"/>
        <v>13</v>
      </c>
      <c r="J781" s="165">
        <f t="shared" ca="1" si="88"/>
        <v>195000</v>
      </c>
      <c r="K781" s="164">
        <f t="shared" ca="1" si="89"/>
        <v>45159</v>
      </c>
      <c r="L781" s="164">
        <f t="shared" ca="1" si="93"/>
        <v>45288</v>
      </c>
      <c r="M781" s="161">
        <f t="shared" ca="1" si="90"/>
        <v>129</v>
      </c>
    </row>
    <row r="782" spans="1:13">
      <c r="A782" s="161" t="str">
        <f>VLOOKUP(C782,품목코드!$B$2:$C$293,2,FALSE)</f>
        <v>AP-ALC-00001</v>
      </c>
      <c r="B782" s="177" t="s">
        <v>1155</v>
      </c>
      <c r="C782" s="159" t="s">
        <v>1169</v>
      </c>
      <c r="D782" s="138" t="s">
        <v>1170</v>
      </c>
      <c r="E782" s="159" t="s">
        <v>963</v>
      </c>
      <c r="F782" s="179">
        <v>133000</v>
      </c>
      <c r="G782" s="172">
        <v>2023</v>
      </c>
      <c r="H782" s="164">
        <f t="shared" ca="1" si="92"/>
        <v>45043</v>
      </c>
      <c r="I782" s="161">
        <f t="shared" ca="1" si="91"/>
        <v>39</v>
      </c>
      <c r="J782" s="165">
        <f t="shared" ca="1" si="88"/>
        <v>5187000</v>
      </c>
      <c r="K782" s="164">
        <f t="shared" ca="1" si="89"/>
        <v>45018</v>
      </c>
      <c r="L782" s="164">
        <f t="shared" ca="1" si="93"/>
        <v>45073</v>
      </c>
      <c r="M782" s="161">
        <f t="shared" ca="1" si="90"/>
        <v>55</v>
      </c>
    </row>
    <row r="783" spans="1:13">
      <c r="A783" s="161" t="str">
        <f>VLOOKUP(C783,품목코드!$B$2:$C$293,2,FALSE)</f>
        <v>AA-AAA-00001</v>
      </c>
      <c r="B783" s="177" t="s">
        <v>858</v>
      </c>
      <c r="C783" s="159" t="s">
        <v>859</v>
      </c>
      <c r="D783" s="178" t="s">
        <v>860</v>
      </c>
      <c r="E783" s="159" t="s">
        <v>16</v>
      </c>
      <c r="F783" s="179">
        <v>1020</v>
      </c>
      <c r="G783" s="172">
        <v>2024</v>
      </c>
      <c r="H783" s="164">
        <f t="shared" ca="1" si="92"/>
        <v>45509</v>
      </c>
      <c r="I783" s="161">
        <f t="shared" ca="1" si="91"/>
        <v>15</v>
      </c>
      <c r="J783" s="165">
        <f t="shared" ref="J783" ca="1" si="94">F783*I783</f>
        <v>15300</v>
      </c>
      <c r="K783" s="164">
        <f t="shared" ca="1" si="89"/>
        <v>45489</v>
      </c>
      <c r="L783" s="164">
        <f t="shared" ca="1" si="93"/>
        <v>45653</v>
      </c>
      <c r="M783" s="161">
        <f t="shared" ca="1" si="90"/>
        <v>164</v>
      </c>
    </row>
    <row r="784" spans="1:13">
      <c r="A784" s="161" t="str">
        <f>VLOOKUP(C784,품목코드!$B$2:$C$293,2,FALSE)</f>
        <v>AA-AAC-00001</v>
      </c>
      <c r="B784" s="177" t="s">
        <v>858</v>
      </c>
      <c r="C784" s="159" t="s">
        <v>21</v>
      </c>
      <c r="D784" s="138" t="s">
        <v>863</v>
      </c>
      <c r="E784" s="159" t="s">
        <v>23</v>
      </c>
      <c r="F784" s="179">
        <v>860000</v>
      </c>
      <c r="G784" s="172">
        <v>2024</v>
      </c>
      <c r="H784" s="164">
        <f t="shared" ca="1" si="92"/>
        <v>45370</v>
      </c>
      <c r="I784" s="161">
        <f t="shared" ca="1" si="91"/>
        <v>35</v>
      </c>
      <c r="J784" s="165">
        <f t="shared" ref="J784:J847" ca="1" si="95">F784*I784</f>
        <v>30100000</v>
      </c>
      <c r="K784" s="164">
        <f t="shared" ref="K784:K847" ca="1" si="96">H784 - RANDBETWEEN(0, 30)</f>
        <v>45348</v>
      </c>
      <c r="L784" s="164">
        <f t="shared" ca="1" si="93"/>
        <v>45454</v>
      </c>
      <c r="M784" s="161">
        <f t="shared" ref="M784:M847" ca="1" si="97">L784-K784</f>
        <v>106</v>
      </c>
    </row>
    <row r="785" spans="1:13">
      <c r="A785" s="161" t="str">
        <f>VLOOKUP(C785,품목코드!$B$2:$C$293,2,FALSE)</f>
        <v>AA-AHR-00001</v>
      </c>
      <c r="B785" s="177" t="s">
        <v>858</v>
      </c>
      <c r="C785" s="159" t="s">
        <v>864</v>
      </c>
      <c r="D785" s="138" t="s">
        <v>865</v>
      </c>
      <c r="E785" s="159" t="s">
        <v>23</v>
      </c>
      <c r="F785" s="179">
        <v>900000</v>
      </c>
      <c r="G785" s="172">
        <v>2024</v>
      </c>
      <c r="H785" s="164">
        <f t="shared" ca="1" si="92"/>
        <v>45431</v>
      </c>
      <c r="I785" s="161">
        <f t="shared" ca="1" si="91"/>
        <v>25</v>
      </c>
      <c r="J785" s="165">
        <f t="shared" ca="1" si="95"/>
        <v>22500000</v>
      </c>
      <c r="K785" s="164">
        <f t="shared" ca="1" si="96"/>
        <v>45415</v>
      </c>
      <c r="L785" s="164">
        <f t="shared" ca="1" si="93"/>
        <v>45436</v>
      </c>
      <c r="M785" s="161">
        <f t="shared" ca="1" si="97"/>
        <v>21</v>
      </c>
    </row>
    <row r="786" spans="1:13">
      <c r="A786" s="161" t="str">
        <f>VLOOKUP(C786,품목코드!$B$2:$C$293,2,FALSE)</f>
        <v>AA-AAD-00001</v>
      </c>
      <c r="B786" s="177" t="s">
        <v>858</v>
      </c>
      <c r="C786" s="159" t="s">
        <v>866</v>
      </c>
      <c r="D786" s="138" t="s">
        <v>867</v>
      </c>
      <c r="E786" s="159" t="s">
        <v>16</v>
      </c>
      <c r="F786" s="179">
        <v>1040</v>
      </c>
      <c r="G786" s="172">
        <v>2024</v>
      </c>
      <c r="H786" s="164">
        <f t="shared" ca="1" si="92"/>
        <v>45419</v>
      </c>
      <c r="I786" s="161">
        <f t="shared" ca="1" si="91"/>
        <v>40</v>
      </c>
      <c r="J786" s="165">
        <f t="shared" ca="1" si="95"/>
        <v>41600</v>
      </c>
      <c r="K786" s="164">
        <f t="shared" ca="1" si="96"/>
        <v>45407</v>
      </c>
      <c r="L786" s="164">
        <f t="shared" ca="1" si="93"/>
        <v>45503</v>
      </c>
      <c r="M786" s="161">
        <f t="shared" ca="1" si="97"/>
        <v>96</v>
      </c>
    </row>
    <row r="787" spans="1:13">
      <c r="A787" s="161" t="str">
        <f>VLOOKUP(C787,품목코드!$B$2:$C$293,2,FALSE)</f>
        <v>AA-AAE-00001</v>
      </c>
      <c r="B787" s="177" t="s">
        <v>858</v>
      </c>
      <c r="C787" s="159" t="s">
        <v>868</v>
      </c>
      <c r="D787" s="138" t="s">
        <v>869</v>
      </c>
      <c r="E787" s="159" t="s">
        <v>16</v>
      </c>
      <c r="F787" s="179">
        <v>1040</v>
      </c>
      <c r="G787" s="172">
        <v>2024</v>
      </c>
      <c r="H787" s="164">
        <f t="shared" ca="1" si="92"/>
        <v>45652</v>
      </c>
      <c r="I787" s="161">
        <f t="shared" ca="1" si="91"/>
        <v>46</v>
      </c>
      <c r="J787" s="165">
        <f t="shared" ca="1" si="95"/>
        <v>47840</v>
      </c>
      <c r="K787" s="164">
        <f t="shared" ca="1" si="96"/>
        <v>45650</v>
      </c>
      <c r="L787" s="164">
        <f t="shared" ca="1" si="93"/>
        <v>45787</v>
      </c>
      <c r="M787" s="161">
        <f t="shared" ca="1" si="97"/>
        <v>137</v>
      </c>
    </row>
    <row r="788" spans="1:13">
      <c r="A788" s="161" t="str">
        <f>VLOOKUP(C788,품목코드!$B$2:$C$293,2,FALSE)</f>
        <v>AA-AAF-00001</v>
      </c>
      <c r="B788" s="177" t="s">
        <v>858</v>
      </c>
      <c r="C788" s="159" t="s">
        <v>28</v>
      </c>
      <c r="D788" s="138" t="s">
        <v>870</v>
      </c>
      <c r="E788" s="159" t="s">
        <v>16</v>
      </c>
      <c r="F788" s="179">
        <v>1020</v>
      </c>
      <c r="G788" s="172">
        <v>2024</v>
      </c>
      <c r="H788" s="164">
        <f t="shared" ca="1" si="92"/>
        <v>45401</v>
      </c>
      <c r="I788" s="161">
        <f t="shared" ca="1" si="91"/>
        <v>50</v>
      </c>
      <c r="J788" s="165">
        <f t="shared" ca="1" si="95"/>
        <v>51000</v>
      </c>
      <c r="K788" s="164">
        <f t="shared" ca="1" si="96"/>
        <v>45392</v>
      </c>
      <c r="L788" s="164">
        <f t="shared" ca="1" si="93"/>
        <v>45510</v>
      </c>
      <c r="M788" s="161">
        <f t="shared" ca="1" si="97"/>
        <v>118</v>
      </c>
    </row>
    <row r="789" spans="1:13">
      <c r="A789" s="161" t="str">
        <f>VLOOKUP(C789,품목코드!$B$2:$C$293,2,FALSE)</f>
        <v>AA-AHY-00001</v>
      </c>
      <c r="B789" s="177" t="s">
        <v>858</v>
      </c>
      <c r="C789" s="159" t="s">
        <v>871</v>
      </c>
      <c r="D789" s="138" t="s">
        <v>872</v>
      </c>
      <c r="E789" s="159" t="s">
        <v>16</v>
      </c>
      <c r="F789" s="179">
        <v>1020</v>
      </c>
      <c r="G789" s="172">
        <v>2024</v>
      </c>
      <c r="H789" s="164">
        <f t="shared" ca="1" si="92"/>
        <v>45332</v>
      </c>
      <c r="I789" s="161">
        <f t="shared" ca="1" si="91"/>
        <v>37</v>
      </c>
      <c r="J789" s="165">
        <f t="shared" ca="1" si="95"/>
        <v>37740</v>
      </c>
      <c r="K789" s="164">
        <f t="shared" ca="1" si="96"/>
        <v>45306</v>
      </c>
      <c r="L789" s="164">
        <f t="shared" ca="1" si="93"/>
        <v>45429</v>
      </c>
      <c r="M789" s="161">
        <f t="shared" ca="1" si="97"/>
        <v>123</v>
      </c>
    </row>
    <row r="790" spans="1:13">
      <c r="A790" s="161" t="str">
        <f>VLOOKUP(C790,품목코드!$B$2:$C$293,2,FALSE)</f>
        <v>AA-AAH-00001</v>
      </c>
      <c r="B790" s="177" t="s">
        <v>858</v>
      </c>
      <c r="C790" s="159" t="s">
        <v>873</v>
      </c>
      <c r="D790" s="138" t="s">
        <v>874</v>
      </c>
      <c r="E790" s="159" t="s">
        <v>23</v>
      </c>
      <c r="F790" s="179">
        <v>1220000</v>
      </c>
      <c r="G790" s="172">
        <v>2024</v>
      </c>
      <c r="H790" s="164">
        <f t="shared" ca="1" si="92"/>
        <v>45391</v>
      </c>
      <c r="I790" s="161">
        <f t="shared" ca="1" si="91"/>
        <v>34</v>
      </c>
      <c r="J790" s="165">
        <f t="shared" ca="1" si="95"/>
        <v>41480000</v>
      </c>
      <c r="K790" s="164">
        <f t="shared" ca="1" si="96"/>
        <v>45380</v>
      </c>
      <c r="L790" s="164">
        <f t="shared" ca="1" si="93"/>
        <v>45433</v>
      </c>
      <c r="M790" s="161">
        <f t="shared" ca="1" si="97"/>
        <v>53</v>
      </c>
    </row>
    <row r="791" spans="1:13">
      <c r="A791" s="161" t="str">
        <f>VLOOKUP(C791,품목코드!$B$2:$C$293,2,FALSE)</f>
        <v>AA-AAI-00001</v>
      </c>
      <c r="B791" s="177" t="s">
        <v>858</v>
      </c>
      <c r="C791" s="159" t="s">
        <v>34</v>
      </c>
      <c r="D791" s="138" t="s">
        <v>875</v>
      </c>
      <c r="E791" s="159" t="s">
        <v>16</v>
      </c>
      <c r="F791" s="179">
        <v>910</v>
      </c>
      <c r="G791" s="172">
        <v>2024</v>
      </c>
      <c r="H791" s="164">
        <f t="shared" ca="1" si="92"/>
        <v>45419</v>
      </c>
      <c r="I791" s="161">
        <f t="shared" ca="1" si="91"/>
        <v>33</v>
      </c>
      <c r="J791" s="165">
        <f t="shared" ca="1" si="95"/>
        <v>30030</v>
      </c>
      <c r="K791" s="164">
        <f t="shared" ca="1" si="96"/>
        <v>45412</v>
      </c>
      <c r="L791" s="164">
        <f t="shared" ca="1" si="93"/>
        <v>45576</v>
      </c>
      <c r="M791" s="161">
        <f t="shared" ca="1" si="97"/>
        <v>164</v>
      </c>
    </row>
    <row r="792" spans="1:13">
      <c r="A792" s="161" t="str">
        <f>VLOOKUP(C792,품목코드!$B$2:$C$293,2,FALSE)</f>
        <v>AA-AAJ-00001</v>
      </c>
      <c r="B792" s="177" t="s">
        <v>858</v>
      </c>
      <c r="C792" s="159" t="s">
        <v>36</v>
      </c>
      <c r="D792" s="138" t="s">
        <v>877</v>
      </c>
      <c r="E792" s="159" t="s">
        <v>16</v>
      </c>
      <c r="F792" s="179">
        <v>1010</v>
      </c>
      <c r="G792" s="172">
        <v>2024</v>
      </c>
      <c r="H792" s="164">
        <f t="shared" ca="1" si="92"/>
        <v>45374</v>
      </c>
      <c r="I792" s="161">
        <f t="shared" ca="1" si="91"/>
        <v>35</v>
      </c>
      <c r="J792" s="165">
        <f t="shared" ca="1" si="95"/>
        <v>35350</v>
      </c>
      <c r="K792" s="164">
        <f t="shared" ca="1" si="96"/>
        <v>45371</v>
      </c>
      <c r="L792" s="164">
        <f t="shared" ca="1" si="93"/>
        <v>45544</v>
      </c>
      <c r="M792" s="161">
        <f t="shared" ca="1" si="97"/>
        <v>173</v>
      </c>
    </row>
    <row r="793" spans="1:13">
      <c r="A793" s="161" t="str">
        <f>VLOOKUP(C793,품목코드!$B$2:$C$293,2,FALSE)</f>
        <v>AA-AAK-00001</v>
      </c>
      <c r="B793" s="177" t="s">
        <v>858</v>
      </c>
      <c r="C793" s="159" t="s">
        <v>38</v>
      </c>
      <c r="D793" s="138" t="s">
        <v>878</v>
      </c>
      <c r="E793" s="159" t="s">
        <v>16</v>
      </c>
      <c r="F793" s="179">
        <v>1070</v>
      </c>
      <c r="G793" s="172">
        <v>2024</v>
      </c>
      <c r="H793" s="164">
        <f t="shared" ca="1" si="92"/>
        <v>45484</v>
      </c>
      <c r="I793" s="161">
        <f t="shared" ca="1" si="91"/>
        <v>5</v>
      </c>
      <c r="J793" s="165">
        <f t="shared" ca="1" si="95"/>
        <v>5350</v>
      </c>
      <c r="K793" s="164">
        <f t="shared" ca="1" si="96"/>
        <v>45457</v>
      </c>
      <c r="L793" s="164">
        <f t="shared" ca="1" si="93"/>
        <v>45590</v>
      </c>
      <c r="M793" s="161">
        <f t="shared" ca="1" si="97"/>
        <v>133</v>
      </c>
    </row>
    <row r="794" spans="1:13">
      <c r="A794" s="161" t="str">
        <f>VLOOKUP(C794,품목코드!$B$2:$C$293,2,FALSE)</f>
        <v>AA-AAL-00001</v>
      </c>
      <c r="B794" s="177" t="s">
        <v>858</v>
      </c>
      <c r="C794" s="159" t="s">
        <v>40</v>
      </c>
      <c r="D794" s="138" t="s">
        <v>879</v>
      </c>
      <c r="E794" s="159" t="s">
        <v>208</v>
      </c>
      <c r="F794" s="179">
        <v>6210</v>
      </c>
      <c r="G794" s="172">
        <v>2024</v>
      </c>
      <c r="H794" s="164">
        <f t="shared" ca="1" si="92"/>
        <v>45466</v>
      </c>
      <c r="I794" s="161">
        <f t="shared" ca="1" si="91"/>
        <v>33</v>
      </c>
      <c r="J794" s="165">
        <f t="shared" ca="1" si="95"/>
        <v>204930</v>
      </c>
      <c r="K794" s="164">
        <f t="shared" ca="1" si="96"/>
        <v>45458</v>
      </c>
      <c r="L794" s="164">
        <f t="shared" ca="1" si="93"/>
        <v>45583</v>
      </c>
      <c r="M794" s="161">
        <f t="shared" ca="1" si="97"/>
        <v>125</v>
      </c>
    </row>
    <row r="795" spans="1:13">
      <c r="A795" s="161" t="str">
        <f>VLOOKUP(C795,품목코드!$B$2:$C$293,2,FALSE)</f>
        <v>AA-AAM-00001</v>
      </c>
      <c r="B795" s="177" t="s">
        <v>858</v>
      </c>
      <c r="C795" s="159" t="s">
        <v>43</v>
      </c>
      <c r="D795" s="138" t="s">
        <v>880</v>
      </c>
      <c r="E795" s="159" t="s">
        <v>208</v>
      </c>
      <c r="F795" s="179">
        <v>4110</v>
      </c>
      <c r="G795" s="172">
        <v>2024</v>
      </c>
      <c r="H795" s="164">
        <f t="shared" ca="1" si="92"/>
        <v>45557</v>
      </c>
      <c r="I795" s="161">
        <f t="shared" ca="1" si="91"/>
        <v>41</v>
      </c>
      <c r="J795" s="165">
        <f t="shared" ca="1" si="95"/>
        <v>168510</v>
      </c>
      <c r="K795" s="164">
        <f t="shared" ca="1" si="96"/>
        <v>45539</v>
      </c>
      <c r="L795" s="164">
        <f t="shared" ca="1" si="93"/>
        <v>45557</v>
      </c>
      <c r="M795" s="161">
        <f t="shared" ca="1" si="97"/>
        <v>18</v>
      </c>
    </row>
    <row r="796" spans="1:13">
      <c r="A796" s="161" t="str">
        <f>VLOOKUP(C796,품목코드!$B$2:$C$293,2,FALSE)</f>
        <v>AA-AAN-00001</v>
      </c>
      <c r="B796" s="177" t="s">
        <v>858</v>
      </c>
      <c r="C796" s="159" t="s">
        <v>45</v>
      </c>
      <c r="D796" s="138" t="s">
        <v>881</v>
      </c>
      <c r="E796" s="159" t="s">
        <v>23</v>
      </c>
      <c r="F796" s="179">
        <v>2441000</v>
      </c>
      <c r="G796" s="172">
        <v>2024</v>
      </c>
      <c r="H796" s="164">
        <f t="shared" ca="1" si="92"/>
        <v>45648</v>
      </c>
      <c r="I796" s="161">
        <f t="shared" ca="1" si="91"/>
        <v>0</v>
      </c>
      <c r="J796" s="165">
        <f t="shared" ca="1" si="95"/>
        <v>0</v>
      </c>
      <c r="K796" s="164">
        <f t="shared" ca="1" si="96"/>
        <v>45621</v>
      </c>
      <c r="L796" s="164">
        <f t="shared" ca="1" si="93"/>
        <v>45797</v>
      </c>
      <c r="M796" s="161">
        <f t="shared" ca="1" si="97"/>
        <v>176</v>
      </c>
    </row>
    <row r="797" spans="1:13">
      <c r="A797" s="161" t="str">
        <f>VLOOKUP(C797,품목코드!$B$2:$C$293,2,FALSE)</f>
        <v>AA-AHZ-00001</v>
      </c>
      <c r="B797" s="177" t="s">
        <v>858</v>
      </c>
      <c r="C797" s="159" t="s">
        <v>883</v>
      </c>
      <c r="D797" s="138" t="s">
        <v>1253</v>
      </c>
      <c r="E797" s="159" t="s">
        <v>50</v>
      </c>
      <c r="F797" s="179">
        <v>8550</v>
      </c>
      <c r="G797" s="172">
        <v>2024</v>
      </c>
      <c r="H797" s="164">
        <f t="shared" ca="1" si="92"/>
        <v>45405</v>
      </c>
      <c r="I797" s="161">
        <f t="shared" ca="1" si="91"/>
        <v>29</v>
      </c>
      <c r="J797" s="165">
        <f t="shared" ca="1" si="95"/>
        <v>247950</v>
      </c>
      <c r="K797" s="164">
        <f t="shared" ca="1" si="96"/>
        <v>45388</v>
      </c>
      <c r="L797" s="164">
        <f t="shared" ca="1" si="93"/>
        <v>45548</v>
      </c>
      <c r="M797" s="161">
        <f t="shared" ca="1" si="97"/>
        <v>160</v>
      </c>
    </row>
    <row r="798" spans="1:13">
      <c r="A798" s="161" t="str">
        <f>VLOOKUP(C798,품목코드!$B$2:$C$293,2,FALSE)</f>
        <v>AA-AAP-00001</v>
      </c>
      <c r="B798" s="177" t="s">
        <v>858</v>
      </c>
      <c r="C798" s="159" t="s">
        <v>51</v>
      </c>
      <c r="D798" s="138" t="s">
        <v>885</v>
      </c>
      <c r="E798" s="159" t="s">
        <v>16</v>
      </c>
      <c r="F798" s="179">
        <v>1390</v>
      </c>
      <c r="G798" s="172">
        <v>2024</v>
      </c>
      <c r="H798" s="164">
        <f t="shared" ca="1" si="92"/>
        <v>45532</v>
      </c>
      <c r="I798" s="161">
        <f t="shared" ca="1" si="91"/>
        <v>10</v>
      </c>
      <c r="J798" s="165">
        <f t="shared" ca="1" si="95"/>
        <v>13900</v>
      </c>
      <c r="K798" s="164">
        <f t="shared" ca="1" si="96"/>
        <v>45521</v>
      </c>
      <c r="L798" s="164">
        <f t="shared" ca="1" si="93"/>
        <v>45624</v>
      </c>
      <c r="M798" s="161">
        <f t="shared" ca="1" si="97"/>
        <v>103</v>
      </c>
    </row>
    <row r="799" spans="1:13">
      <c r="A799" s="161" t="str">
        <f>VLOOKUP(C799,품목코드!$B$2:$C$293,2,FALSE)</f>
        <v>AA-AAQ-00001</v>
      </c>
      <c r="B799" s="177" t="s">
        <v>858</v>
      </c>
      <c r="C799" s="159" t="s">
        <v>53</v>
      </c>
      <c r="D799" s="138" t="s">
        <v>886</v>
      </c>
      <c r="E799" s="159" t="s">
        <v>16</v>
      </c>
      <c r="F799" s="179">
        <v>1460</v>
      </c>
      <c r="G799" s="172">
        <v>2024</v>
      </c>
      <c r="H799" s="164">
        <f t="shared" ca="1" si="92"/>
        <v>45378</v>
      </c>
      <c r="I799" s="161">
        <f t="shared" ca="1" si="91"/>
        <v>39</v>
      </c>
      <c r="J799" s="165">
        <f t="shared" ca="1" si="95"/>
        <v>56940</v>
      </c>
      <c r="K799" s="164">
        <f t="shared" ca="1" si="96"/>
        <v>45354</v>
      </c>
      <c r="L799" s="164">
        <f t="shared" ca="1" si="93"/>
        <v>45408</v>
      </c>
      <c r="M799" s="161">
        <f t="shared" ca="1" si="97"/>
        <v>54</v>
      </c>
    </row>
    <row r="800" spans="1:13">
      <c r="A800" s="161" t="str">
        <f>VLOOKUP(C800,품목코드!$B$2:$C$293,2,FALSE)</f>
        <v>AA-AAR-00001</v>
      </c>
      <c r="B800" s="177" t="s">
        <v>858</v>
      </c>
      <c r="C800" s="159" t="s">
        <v>55</v>
      </c>
      <c r="D800" s="138" t="s">
        <v>887</v>
      </c>
      <c r="E800" s="159" t="s">
        <v>16</v>
      </c>
      <c r="F800" s="179">
        <v>1710</v>
      </c>
      <c r="G800" s="172">
        <v>2024</v>
      </c>
      <c r="H800" s="164">
        <f t="shared" ca="1" si="92"/>
        <v>45560</v>
      </c>
      <c r="I800" s="161">
        <f t="shared" ca="1" si="91"/>
        <v>33</v>
      </c>
      <c r="J800" s="165">
        <f t="shared" ca="1" si="95"/>
        <v>56430</v>
      </c>
      <c r="K800" s="164">
        <f t="shared" ca="1" si="96"/>
        <v>45531</v>
      </c>
      <c r="L800" s="164">
        <f t="shared" ca="1" si="93"/>
        <v>45538</v>
      </c>
      <c r="M800" s="161">
        <f t="shared" ca="1" si="97"/>
        <v>7</v>
      </c>
    </row>
    <row r="801" spans="1:13">
      <c r="A801" s="161" t="str">
        <f>VLOOKUP(C801,품목코드!$B$2:$C$293,2,FALSE)</f>
        <v>AA-AAS-00001</v>
      </c>
      <c r="B801" s="177" t="s">
        <v>858</v>
      </c>
      <c r="C801" s="159" t="s">
        <v>57</v>
      </c>
      <c r="D801" s="138" t="s">
        <v>888</v>
      </c>
      <c r="E801" s="159" t="s">
        <v>16</v>
      </c>
      <c r="F801" s="179">
        <v>2760</v>
      </c>
      <c r="G801" s="172">
        <v>2024</v>
      </c>
      <c r="H801" s="164">
        <f t="shared" ca="1" si="92"/>
        <v>45650</v>
      </c>
      <c r="I801" s="161">
        <f t="shared" ca="1" si="91"/>
        <v>44</v>
      </c>
      <c r="J801" s="165">
        <f t="shared" ca="1" si="95"/>
        <v>121440</v>
      </c>
      <c r="K801" s="164">
        <f t="shared" ca="1" si="96"/>
        <v>45650</v>
      </c>
      <c r="L801" s="164">
        <f t="shared" ca="1" si="93"/>
        <v>45659</v>
      </c>
      <c r="M801" s="161">
        <f t="shared" ca="1" si="97"/>
        <v>9</v>
      </c>
    </row>
    <row r="802" spans="1:13">
      <c r="A802" s="161" t="str">
        <f>VLOOKUP(C802,품목코드!$B$2:$C$293,2,FALSE)</f>
        <v>AA-AAT-00001</v>
      </c>
      <c r="B802" s="177" t="s">
        <v>858</v>
      </c>
      <c r="C802" s="159" t="s">
        <v>59</v>
      </c>
      <c r="D802" s="138" t="s">
        <v>889</v>
      </c>
      <c r="E802" s="159" t="s">
        <v>16</v>
      </c>
      <c r="F802" s="179">
        <v>2010</v>
      </c>
      <c r="G802" s="172">
        <v>2024</v>
      </c>
      <c r="H802" s="164">
        <f t="shared" ca="1" si="92"/>
        <v>45324</v>
      </c>
      <c r="I802" s="161">
        <f t="shared" ca="1" si="91"/>
        <v>10</v>
      </c>
      <c r="J802" s="165">
        <f t="shared" ca="1" si="95"/>
        <v>20100</v>
      </c>
      <c r="K802" s="164">
        <f t="shared" ca="1" si="96"/>
        <v>45321</v>
      </c>
      <c r="L802" s="164">
        <f t="shared" ca="1" si="93"/>
        <v>45382</v>
      </c>
      <c r="M802" s="161">
        <f t="shared" ca="1" si="97"/>
        <v>61</v>
      </c>
    </row>
    <row r="803" spans="1:13">
      <c r="A803" s="161" t="str">
        <f>VLOOKUP(C803,품목코드!$B$2:$C$293,2,FALSE)</f>
        <v>AA-AAU-00001</v>
      </c>
      <c r="B803" s="177" t="s">
        <v>858</v>
      </c>
      <c r="C803" s="159" t="s">
        <v>61</v>
      </c>
      <c r="D803" s="138" t="s">
        <v>890</v>
      </c>
      <c r="E803" s="159" t="s">
        <v>50</v>
      </c>
      <c r="F803" s="179">
        <v>1350</v>
      </c>
      <c r="G803" s="172">
        <v>2024</v>
      </c>
      <c r="H803" s="164">
        <f t="shared" ca="1" si="92"/>
        <v>45650</v>
      </c>
      <c r="I803" s="161">
        <f t="shared" ca="1" si="91"/>
        <v>39</v>
      </c>
      <c r="J803" s="165">
        <f t="shared" ca="1" si="95"/>
        <v>52650</v>
      </c>
      <c r="K803" s="164">
        <f t="shared" ca="1" si="96"/>
        <v>45630</v>
      </c>
      <c r="L803" s="164">
        <f t="shared" ca="1" si="93"/>
        <v>45727</v>
      </c>
      <c r="M803" s="161">
        <f t="shared" ca="1" si="97"/>
        <v>97</v>
      </c>
    </row>
    <row r="804" spans="1:13">
      <c r="A804" s="161" t="str">
        <f>VLOOKUP(C804,품목코드!$B$2:$C$293,2,FALSE)</f>
        <v>AA-AAV-00001</v>
      </c>
      <c r="B804" s="177" t="s">
        <v>858</v>
      </c>
      <c r="C804" s="159" t="s">
        <v>63</v>
      </c>
      <c r="D804" s="138" t="s">
        <v>891</v>
      </c>
      <c r="E804" s="159" t="s">
        <v>65</v>
      </c>
      <c r="F804" s="179">
        <v>40460</v>
      </c>
      <c r="G804" s="172">
        <v>2024</v>
      </c>
      <c r="H804" s="164">
        <f t="shared" ca="1" si="92"/>
        <v>45522</v>
      </c>
      <c r="I804" s="161">
        <f t="shared" ca="1" si="91"/>
        <v>10</v>
      </c>
      <c r="J804" s="165">
        <f t="shared" ca="1" si="95"/>
        <v>404600</v>
      </c>
      <c r="K804" s="164">
        <f t="shared" ca="1" si="96"/>
        <v>45492</v>
      </c>
      <c r="L804" s="164">
        <f t="shared" ca="1" si="93"/>
        <v>45555</v>
      </c>
      <c r="M804" s="161">
        <f t="shared" ca="1" si="97"/>
        <v>63</v>
      </c>
    </row>
    <row r="805" spans="1:13">
      <c r="A805" s="161" t="str">
        <f>VLOOKUP(C805,품목코드!$B$2:$C$293,2,FALSE)</f>
        <v>AA-AAW-00001</v>
      </c>
      <c r="B805" s="177" t="s">
        <v>858</v>
      </c>
      <c r="C805" s="159" t="s">
        <v>66</v>
      </c>
      <c r="D805" s="138" t="s">
        <v>892</v>
      </c>
      <c r="E805" s="159" t="s">
        <v>68</v>
      </c>
      <c r="F805" s="179">
        <v>26</v>
      </c>
      <c r="G805" s="172">
        <v>2024</v>
      </c>
      <c r="H805" s="164">
        <f t="shared" ca="1" si="92"/>
        <v>45589</v>
      </c>
      <c r="I805" s="161">
        <f t="shared" ca="1" si="91"/>
        <v>47</v>
      </c>
      <c r="J805" s="165">
        <f t="shared" ca="1" si="95"/>
        <v>1222</v>
      </c>
      <c r="K805" s="164">
        <f t="shared" ca="1" si="96"/>
        <v>45585</v>
      </c>
      <c r="L805" s="164">
        <f t="shared" ca="1" si="93"/>
        <v>45696</v>
      </c>
      <c r="M805" s="161">
        <f t="shared" ca="1" si="97"/>
        <v>111</v>
      </c>
    </row>
    <row r="806" spans="1:13">
      <c r="A806" s="161" t="str">
        <f>VLOOKUP(C806,품목코드!$B$2:$C$293,2,FALSE)</f>
        <v>AB-AIA-00001</v>
      </c>
      <c r="B806" s="177" t="s">
        <v>893</v>
      </c>
      <c r="C806" s="159" t="s">
        <v>894</v>
      </c>
      <c r="D806" s="138" t="s">
        <v>895</v>
      </c>
      <c r="E806" s="159" t="s">
        <v>23</v>
      </c>
      <c r="F806" s="179">
        <v>3750000</v>
      </c>
      <c r="G806" s="172">
        <v>2024</v>
      </c>
      <c r="H806" s="164">
        <f t="shared" ca="1" si="92"/>
        <v>45497</v>
      </c>
      <c r="I806" s="161">
        <f t="shared" ca="1" si="91"/>
        <v>35</v>
      </c>
      <c r="J806" s="165">
        <f t="shared" ca="1" si="95"/>
        <v>131250000</v>
      </c>
      <c r="K806" s="164">
        <f t="shared" ca="1" si="96"/>
        <v>45475</v>
      </c>
      <c r="L806" s="164">
        <f t="shared" ca="1" si="93"/>
        <v>45612</v>
      </c>
      <c r="M806" s="161">
        <f t="shared" ca="1" si="97"/>
        <v>137</v>
      </c>
    </row>
    <row r="807" spans="1:13">
      <c r="A807" s="161" t="str">
        <f>VLOOKUP(C807,품목코드!$B$2:$C$293,2,FALSE)</f>
        <v>AB-AIB-00001</v>
      </c>
      <c r="B807" s="177" t="s">
        <v>893</v>
      </c>
      <c r="C807" s="159" t="s">
        <v>896</v>
      </c>
      <c r="D807" s="138" t="s">
        <v>897</v>
      </c>
      <c r="E807" s="159" t="s">
        <v>16</v>
      </c>
      <c r="F807" s="179">
        <v>9840</v>
      </c>
      <c r="G807" s="172">
        <v>2024</v>
      </c>
      <c r="H807" s="164">
        <f t="shared" ca="1" si="92"/>
        <v>45336</v>
      </c>
      <c r="I807" s="161">
        <f t="shared" ca="1" si="91"/>
        <v>33</v>
      </c>
      <c r="J807" s="165">
        <f t="shared" ca="1" si="95"/>
        <v>324720</v>
      </c>
      <c r="K807" s="164">
        <f t="shared" ca="1" si="96"/>
        <v>45324</v>
      </c>
      <c r="L807" s="164">
        <f t="shared" ca="1" si="93"/>
        <v>45377</v>
      </c>
      <c r="M807" s="161">
        <f t="shared" ca="1" si="97"/>
        <v>53</v>
      </c>
    </row>
    <row r="808" spans="1:13">
      <c r="A808" s="161" t="str">
        <f>VLOOKUP(C808,품목코드!$B$2:$C$293,2,FALSE)</f>
        <v>AB-AAZ-00001</v>
      </c>
      <c r="B808" s="177" t="s">
        <v>893</v>
      </c>
      <c r="C808" s="159" t="s">
        <v>74</v>
      </c>
      <c r="D808" s="138" t="s">
        <v>898</v>
      </c>
      <c r="E808" s="159" t="s">
        <v>50</v>
      </c>
      <c r="F808" s="179">
        <v>3020</v>
      </c>
      <c r="G808" s="172">
        <v>2024</v>
      </c>
      <c r="H808" s="164">
        <f t="shared" ca="1" si="92"/>
        <v>45333</v>
      </c>
      <c r="I808" s="161">
        <f t="shared" ca="1" si="91"/>
        <v>16</v>
      </c>
      <c r="J808" s="165">
        <f t="shared" ca="1" si="95"/>
        <v>48320</v>
      </c>
      <c r="K808" s="164">
        <f t="shared" ca="1" si="96"/>
        <v>45309</v>
      </c>
      <c r="L808" s="164">
        <f t="shared" ca="1" si="93"/>
        <v>45341</v>
      </c>
      <c r="M808" s="161">
        <f t="shared" ca="1" si="97"/>
        <v>32</v>
      </c>
    </row>
    <row r="809" spans="1:13">
      <c r="A809" s="161" t="str">
        <f>VLOOKUP(C809,품목코드!$B$2:$C$293,2,FALSE)</f>
        <v>AB-AIC-00001</v>
      </c>
      <c r="B809" s="177" t="s">
        <v>893</v>
      </c>
      <c r="C809" s="159" t="s">
        <v>899</v>
      </c>
      <c r="D809" s="138" t="s">
        <v>77</v>
      </c>
      <c r="E809" s="159" t="s">
        <v>16</v>
      </c>
      <c r="F809" s="179">
        <v>3750</v>
      </c>
      <c r="G809" s="172">
        <v>2024</v>
      </c>
      <c r="H809" s="164">
        <f t="shared" ca="1" si="92"/>
        <v>45319</v>
      </c>
      <c r="I809" s="161">
        <f t="shared" ca="1" si="91"/>
        <v>42</v>
      </c>
      <c r="J809" s="165">
        <f t="shared" ca="1" si="95"/>
        <v>157500</v>
      </c>
      <c r="K809" s="164">
        <f t="shared" ca="1" si="96"/>
        <v>45309</v>
      </c>
      <c r="L809" s="164">
        <f t="shared" ca="1" si="93"/>
        <v>45351</v>
      </c>
      <c r="M809" s="161">
        <f t="shared" ca="1" si="97"/>
        <v>42</v>
      </c>
    </row>
    <row r="810" spans="1:13">
      <c r="A810" s="161" t="str">
        <f>VLOOKUP(C810,품목코드!$B$2:$C$293,2,FALSE)</f>
        <v>AB-ABB-00001</v>
      </c>
      <c r="B810" s="177" t="s">
        <v>893</v>
      </c>
      <c r="C810" s="159" t="s">
        <v>78</v>
      </c>
      <c r="D810" s="138" t="s">
        <v>900</v>
      </c>
      <c r="E810" s="159" t="s">
        <v>16</v>
      </c>
      <c r="F810" s="179">
        <v>1900</v>
      </c>
      <c r="G810" s="172">
        <v>2024</v>
      </c>
      <c r="H810" s="164">
        <f t="shared" ca="1" si="92"/>
        <v>45611</v>
      </c>
      <c r="I810" s="161">
        <f t="shared" ca="1" si="91"/>
        <v>24</v>
      </c>
      <c r="J810" s="165">
        <f t="shared" ca="1" si="95"/>
        <v>45600</v>
      </c>
      <c r="K810" s="164">
        <f t="shared" ca="1" si="96"/>
        <v>45590</v>
      </c>
      <c r="L810" s="164">
        <f t="shared" ca="1" si="93"/>
        <v>45596</v>
      </c>
      <c r="M810" s="161">
        <f t="shared" ca="1" si="97"/>
        <v>6</v>
      </c>
    </row>
    <row r="811" spans="1:13">
      <c r="A811" s="161" t="str">
        <f>VLOOKUP(C811,품목코드!$B$2:$C$293,2,FALSE)</f>
        <v>AC-ABC-00001</v>
      </c>
      <c r="B811" s="177" t="s">
        <v>901</v>
      </c>
      <c r="C811" s="159" t="s">
        <v>902</v>
      </c>
      <c r="D811" s="138" t="s">
        <v>903</v>
      </c>
      <c r="E811" s="159" t="s">
        <v>16</v>
      </c>
      <c r="F811" s="179">
        <v>17260</v>
      </c>
      <c r="G811" s="172">
        <v>2024</v>
      </c>
      <c r="H811" s="164">
        <f t="shared" ca="1" si="92"/>
        <v>45373</v>
      </c>
      <c r="I811" s="161">
        <f t="shared" ca="1" si="91"/>
        <v>46</v>
      </c>
      <c r="J811" s="165">
        <f t="shared" ca="1" si="95"/>
        <v>793960</v>
      </c>
      <c r="K811" s="164">
        <f t="shared" ca="1" si="96"/>
        <v>45372</v>
      </c>
      <c r="L811" s="164">
        <f t="shared" ca="1" si="93"/>
        <v>45493</v>
      </c>
      <c r="M811" s="161">
        <f t="shared" ca="1" si="97"/>
        <v>121</v>
      </c>
    </row>
    <row r="812" spans="1:13">
      <c r="A812" s="161" t="str">
        <f>VLOOKUP(C812,품목코드!$B$2:$C$293,2,FALSE)</f>
        <v>AC-ABD-00001</v>
      </c>
      <c r="B812" s="177" t="s">
        <v>901</v>
      </c>
      <c r="C812" s="159" t="s">
        <v>904</v>
      </c>
      <c r="D812" s="138" t="s">
        <v>905</v>
      </c>
      <c r="E812" s="159" t="s">
        <v>16</v>
      </c>
      <c r="F812" s="179">
        <v>18450</v>
      </c>
      <c r="G812" s="172">
        <v>2024</v>
      </c>
      <c r="H812" s="164">
        <f t="shared" ca="1" si="92"/>
        <v>45330</v>
      </c>
      <c r="I812" s="161">
        <f t="shared" ca="1" si="91"/>
        <v>12</v>
      </c>
      <c r="J812" s="165">
        <f t="shared" ca="1" si="95"/>
        <v>221400</v>
      </c>
      <c r="K812" s="164">
        <f t="shared" ca="1" si="96"/>
        <v>45307</v>
      </c>
      <c r="L812" s="164">
        <f t="shared" ca="1" si="93"/>
        <v>45379</v>
      </c>
      <c r="M812" s="161">
        <f t="shared" ca="1" si="97"/>
        <v>72</v>
      </c>
    </row>
    <row r="813" spans="1:13">
      <c r="A813" s="161" t="str">
        <f>VLOOKUP(C813,품목코드!$B$2:$C$293,2,FALSE)</f>
        <v>AC-ABE-00001</v>
      </c>
      <c r="B813" s="177" t="s">
        <v>901</v>
      </c>
      <c r="C813" s="159" t="s">
        <v>85</v>
      </c>
      <c r="D813" s="138" t="s">
        <v>906</v>
      </c>
      <c r="E813" s="159" t="s">
        <v>16</v>
      </c>
      <c r="F813" s="179">
        <v>17900</v>
      </c>
      <c r="G813" s="172">
        <v>2024</v>
      </c>
      <c r="H813" s="164">
        <f t="shared" ca="1" si="92"/>
        <v>45612</v>
      </c>
      <c r="I813" s="161">
        <f t="shared" ca="1" si="91"/>
        <v>6</v>
      </c>
      <c r="J813" s="165">
        <f t="shared" ca="1" si="95"/>
        <v>107400</v>
      </c>
      <c r="K813" s="164">
        <f t="shared" ca="1" si="96"/>
        <v>45591</v>
      </c>
      <c r="L813" s="164">
        <f t="shared" ca="1" si="93"/>
        <v>45666</v>
      </c>
      <c r="M813" s="161">
        <f t="shared" ca="1" si="97"/>
        <v>75</v>
      </c>
    </row>
    <row r="814" spans="1:13">
      <c r="A814" s="161" t="str">
        <f>VLOOKUP(C814,품목코드!$B$2:$C$293,2,FALSE)</f>
        <v>AC-ABF-00001</v>
      </c>
      <c r="B814" s="177" t="s">
        <v>901</v>
      </c>
      <c r="C814" s="159" t="s">
        <v>907</v>
      </c>
      <c r="D814" s="138" t="s">
        <v>908</v>
      </c>
      <c r="E814" s="159" t="s">
        <v>16</v>
      </c>
      <c r="F814" s="179">
        <v>12980</v>
      </c>
      <c r="G814" s="172">
        <v>2024</v>
      </c>
      <c r="H814" s="164">
        <f t="shared" ca="1" si="92"/>
        <v>45330</v>
      </c>
      <c r="I814" s="161">
        <f t="shared" ca="1" si="91"/>
        <v>29</v>
      </c>
      <c r="J814" s="165">
        <f t="shared" ca="1" si="95"/>
        <v>376420</v>
      </c>
      <c r="K814" s="164">
        <f t="shared" ca="1" si="96"/>
        <v>45311</v>
      </c>
      <c r="L814" s="164">
        <f t="shared" ca="1" si="93"/>
        <v>45327</v>
      </c>
      <c r="M814" s="161">
        <f t="shared" ca="1" si="97"/>
        <v>16</v>
      </c>
    </row>
    <row r="815" spans="1:13">
      <c r="A815" s="161" t="str">
        <f>VLOOKUP(C815,품목코드!$B$2:$C$293,2,FALSE)</f>
        <v>AC-ABG-00001</v>
      </c>
      <c r="B815" s="177" t="s">
        <v>901</v>
      </c>
      <c r="C815" s="159" t="s">
        <v>909</v>
      </c>
      <c r="D815" s="138" t="s">
        <v>910</v>
      </c>
      <c r="E815" s="159" t="s">
        <v>95</v>
      </c>
      <c r="F815" s="179">
        <v>14520000</v>
      </c>
      <c r="G815" s="172">
        <v>2024</v>
      </c>
      <c r="H815" s="164">
        <f t="shared" ca="1" si="92"/>
        <v>45292</v>
      </c>
      <c r="I815" s="161">
        <f t="shared" ca="1" si="91"/>
        <v>27</v>
      </c>
      <c r="J815" s="165">
        <f t="shared" ca="1" si="95"/>
        <v>392040000</v>
      </c>
      <c r="K815" s="164">
        <f t="shared" ca="1" si="96"/>
        <v>45267</v>
      </c>
      <c r="L815" s="164">
        <f t="shared" ca="1" si="93"/>
        <v>45363</v>
      </c>
      <c r="M815" s="161">
        <f t="shared" ca="1" si="97"/>
        <v>96</v>
      </c>
    </row>
    <row r="816" spans="1:13">
      <c r="A816" s="161" t="str">
        <f>VLOOKUP(C816,품목코드!$B$2:$C$293,2,FALSE)</f>
        <v>AC-ABH-00001</v>
      </c>
      <c r="B816" s="177" t="s">
        <v>901</v>
      </c>
      <c r="C816" s="159" t="s">
        <v>911</v>
      </c>
      <c r="D816" s="138" t="s">
        <v>912</v>
      </c>
      <c r="E816" s="159" t="s">
        <v>95</v>
      </c>
      <c r="F816" s="179">
        <v>4290000</v>
      </c>
      <c r="G816" s="172">
        <v>2024</v>
      </c>
      <c r="H816" s="164">
        <f t="shared" ca="1" si="92"/>
        <v>45346</v>
      </c>
      <c r="I816" s="161">
        <f t="shared" ca="1" si="91"/>
        <v>16</v>
      </c>
      <c r="J816" s="165">
        <f t="shared" ca="1" si="95"/>
        <v>68640000</v>
      </c>
      <c r="K816" s="164">
        <f t="shared" ca="1" si="96"/>
        <v>45335</v>
      </c>
      <c r="L816" s="164">
        <f t="shared" ca="1" si="93"/>
        <v>45375</v>
      </c>
      <c r="M816" s="161">
        <f t="shared" ca="1" si="97"/>
        <v>40</v>
      </c>
    </row>
    <row r="817" spans="1:13">
      <c r="A817" s="161" t="str">
        <f>VLOOKUP(C817,품목코드!$B$2:$C$293,2,FALSE)</f>
        <v>AC-ABI-00001</v>
      </c>
      <c r="B817" s="177" t="s">
        <v>901</v>
      </c>
      <c r="C817" s="159" t="s">
        <v>914</v>
      </c>
      <c r="D817" s="138" t="s">
        <v>915</v>
      </c>
      <c r="E817" s="159" t="s">
        <v>16</v>
      </c>
      <c r="F817" s="179">
        <v>24800</v>
      </c>
      <c r="G817" s="172">
        <v>2024</v>
      </c>
      <c r="H817" s="164">
        <f t="shared" ca="1" si="92"/>
        <v>45304</v>
      </c>
      <c r="I817" s="161">
        <f t="shared" ca="1" si="91"/>
        <v>25</v>
      </c>
      <c r="J817" s="165">
        <f t="shared" ca="1" si="95"/>
        <v>620000</v>
      </c>
      <c r="K817" s="164">
        <f t="shared" ca="1" si="96"/>
        <v>45293</v>
      </c>
      <c r="L817" s="164">
        <f t="shared" ca="1" si="93"/>
        <v>45303</v>
      </c>
      <c r="M817" s="161">
        <f t="shared" ca="1" si="97"/>
        <v>10</v>
      </c>
    </row>
    <row r="818" spans="1:13">
      <c r="A818" s="161" t="str">
        <f>VLOOKUP(C818,품목코드!$B$2:$C$293,2,FALSE)</f>
        <v>AC-ABJ-00001</v>
      </c>
      <c r="B818" s="177" t="s">
        <v>901</v>
      </c>
      <c r="C818" s="159" t="s">
        <v>98</v>
      </c>
      <c r="D818" s="138" t="s">
        <v>916</v>
      </c>
      <c r="E818" s="159" t="s">
        <v>16</v>
      </c>
      <c r="F818" s="179">
        <v>4200</v>
      </c>
      <c r="G818" s="172">
        <v>2024</v>
      </c>
      <c r="H818" s="164">
        <f t="shared" ca="1" si="92"/>
        <v>45562</v>
      </c>
      <c r="I818" s="161">
        <f t="shared" ca="1" si="91"/>
        <v>15</v>
      </c>
      <c r="J818" s="165">
        <f t="shared" ca="1" si="95"/>
        <v>63000</v>
      </c>
      <c r="K818" s="164">
        <f t="shared" ca="1" si="96"/>
        <v>45544</v>
      </c>
      <c r="L818" s="164">
        <f t="shared" ca="1" si="93"/>
        <v>45676</v>
      </c>
      <c r="M818" s="161">
        <f t="shared" ca="1" si="97"/>
        <v>132</v>
      </c>
    </row>
    <row r="819" spans="1:13">
      <c r="A819" s="161" t="str">
        <f>VLOOKUP(C819,품목코드!$B$2:$C$293,2,FALSE)</f>
        <v>AC-ABK-00001</v>
      </c>
      <c r="B819" s="177" t="s">
        <v>901</v>
      </c>
      <c r="C819" s="159" t="s">
        <v>917</v>
      </c>
      <c r="D819" s="138" t="s">
        <v>918</v>
      </c>
      <c r="E819" s="159" t="s">
        <v>95</v>
      </c>
      <c r="F819" s="179">
        <v>5000000</v>
      </c>
      <c r="G819" s="172">
        <v>2024</v>
      </c>
      <c r="H819" s="164">
        <f t="shared" ca="1" si="92"/>
        <v>45509</v>
      </c>
      <c r="I819" s="161">
        <f t="shared" ca="1" si="91"/>
        <v>44</v>
      </c>
      <c r="J819" s="165">
        <f t="shared" ca="1" si="95"/>
        <v>220000000</v>
      </c>
      <c r="K819" s="164">
        <f t="shared" ca="1" si="96"/>
        <v>45485</v>
      </c>
      <c r="L819" s="164">
        <f t="shared" ca="1" si="93"/>
        <v>45510</v>
      </c>
      <c r="M819" s="161">
        <f t="shared" ca="1" si="97"/>
        <v>25</v>
      </c>
    </row>
    <row r="820" spans="1:13">
      <c r="A820" s="161" t="str">
        <f>VLOOKUP(C820,품목코드!$B$2:$C$293,2,FALSE)</f>
        <v>AC-ABL-00001</v>
      </c>
      <c r="B820" s="177" t="s">
        <v>901</v>
      </c>
      <c r="C820" s="159" t="s">
        <v>919</v>
      </c>
      <c r="D820" s="138" t="s">
        <v>920</v>
      </c>
      <c r="E820" s="159" t="s">
        <v>95</v>
      </c>
      <c r="F820" s="179">
        <v>3460000</v>
      </c>
      <c r="G820" s="172">
        <v>2024</v>
      </c>
      <c r="H820" s="164">
        <f t="shared" ca="1" si="92"/>
        <v>45507</v>
      </c>
      <c r="I820" s="161">
        <f t="shared" ca="1" si="91"/>
        <v>43</v>
      </c>
      <c r="J820" s="165">
        <f t="shared" ca="1" si="95"/>
        <v>148780000</v>
      </c>
      <c r="K820" s="164">
        <f t="shared" ca="1" si="96"/>
        <v>45498</v>
      </c>
      <c r="L820" s="164">
        <f t="shared" ca="1" si="93"/>
        <v>45622</v>
      </c>
      <c r="M820" s="161">
        <f t="shared" ca="1" si="97"/>
        <v>124</v>
      </c>
    </row>
    <row r="821" spans="1:13">
      <c r="A821" s="161" t="str">
        <f>VLOOKUP(C821,품목코드!$B$2:$C$293,2,FALSE)</f>
        <v>AC-ABM-00001</v>
      </c>
      <c r="B821" s="177" t="s">
        <v>901</v>
      </c>
      <c r="C821" s="159" t="s">
        <v>921</v>
      </c>
      <c r="D821" s="138" t="s">
        <v>920</v>
      </c>
      <c r="E821" s="159" t="s">
        <v>16</v>
      </c>
      <c r="F821" s="179">
        <v>44200</v>
      </c>
      <c r="G821" s="172">
        <v>2024</v>
      </c>
      <c r="H821" s="164">
        <f t="shared" ca="1" si="92"/>
        <v>45369</v>
      </c>
      <c r="I821" s="161">
        <f t="shared" ca="1" si="91"/>
        <v>4</v>
      </c>
      <c r="J821" s="165">
        <f t="shared" ca="1" si="95"/>
        <v>176800</v>
      </c>
      <c r="K821" s="164">
        <f t="shared" ca="1" si="96"/>
        <v>45348</v>
      </c>
      <c r="L821" s="164">
        <f t="shared" ca="1" si="93"/>
        <v>45365</v>
      </c>
      <c r="M821" s="161">
        <f t="shared" ca="1" si="97"/>
        <v>17</v>
      </c>
    </row>
    <row r="822" spans="1:13">
      <c r="A822" s="161" t="str">
        <f>VLOOKUP(C822,품목코드!$B$2:$C$293,2,FALSE)</f>
        <v>AC-ABN-00001</v>
      </c>
      <c r="B822" s="177" t="s">
        <v>901</v>
      </c>
      <c r="C822" s="159" t="s">
        <v>922</v>
      </c>
      <c r="D822" s="138" t="s">
        <v>923</v>
      </c>
      <c r="E822" s="159" t="s">
        <v>16</v>
      </c>
      <c r="F822" s="179">
        <v>2750</v>
      </c>
      <c r="G822" s="172">
        <v>2024</v>
      </c>
      <c r="H822" s="164">
        <f t="shared" ca="1" si="92"/>
        <v>45557</v>
      </c>
      <c r="I822" s="161">
        <f t="shared" ca="1" si="91"/>
        <v>14</v>
      </c>
      <c r="J822" s="165">
        <f t="shared" ca="1" si="95"/>
        <v>38500</v>
      </c>
      <c r="K822" s="164">
        <f t="shared" ca="1" si="96"/>
        <v>45551</v>
      </c>
      <c r="L822" s="164">
        <f t="shared" ca="1" si="93"/>
        <v>45692</v>
      </c>
      <c r="M822" s="161">
        <f t="shared" ca="1" si="97"/>
        <v>141</v>
      </c>
    </row>
    <row r="823" spans="1:13">
      <c r="A823" s="161" t="str">
        <f>VLOOKUP(C823,품목코드!$B$2:$C$293,2,FALSE)</f>
        <v>AC-ABO-00001</v>
      </c>
      <c r="B823" s="177" t="s">
        <v>901</v>
      </c>
      <c r="C823" s="159" t="s">
        <v>107</v>
      </c>
      <c r="D823" s="138" t="s">
        <v>924</v>
      </c>
      <c r="E823" s="159" t="s">
        <v>208</v>
      </c>
      <c r="F823" s="179">
        <v>77300</v>
      </c>
      <c r="G823" s="172">
        <v>2024</v>
      </c>
      <c r="H823" s="164">
        <f t="shared" ca="1" si="92"/>
        <v>45513</v>
      </c>
      <c r="I823" s="161">
        <f t="shared" ca="1" si="91"/>
        <v>10</v>
      </c>
      <c r="J823" s="165">
        <f t="shared" ca="1" si="95"/>
        <v>773000</v>
      </c>
      <c r="K823" s="164">
        <f t="shared" ca="1" si="96"/>
        <v>45491</v>
      </c>
      <c r="L823" s="164">
        <f t="shared" ca="1" si="93"/>
        <v>45616</v>
      </c>
      <c r="M823" s="161">
        <f t="shared" ca="1" si="97"/>
        <v>125</v>
      </c>
    </row>
    <row r="824" spans="1:13">
      <c r="A824" s="161" t="str">
        <f>VLOOKUP(C824,품목코드!$B$2:$C$293,2,FALSE)</f>
        <v>AC-AID-00001</v>
      </c>
      <c r="B824" s="177" t="s">
        <v>901</v>
      </c>
      <c r="C824" s="159" t="s">
        <v>925</v>
      </c>
      <c r="D824" s="138" t="s">
        <v>926</v>
      </c>
      <c r="E824" s="159" t="s">
        <v>16</v>
      </c>
      <c r="F824" s="179">
        <v>34000</v>
      </c>
      <c r="G824" s="172">
        <v>2024</v>
      </c>
      <c r="H824" s="164">
        <f t="shared" ca="1" si="92"/>
        <v>45589</v>
      </c>
      <c r="I824" s="161">
        <f t="shared" ca="1" si="91"/>
        <v>33</v>
      </c>
      <c r="J824" s="165">
        <f t="shared" ca="1" si="95"/>
        <v>1122000</v>
      </c>
      <c r="K824" s="164">
        <f t="shared" ca="1" si="96"/>
        <v>45570</v>
      </c>
      <c r="L824" s="164">
        <f t="shared" ca="1" si="93"/>
        <v>45744</v>
      </c>
      <c r="M824" s="161">
        <f t="shared" ca="1" si="97"/>
        <v>174</v>
      </c>
    </row>
    <row r="825" spans="1:13">
      <c r="A825" s="161" t="str">
        <f>VLOOKUP(C825,품목코드!$B$2:$C$293,2,FALSE)</f>
        <v>AC-ABQ-00001</v>
      </c>
      <c r="B825" s="177" t="s">
        <v>901</v>
      </c>
      <c r="C825" s="159" t="s">
        <v>927</v>
      </c>
      <c r="D825" s="138" t="s">
        <v>928</v>
      </c>
      <c r="E825" s="159" t="s">
        <v>16</v>
      </c>
      <c r="F825" s="179">
        <v>6190</v>
      </c>
      <c r="G825" s="172">
        <v>2024</v>
      </c>
      <c r="H825" s="164">
        <f t="shared" ca="1" si="92"/>
        <v>45526</v>
      </c>
      <c r="I825" s="161">
        <f t="shared" ca="1" si="91"/>
        <v>7</v>
      </c>
      <c r="J825" s="165">
        <f t="shared" ca="1" si="95"/>
        <v>43330</v>
      </c>
      <c r="K825" s="164">
        <f t="shared" ca="1" si="96"/>
        <v>45515</v>
      </c>
      <c r="L825" s="164">
        <f t="shared" ca="1" si="93"/>
        <v>45560</v>
      </c>
      <c r="M825" s="161">
        <f t="shared" ca="1" si="97"/>
        <v>45</v>
      </c>
    </row>
    <row r="826" spans="1:13">
      <c r="A826" s="161" t="str">
        <f>VLOOKUP(C826,품목코드!$B$2:$C$293,2,FALSE)</f>
        <v>AC-ABR-00001</v>
      </c>
      <c r="B826" s="177" t="s">
        <v>901</v>
      </c>
      <c r="C826" s="159" t="s">
        <v>115</v>
      </c>
      <c r="D826" s="138" t="s">
        <v>929</v>
      </c>
      <c r="E826" s="159" t="s">
        <v>930</v>
      </c>
      <c r="F826" s="179">
        <v>4140</v>
      </c>
      <c r="G826" s="172">
        <v>2024</v>
      </c>
      <c r="H826" s="164">
        <f t="shared" ca="1" si="92"/>
        <v>45527</v>
      </c>
      <c r="I826" s="161">
        <f t="shared" ca="1" si="91"/>
        <v>41</v>
      </c>
      <c r="J826" s="165">
        <f t="shared" ca="1" si="95"/>
        <v>169740</v>
      </c>
      <c r="K826" s="164">
        <f t="shared" ca="1" si="96"/>
        <v>45514</v>
      </c>
      <c r="L826" s="164">
        <f t="shared" ca="1" si="93"/>
        <v>45577</v>
      </c>
      <c r="M826" s="161">
        <f t="shared" ca="1" si="97"/>
        <v>63</v>
      </c>
    </row>
    <row r="827" spans="1:13">
      <c r="A827" s="161" t="str">
        <f>VLOOKUP(C827,품목코드!$B$2:$C$293,2,FALSE)</f>
        <v>AD-ABS-00001</v>
      </c>
      <c r="B827" s="177" t="s">
        <v>931</v>
      </c>
      <c r="C827" s="159" t="s">
        <v>119</v>
      </c>
      <c r="D827" s="138" t="s">
        <v>932</v>
      </c>
      <c r="E827" s="159" t="s">
        <v>124</v>
      </c>
      <c r="F827" s="179">
        <v>42000</v>
      </c>
      <c r="G827" s="172">
        <v>2024</v>
      </c>
      <c r="H827" s="164">
        <f t="shared" ca="1" si="92"/>
        <v>45436</v>
      </c>
      <c r="I827" s="161">
        <f t="shared" ca="1" si="91"/>
        <v>34</v>
      </c>
      <c r="J827" s="165">
        <f t="shared" ca="1" si="95"/>
        <v>1428000</v>
      </c>
      <c r="K827" s="164">
        <f t="shared" ca="1" si="96"/>
        <v>45419</v>
      </c>
      <c r="L827" s="164">
        <f t="shared" ca="1" si="93"/>
        <v>45525</v>
      </c>
      <c r="M827" s="161">
        <f t="shared" ca="1" si="97"/>
        <v>106</v>
      </c>
    </row>
    <row r="828" spans="1:13">
      <c r="A828" s="161" t="str">
        <f>VLOOKUP(C828,품목코드!$B$2:$C$293,2,FALSE)</f>
        <v>AD-ABT-00001</v>
      </c>
      <c r="B828" s="177" t="s">
        <v>931</v>
      </c>
      <c r="C828" s="159" t="s">
        <v>122</v>
      </c>
      <c r="D828" s="138" t="s">
        <v>933</v>
      </c>
      <c r="E828" s="159" t="s">
        <v>124</v>
      </c>
      <c r="F828" s="179">
        <v>31000</v>
      </c>
      <c r="G828" s="172">
        <v>2024</v>
      </c>
      <c r="H828" s="164">
        <f t="shared" ca="1" si="92"/>
        <v>45640</v>
      </c>
      <c r="I828" s="161">
        <f t="shared" ca="1" si="91"/>
        <v>26</v>
      </c>
      <c r="J828" s="165">
        <f t="shared" ca="1" si="95"/>
        <v>806000</v>
      </c>
      <c r="K828" s="164">
        <f t="shared" ca="1" si="96"/>
        <v>45619</v>
      </c>
      <c r="L828" s="164">
        <f t="shared" ca="1" si="93"/>
        <v>45641</v>
      </c>
      <c r="M828" s="161">
        <f t="shared" ca="1" si="97"/>
        <v>22</v>
      </c>
    </row>
    <row r="829" spans="1:13">
      <c r="A829" s="161" t="str">
        <f>VLOOKUP(C829,품목코드!$B$2:$C$293,2,FALSE)</f>
        <v>AD-ABU-00001</v>
      </c>
      <c r="B829" s="177" t="s">
        <v>931</v>
      </c>
      <c r="C829" s="159" t="s">
        <v>125</v>
      </c>
      <c r="D829" s="138" t="s">
        <v>934</v>
      </c>
      <c r="E829" s="159" t="s">
        <v>124</v>
      </c>
      <c r="F829" s="179">
        <v>31000</v>
      </c>
      <c r="G829" s="172">
        <v>2024</v>
      </c>
      <c r="H829" s="164">
        <f t="shared" ca="1" si="92"/>
        <v>45638</v>
      </c>
      <c r="I829" s="161">
        <f t="shared" ca="1" si="91"/>
        <v>31</v>
      </c>
      <c r="J829" s="165">
        <f t="shared" ca="1" si="95"/>
        <v>961000</v>
      </c>
      <c r="K829" s="164">
        <f t="shared" ca="1" si="96"/>
        <v>45629</v>
      </c>
      <c r="L829" s="164">
        <f t="shared" ca="1" si="93"/>
        <v>45800</v>
      </c>
      <c r="M829" s="161">
        <f t="shared" ca="1" si="97"/>
        <v>171</v>
      </c>
    </row>
    <row r="830" spans="1:13">
      <c r="A830" s="161" t="str">
        <f>VLOOKUP(C830,품목코드!$B$2:$C$293,2,FALSE)</f>
        <v>AD-ABV-00001</v>
      </c>
      <c r="B830" s="177" t="s">
        <v>931</v>
      </c>
      <c r="C830" s="159" t="s">
        <v>127</v>
      </c>
      <c r="D830" s="138" t="s">
        <v>936</v>
      </c>
      <c r="E830" s="159" t="s">
        <v>130</v>
      </c>
      <c r="F830" s="179">
        <v>7400</v>
      </c>
      <c r="G830" s="172">
        <v>2024</v>
      </c>
      <c r="H830" s="164">
        <f t="shared" ca="1" si="92"/>
        <v>45350</v>
      </c>
      <c r="I830" s="161">
        <f t="shared" ca="1" si="91"/>
        <v>23</v>
      </c>
      <c r="J830" s="165">
        <f t="shared" ca="1" si="95"/>
        <v>170200</v>
      </c>
      <c r="K830" s="164">
        <f t="shared" ca="1" si="96"/>
        <v>45340</v>
      </c>
      <c r="L830" s="164">
        <f t="shared" ca="1" si="93"/>
        <v>45440</v>
      </c>
      <c r="M830" s="161">
        <f t="shared" ca="1" si="97"/>
        <v>100</v>
      </c>
    </row>
    <row r="831" spans="1:13">
      <c r="A831" s="161" t="str">
        <f>VLOOKUP(C831,품목코드!$B$2:$C$293,2,FALSE)</f>
        <v>AD-ABW-00001</v>
      </c>
      <c r="B831" s="177" t="s">
        <v>931</v>
      </c>
      <c r="C831" s="159" t="s">
        <v>131</v>
      </c>
      <c r="D831" s="138" t="s">
        <v>937</v>
      </c>
      <c r="E831" s="159" t="s">
        <v>130</v>
      </c>
      <c r="F831" s="179">
        <v>16000</v>
      </c>
      <c r="G831" s="172">
        <v>2024</v>
      </c>
      <c r="H831" s="164">
        <f t="shared" ca="1" si="92"/>
        <v>45306</v>
      </c>
      <c r="I831" s="161">
        <f t="shared" ca="1" si="91"/>
        <v>27</v>
      </c>
      <c r="J831" s="165">
        <f t="shared" ca="1" si="95"/>
        <v>432000</v>
      </c>
      <c r="K831" s="164">
        <f t="shared" ca="1" si="96"/>
        <v>45284</v>
      </c>
      <c r="L831" s="164">
        <f t="shared" ca="1" si="93"/>
        <v>45416</v>
      </c>
      <c r="M831" s="161">
        <f t="shared" ca="1" si="97"/>
        <v>132</v>
      </c>
    </row>
    <row r="832" spans="1:13">
      <c r="A832" s="161" t="str">
        <f>VLOOKUP(C832,품목코드!$B$2:$C$293,2,FALSE)</f>
        <v>AD-ABX-00001</v>
      </c>
      <c r="B832" s="177" t="s">
        <v>931</v>
      </c>
      <c r="C832" s="159" t="s">
        <v>133</v>
      </c>
      <c r="D832" s="138" t="s">
        <v>938</v>
      </c>
      <c r="E832" s="159" t="s">
        <v>130</v>
      </c>
      <c r="F832" s="179">
        <v>7500</v>
      </c>
      <c r="G832" s="172">
        <v>2024</v>
      </c>
      <c r="H832" s="164">
        <f t="shared" ca="1" si="92"/>
        <v>45422</v>
      </c>
      <c r="I832" s="161">
        <f t="shared" ca="1" si="91"/>
        <v>25</v>
      </c>
      <c r="J832" s="165">
        <f t="shared" ca="1" si="95"/>
        <v>187500</v>
      </c>
      <c r="K832" s="164">
        <f t="shared" ca="1" si="96"/>
        <v>45419</v>
      </c>
      <c r="L832" s="164">
        <f t="shared" ca="1" si="93"/>
        <v>45465</v>
      </c>
      <c r="M832" s="161">
        <f t="shared" ca="1" si="97"/>
        <v>46</v>
      </c>
    </row>
    <row r="833" spans="1:13">
      <c r="A833" s="161" t="str">
        <f>VLOOKUP(C833,품목코드!$B$2:$C$293,2,FALSE)</f>
        <v>AD-ABY-00001</v>
      </c>
      <c r="B833" s="177" t="s">
        <v>931</v>
      </c>
      <c r="C833" s="159" t="s">
        <v>135</v>
      </c>
      <c r="D833" s="138" t="s">
        <v>939</v>
      </c>
      <c r="E833" s="159" t="s">
        <v>124</v>
      </c>
      <c r="F833" s="179">
        <v>95650</v>
      </c>
      <c r="G833" s="172">
        <v>2024</v>
      </c>
      <c r="H833" s="164">
        <f t="shared" ca="1" si="92"/>
        <v>45631</v>
      </c>
      <c r="I833" s="161">
        <f t="shared" ca="1" si="91"/>
        <v>40</v>
      </c>
      <c r="J833" s="165">
        <f t="shared" ca="1" si="95"/>
        <v>3826000</v>
      </c>
      <c r="K833" s="164">
        <f t="shared" ca="1" si="96"/>
        <v>45604</v>
      </c>
      <c r="L833" s="164">
        <f t="shared" ca="1" si="93"/>
        <v>45768</v>
      </c>
      <c r="M833" s="161">
        <f t="shared" ca="1" si="97"/>
        <v>164</v>
      </c>
    </row>
    <row r="834" spans="1:13">
      <c r="A834" s="161" t="str">
        <f>VLOOKUP(C834,품목코드!$B$2:$C$293,2,FALSE)</f>
        <v>AD-ABZ-00001</v>
      </c>
      <c r="B834" s="177" t="s">
        <v>931</v>
      </c>
      <c r="C834" s="159" t="s">
        <v>137</v>
      </c>
      <c r="D834" s="138" t="s">
        <v>940</v>
      </c>
      <c r="E834" s="159" t="s">
        <v>139</v>
      </c>
      <c r="F834" s="180">
        <v>2600</v>
      </c>
      <c r="G834" s="172">
        <v>2024</v>
      </c>
      <c r="H834" s="164">
        <f t="shared" ca="1" si="92"/>
        <v>45311</v>
      </c>
      <c r="I834" s="161">
        <f t="shared" ca="1" si="91"/>
        <v>26</v>
      </c>
      <c r="J834" s="165">
        <f t="shared" ca="1" si="95"/>
        <v>67600</v>
      </c>
      <c r="K834" s="164">
        <f t="shared" ca="1" si="96"/>
        <v>45294</v>
      </c>
      <c r="L834" s="164">
        <f t="shared" ca="1" si="93"/>
        <v>45339</v>
      </c>
      <c r="M834" s="161">
        <f t="shared" ca="1" si="97"/>
        <v>45</v>
      </c>
    </row>
    <row r="835" spans="1:13">
      <c r="A835" s="161" t="str">
        <f>VLOOKUP(C835,품목코드!$B$2:$C$293,2,FALSE)</f>
        <v>AD-ACA-00001</v>
      </c>
      <c r="B835" s="177" t="s">
        <v>931</v>
      </c>
      <c r="C835" s="159" t="s">
        <v>140</v>
      </c>
      <c r="D835" s="138" t="s">
        <v>940</v>
      </c>
      <c r="E835" s="159" t="s">
        <v>139</v>
      </c>
      <c r="F835" s="180">
        <v>2300</v>
      </c>
      <c r="G835" s="172">
        <v>2024</v>
      </c>
      <c r="H835" s="164">
        <f t="shared" ca="1" si="92"/>
        <v>45623</v>
      </c>
      <c r="I835" s="161">
        <f t="shared" ref="I835:I898" ca="1" si="98">RANDBETWEEN(0, 50)</f>
        <v>32</v>
      </c>
      <c r="J835" s="165">
        <f t="shared" ca="1" si="95"/>
        <v>73600</v>
      </c>
      <c r="K835" s="164">
        <f t="shared" ca="1" si="96"/>
        <v>45603</v>
      </c>
      <c r="L835" s="164">
        <f t="shared" ca="1" si="93"/>
        <v>45739</v>
      </c>
      <c r="M835" s="161">
        <f t="shared" ca="1" si="97"/>
        <v>136</v>
      </c>
    </row>
    <row r="836" spans="1:13">
      <c r="A836" s="161" t="str">
        <f>VLOOKUP(C836,품목코드!$B$2:$C$293,2,FALSE)</f>
        <v>AD-ACB-00001</v>
      </c>
      <c r="B836" s="177" t="s">
        <v>931</v>
      </c>
      <c r="C836" s="159" t="s">
        <v>141</v>
      </c>
      <c r="D836" s="138" t="s">
        <v>941</v>
      </c>
      <c r="E836" s="159" t="s">
        <v>139</v>
      </c>
      <c r="F836" s="180">
        <v>6300</v>
      </c>
      <c r="G836" s="172">
        <v>2024</v>
      </c>
      <c r="H836" s="164">
        <f t="shared" ca="1" si="92"/>
        <v>45461</v>
      </c>
      <c r="I836" s="161">
        <f t="shared" ca="1" si="98"/>
        <v>36</v>
      </c>
      <c r="J836" s="165">
        <f t="shared" ca="1" si="95"/>
        <v>226800</v>
      </c>
      <c r="K836" s="164">
        <f t="shared" ca="1" si="96"/>
        <v>45456</v>
      </c>
      <c r="L836" s="164">
        <f t="shared" ca="1" si="93"/>
        <v>45571</v>
      </c>
      <c r="M836" s="161">
        <f t="shared" ca="1" si="97"/>
        <v>115</v>
      </c>
    </row>
    <row r="837" spans="1:13">
      <c r="A837" s="161" t="str">
        <f>VLOOKUP(C837,품목코드!$B$2:$C$293,2,FALSE)</f>
        <v>AD-ACC-00001</v>
      </c>
      <c r="B837" s="177" t="s">
        <v>931</v>
      </c>
      <c r="C837" s="159" t="s">
        <v>143</v>
      </c>
      <c r="D837" s="138" t="s">
        <v>942</v>
      </c>
      <c r="E837" s="159" t="s">
        <v>139</v>
      </c>
      <c r="F837" s="180">
        <v>2900</v>
      </c>
      <c r="G837" s="172">
        <v>2024</v>
      </c>
      <c r="H837" s="164">
        <f t="shared" ref="H837:H896" ca="1" si="99">DATE(G837, RANDBETWEEN(1, 12), RANDBETWEEN(1, 28))</f>
        <v>45607</v>
      </c>
      <c r="I837" s="161">
        <f t="shared" ca="1" si="98"/>
        <v>21</v>
      </c>
      <c r="J837" s="165">
        <f t="shared" ca="1" si="95"/>
        <v>60900</v>
      </c>
      <c r="K837" s="164">
        <f t="shared" ca="1" si="96"/>
        <v>45598</v>
      </c>
      <c r="L837" s="164">
        <f t="shared" ref="L837:L896" ca="1" si="100">K837+ RANDBETWEEN(1, 180)</f>
        <v>45713</v>
      </c>
      <c r="M837" s="161">
        <f t="shared" ca="1" si="97"/>
        <v>115</v>
      </c>
    </row>
    <row r="838" spans="1:13">
      <c r="A838" s="161" t="str">
        <f>VLOOKUP(C838,품목코드!$B$2:$C$293,2,FALSE)</f>
        <v>AD-ACD-00001</v>
      </c>
      <c r="B838" s="177" t="s">
        <v>931</v>
      </c>
      <c r="C838" s="159" t="s">
        <v>145</v>
      </c>
      <c r="D838" s="138" t="s">
        <v>942</v>
      </c>
      <c r="E838" s="159" t="s">
        <v>139</v>
      </c>
      <c r="F838" s="180">
        <v>2600</v>
      </c>
      <c r="G838" s="172">
        <v>2024</v>
      </c>
      <c r="H838" s="164">
        <f t="shared" ca="1" si="99"/>
        <v>45527</v>
      </c>
      <c r="I838" s="161">
        <f t="shared" ca="1" si="98"/>
        <v>25</v>
      </c>
      <c r="J838" s="165">
        <f t="shared" ca="1" si="95"/>
        <v>65000</v>
      </c>
      <c r="K838" s="164">
        <f t="shared" ca="1" si="96"/>
        <v>45498</v>
      </c>
      <c r="L838" s="164">
        <f t="shared" ca="1" si="100"/>
        <v>45635</v>
      </c>
      <c r="M838" s="161">
        <f t="shared" ca="1" si="97"/>
        <v>137</v>
      </c>
    </row>
    <row r="839" spans="1:13">
      <c r="A839" s="161" t="str">
        <f>VLOOKUP(C839,품목코드!$B$2:$C$293,2,FALSE)</f>
        <v>AD-ACE-00001</v>
      </c>
      <c r="B839" s="177" t="s">
        <v>931</v>
      </c>
      <c r="C839" s="159" t="s">
        <v>146</v>
      </c>
      <c r="D839" s="138" t="s">
        <v>943</v>
      </c>
      <c r="E839" s="159" t="s">
        <v>139</v>
      </c>
      <c r="F839" s="180">
        <v>6800</v>
      </c>
      <c r="G839" s="172">
        <v>2024</v>
      </c>
      <c r="H839" s="164">
        <f t="shared" ca="1" si="99"/>
        <v>45497</v>
      </c>
      <c r="I839" s="161">
        <f t="shared" ca="1" si="98"/>
        <v>4</v>
      </c>
      <c r="J839" s="165">
        <f t="shared" ca="1" si="95"/>
        <v>27200</v>
      </c>
      <c r="K839" s="164">
        <f t="shared" ca="1" si="96"/>
        <v>45484</v>
      </c>
      <c r="L839" s="164">
        <f t="shared" ca="1" si="100"/>
        <v>45499</v>
      </c>
      <c r="M839" s="161">
        <f t="shared" ca="1" si="97"/>
        <v>15</v>
      </c>
    </row>
    <row r="840" spans="1:13">
      <c r="A840" s="161" t="str">
        <f>VLOOKUP(C840,품목코드!$B$2:$C$293,2,FALSE)</f>
        <v>AG-AIR-00001</v>
      </c>
      <c r="B840" s="177" t="s">
        <v>944</v>
      </c>
      <c r="C840" s="159" t="s">
        <v>945</v>
      </c>
      <c r="D840" s="138" t="s">
        <v>946</v>
      </c>
      <c r="E840" s="159" t="s">
        <v>50</v>
      </c>
      <c r="F840" s="179">
        <v>2230</v>
      </c>
      <c r="G840" s="172">
        <v>2024</v>
      </c>
      <c r="H840" s="164">
        <f t="shared" ca="1" si="99"/>
        <v>45482</v>
      </c>
      <c r="I840" s="161">
        <f t="shared" ca="1" si="98"/>
        <v>22</v>
      </c>
      <c r="J840" s="165">
        <f t="shared" ca="1" si="95"/>
        <v>49060</v>
      </c>
      <c r="K840" s="164">
        <f t="shared" ca="1" si="96"/>
        <v>45453</v>
      </c>
      <c r="L840" s="164">
        <f t="shared" ca="1" si="100"/>
        <v>45597</v>
      </c>
      <c r="M840" s="161">
        <f t="shared" ca="1" si="97"/>
        <v>144</v>
      </c>
    </row>
    <row r="841" spans="1:13">
      <c r="A841" s="161" t="str">
        <f>VLOOKUP(C841,품목코드!$B$2:$C$293,2,FALSE)</f>
        <v>AG-AIS-00001</v>
      </c>
      <c r="B841" s="177" t="s">
        <v>944</v>
      </c>
      <c r="C841" s="159" t="s">
        <v>947</v>
      </c>
      <c r="D841" s="138" t="s">
        <v>948</v>
      </c>
      <c r="E841" s="159" t="s">
        <v>50</v>
      </c>
      <c r="F841" s="179">
        <v>2970</v>
      </c>
      <c r="G841" s="172">
        <v>2024</v>
      </c>
      <c r="H841" s="164">
        <f t="shared" ca="1" si="99"/>
        <v>45528</v>
      </c>
      <c r="I841" s="161">
        <f t="shared" ca="1" si="98"/>
        <v>13</v>
      </c>
      <c r="J841" s="165">
        <f t="shared" ca="1" si="95"/>
        <v>38610</v>
      </c>
      <c r="K841" s="164">
        <f t="shared" ca="1" si="96"/>
        <v>45506</v>
      </c>
      <c r="L841" s="164">
        <f t="shared" ca="1" si="100"/>
        <v>45517</v>
      </c>
      <c r="M841" s="161">
        <f t="shared" ca="1" si="97"/>
        <v>11</v>
      </c>
    </row>
    <row r="842" spans="1:13">
      <c r="A842" s="161" t="str">
        <f>VLOOKUP(C842,품목코드!$B$2:$C$293,2,FALSE)</f>
        <v>AG-ADQ-00001</v>
      </c>
      <c r="B842" s="177" t="s">
        <v>944</v>
      </c>
      <c r="C842" s="159" t="s">
        <v>949</v>
      </c>
      <c r="D842" s="138" t="s">
        <v>950</v>
      </c>
      <c r="E842" s="159" t="s">
        <v>50</v>
      </c>
      <c r="F842" s="179">
        <v>6170</v>
      </c>
      <c r="G842" s="172">
        <v>2024</v>
      </c>
      <c r="H842" s="164">
        <f t="shared" ca="1" si="99"/>
        <v>45552</v>
      </c>
      <c r="I842" s="161">
        <f t="shared" ca="1" si="98"/>
        <v>1</v>
      </c>
      <c r="J842" s="165">
        <f t="shared" ca="1" si="95"/>
        <v>6170</v>
      </c>
      <c r="K842" s="164">
        <f t="shared" ca="1" si="96"/>
        <v>45526</v>
      </c>
      <c r="L842" s="164">
        <f t="shared" ca="1" si="100"/>
        <v>45536</v>
      </c>
      <c r="M842" s="161">
        <f t="shared" ca="1" si="97"/>
        <v>10</v>
      </c>
    </row>
    <row r="843" spans="1:13">
      <c r="A843" s="161" t="str">
        <f>VLOOKUP(C843,품목코드!$B$2:$C$293,2,FALSE)</f>
        <v>AG-AIT-00001</v>
      </c>
      <c r="B843" s="177" t="s">
        <v>944</v>
      </c>
      <c r="C843" s="159" t="s">
        <v>951</v>
      </c>
      <c r="D843" s="138" t="s">
        <v>250</v>
      </c>
      <c r="E843" s="159" t="s">
        <v>50</v>
      </c>
      <c r="F843" s="179">
        <v>960</v>
      </c>
      <c r="G843" s="172">
        <v>2024</v>
      </c>
      <c r="H843" s="164">
        <f t="shared" ca="1" si="99"/>
        <v>45531</v>
      </c>
      <c r="I843" s="161">
        <f t="shared" ca="1" si="98"/>
        <v>40</v>
      </c>
      <c r="J843" s="165">
        <f t="shared" ca="1" si="95"/>
        <v>38400</v>
      </c>
      <c r="K843" s="164">
        <f t="shared" ca="1" si="96"/>
        <v>45515</v>
      </c>
      <c r="L843" s="164">
        <f t="shared" ca="1" si="100"/>
        <v>45605</v>
      </c>
      <c r="M843" s="161">
        <f t="shared" ca="1" si="97"/>
        <v>90</v>
      </c>
    </row>
    <row r="844" spans="1:13">
      <c r="A844" s="161" t="str">
        <f>VLOOKUP(C844,품목코드!$B$2:$C$293,2,FALSE)</f>
        <v>AG-ADS-00001</v>
      </c>
      <c r="B844" s="177" t="s">
        <v>944</v>
      </c>
      <c r="C844" s="159" t="s">
        <v>952</v>
      </c>
      <c r="D844" s="138" t="s">
        <v>953</v>
      </c>
      <c r="E844" s="159" t="s">
        <v>930</v>
      </c>
      <c r="F844" s="179">
        <v>4040</v>
      </c>
      <c r="G844" s="172">
        <v>2024</v>
      </c>
      <c r="H844" s="164">
        <f t="shared" ca="1" si="99"/>
        <v>45377</v>
      </c>
      <c r="I844" s="161">
        <f t="shared" ca="1" si="98"/>
        <v>0</v>
      </c>
      <c r="J844" s="165">
        <f t="shared" ca="1" si="95"/>
        <v>0</v>
      </c>
      <c r="K844" s="164">
        <f t="shared" ca="1" si="96"/>
        <v>45371</v>
      </c>
      <c r="L844" s="164">
        <f t="shared" ca="1" si="100"/>
        <v>45533</v>
      </c>
      <c r="M844" s="161">
        <f t="shared" ca="1" si="97"/>
        <v>162</v>
      </c>
    </row>
    <row r="845" spans="1:13">
      <c r="A845" s="161" t="str">
        <f>VLOOKUP(C845,품목코드!$B$2:$C$293,2,FALSE)</f>
        <v>AG-ADT-00001</v>
      </c>
      <c r="B845" s="177" t="s">
        <v>944</v>
      </c>
      <c r="C845" s="159" t="s">
        <v>954</v>
      </c>
      <c r="D845" s="138" t="s">
        <v>1255</v>
      </c>
      <c r="E845" s="159" t="s">
        <v>50</v>
      </c>
      <c r="F845" s="179">
        <v>7290</v>
      </c>
      <c r="G845" s="172">
        <v>2024</v>
      </c>
      <c r="H845" s="164">
        <f t="shared" ca="1" si="99"/>
        <v>45586</v>
      </c>
      <c r="I845" s="161">
        <f t="shared" ca="1" si="98"/>
        <v>14</v>
      </c>
      <c r="J845" s="165">
        <f t="shared" ca="1" si="95"/>
        <v>102060</v>
      </c>
      <c r="K845" s="164">
        <f t="shared" ca="1" si="96"/>
        <v>45563</v>
      </c>
      <c r="L845" s="164">
        <f t="shared" ca="1" si="100"/>
        <v>45657</v>
      </c>
      <c r="M845" s="161">
        <f t="shared" ca="1" si="97"/>
        <v>94</v>
      </c>
    </row>
    <row r="846" spans="1:13">
      <c r="A846" s="161" t="str">
        <f>VLOOKUP(C846,품목코드!$B$2:$C$293,2,FALSE)</f>
        <v>AG-AIU-00001</v>
      </c>
      <c r="B846" s="177" t="s">
        <v>944</v>
      </c>
      <c r="C846" s="159" t="s">
        <v>956</v>
      </c>
      <c r="D846" s="138" t="s">
        <v>957</v>
      </c>
      <c r="E846" s="159" t="s">
        <v>50</v>
      </c>
      <c r="F846" s="179">
        <v>800</v>
      </c>
      <c r="G846" s="172">
        <v>2024</v>
      </c>
      <c r="H846" s="164">
        <f t="shared" ca="1" si="99"/>
        <v>45509</v>
      </c>
      <c r="I846" s="161">
        <f t="shared" ca="1" si="98"/>
        <v>13</v>
      </c>
      <c r="J846" s="165">
        <f t="shared" ca="1" si="95"/>
        <v>10400</v>
      </c>
      <c r="K846" s="164">
        <f t="shared" ca="1" si="96"/>
        <v>45501</v>
      </c>
      <c r="L846" s="164">
        <f t="shared" ca="1" si="100"/>
        <v>45671</v>
      </c>
      <c r="M846" s="161">
        <f t="shared" ca="1" si="97"/>
        <v>170</v>
      </c>
    </row>
    <row r="847" spans="1:13">
      <c r="A847" s="161" t="str">
        <f>VLOOKUP(C847,품목코드!$B$2:$C$293,2,FALSE)</f>
        <v>AG-ADV-00001</v>
      </c>
      <c r="B847" s="177" t="s">
        <v>944</v>
      </c>
      <c r="C847" s="159" t="s">
        <v>257</v>
      </c>
      <c r="D847" s="138" t="s">
        <v>958</v>
      </c>
      <c r="E847" s="159" t="s">
        <v>50</v>
      </c>
      <c r="F847" s="179">
        <v>53590</v>
      </c>
      <c r="G847" s="172">
        <v>2024</v>
      </c>
      <c r="H847" s="164">
        <f t="shared" ca="1" si="99"/>
        <v>45438</v>
      </c>
      <c r="I847" s="161">
        <f t="shared" ca="1" si="98"/>
        <v>1</v>
      </c>
      <c r="J847" s="165">
        <f t="shared" ca="1" si="95"/>
        <v>53590</v>
      </c>
      <c r="K847" s="164">
        <f t="shared" ca="1" si="96"/>
        <v>45410</v>
      </c>
      <c r="L847" s="164">
        <f t="shared" ca="1" si="100"/>
        <v>45482</v>
      </c>
      <c r="M847" s="161">
        <f t="shared" ca="1" si="97"/>
        <v>72</v>
      </c>
    </row>
    <row r="848" spans="1:13">
      <c r="A848" s="161" t="str">
        <f>VLOOKUP(C848,품목코드!$B$2:$C$293,2,FALSE)</f>
        <v>AG-ADW-00001</v>
      </c>
      <c r="B848" s="177" t="s">
        <v>944</v>
      </c>
      <c r="C848" s="159" t="s">
        <v>259</v>
      </c>
      <c r="D848" s="138" t="s">
        <v>959</v>
      </c>
      <c r="E848" s="159" t="s">
        <v>68</v>
      </c>
      <c r="F848" s="179">
        <v>760</v>
      </c>
      <c r="G848" s="172">
        <v>2024</v>
      </c>
      <c r="H848" s="164">
        <f t="shared" ca="1" si="99"/>
        <v>45606</v>
      </c>
      <c r="I848" s="161">
        <f t="shared" ca="1" si="98"/>
        <v>20</v>
      </c>
      <c r="J848" s="165">
        <f t="shared" ref="J848:J907" ca="1" si="101">F848*I848</f>
        <v>15200</v>
      </c>
      <c r="K848" s="164">
        <f t="shared" ref="K848:K907" ca="1" si="102">H848 - RANDBETWEEN(0, 30)</f>
        <v>45600</v>
      </c>
      <c r="L848" s="164">
        <f t="shared" ca="1" si="100"/>
        <v>45668</v>
      </c>
      <c r="M848" s="161">
        <f t="shared" ref="M848:M907" ca="1" si="103">L848-K848</f>
        <v>68</v>
      </c>
    </row>
    <row r="849" spans="1:13">
      <c r="A849" s="161" t="str">
        <f>VLOOKUP(C849,품목코드!$B$2:$C$293,2,FALSE)</f>
        <v>AG-AIV-00001</v>
      </c>
      <c r="B849" s="177" t="s">
        <v>944</v>
      </c>
      <c r="C849" s="159" t="s">
        <v>960</v>
      </c>
      <c r="D849" s="138" t="s">
        <v>961</v>
      </c>
      <c r="E849" s="159" t="s">
        <v>68</v>
      </c>
      <c r="F849" s="179">
        <v>25830</v>
      </c>
      <c r="G849" s="172">
        <v>2024</v>
      </c>
      <c r="H849" s="164">
        <f t="shared" ca="1" si="99"/>
        <v>45567</v>
      </c>
      <c r="I849" s="161">
        <f t="shared" ca="1" si="98"/>
        <v>30</v>
      </c>
      <c r="J849" s="165">
        <f t="shared" ca="1" si="101"/>
        <v>774900</v>
      </c>
      <c r="K849" s="164">
        <f t="shared" ca="1" si="102"/>
        <v>45558</v>
      </c>
      <c r="L849" s="164">
        <f t="shared" ca="1" si="100"/>
        <v>45573</v>
      </c>
      <c r="M849" s="161">
        <f t="shared" ca="1" si="103"/>
        <v>15</v>
      </c>
    </row>
    <row r="850" spans="1:13">
      <c r="A850" s="161" t="str">
        <f>VLOOKUP(C850,품목코드!$B$2:$C$293,2,FALSE)</f>
        <v>AS-AHM-00001</v>
      </c>
      <c r="B850" s="177" t="s">
        <v>944</v>
      </c>
      <c r="C850" s="159" t="s">
        <v>283</v>
      </c>
      <c r="D850" s="138" t="s">
        <v>1256</v>
      </c>
      <c r="E850" s="159" t="s">
        <v>963</v>
      </c>
      <c r="F850" s="179">
        <v>3181820</v>
      </c>
      <c r="G850" s="172">
        <v>2024</v>
      </c>
      <c r="H850" s="164">
        <f t="shared" ca="1" si="99"/>
        <v>45406</v>
      </c>
      <c r="I850" s="161">
        <f t="shared" ca="1" si="98"/>
        <v>20</v>
      </c>
      <c r="J850" s="165">
        <f t="shared" ca="1" si="101"/>
        <v>63636400</v>
      </c>
      <c r="K850" s="164">
        <f t="shared" ca="1" si="102"/>
        <v>45379</v>
      </c>
      <c r="L850" s="164">
        <f t="shared" ca="1" si="100"/>
        <v>45484</v>
      </c>
      <c r="M850" s="161">
        <f t="shared" ca="1" si="103"/>
        <v>105</v>
      </c>
    </row>
    <row r="851" spans="1:13">
      <c r="A851" s="161" t="str">
        <f>VLOOKUP(C851,품목코드!$B$2:$C$293,2,FALSE)</f>
        <v>AH-ADY-00001</v>
      </c>
      <c r="B851" s="177" t="s">
        <v>944</v>
      </c>
      <c r="C851" s="159" t="s">
        <v>264</v>
      </c>
      <c r="D851" s="138" t="s">
        <v>964</v>
      </c>
      <c r="E851" s="159" t="s">
        <v>68</v>
      </c>
      <c r="F851" s="179">
        <v>11650</v>
      </c>
      <c r="G851" s="172">
        <v>2024</v>
      </c>
      <c r="H851" s="164">
        <f t="shared" ca="1" si="99"/>
        <v>45530</v>
      </c>
      <c r="I851" s="161">
        <f t="shared" ca="1" si="98"/>
        <v>20</v>
      </c>
      <c r="J851" s="165">
        <f t="shared" ca="1" si="101"/>
        <v>233000</v>
      </c>
      <c r="K851" s="164">
        <f t="shared" ca="1" si="102"/>
        <v>45518</v>
      </c>
      <c r="L851" s="164">
        <f t="shared" ca="1" si="100"/>
        <v>45649</v>
      </c>
      <c r="M851" s="161">
        <f t="shared" ca="1" si="103"/>
        <v>131</v>
      </c>
    </row>
    <row r="852" spans="1:13">
      <c r="A852" s="161" t="str">
        <f>VLOOKUP(C852,품목코드!$B$2:$C$293,2,FALSE)</f>
        <v>AH-ADZ-00001</v>
      </c>
      <c r="B852" s="177" t="s">
        <v>944</v>
      </c>
      <c r="C852" s="159" t="s">
        <v>266</v>
      </c>
      <c r="D852" s="138" t="s">
        <v>965</v>
      </c>
      <c r="E852" s="159" t="s">
        <v>68</v>
      </c>
      <c r="F852" s="179">
        <v>128950</v>
      </c>
      <c r="G852" s="172">
        <v>2024</v>
      </c>
      <c r="H852" s="164">
        <f t="shared" ca="1" si="99"/>
        <v>45648</v>
      </c>
      <c r="I852" s="161">
        <f t="shared" ca="1" si="98"/>
        <v>9</v>
      </c>
      <c r="J852" s="165">
        <f t="shared" ca="1" si="101"/>
        <v>1160550</v>
      </c>
      <c r="K852" s="164">
        <f t="shared" ca="1" si="102"/>
        <v>45639</v>
      </c>
      <c r="L852" s="164">
        <f t="shared" ca="1" si="100"/>
        <v>45679</v>
      </c>
      <c r="M852" s="161">
        <f t="shared" ca="1" si="103"/>
        <v>40</v>
      </c>
    </row>
    <row r="853" spans="1:13">
      <c r="A853" s="161" t="str">
        <f>VLOOKUP(C853,품목코드!$B$2:$C$293,2,FALSE)</f>
        <v>AQ-AHJ-00001</v>
      </c>
      <c r="B853" s="177" t="s">
        <v>944</v>
      </c>
      <c r="C853" s="159" t="s">
        <v>270</v>
      </c>
      <c r="D853" s="138" t="s">
        <v>966</v>
      </c>
      <c r="E853" s="159" t="s">
        <v>967</v>
      </c>
      <c r="F853" s="179">
        <v>230000</v>
      </c>
      <c r="G853" s="172">
        <v>2024</v>
      </c>
      <c r="H853" s="164">
        <f t="shared" ca="1" si="99"/>
        <v>45621</v>
      </c>
      <c r="I853" s="161">
        <f t="shared" ca="1" si="98"/>
        <v>11</v>
      </c>
      <c r="J853" s="165">
        <f t="shared" ca="1" si="101"/>
        <v>2530000</v>
      </c>
      <c r="K853" s="164">
        <f t="shared" ca="1" si="102"/>
        <v>45599</v>
      </c>
      <c r="L853" s="164">
        <f t="shared" ca="1" si="100"/>
        <v>45657</v>
      </c>
      <c r="M853" s="161">
        <f t="shared" ca="1" si="103"/>
        <v>58</v>
      </c>
    </row>
    <row r="854" spans="1:13">
      <c r="A854" s="161" t="str">
        <f>VLOOKUP(C854,품목코드!$B$2:$C$293,2,FALSE)</f>
        <v>AR-AHK-00001</v>
      </c>
      <c r="B854" s="177" t="s">
        <v>944</v>
      </c>
      <c r="C854" s="159" t="s">
        <v>278</v>
      </c>
      <c r="D854" s="138" t="s">
        <v>969</v>
      </c>
      <c r="E854" s="159" t="s">
        <v>963</v>
      </c>
      <c r="F854" s="179">
        <v>600000</v>
      </c>
      <c r="G854" s="172">
        <v>2024</v>
      </c>
      <c r="H854" s="164">
        <f t="shared" ca="1" si="99"/>
        <v>45469</v>
      </c>
      <c r="I854" s="161">
        <f t="shared" ca="1" si="98"/>
        <v>12</v>
      </c>
      <c r="J854" s="165">
        <f t="shared" ca="1" si="101"/>
        <v>7200000</v>
      </c>
      <c r="K854" s="164">
        <f t="shared" ca="1" si="102"/>
        <v>45456</v>
      </c>
      <c r="L854" s="164">
        <f t="shared" ca="1" si="100"/>
        <v>45561</v>
      </c>
      <c r="M854" s="161">
        <f t="shared" ca="1" si="103"/>
        <v>105</v>
      </c>
    </row>
    <row r="855" spans="1:13">
      <c r="A855" s="161" t="str">
        <f>VLOOKUP(C855,품목코드!$B$2:$C$293,2,FALSE)</f>
        <v>AR-AHL-00001</v>
      </c>
      <c r="B855" s="177" t="s">
        <v>944</v>
      </c>
      <c r="C855" s="159" t="s">
        <v>281</v>
      </c>
      <c r="D855" s="138" t="s">
        <v>970</v>
      </c>
      <c r="E855" s="159" t="s">
        <v>963</v>
      </c>
      <c r="F855" s="179">
        <v>499400</v>
      </c>
      <c r="G855" s="172">
        <v>2024</v>
      </c>
      <c r="H855" s="164">
        <f t="shared" ca="1" si="99"/>
        <v>45610</v>
      </c>
      <c r="I855" s="161">
        <f t="shared" ca="1" si="98"/>
        <v>19</v>
      </c>
      <c r="J855" s="165">
        <f t="shared" ca="1" si="101"/>
        <v>9488600</v>
      </c>
      <c r="K855" s="164">
        <f t="shared" ca="1" si="102"/>
        <v>45583</v>
      </c>
      <c r="L855" s="164">
        <f t="shared" ca="1" si="100"/>
        <v>45742</v>
      </c>
      <c r="M855" s="161">
        <f t="shared" ca="1" si="103"/>
        <v>159</v>
      </c>
    </row>
    <row r="856" spans="1:13">
      <c r="A856" s="161" t="str">
        <f>VLOOKUP(C856,품목코드!$B$2:$C$293,2,FALSE)</f>
        <v>AS-AHN-00001</v>
      </c>
      <c r="B856" s="177" t="s">
        <v>944</v>
      </c>
      <c r="C856" s="159" t="s">
        <v>971</v>
      </c>
      <c r="D856" s="138" t="s">
        <v>972</v>
      </c>
      <c r="E856" s="159" t="s">
        <v>963</v>
      </c>
      <c r="F856" s="179">
        <v>13455000</v>
      </c>
      <c r="G856" s="172">
        <v>2024</v>
      </c>
      <c r="H856" s="164">
        <f t="shared" ca="1" si="99"/>
        <v>45561</v>
      </c>
      <c r="I856" s="161">
        <f t="shared" ca="1" si="98"/>
        <v>25</v>
      </c>
      <c r="J856" s="165">
        <f t="shared" ca="1" si="101"/>
        <v>336375000</v>
      </c>
      <c r="K856" s="164">
        <f t="shared" ca="1" si="102"/>
        <v>45555</v>
      </c>
      <c r="L856" s="164">
        <f t="shared" ca="1" si="100"/>
        <v>45564</v>
      </c>
      <c r="M856" s="161">
        <f t="shared" ca="1" si="103"/>
        <v>9</v>
      </c>
    </row>
    <row r="857" spans="1:13">
      <c r="A857" s="161" t="str">
        <f>VLOOKUP(C857,품목코드!$B$2:$C$293,2,FALSE)</f>
        <v>AI-AEB-00001</v>
      </c>
      <c r="B857" s="177" t="s">
        <v>944</v>
      </c>
      <c r="C857" s="159" t="s">
        <v>288</v>
      </c>
      <c r="D857" s="138" t="s">
        <v>973</v>
      </c>
      <c r="E857" s="159" t="s">
        <v>50</v>
      </c>
      <c r="F857" s="179">
        <v>5220</v>
      </c>
      <c r="G857" s="172">
        <v>2024</v>
      </c>
      <c r="H857" s="164">
        <f t="shared" ca="1" si="99"/>
        <v>45580</v>
      </c>
      <c r="I857" s="161">
        <f t="shared" ca="1" si="98"/>
        <v>30</v>
      </c>
      <c r="J857" s="165">
        <f t="shared" ca="1" si="101"/>
        <v>156600</v>
      </c>
      <c r="K857" s="164">
        <f t="shared" ca="1" si="102"/>
        <v>45576</v>
      </c>
      <c r="L857" s="164">
        <f t="shared" ca="1" si="100"/>
        <v>45600</v>
      </c>
      <c r="M857" s="161">
        <f t="shared" ca="1" si="103"/>
        <v>24</v>
      </c>
    </row>
    <row r="858" spans="1:13">
      <c r="A858" s="161" t="str">
        <f>VLOOKUP(C858,품목코드!$B$2:$C$293,2,FALSE)</f>
        <v>AG-AJE-00001</v>
      </c>
      <c r="B858" s="177" t="s">
        <v>944</v>
      </c>
      <c r="C858" s="159" t="s">
        <v>974</v>
      </c>
      <c r="D858" s="138" t="s">
        <v>975</v>
      </c>
      <c r="E858" s="159" t="s">
        <v>68</v>
      </c>
      <c r="F858" s="179">
        <v>475640</v>
      </c>
      <c r="G858" s="172">
        <v>2024</v>
      </c>
      <c r="H858" s="164">
        <f t="shared" ca="1" si="99"/>
        <v>45622</v>
      </c>
      <c r="I858" s="161">
        <f t="shared" ca="1" si="98"/>
        <v>7</v>
      </c>
      <c r="J858" s="165">
        <f t="shared" ca="1" si="101"/>
        <v>3329480</v>
      </c>
      <c r="K858" s="164">
        <f t="shared" ca="1" si="102"/>
        <v>45615</v>
      </c>
      <c r="L858" s="164">
        <f t="shared" ca="1" si="100"/>
        <v>45690</v>
      </c>
      <c r="M858" s="161">
        <f t="shared" ca="1" si="103"/>
        <v>75</v>
      </c>
    </row>
    <row r="859" spans="1:13">
      <c r="A859" s="161" t="str">
        <f>VLOOKUP(C859,품목코드!$B$2:$C$293,2,FALSE)</f>
        <v>AJ-AEC-00001</v>
      </c>
      <c r="B859" s="177" t="s">
        <v>976</v>
      </c>
      <c r="C859" s="159" t="s">
        <v>977</v>
      </c>
      <c r="D859" s="138" t="s">
        <v>978</v>
      </c>
      <c r="E859" s="159" t="s">
        <v>50</v>
      </c>
      <c r="F859" s="179">
        <v>440</v>
      </c>
      <c r="G859" s="172">
        <v>2024</v>
      </c>
      <c r="H859" s="164">
        <f t="shared" ca="1" si="99"/>
        <v>45482</v>
      </c>
      <c r="I859" s="161">
        <f t="shared" ca="1" si="98"/>
        <v>24</v>
      </c>
      <c r="J859" s="165">
        <f t="shared" ca="1" si="101"/>
        <v>10560</v>
      </c>
      <c r="K859" s="164">
        <f t="shared" ca="1" si="102"/>
        <v>45472</v>
      </c>
      <c r="L859" s="164">
        <f t="shared" ca="1" si="100"/>
        <v>45591</v>
      </c>
      <c r="M859" s="161">
        <f t="shared" ca="1" si="103"/>
        <v>119</v>
      </c>
    </row>
    <row r="860" spans="1:13">
      <c r="A860" s="161" t="str">
        <f>VLOOKUP(C860,품목코드!$B$2:$C$293,2,FALSE)</f>
        <v>AJ-AED-00001</v>
      </c>
      <c r="B860" s="177" t="s">
        <v>976</v>
      </c>
      <c r="C860" s="159" t="s">
        <v>979</v>
      </c>
      <c r="D860" s="138" t="s">
        <v>980</v>
      </c>
      <c r="E860" s="159" t="s">
        <v>50</v>
      </c>
      <c r="F860" s="179">
        <v>2900</v>
      </c>
      <c r="G860" s="172">
        <v>2024</v>
      </c>
      <c r="H860" s="164">
        <f t="shared" ca="1" si="99"/>
        <v>45478</v>
      </c>
      <c r="I860" s="161">
        <f t="shared" ca="1" si="98"/>
        <v>45</v>
      </c>
      <c r="J860" s="165">
        <f t="shared" ca="1" si="101"/>
        <v>130500</v>
      </c>
      <c r="K860" s="164">
        <f t="shared" ca="1" si="102"/>
        <v>45466</v>
      </c>
      <c r="L860" s="164">
        <f t="shared" ca="1" si="100"/>
        <v>45639</v>
      </c>
      <c r="M860" s="161">
        <f t="shared" ca="1" si="103"/>
        <v>173</v>
      </c>
    </row>
    <row r="861" spans="1:13">
      <c r="A861" s="161" t="str">
        <f>VLOOKUP(C861,품목코드!$B$2:$C$293,2,FALSE)</f>
        <v>AJ-AEE-00001</v>
      </c>
      <c r="B861" s="177" t="s">
        <v>976</v>
      </c>
      <c r="C861" s="159" t="s">
        <v>295</v>
      </c>
      <c r="D861" s="138" t="s">
        <v>981</v>
      </c>
      <c r="E861" s="159" t="s">
        <v>50</v>
      </c>
      <c r="F861" s="179">
        <v>921</v>
      </c>
      <c r="G861" s="172">
        <v>2024</v>
      </c>
      <c r="H861" s="164">
        <f t="shared" ca="1" si="99"/>
        <v>45469</v>
      </c>
      <c r="I861" s="161">
        <f t="shared" ca="1" si="98"/>
        <v>22</v>
      </c>
      <c r="J861" s="165">
        <f t="shared" ca="1" si="101"/>
        <v>20262</v>
      </c>
      <c r="K861" s="164">
        <f t="shared" ca="1" si="102"/>
        <v>45466</v>
      </c>
      <c r="L861" s="164">
        <f t="shared" ca="1" si="100"/>
        <v>45501</v>
      </c>
      <c r="M861" s="161">
        <f t="shared" ca="1" si="103"/>
        <v>35</v>
      </c>
    </row>
    <row r="862" spans="1:13">
      <c r="A862" s="161" t="str">
        <f>VLOOKUP(C862,품목코드!$B$2:$C$293,2,FALSE)</f>
        <v>AU-AJI-00001</v>
      </c>
      <c r="B862" s="177" t="s">
        <v>976</v>
      </c>
      <c r="C862" s="159" t="s">
        <v>982</v>
      </c>
      <c r="D862" s="138" t="s">
        <v>983</v>
      </c>
      <c r="E862" s="159" t="s">
        <v>50</v>
      </c>
      <c r="F862" s="179">
        <v>910</v>
      </c>
      <c r="G862" s="172">
        <v>2024</v>
      </c>
      <c r="H862" s="164">
        <f t="shared" ca="1" si="99"/>
        <v>45446</v>
      </c>
      <c r="I862" s="161">
        <f t="shared" ca="1" si="98"/>
        <v>2</v>
      </c>
      <c r="J862" s="165">
        <f t="shared" ca="1" si="101"/>
        <v>1820</v>
      </c>
      <c r="K862" s="164">
        <f t="shared" ca="1" si="102"/>
        <v>45420</v>
      </c>
      <c r="L862" s="164">
        <f t="shared" ca="1" si="100"/>
        <v>45494</v>
      </c>
      <c r="M862" s="161">
        <f t="shared" ca="1" si="103"/>
        <v>74</v>
      </c>
    </row>
    <row r="863" spans="1:13">
      <c r="A863" s="161" t="str">
        <f>VLOOKUP(C863,품목코드!$B$2:$C$293,2,FALSE)</f>
        <v>AJ-AEG-00001</v>
      </c>
      <c r="B863" s="177" t="s">
        <v>976</v>
      </c>
      <c r="C863" s="159" t="s">
        <v>984</v>
      </c>
      <c r="D863" s="138" t="s">
        <v>985</v>
      </c>
      <c r="E863" s="159" t="s">
        <v>50</v>
      </c>
      <c r="F863" s="179">
        <v>23450</v>
      </c>
      <c r="G863" s="172">
        <v>2024</v>
      </c>
      <c r="H863" s="164">
        <f t="shared" ca="1" si="99"/>
        <v>45540</v>
      </c>
      <c r="I863" s="161">
        <f t="shared" ca="1" si="98"/>
        <v>11</v>
      </c>
      <c r="J863" s="165">
        <f t="shared" ca="1" si="101"/>
        <v>257950</v>
      </c>
      <c r="K863" s="164">
        <f t="shared" ca="1" si="102"/>
        <v>45520</v>
      </c>
      <c r="L863" s="164">
        <f t="shared" ca="1" si="100"/>
        <v>45542</v>
      </c>
      <c r="M863" s="161">
        <f t="shared" ca="1" si="103"/>
        <v>22</v>
      </c>
    </row>
    <row r="864" spans="1:13">
      <c r="A864" s="161" t="str">
        <f>VLOOKUP(C864,품목코드!$B$2:$C$293,2,FALSE)</f>
        <v>AU-AJK-00001</v>
      </c>
      <c r="B864" s="177" t="s">
        <v>976</v>
      </c>
      <c r="C864" s="159" t="s">
        <v>986</v>
      </c>
      <c r="D864" s="138" t="s">
        <v>987</v>
      </c>
      <c r="E864" s="159" t="s">
        <v>50</v>
      </c>
      <c r="F864" s="179">
        <v>790</v>
      </c>
      <c r="G864" s="172">
        <v>2024</v>
      </c>
      <c r="H864" s="164">
        <f t="shared" ca="1" si="99"/>
        <v>45648</v>
      </c>
      <c r="I864" s="161">
        <f t="shared" ca="1" si="98"/>
        <v>48</v>
      </c>
      <c r="J864" s="165">
        <f t="shared" ca="1" si="101"/>
        <v>37920</v>
      </c>
      <c r="K864" s="164">
        <f t="shared" ca="1" si="102"/>
        <v>45632</v>
      </c>
      <c r="L864" s="164">
        <f t="shared" ca="1" si="100"/>
        <v>45653</v>
      </c>
      <c r="M864" s="161">
        <f t="shared" ca="1" si="103"/>
        <v>21</v>
      </c>
    </row>
    <row r="865" spans="1:13">
      <c r="A865" s="161" t="str">
        <f>VLOOKUP(C865,품목코드!$B$2:$C$293,2,FALSE)</f>
        <v>AJ-AEI-00001</v>
      </c>
      <c r="B865" s="177" t="s">
        <v>976</v>
      </c>
      <c r="C865" s="159" t="s">
        <v>988</v>
      </c>
      <c r="D865" s="138" t="s">
        <v>989</v>
      </c>
      <c r="E865" s="159" t="s">
        <v>16</v>
      </c>
      <c r="F865" s="179">
        <v>18377</v>
      </c>
      <c r="G865" s="172">
        <v>2024</v>
      </c>
      <c r="H865" s="164">
        <f t="shared" ca="1" si="99"/>
        <v>45347</v>
      </c>
      <c r="I865" s="161">
        <f t="shared" ca="1" si="98"/>
        <v>41</v>
      </c>
      <c r="J865" s="165">
        <f t="shared" ca="1" si="101"/>
        <v>753457</v>
      </c>
      <c r="K865" s="164">
        <f t="shared" ca="1" si="102"/>
        <v>45335</v>
      </c>
      <c r="L865" s="164">
        <f t="shared" ca="1" si="100"/>
        <v>45360</v>
      </c>
      <c r="M865" s="161">
        <f t="shared" ca="1" si="103"/>
        <v>25</v>
      </c>
    </row>
    <row r="866" spans="1:13">
      <c r="A866" s="161" t="str">
        <f>VLOOKUP(C866,품목코드!$B$2:$C$293,2,FALSE)</f>
        <v>AJ-AEJ-00001</v>
      </c>
      <c r="B866" s="177" t="s">
        <v>976</v>
      </c>
      <c r="C866" s="159" t="s">
        <v>990</v>
      </c>
      <c r="D866" s="138" t="s">
        <v>991</v>
      </c>
      <c r="E866" s="159" t="s">
        <v>50</v>
      </c>
      <c r="F866" s="179">
        <v>3300</v>
      </c>
      <c r="G866" s="172">
        <v>2024</v>
      </c>
      <c r="H866" s="164">
        <f t="shared" ca="1" si="99"/>
        <v>45343</v>
      </c>
      <c r="I866" s="161">
        <f t="shared" ca="1" si="98"/>
        <v>47</v>
      </c>
      <c r="J866" s="165">
        <f t="shared" ca="1" si="101"/>
        <v>155100</v>
      </c>
      <c r="K866" s="164">
        <f t="shared" ca="1" si="102"/>
        <v>45317</v>
      </c>
      <c r="L866" s="164">
        <f t="shared" ca="1" si="100"/>
        <v>45401</v>
      </c>
      <c r="M866" s="161">
        <f t="shared" ca="1" si="103"/>
        <v>84</v>
      </c>
    </row>
    <row r="867" spans="1:13">
      <c r="A867" s="161" t="str">
        <f>VLOOKUP(C867,품목코드!$B$2:$C$293,2,FALSE)</f>
        <v>AJ-AHO-00001</v>
      </c>
      <c r="B867" s="177" t="s">
        <v>976</v>
      </c>
      <c r="C867" s="159" t="s">
        <v>992</v>
      </c>
      <c r="D867" s="138" t="s">
        <v>993</v>
      </c>
      <c r="E867" s="159" t="s">
        <v>930</v>
      </c>
      <c r="F867" s="179">
        <v>21500</v>
      </c>
      <c r="G867" s="172">
        <v>2024</v>
      </c>
      <c r="H867" s="164">
        <f t="shared" ca="1" si="99"/>
        <v>45508</v>
      </c>
      <c r="I867" s="161">
        <f t="shared" ca="1" si="98"/>
        <v>26</v>
      </c>
      <c r="J867" s="165">
        <f t="shared" ca="1" si="101"/>
        <v>559000</v>
      </c>
      <c r="K867" s="164">
        <f t="shared" ca="1" si="102"/>
        <v>45489</v>
      </c>
      <c r="L867" s="164">
        <f t="shared" ca="1" si="100"/>
        <v>45590</v>
      </c>
      <c r="M867" s="161">
        <f t="shared" ca="1" si="103"/>
        <v>101</v>
      </c>
    </row>
    <row r="868" spans="1:13">
      <c r="A868" s="161" t="str">
        <f>VLOOKUP(C868,품목코드!$B$2:$C$293,2,FALSE)</f>
        <v>AJ-AEL-00001</v>
      </c>
      <c r="B868" s="177" t="s">
        <v>976</v>
      </c>
      <c r="C868" s="159" t="s">
        <v>309</v>
      </c>
      <c r="D868" s="138" t="s">
        <v>994</v>
      </c>
      <c r="E868" s="159" t="s">
        <v>963</v>
      </c>
      <c r="F868" s="179">
        <v>14600000</v>
      </c>
      <c r="G868" s="172">
        <v>2024</v>
      </c>
      <c r="H868" s="164">
        <f t="shared" ca="1" si="99"/>
        <v>45391</v>
      </c>
      <c r="I868" s="161">
        <f t="shared" ca="1" si="98"/>
        <v>47</v>
      </c>
      <c r="J868" s="165">
        <f t="shared" ca="1" si="101"/>
        <v>686200000</v>
      </c>
      <c r="K868" s="164">
        <f t="shared" ca="1" si="102"/>
        <v>45383</v>
      </c>
      <c r="L868" s="164">
        <f t="shared" ca="1" si="100"/>
        <v>45408</v>
      </c>
      <c r="M868" s="161">
        <f t="shared" ca="1" si="103"/>
        <v>25</v>
      </c>
    </row>
    <row r="869" spans="1:13">
      <c r="A869" s="161" t="str">
        <f>VLOOKUP(C869,품목코드!$B$2:$C$293,2,FALSE)</f>
        <v>AJ-AEM-00001</v>
      </c>
      <c r="B869" s="177" t="s">
        <v>976</v>
      </c>
      <c r="C869" s="159" t="s">
        <v>995</v>
      </c>
      <c r="D869" s="138" t="s">
        <v>996</v>
      </c>
      <c r="E869" s="159" t="s">
        <v>963</v>
      </c>
      <c r="F869" s="179">
        <v>133700</v>
      </c>
      <c r="G869" s="172">
        <v>2024</v>
      </c>
      <c r="H869" s="164">
        <f t="shared" ca="1" si="99"/>
        <v>45562</v>
      </c>
      <c r="I869" s="161">
        <f t="shared" ca="1" si="98"/>
        <v>22</v>
      </c>
      <c r="J869" s="165">
        <f t="shared" ca="1" si="101"/>
        <v>2941400</v>
      </c>
      <c r="K869" s="164">
        <f t="shared" ca="1" si="102"/>
        <v>45532</v>
      </c>
      <c r="L869" s="164">
        <f t="shared" ca="1" si="100"/>
        <v>45636</v>
      </c>
      <c r="M869" s="161">
        <f t="shared" ca="1" si="103"/>
        <v>104</v>
      </c>
    </row>
    <row r="870" spans="1:13">
      <c r="A870" s="161" t="str">
        <f>VLOOKUP(C870,품목코드!$B$2:$C$293,2,FALSE)</f>
        <v>AJ-AEN-00001</v>
      </c>
      <c r="B870" s="177" t="s">
        <v>976</v>
      </c>
      <c r="C870" s="159" t="s">
        <v>313</v>
      </c>
      <c r="D870" s="138" t="s">
        <v>997</v>
      </c>
      <c r="E870" s="159" t="s">
        <v>963</v>
      </c>
      <c r="F870" s="179">
        <v>82857</v>
      </c>
      <c r="G870" s="172">
        <v>2024</v>
      </c>
      <c r="H870" s="164">
        <f t="shared" ca="1" si="99"/>
        <v>45585</v>
      </c>
      <c r="I870" s="161">
        <f t="shared" ca="1" si="98"/>
        <v>40</v>
      </c>
      <c r="J870" s="165">
        <f t="shared" ca="1" si="101"/>
        <v>3314280</v>
      </c>
      <c r="K870" s="164">
        <f t="shared" ca="1" si="102"/>
        <v>45585</v>
      </c>
      <c r="L870" s="164">
        <f t="shared" ca="1" si="100"/>
        <v>45588</v>
      </c>
      <c r="M870" s="161">
        <f t="shared" ca="1" si="103"/>
        <v>3</v>
      </c>
    </row>
    <row r="871" spans="1:13">
      <c r="A871" s="161" t="str">
        <f>VLOOKUP(C871,품목코드!$B$2:$C$293,2,FALSE)</f>
        <v>AJ-AEO-00001</v>
      </c>
      <c r="B871" s="177" t="s">
        <v>976</v>
      </c>
      <c r="C871" s="159" t="s">
        <v>315</v>
      </c>
      <c r="D871" s="138" t="s">
        <v>998</v>
      </c>
      <c r="E871" s="159" t="s">
        <v>68</v>
      </c>
      <c r="F871" s="179">
        <v>1900</v>
      </c>
      <c r="G871" s="172">
        <v>2024</v>
      </c>
      <c r="H871" s="164">
        <f t="shared" ca="1" si="99"/>
        <v>45372</v>
      </c>
      <c r="I871" s="161">
        <f t="shared" ca="1" si="98"/>
        <v>7</v>
      </c>
      <c r="J871" s="165">
        <f t="shared" ca="1" si="101"/>
        <v>13300</v>
      </c>
      <c r="K871" s="164">
        <f t="shared" ca="1" si="102"/>
        <v>45363</v>
      </c>
      <c r="L871" s="164">
        <f t="shared" ca="1" si="100"/>
        <v>45513</v>
      </c>
      <c r="M871" s="161">
        <f t="shared" ca="1" si="103"/>
        <v>150</v>
      </c>
    </row>
    <row r="872" spans="1:13">
      <c r="A872" s="161" t="str">
        <f>VLOOKUP(C872,품목코드!$B$2:$C$293,2,FALSE)</f>
        <v>AJ-AEP-00001</v>
      </c>
      <c r="B872" s="177" t="s">
        <v>976</v>
      </c>
      <c r="C872" s="159" t="s">
        <v>317</v>
      </c>
      <c r="D872" s="138" t="s">
        <v>999</v>
      </c>
      <c r="E872" s="159" t="s">
        <v>68</v>
      </c>
      <c r="F872" s="179">
        <v>115000</v>
      </c>
      <c r="G872" s="172">
        <v>2024</v>
      </c>
      <c r="H872" s="164">
        <f t="shared" ca="1" si="99"/>
        <v>45577</v>
      </c>
      <c r="I872" s="161">
        <f t="shared" ca="1" si="98"/>
        <v>14</v>
      </c>
      <c r="J872" s="165">
        <f t="shared" ca="1" si="101"/>
        <v>1610000</v>
      </c>
      <c r="K872" s="164">
        <f t="shared" ca="1" si="102"/>
        <v>45563</v>
      </c>
      <c r="L872" s="164">
        <f t="shared" ca="1" si="100"/>
        <v>45622</v>
      </c>
      <c r="M872" s="161">
        <f t="shared" ca="1" si="103"/>
        <v>59</v>
      </c>
    </row>
    <row r="873" spans="1:13">
      <c r="A873" s="161" t="str">
        <f>VLOOKUP(C873,품목코드!$B$2:$C$293,2,FALSE)</f>
        <v>AJ-AEQ-00001</v>
      </c>
      <c r="B873" s="159" t="s">
        <v>1000</v>
      </c>
      <c r="C873" s="159" t="s">
        <v>319</v>
      </c>
      <c r="D873" s="138" t="s">
        <v>1001</v>
      </c>
      <c r="E873" s="159" t="s">
        <v>963</v>
      </c>
      <c r="F873" s="179">
        <v>21000</v>
      </c>
      <c r="G873" s="172">
        <v>2024</v>
      </c>
      <c r="H873" s="164">
        <f t="shared" ca="1" si="99"/>
        <v>45468</v>
      </c>
      <c r="I873" s="161">
        <f t="shared" ca="1" si="98"/>
        <v>34</v>
      </c>
      <c r="J873" s="165">
        <f t="shared" ca="1" si="101"/>
        <v>714000</v>
      </c>
      <c r="K873" s="164">
        <f t="shared" ca="1" si="102"/>
        <v>45463</v>
      </c>
      <c r="L873" s="164">
        <f t="shared" ca="1" si="100"/>
        <v>45629</v>
      </c>
      <c r="M873" s="161">
        <f t="shared" ca="1" si="103"/>
        <v>166</v>
      </c>
    </row>
    <row r="874" spans="1:13">
      <c r="A874" s="161" t="str">
        <f>VLOOKUP(C874,품목코드!$B$2:$C$293,2,FALSE)</f>
        <v>AF-ACR-00001</v>
      </c>
      <c r="B874" s="177" t="s">
        <v>1002</v>
      </c>
      <c r="C874" s="159" t="s">
        <v>183</v>
      </c>
      <c r="D874" s="138" t="s">
        <v>1003</v>
      </c>
      <c r="E874" s="159" t="s">
        <v>208</v>
      </c>
      <c r="F874" s="179">
        <v>90</v>
      </c>
      <c r="G874" s="172">
        <v>2024</v>
      </c>
      <c r="H874" s="164">
        <f t="shared" ca="1" si="99"/>
        <v>45492</v>
      </c>
      <c r="I874" s="161">
        <f t="shared" ca="1" si="98"/>
        <v>3</v>
      </c>
      <c r="J874" s="165">
        <f t="shared" ca="1" si="101"/>
        <v>270</v>
      </c>
      <c r="K874" s="164">
        <f t="shared" ca="1" si="102"/>
        <v>45478</v>
      </c>
      <c r="L874" s="164">
        <f t="shared" ca="1" si="100"/>
        <v>45545</v>
      </c>
      <c r="M874" s="161">
        <f t="shared" ca="1" si="103"/>
        <v>67</v>
      </c>
    </row>
    <row r="875" spans="1:13">
      <c r="A875" s="161" t="str">
        <f>VLOOKUP(C875,품목코드!$B$2:$C$293,2,FALSE)</f>
        <v>AF-AJU-00001</v>
      </c>
      <c r="B875" s="177" t="s">
        <v>1002</v>
      </c>
      <c r="C875" s="159" t="s">
        <v>1004</v>
      </c>
      <c r="D875" s="138" t="s">
        <v>1005</v>
      </c>
      <c r="E875" s="159" t="s">
        <v>208</v>
      </c>
      <c r="F875" s="179">
        <v>500</v>
      </c>
      <c r="G875" s="172">
        <v>2024</v>
      </c>
      <c r="H875" s="164">
        <f t="shared" ca="1" si="99"/>
        <v>45429</v>
      </c>
      <c r="I875" s="161">
        <f t="shared" ca="1" si="98"/>
        <v>28</v>
      </c>
      <c r="J875" s="165">
        <f t="shared" ca="1" si="101"/>
        <v>14000</v>
      </c>
      <c r="K875" s="164">
        <f t="shared" ca="1" si="102"/>
        <v>45401</v>
      </c>
      <c r="L875" s="164">
        <f t="shared" ca="1" si="100"/>
        <v>45572</v>
      </c>
      <c r="M875" s="161">
        <f t="shared" ca="1" si="103"/>
        <v>171</v>
      </c>
    </row>
    <row r="876" spans="1:13">
      <c r="A876" s="161" t="str">
        <f>VLOOKUP(C876,품목코드!$B$2:$C$293,2,FALSE)</f>
        <v>AF-AJV-00001</v>
      </c>
      <c r="B876" s="177" t="s">
        <v>1002</v>
      </c>
      <c r="C876" s="159" t="s">
        <v>1006</v>
      </c>
      <c r="D876" s="138" t="s">
        <v>1007</v>
      </c>
      <c r="E876" s="159" t="s">
        <v>208</v>
      </c>
      <c r="F876" s="179">
        <v>1100</v>
      </c>
      <c r="G876" s="172">
        <v>2024</v>
      </c>
      <c r="H876" s="164">
        <f t="shared" ca="1" si="99"/>
        <v>45468</v>
      </c>
      <c r="I876" s="161">
        <f t="shared" ca="1" si="98"/>
        <v>17</v>
      </c>
      <c r="J876" s="165">
        <f t="shared" ca="1" si="101"/>
        <v>18700</v>
      </c>
      <c r="K876" s="164">
        <f t="shared" ca="1" si="102"/>
        <v>45461</v>
      </c>
      <c r="L876" s="164">
        <f t="shared" ca="1" si="100"/>
        <v>45466</v>
      </c>
      <c r="M876" s="161">
        <f t="shared" ca="1" si="103"/>
        <v>5</v>
      </c>
    </row>
    <row r="877" spans="1:13">
      <c r="A877" s="161" t="str">
        <f>VLOOKUP(C877,품목코드!$B$2:$C$293,2,FALSE)</f>
        <v>AF-ACU-00001</v>
      </c>
      <c r="B877" s="177" t="s">
        <v>1002</v>
      </c>
      <c r="C877" s="159" t="s">
        <v>189</v>
      </c>
      <c r="D877" s="138" t="s">
        <v>1008</v>
      </c>
      <c r="E877" s="159" t="s">
        <v>157</v>
      </c>
      <c r="F877" s="179">
        <v>45000</v>
      </c>
      <c r="G877" s="172">
        <v>2024</v>
      </c>
      <c r="H877" s="164">
        <f t="shared" ca="1" si="99"/>
        <v>45577</v>
      </c>
      <c r="I877" s="161">
        <f t="shared" ca="1" si="98"/>
        <v>5</v>
      </c>
      <c r="J877" s="165">
        <f t="shared" ca="1" si="101"/>
        <v>225000</v>
      </c>
      <c r="K877" s="164">
        <f t="shared" ca="1" si="102"/>
        <v>45557</v>
      </c>
      <c r="L877" s="164">
        <f t="shared" ca="1" si="100"/>
        <v>45638</v>
      </c>
      <c r="M877" s="161">
        <f t="shared" ca="1" si="103"/>
        <v>81</v>
      </c>
    </row>
    <row r="878" spans="1:13">
      <c r="A878" s="161" t="str">
        <f>VLOOKUP(C878,품목코드!$B$2:$C$293,2,FALSE)</f>
        <v>AF-ACV-00001</v>
      </c>
      <c r="B878" s="177" t="s">
        <v>1002</v>
      </c>
      <c r="C878" s="159" t="s">
        <v>191</v>
      </c>
      <c r="D878" s="138" t="s">
        <v>1009</v>
      </c>
      <c r="E878" s="159" t="s">
        <v>139</v>
      </c>
      <c r="F878" s="179">
        <v>10000</v>
      </c>
      <c r="G878" s="172">
        <v>2024</v>
      </c>
      <c r="H878" s="164">
        <f t="shared" ca="1" si="99"/>
        <v>45434</v>
      </c>
      <c r="I878" s="161">
        <f t="shared" ca="1" si="98"/>
        <v>19</v>
      </c>
      <c r="J878" s="165">
        <f t="shared" ca="1" si="101"/>
        <v>190000</v>
      </c>
      <c r="K878" s="164">
        <f t="shared" ca="1" si="102"/>
        <v>45428</v>
      </c>
      <c r="L878" s="164">
        <f t="shared" ca="1" si="100"/>
        <v>45530</v>
      </c>
      <c r="M878" s="161">
        <f t="shared" ca="1" si="103"/>
        <v>102</v>
      </c>
    </row>
    <row r="879" spans="1:13">
      <c r="A879" s="161" t="str">
        <f>VLOOKUP(C879,품목코드!$B$2:$C$293,2,FALSE)</f>
        <v>AF-ACX-00001</v>
      </c>
      <c r="B879" s="177" t="s">
        <v>1002</v>
      </c>
      <c r="C879" s="159" t="s">
        <v>1011</v>
      </c>
      <c r="D879" s="138" t="s">
        <v>1012</v>
      </c>
      <c r="E879" s="159" t="s">
        <v>157</v>
      </c>
      <c r="F879" s="179">
        <v>39000</v>
      </c>
      <c r="G879" s="172">
        <v>2024</v>
      </c>
      <c r="H879" s="164">
        <f t="shared" ca="1" si="99"/>
        <v>45352</v>
      </c>
      <c r="I879" s="161">
        <f t="shared" ca="1" si="98"/>
        <v>41</v>
      </c>
      <c r="J879" s="165">
        <f t="shared" ca="1" si="101"/>
        <v>1599000</v>
      </c>
      <c r="K879" s="164">
        <f t="shared" ca="1" si="102"/>
        <v>45350</v>
      </c>
      <c r="L879" s="164">
        <f t="shared" ca="1" si="100"/>
        <v>45487</v>
      </c>
      <c r="M879" s="161">
        <f t="shared" ca="1" si="103"/>
        <v>137</v>
      </c>
    </row>
    <row r="880" spans="1:13">
      <c r="A880" s="161" t="str">
        <f>VLOOKUP(C880,품목코드!$B$2:$C$293,2,FALSE)</f>
        <v>AF-ACW-00001</v>
      </c>
      <c r="B880" s="177" t="s">
        <v>1002</v>
      </c>
      <c r="C880" s="159" t="s">
        <v>198</v>
      </c>
      <c r="D880" s="138" t="s">
        <v>1258</v>
      </c>
      <c r="E880" s="159" t="s">
        <v>157</v>
      </c>
      <c r="F880" s="179">
        <v>31000</v>
      </c>
      <c r="G880" s="172">
        <v>2024</v>
      </c>
      <c r="H880" s="164">
        <f t="shared" ca="1" si="99"/>
        <v>45429</v>
      </c>
      <c r="I880" s="161">
        <f t="shared" ca="1" si="98"/>
        <v>23</v>
      </c>
      <c r="J880" s="165">
        <f t="shared" ca="1" si="101"/>
        <v>713000</v>
      </c>
      <c r="K880" s="164">
        <f t="shared" ca="1" si="102"/>
        <v>45404</v>
      </c>
      <c r="L880" s="164">
        <f t="shared" ca="1" si="100"/>
        <v>45559</v>
      </c>
      <c r="M880" s="161">
        <f t="shared" ca="1" si="103"/>
        <v>155</v>
      </c>
    </row>
    <row r="881" spans="1:13">
      <c r="A881" s="161" t="str">
        <f>VLOOKUP(C881,품목코드!$B$2:$C$293,2,FALSE)</f>
        <v>AF-ACZ-00001</v>
      </c>
      <c r="B881" s="177" t="s">
        <v>1002</v>
      </c>
      <c r="C881" s="159" t="s">
        <v>1016</v>
      </c>
      <c r="D881" s="138" t="s">
        <v>1017</v>
      </c>
      <c r="E881" s="159" t="s">
        <v>208</v>
      </c>
      <c r="F881" s="179">
        <v>2860</v>
      </c>
      <c r="G881" s="172">
        <v>2024</v>
      </c>
      <c r="H881" s="164">
        <f t="shared" ca="1" si="99"/>
        <v>45406</v>
      </c>
      <c r="I881" s="161">
        <f t="shared" ca="1" si="98"/>
        <v>21</v>
      </c>
      <c r="J881" s="165">
        <f t="shared" ca="1" si="101"/>
        <v>60060</v>
      </c>
      <c r="K881" s="164">
        <f t="shared" ca="1" si="102"/>
        <v>45383</v>
      </c>
      <c r="L881" s="164">
        <f t="shared" ca="1" si="100"/>
        <v>45392</v>
      </c>
      <c r="M881" s="161">
        <f t="shared" ca="1" si="103"/>
        <v>9</v>
      </c>
    </row>
    <row r="882" spans="1:13">
      <c r="A882" s="161" t="str">
        <f>VLOOKUP(C882,품목코드!$B$2:$C$293,2,FALSE)</f>
        <v>AF-ADB-00001</v>
      </c>
      <c r="B882" s="177" t="s">
        <v>1002</v>
      </c>
      <c r="C882" s="159" t="s">
        <v>211</v>
      </c>
      <c r="D882" s="138" t="s">
        <v>1021</v>
      </c>
      <c r="E882" s="159" t="s">
        <v>213</v>
      </c>
      <c r="F882" s="179">
        <v>87980</v>
      </c>
      <c r="G882" s="172">
        <v>2024</v>
      </c>
      <c r="H882" s="164">
        <f t="shared" ca="1" si="99"/>
        <v>45415</v>
      </c>
      <c r="I882" s="161">
        <f t="shared" ca="1" si="98"/>
        <v>37</v>
      </c>
      <c r="J882" s="165">
        <f t="shared" ca="1" si="101"/>
        <v>3255260</v>
      </c>
      <c r="K882" s="164">
        <f t="shared" ca="1" si="102"/>
        <v>45387</v>
      </c>
      <c r="L882" s="164">
        <f t="shared" ca="1" si="100"/>
        <v>45513</v>
      </c>
      <c r="M882" s="161">
        <f t="shared" ca="1" si="103"/>
        <v>126</v>
      </c>
    </row>
    <row r="883" spans="1:13">
      <c r="A883" s="161" t="str">
        <f>VLOOKUP(C883,품목코드!$B$2:$C$293,2,FALSE)</f>
        <v>AF-ADC-00001</v>
      </c>
      <c r="B883" s="177" t="s">
        <v>1002</v>
      </c>
      <c r="C883" s="159" t="s">
        <v>214</v>
      </c>
      <c r="D883" s="138" t="s">
        <v>1022</v>
      </c>
      <c r="E883" s="159" t="s">
        <v>1023</v>
      </c>
      <c r="F883" s="179">
        <v>10900</v>
      </c>
      <c r="G883" s="172">
        <v>2024</v>
      </c>
      <c r="H883" s="164">
        <f t="shared" ca="1" si="99"/>
        <v>45451</v>
      </c>
      <c r="I883" s="161">
        <f t="shared" ca="1" si="98"/>
        <v>25</v>
      </c>
      <c r="J883" s="165">
        <f t="shared" ca="1" si="101"/>
        <v>272500</v>
      </c>
      <c r="K883" s="164">
        <f t="shared" ca="1" si="102"/>
        <v>45449</v>
      </c>
      <c r="L883" s="164">
        <f t="shared" ca="1" si="100"/>
        <v>45599</v>
      </c>
      <c r="M883" s="161">
        <f t="shared" ca="1" si="103"/>
        <v>150</v>
      </c>
    </row>
    <row r="884" spans="1:13">
      <c r="A884" s="161" t="str">
        <f>VLOOKUP(C884,품목코드!$B$2:$C$293,2,FALSE)</f>
        <v>AF-ADD-00001</v>
      </c>
      <c r="B884" s="177" t="s">
        <v>1002</v>
      </c>
      <c r="C884" s="159" t="s">
        <v>216</v>
      </c>
      <c r="D884" s="138" t="s">
        <v>1024</v>
      </c>
      <c r="E884" s="159" t="s">
        <v>157</v>
      </c>
      <c r="F884" s="179">
        <v>9530</v>
      </c>
      <c r="G884" s="172">
        <v>2024</v>
      </c>
      <c r="H884" s="164">
        <f t="shared" ca="1" si="99"/>
        <v>45402</v>
      </c>
      <c r="I884" s="161">
        <f t="shared" ca="1" si="98"/>
        <v>10</v>
      </c>
      <c r="J884" s="165">
        <f t="shared" ca="1" si="101"/>
        <v>95300</v>
      </c>
      <c r="K884" s="164">
        <f t="shared" ca="1" si="102"/>
        <v>45383</v>
      </c>
      <c r="L884" s="164">
        <f t="shared" ca="1" si="100"/>
        <v>45446</v>
      </c>
      <c r="M884" s="161">
        <f t="shared" ca="1" si="103"/>
        <v>63</v>
      </c>
    </row>
    <row r="885" spans="1:13">
      <c r="A885" s="161" t="str">
        <f>VLOOKUP(C885,품목코드!$B$2:$C$293,2,FALSE)</f>
        <v>AF-AJW-00001</v>
      </c>
      <c r="B885" s="177" t="s">
        <v>1002</v>
      </c>
      <c r="C885" s="159" t="s">
        <v>1025</v>
      </c>
      <c r="D885" s="138" t="s">
        <v>1026</v>
      </c>
      <c r="E885" s="159" t="s">
        <v>1027</v>
      </c>
      <c r="F885" s="179">
        <v>75500</v>
      </c>
      <c r="G885" s="172">
        <v>2024</v>
      </c>
      <c r="H885" s="164">
        <f t="shared" ca="1" si="99"/>
        <v>45527</v>
      </c>
      <c r="I885" s="161">
        <f t="shared" ca="1" si="98"/>
        <v>22</v>
      </c>
      <c r="J885" s="165">
        <f t="shared" ca="1" si="101"/>
        <v>1661000</v>
      </c>
      <c r="K885" s="164">
        <f t="shared" ca="1" si="102"/>
        <v>45499</v>
      </c>
      <c r="L885" s="164">
        <f t="shared" ca="1" si="100"/>
        <v>45551</v>
      </c>
      <c r="M885" s="161">
        <f t="shared" ca="1" si="103"/>
        <v>52</v>
      </c>
    </row>
    <row r="886" spans="1:13">
      <c r="A886" s="161" t="str">
        <f>VLOOKUP(C886,품목코드!$B$2:$C$293,2,FALSE)</f>
        <v>AF-ADF-00001</v>
      </c>
      <c r="B886" s="177" t="s">
        <v>1002</v>
      </c>
      <c r="C886" s="159" t="s">
        <v>221</v>
      </c>
      <c r="D886" s="138" t="s">
        <v>1028</v>
      </c>
      <c r="E886" s="159" t="s">
        <v>1027</v>
      </c>
      <c r="F886" s="179">
        <v>221000</v>
      </c>
      <c r="G886" s="172">
        <v>2024</v>
      </c>
      <c r="H886" s="164">
        <f t="shared" ca="1" si="99"/>
        <v>45495</v>
      </c>
      <c r="I886" s="161">
        <f t="shared" ca="1" si="98"/>
        <v>48</v>
      </c>
      <c r="J886" s="165">
        <f t="shared" ca="1" si="101"/>
        <v>10608000</v>
      </c>
      <c r="K886" s="164">
        <f t="shared" ca="1" si="102"/>
        <v>45479</v>
      </c>
      <c r="L886" s="164">
        <f t="shared" ca="1" si="100"/>
        <v>45500</v>
      </c>
      <c r="M886" s="161">
        <f t="shared" ca="1" si="103"/>
        <v>21</v>
      </c>
    </row>
    <row r="887" spans="1:13">
      <c r="A887" s="161" t="str">
        <f>VLOOKUP(C887,품목코드!$B$2:$C$293,2,FALSE)</f>
        <v>AF-ADG-00001</v>
      </c>
      <c r="B887" s="177" t="s">
        <v>1002</v>
      </c>
      <c r="C887" s="159" t="s">
        <v>223</v>
      </c>
      <c r="D887" s="138" t="s">
        <v>1029</v>
      </c>
      <c r="E887" s="159" t="s">
        <v>1027</v>
      </c>
      <c r="F887" s="179">
        <v>97000</v>
      </c>
      <c r="G887" s="172">
        <v>2024</v>
      </c>
      <c r="H887" s="164">
        <f t="shared" ca="1" si="99"/>
        <v>45518</v>
      </c>
      <c r="I887" s="161">
        <f t="shared" ca="1" si="98"/>
        <v>39</v>
      </c>
      <c r="J887" s="165">
        <f t="shared" ca="1" si="101"/>
        <v>3783000</v>
      </c>
      <c r="K887" s="164">
        <f t="shared" ca="1" si="102"/>
        <v>45510</v>
      </c>
      <c r="L887" s="164">
        <f t="shared" ca="1" si="100"/>
        <v>45531</v>
      </c>
      <c r="M887" s="161">
        <f t="shared" ca="1" si="103"/>
        <v>21</v>
      </c>
    </row>
    <row r="888" spans="1:13">
      <c r="A888" s="161" t="str">
        <f>VLOOKUP(C888,품목코드!$B$2:$C$293,2,FALSE)</f>
        <v>AF-ADH-00001</v>
      </c>
      <c r="B888" s="177" t="s">
        <v>1002</v>
      </c>
      <c r="C888" s="159" t="s">
        <v>225</v>
      </c>
      <c r="D888" s="138" t="s">
        <v>1030</v>
      </c>
      <c r="E888" s="159" t="s">
        <v>1027</v>
      </c>
      <c r="F888" s="179">
        <v>119350</v>
      </c>
      <c r="G888" s="172">
        <v>2024</v>
      </c>
      <c r="H888" s="164">
        <f t="shared" ca="1" si="99"/>
        <v>45470</v>
      </c>
      <c r="I888" s="161">
        <f t="shared" ca="1" si="98"/>
        <v>2</v>
      </c>
      <c r="J888" s="165">
        <f t="shared" ca="1" si="101"/>
        <v>238700</v>
      </c>
      <c r="K888" s="164">
        <f t="shared" ca="1" si="102"/>
        <v>45466</v>
      </c>
      <c r="L888" s="164">
        <f t="shared" ca="1" si="100"/>
        <v>45556</v>
      </c>
      <c r="M888" s="161">
        <f t="shared" ca="1" si="103"/>
        <v>90</v>
      </c>
    </row>
    <row r="889" spans="1:13">
      <c r="A889" s="161" t="str">
        <f>VLOOKUP(C889,품목코드!$B$2:$C$293,2,FALSE)</f>
        <v>AF-ALD-00001</v>
      </c>
      <c r="B889" s="177" t="s">
        <v>1002</v>
      </c>
      <c r="C889" s="178" t="s">
        <v>1259</v>
      </c>
      <c r="D889" s="138" t="s">
        <v>1260</v>
      </c>
      <c r="E889" s="159" t="s">
        <v>157</v>
      </c>
      <c r="F889" s="179">
        <v>15000</v>
      </c>
      <c r="G889" s="172">
        <v>2024</v>
      </c>
      <c r="H889" s="164">
        <f t="shared" ca="1" si="99"/>
        <v>45505</v>
      </c>
      <c r="I889" s="161">
        <f t="shared" ca="1" si="98"/>
        <v>49</v>
      </c>
      <c r="J889" s="165">
        <f t="shared" ca="1" si="101"/>
        <v>735000</v>
      </c>
      <c r="K889" s="164">
        <f t="shared" ca="1" si="102"/>
        <v>45482</v>
      </c>
      <c r="L889" s="164">
        <f t="shared" ca="1" si="100"/>
        <v>45620</v>
      </c>
      <c r="M889" s="161">
        <f t="shared" ca="1" si="103"/>
        <v>138</v>
      </c>
    </row>
    <row r="890" spans="1:13">
      <c r="A890" s="161" t="str">
        <f>VLOOKUP(C890,품목코드!$B$2:$C$293,2,FALSE)</f>
        <v>AF-ADJ-00001</v>
      </c>
      <c r="B890" s="177" t="s">
        <v>1002</v>
      </c>
      <c r="C890" s="159" t="s">
        <v>229</v>
      </c>
      <c r="D890" s="138" t="s">
        <v>1033</v>
      </c>
      <c r="E890" s="159" t="s">
        <v>157</v>
      </c>
      <c r="F890" s="179">
        <v>9200</v>
      </c>
      <c r="G890" s="172">
        <v>2024</v>
      </c>
      <c r="H890" s="164">
        <f t="shared" ca="1" si="99"/>
        <v>45475</v>
      </c>
      <c r="I890" s="161">
        <f t="shared" ca="1" si="98"/>
        <v>27</v>
      </c>
      <c r="J890" s="165">
        <f t="shared" ca="1" si="101"/>
        <v>248400</v>
      </c>
      <c r="K890" s="164">
        <f t="shared" ca="1" si="102"/>
        <v>45457</v>
      </c>
      <c r="L890" s="164">
        <f t="shared" ca="1" si="100"/>
        <v>45481</v>
      </c>
      <c r="M890" s="161">
        <f t="shared" ca="1" si="103"/>
        <v>24</v>
      </c>
    </row>
    <row r="891" spans="1:13">
      <c r="A891" s="161" t="str">
        <f>VLOOKUP(C891,품목코드!$B$2:$C$293,2,FALSE)</f>
        <v>AF-ADK-00001</v>
      </c>
      <c r="B891" s="177" t="s">
        <v>1002</v>
      </c>
      <c r="C891" s="159" t="s">
        <v>231</v>
      </c>
      <c r="D891" s="138" t="s">
        <v>1034</v>
      </c>
      <c r="E891" s="159" t="s">
        <v>208</v>
      </c>
      <c r="F891" s="179">
        <v>1940</v>
      </c>
      <c r="G891" s="172">
        <v>2024</v>
      </c>
      <c r="H891" s="164">
        <f t="shared" ca="1" si="99"/>
        <v>45422</v>
      </c>
      <c r="I891" s="161">
        <f t="shared" ca="1" si="98"/>
        <v>10</v>
      </c>
      <c r="J891" s="165">
        <f t="shared" ca="1" si="101"/>
        <v>19400</v>
      </c>
      <c r="K891" s="164">
        <f t="shared" ca="1" si="102"/>
        <v>45399</v>
      </c>
      <c r="L891" s="164">
        <f t="shared" ca="1" si="100"/>
        <v>45483</v>
      </c>
      <c r="M891" s="161">
        <f t="shared" ca="1" si="103"/>
        <v>84</v>
      </c>
    </row>
    <row r="892" spans="1:13">
      <c r="A892" s="161" t="str">
        <f>VLOOKUP(C892,품목코드!$B$2:$C$293,2,FALSE)</f>
        <v>AF-ADL-00001</v>
      </c>
      <c r="B892" s="177" t="s">
        <v>1002</v>
      </c>
      <c r="C892" s="159" t="s">
        <v>233</v>
      </c>
      <c r="D892" s="138" t="s">
        <v>1035</v>
      </c>
      <c r="E892" s="159" t="s">
        <v>157</v>
      </c>
      <c r="F892" s="179">
        <v>14650</v>
      </c>
      <c r="G892" s="172">
        <v>2024</v>
      </c>
      <c r="H892" s="164">
        <f t="shared" ca="1" si="99"/>
        <v>45548</v>
      </c>
      <c r="I892" s="161">
        <f t="shared" ca="1" si="98"/>
        <v>32</v>
      </c>
      <c r="J892" s="165">
        <f t="shared" ca="1" si="101"/>
        <v>468800</v>
      </c>
      <c r="K892" s="164">
        <f t="shared" ca="1" si="102"/>
        <v>45543</v>
      </c>
      <c r="L892" s="164">
        <f t="shared" ca="1" si="100"/>
        <v>45592</v>
      </c>
      <c r="M892" s="161">
        <f t="shared" ca="1" si="103"/>
        <v>49</v>
      </c>
    </row>
    <row r="893" spans="1:13">
      <c r="A893" s="161" t="str">
        <f>VLOOKUP(C893,품목코드!$B$2:$C$293,2,FALSE)</f>
        <v>AF-ADM-00001</v>
      </c>
      <c r="B893" s="177" t="s">
        <v>1002</v>
      </c>
      <c r="C893" s="159" t="s">
        <v>235</v>
      </c>
      <c r="D893" s="138" t="s">
        <v>1036</v>
      </c>
      <c r="E893" s="159" t="s">
        <v>208</v>
      </c>
      <c r="F893" s="179">
        <v>33700</v>
      </c>
      <c r="G893" s="172">
        <v>2024</v>
      </c>
      <c r="H893" s="164">
        <f t="shared" ca="1" si="99"/>
        <v>45494</v>
      </c>
      <c r="I893" s="161">
        <f t="shared" ca="1" si="98"/>
        <v>37</v>
      </c>
      <c r="J893" s="165">
        <f t="shared" ca="1" si="101"/>
        <v>1246900</v>
      </c>
      <c r="K893" s="164">
        <f t="shared" ca="1" si="102"/>
        <v>45475</v>
      </c>
      <c r="L893" s="164">
        <f t="shared" ca="1" si="100"/>
        <v>45555</v>
      </c>
      <c r="M893" s="161">
        <f t="shared" ca="1" si="103"/>
        <v>80</v>
      </c>
    </row>
    <row r="894" spans="1:13">
      <c r="A894" s="161" t="str">
        <f>VLOOKUP(C894,품목코드!$B$2:$C$293,2,FALSE)</f>
        <v>AF-ADN-00001</v>
      </c>
      <c r="B894" s="177" t="s">
        <v>1002</v>
      </c>
      <c r="C894" s="159" t="s">
        <v>237</v>
      </c>
      <c r="D894" s="138" t="s">
        <v>1037</v>
      </c>
      <c r="E894" s="159" t="s">
        <v>208</v>
      </c>
      <c r="F894" s="179">
        <v>10400</v>
      </c>
      <c r="G894" s="172">
        <v>2024</v>
      </c>
      <c r="H894" s="164">
        <f t="shared" ca="1" si="99"/>
        <v>45301</v>
      </c>
      <c r="I894" s="161">
        <f t="shared" ca="1" si="98"/>
        <v>13</v>
      </c>
      <c r="J894" s="165">
        <f t="shared" ca="1" si="101"/>
        <v>135200</v>
      </c>
      <c r="K894" s="164">
        <f t="shared" ca="1" si="102"/>
        <v>45277</v>
      </c>
      <c r="L894" s="164">
        <f t="shared" ca="1" si="100"/>
        <v>45371</v>
      </c>
      <c r="M894" s="161">
        <f t="shared" ca="1" si="103"/>
        <v>94</v>
      </c>
    </row>
    <row r="895" spans="1:13">
      <c r="A895" s="161" t="str">
        <f>VLOOKUP(C895,품목코드!$B$2:$C$293,2,FALSE)</f>
        <v>AF-ADO-00001</v>
      </c>
      <c r="B895" s="177" t="s">
        <v>1002</v>
      </c>
      <c r="C895" s="159" t="s">
        <v>239</v>
      </c>
      <c r="D895" s="138" t="s">
        <v>1038</v>
      </c>
      <c r="E895" s="159" t="s">
        <v>208</v>
      </c>
      <c r="F895" s="179">
        <v>4700</v>
      </c>
      <c r="G895" s="172">
        <v>2024</v>
      </c>
      <c r="H895" s="164">
        <f t="shared" ca="1" si="99"/>
        <v>45553</v>
      </c>
      <c r="I895" s="161">
        <f t="shared" ca="1" si="98"/>
        <v>9</v>
      </c>
      <c r="J895" s="165">
        <f t="shared" ca="1" si="101"/>
        <v>42300</v>
      </c>
      <c r="K895" s="164">
        <f t="shared" ca="1" si="102"/>
        <v>45544</v>
      </c>
      <c r="L895" s="164">
        <f t="shared" ca="1" si="100"/>
        <v>45639</v>
      </c>
      <c r="M895" s="161">
        <f t="shared" ca="1" si="103"/>
        <v>95</v>
      </c>
    </row>
    <row r="896" spans="1:13">
      <c r="A896" s="161" t="str">
        <f>VLOOKUP(C896,품목코드!$B$2:$C$293,2,FALSE)</f>
        <v>AE-AJY-00001</v>
      </c>
      <c r="B896" s="177" t="s">
        <v>1039</v>
      </c>
      <c r="C896" s="159" t="s">
        <v>1040</v>
      </c>
      <c r="D896" s="138" t="s">
        <v>1041</v>
      </c>
      <c r="E896" s="159" t="s">
        <v>16</v>
      </c>
      <c r="F896" s="179">
        <v>810</v>
      </c>
      <c r="G896" s="172">
        <v>2024</v>
      </c>
      <c r="H896" s="164">
        <f t="shared" ca="1" si="99"/>
        <v>45538</v>
      </c>
      <c r="I896" s="161">
        <f t="shared" ca="1" si="98"/>
        <v>18</v>
      </c>
      <c r="J896" s="165">
        <f t="shared" ca="1" si="101"/>
        <v>14580</v>
      </c>
      <c r="K896" s="164">
        <f t="shared" ca="1" si="102"/>
        <v>45520</v>
      </c>
      <c r="L896" s="164">
        <f t="shared" ca="1" si="100"/>
        <v>45570</v>
      </c>
      <c r="M896" s="161">
        <f t="shared" ca="1" si="103"/>
        <v>50</v>
      </c>
    </row>
    <row r="897" spans="1:13">
      <c r="A897" s="161" t="str">
        <f>VLOOKUP(C897,품목코드!$B$2:$C$293,2,FALSE)</f>
        <v>AE-ACG-00001</v>
      </c>
      <c r="B897" s="177" t="s">
        <v>1039</v>
      </c>
      <c r="C897" s="159" t="s">
        <v>151</v>
      </c>
      <c r="D897" s="138" t="s">
        <v>1043</v>
      </c>
      <c r="E897" s="159" t="s">
        <v>23</v>
      </c>
      <c r="F897" s="179">
        <v>77000</v>
      </c>
      <c r="G897" s="172">
        <v>2024</v>
      </c>
      <c r="H897" s="164">
        <f t="shared" ref="H897:H955" ca="1" si="104">DATE(G897, RANDBETWEEN(1, 12), RANDBETWEEN(1, 28))</f>
        <v>45325</v>
      </c>
      <c r="I897" s="161">
        <f t="shared" ca="1" si="98"/>
        <v>45</v>
      </c>
      <c r="J897" s="165">
        <f t="shared" ca="1" si="101"/>
        <v>3465000</v>
      </c>
      <c r="K897" s="164">
        <f t="shared" ca="1" si="102"/>
        <v>45303</v>
      </c>
      <c r="L897" s="164">
        <f t="shared" ref="L897:L955" ca="1" si="105">K897+ RANDBETWEEN(1, 180)</f>
        <v>45415</v>
      </c>
      <c r="M897" s="161">
        <f t="shared" ca="1" si="103"/>
        <v>112</v>
      </c>
    </row>
    <row r="898" spans="1:13">
      <c r="A898" s="161" t="str">
        <f>VLOOKUP(C898,품목코드!$B$2:$C$293,2,FALSE)</f>
        <v>AE-ACH-00001</v>
      </c>
      <c r="B898" s="177" t="s">
        <v>1039</v>
      </c>
      <c r="C898" s="159" t="s">
        <v>153</v>
      </c>
      <c r="D898" s="138" t="s">
        <v>1044</v>
      </c>
      <c r="E898" s="159" t="s">
        <v>68</v>
      </c>
      <c r="F898" s="179">
        <v>29520</v>
      </c>
      <c r="G898" s="172">
        <v>2024</v>
      </c>
      <c r="H898" s="164">
        <f t="shared" ca="1" si="104"/>
        <v>45557</v>
      </c>
      <c r="I898" s="161">
        <f t="shared" ca="1" si="98"/>
        <v>19</v>
      </c>
      <c r="J898" s="165">
        <f t="shared" ca="1" si="101"/>
        <v>560880</v>
      </c>
      <c r="K898" s="164">
        <f t="shared" ca="1" si="102"/>
        <v>45528</v>
      </c>
      <c r="L898" s="164">
        <f t="shared" ca="1" si="105"/>
        <v>45559</v>
      </c>
      <c r="M898" s="161">
        <f t="shared" ca="1" si="103"/>
        <v>31</v>
      </c>
    </row>
    <row r="899" spans="1:13">
      <c r="A899" s="161" t="str">
        <f>VLOOKUP(C899,품목코드!$B$2:$C$293,2,FALSE)</f>
        <v>AE-ACI-00001</v>
      </c>
      <c r="B899" s="177" t="s">
        <v>1039</v>
      </c>
      <c r="C899" s="159" t="s">
        <v>155</v>
      </c>
      <c r="D899" s="138" t="s">
        <v>1045</v>
      </c>
      <c r="E899" s="159" t="s">
        <v>157</v>
      </c>
      <c r="F899" s="179">
        <v>10500</v>
      </c>
      <c r="G899" s="172">
        <v>2024</v>
      </c>
      <c r="H899" s="164">
        <f t="shared" ca="1" si="104"/>
        <v>45589</v>
      </c>
      <c r="I899" s="161">
        <f t="shared" ref="I899:I962" ca="1" si="106">RANDBETWEEN(0, 50)</f>
        <v>14</v>
      </c>
      <c r="J899" s="165">
        <f t="shared" ca="1" si="101"/>
        <v>147000</v>
      </c>
      <c r="K899" s="164">
        <f t="shared" ca="1" si="102"/>
        <v>45565</v>
      </c>
      <c r="L899" s="164">
        <f t="shared" ca="1" si="105"/>
        <v>45626</v>
      </c>
      <c r="M899" s="161">
        <f t="shared" ca="1" si="103"/>
        <v>61</v>
      </c>
    </row>
    <row r="900" spans="1:13">
      <c r="A900" s="161" t="str">
        <f>VLOOKUP(C900,품목코드!$B$2:$C$293,2,FALSE)</f>
        <v>AE-ACJ-00001</v>
      </c>
      <c r="B900" s="177" t="s">
        <v>1039</v>
      </c>
      <c r="C900" s="159" t="s">
        <v>158</v>
      </c>
      <c r="D900" s="138" t="s">
        <v>1046</v>
      </c>
      <c r="E900" s="159" t="s">
        <v>68</v>
      </c>
      <c r="F900" s="179">
        <v>7600</v>
      </c>
      <c r="G900" s="172">
        <v>2024</v>
      </c>
      <c r="H900" s="164">
        <f t="shared" ca="1" si="104"/>
        <v>45440</v>
      </c>
      <c r="I900" s="161">
        <f t="shared" ca="1" si="106"/>
        <v>5</v>
      </c>
      <c r="J900" s="165">
        <f t="shared" ca="1" si="101"/>
        <v>38000</v>
      </c>
      <c r="K900" s="164">
        <f t="shared" ca="1" si="102"/>
        <v>45418</v>
      </c>
      <c r="L900" s="164">
        <f t="shared" ca="1" si="105"/>
        <v>45561</v>
      </c>
      <c r="M900" s="161">
        <f t="shared" ca="1" si="103"/>
        <v>143</v>
      </c>
    </row>
    <row r="901" spans="1:13">
      <c r="A901" s="161" t="str">
        <f>VLOOKUP(C901,품목코드!$B$2:$C$293,2,FALSE)</f>
        <v>AE-ACK-00001</v>
      </c>
      <c r="B901" s="177" t="s">
        <v>1039</v>
      </c>
      <c r="C901" s="159" t="s">
        <v>160</v>
      </c>
      <c r="D901" s="138" t="s">
        <v>1047</v>
      </c>
      <c r="E901" s="159" t="s">
        <v>157</v>
      </c>
      <c r="F901" s="179">
        <v>8500</v>
      </c>
      <c r="G901" s="172">
        <v>2024</v>
      </c>
      <c r="H901" s="164">
        <f t="shared" ca="1" si="104"/>
        <v>45484</v>
      </c>
      <c r="I901" s="161">
        <f t="shared" ca="1" si="106"/>
        <v>21</v>
      </c>
      <c r="J901" s="165">
        <f t="shared" ca="1" si="101"/>
        <v>178500</v>
      </c>
      <c r="K901" s="164">
        <f t="shared" ca="1" si="102"/>
        <v>45468</v>
      </c>
      <c r="L901" s="164">
        <f t="shared" ca="1" si="105"/>
        <v>45576</v>
      </c>
      <c r="M901" s="161">
        <f t="shared" ca="1" si="103"/>
        <v>108</v>
      </c>
    </row>
    <row r="902" spans="1:13">
      <c r="A902" s="161" t="str">
        <f>VLOOKUP(C902,품목코드!$B$2:$C$293,2,FALSE)</f>
        <v>AE-ACL-00001</v>
      </c>
      <c r="B902" s="177" t="s">
        <v>1039</v>
      </c>
      <c r="C902" s="159" t="s">
        <v>162</v>
      </c>
      <c r="D902" s="138" t="s">
        <v>1048</v>
      </c>
      <c r="E902" s="159" t="s">
        <v>68</v>
      </c>
      <c r="F902" s="179">
        <v>94900</v>
      </c>
      <c r="G902" s="172">
        <v>2024</v>
      </c>
      <c r="H902" s="164">
        <f t="shared" ca="1" si="104"/>
        <v>45360</v>
      </c>
      <c r="I902" s="161">
        <f t="shared" ca="1" si="106"/>
        <v>41</v>
      </c>
      <c r="J902" s="165">
        <f t="shared" ca="1" si="101"/>
        <v>3890900</v>
      </c>
      <c r="K902" s="164">
        <f t="shared" ca="1" si="102"/>
        <v>45359</v>
      </c>
      <c r="L902" s="164">
        <f t="shared" ca="1" si="105"/>
        <v>45486</v>
      </c>
      <c r="M902" s="161">
        <f t="shared" ca="1" si="103"/>
        <v>127</v>
      </c>
    </row>
    <row r="903" spans="1:13">
      <c r="A903" s="161" t="str">
        <f>VLOOKUP(C903,품목코드!$B$2:$C$293,2,FALSE)</f>
        <v>AE-ACM-00001</v>
      </c>
      <c r="B903" s="177" t="s">
        <v>1039</v>
      </c>
      <c r="C903" s="159" t="s">
        <v>165</v>
      </c>
      <c r="D903" s="138" t="s">
        <v>1049</v>
      </c>
      <c r="E903" s="159" t="s">
        <v>930</v>
      </c>
      <c r="F903" s="179">
        <v>103740</v>
      </c>
      <c r="G903" s="172">
        <v>2024</v>
      </c>
      <c r="H903" s="164">
        <f t="shared" ca="1" si="104"/>
        <v>45395</v>
      </c>
      <c r="I903" s="161">
        <f t="shared" ca="1" si="106"/>
        <v>7</v>
      </c>
      <c r="J903" s="165">
        <f t="shared" ca="1" si="101"/>
        <v>726180</v>
      </c>
      <c r="K903" s="164">
        <f t="shared" ca="1" si="102"/>
        <v>45395</v>
      </c>
      <c r="L903" s="164">
        <f t="shared" ca="1" si="105"/>
        <v>45436</v>
      </c>
      <c r="M903" s="161">
        <f t="shared" ca="1" si="103"/>
        <v>41</v>
      </c>
    </row>
    <row r="904" spans="1:13">
      <c r="A904" s="161" t="str">
        <f>VLOOKUP(C904,품목코드!$B$2:$C$293,2,FALSE)</f>
        <v>AE-AJZ-00001</v>
      </c>
      <c r="B904" s="177" t="s">
        <v>1039</v>
      </c>
      <c r="C904" s="159" t="s">
        <v>1050</v>
      </c>
      <c r="D904" s="138" t="s">
        <v>1051</v>
      </c>
      <c r="E904" s="159" t="s">
        <v>930</v>
      </c>
      <c r="F904" s="179">
        <v>302000</v>
      </c>
      <c r="G904" s="172">
        <v>2024</v>
      </c>
      <c r="H904" s="164">
        <f t="shared" ca="1" si="104"/>
        <v>45500</v>
      </c>
      <c r="I904" s="161">
        <f t="shared" ca="1" si="106"/>
        <v>17</v>
      </c>
      <c r="J904" s="165">
        <f t="shared" ca="1" si="101"/>
        <v>5134000</v>
      </c>
      <c r="K904" s="164">
        <f t="shared" ca="1" si="102"/>
        <v>45494</v>
      </c>
      <c r="L904" s="164">
        <f t="shared" ca="1" si="105"/>
        <v>45622</v>
      </c>
      <c r="M904" s="161">
        <f t="shared" ca="1" si="103"/>
        <v>128</v>
      </c>
    </row>
    <row r="905" spans="1:13">
      <c r="A905" s="161" t="str">
        <f>VLOOKUP(C905,품목코드!$B$2:$C$293,2,FALSE)</f>
        <v>AE-ACO-00001</v>
      </c>
      <c r="B905" s="177" t="s">
        <v>1039</v>
      </c>
      <c r="C905" s="159" t="s">
        <v>169</v>
      </c>
      <c r="D905" s="138" t="s">
        <v>1052</v>
      </c>
      <c r="E905" s="159" t="s">
        <v>930</v>
      </c>
      <c r="F905" s="179">
        <v>62800</v>
      </c>
      <c r="G905" s="172">
        <v>2024</v>
      </c>
      <c r="H905" s="164">
        <f t="shared" ca="1" si="104"/>
        <v>45414</v>
      </c>
      <c r="I905" s="161">
        <f t="shared" ca="1" si="106"/>
        <v>49</v>
      </c>
      <c r="J905" s="165">
        <f t="shared" ca="1" si="101"/>
        <v>3077200</v>
      </c>
      <c r="K905" s="164">
        <f t="shared" ca="1" si="102"/>
        <v>45388</v>
      </c>
      <c r="L905" s="164">
        <f t="shared" ca="1" si="105"/>
        <v>45431</v>
      </c>
      <c r="M905" s="161">
        <f t="shared" ca="1" si="103"/>
        <v>43</v>
      </c>
    </row>
    <row r="906" spans="1:13">
      <c r="A906" s="161" t="str">
        <f>VLOOKUP(C906,품목코드!$B$2:$C$293,2,FALSE)</f>
        <v>AE-ACP-00001</v>
      </c>
      <c r="B906" s="177" t="s">
        <v>1039</v>
      </c>
      <c r="C906" s="159" t="s">
        <v>171</v>
      </c>
      <c r="D906" s="138" t="s">
        <v>1053</v>
      </c>
      <c r="E906" s="159" t="s">
        <v>23</v>
      </c>
      <c r="F906" s="179">
        <v>1400000</v>
      </c>
      <c r="G906" s="172">
        <v>2024</v>
      </c>
      <c r="H906" s="164">
        <f t="shared" ca="1" si="104"/>
        <v>45609</v>
      </c>
      <c r="I906" s="161">
        <f t="shared" ca="1" si="106"/>
        <v>1</v>
      </c>
      <c r="J906" s="165">
        <f t="shared" ca="1" si="101"/>
        <v>1400000</v>
      </c>
      <c r="K906" s="164">
        <f t="shared" ca="1" si="102"/>
        <v>45587</v>
      </c>
      <c r="L906" s="164">
        <f t="shared" ca="1" si="105"/>
        <v>45630</v>
      </c>
      <c r="M906" s="161">
        <f t="shared" ca="1" si="103"/>
        <v>43</v>
      </c>
    </row>
    <row r="907" spans="1:13">
      <c r="A907" s="161" t="str">
        <f>VLOOKUP(C907,품목코드!$B$2:$C$293,2,FALSE)</f>
        <v>AE-ACQ-00001</v>
      </c>
      <c r="B907" s="177" t="s">
        <v>1039</v>
      </c>
      <c r="C907" s="159" t="s">
        <v>1054</v>
      </c>
      <c r="D907" s="138" t="s">
        <v>1055</v>
      </c>
      <c r="E907" s="159" t="s">
        <v>65</v>
      </c>
      <c r="F907" s="179">
        <v>112200</v>
      </c>
      <c r="G907" s="172">
        <v>2024</v>
      </c>
      <c r="H907" s="164">
        <f t="shared" ca="1" si="104"/>
        <v>45592</v>
      </c>
      <c r="I907" s="161">
        <f t="shared" ca="1" si="106"/>
        <v>17</v>
      </c>
      <c r="J907" s="165">
        <f t="shared" ca="1" si="101"/>
        <v>1907400</v>
      </c>
      <c r="K907" s="164">
        <f t="shared" ca="1" si="102"/>
        <v>45592</v>
      </c>
      <c r="L907" s="164">
        <f t="shared" ca="1" si="105"/>
        <v>45661</v>
      </c>
      <c r="M907" s="161">
        <f t="shared" ca="1" si="103"/>
        <v>69</v>
      </c>
    </row>
    <row r="908" spans="1:13">
      <c r="A908" s="161" t="str">
        <f>VLOOKUP(C908,품목코드!$B$2:$C$293,2,FALSE)</f>
        <v>AK-AHP-00001</v>
      </c>
      <c r="B908" s="177" t="s">
        <v>1058</v>
      </c>
      <c r="C908" s="159" t="s">
        <v>1061</v>
      </c>
      <c r="D908" s="138" t="s">
        <v>1062</v>
      </c>
      <c r="E908" s="159" t="s">
        <v>963</v>
      </c>
      <c r="F908" s="179">
        <v>2140000</v>
      </c>
      <c r="G908" s="172">
        <v>2024</v>
      </c>
      <c r="H908" s="164">
        <f t="shared" ca="1" si="104"/>
        <v>45570</v>
      </c>
      <c r="I908" s="161">
        <f t="shared" ca="1" si="106"/>
        <v>21</v>
      </c>
      <c r="J908" s="165">
        <f t="shared" ref="J908:J965" ca="1" si="107">F908*I908</f>
        <v>44940000</v>
      </c>
      <c r="K908" s="164">
        <f t="shared" ref="K908:K965" ca="1" si="108">H908 - RANDBETWEEN(0, 30)</f>
        <v>45546</v>
      </c>
      <c r="L908" s="164">
        <f t="shared" ca="1" si="105"/>
        <v>45586</v>
      </c>
      <c r="M908" s="161">
        <f t="shared" ref="M908:M965" ca="1" si="109">L908-K908</f>
        <v>40</v>
      </c>
    </row>
    <row r="909" spans="1:13">
      <c r="A909" s="161" t="str">
        <f>VLOOKUP(C909,품목코드!$B$2:$C$293,2,FALSE)</f>
        <v>AK-ALE-00001</v>
      </c>
      <c r="B909" s="177" t="s">
        <v>1058</v>
      </c>
      <c r="C909" s="159" t="s">
        <v>1264</v>
      </c>
      <c r="D909" s="138" t="s">
        <v>1265</v>
      </c>
      <c r="E909" s="159" t="s">
        <v>963</v>
      </c>
      <c r="F909" s="179">
        <v>20000000</v>
      </c>
      <c r="G909" s="172">
        <v>2024</v>
      </c>
      <c r="H909" s="164">
        <f t="shared" ca="1" si="104"/>
        <v>45608</v>
      </c>
      <c r="I909" s="161">
        <f t="shared" ca="1" si="106"/>
        <v>3</v>
      </c>
      <c r="J909" s="165">
        <f t="shared" ca="1" si="107"/>
        <v>60000000</v>
      </c>
      <c r="K909" s="164">
        <f t="shared" ca="1" si="108"/>
        <v>45603</v>
      </c>
      <c r="L909" s="164">
        <f t="shared" ca="1" si="105"/>
        <v>45761</v>
      </c>
      <c r="M909" s="161">
        <f t="shared" ca="1" si="109"/>
        <v>158</v>
      </c>
    </row>
    <row r="910" spans="1:13">
      <c r="A910" s="161" t="str">
        <f>VLOOKUP(C910,품목코드!$B$2:$C$293,2,FALSE)</f>
        <v>AK-AET-00001</v>
      </c>
      <c r="B910" s="177" t="s">
        <v>1058</v>
      </c>
      <c r="C910" s="159" t="s">
        <v>328</v>
      </c>
      <c r="D910" s="138" t="s">
        <v>329</v>
      </c>
      <c r="E910" s="159" t="s">
        <v>16</v>
      </c>
      <c r="F910" s="179">
        <v>3886</v>
      </c>
      <c r="G910" s="172">
        <v>2024</v>
      </c>
      <c r="H910" s="164">
        <f t="shared" ca="1" si="104"/>
        <v>45476</v>
      </c>
      <c r="I910" s="161">
        <f t="shared" ca="1" si="106"/>
        <v>15</v>
      </c>
      <c r="J910" s="165">
        <f t="shared" ca="1" si="107"/>
        <v>58290</v>
      </c>
      <c r="K910" s="164">
        <f t="shared" ca="1" si="108"/>
        <v>45447</v>
      </c>
      <c r="L910" s="164">
        <f t="shared" ca="1" si="105"/>
        <v>45487</v>
      </c>
      <c r="M910" s="161">
        <f t="shared" ca="1" si="109"/>
        <v>40</v>
      </c>
    </row>
    <row r="911" spans="1:13">
      <c r="A911" s="161" t="str">
        <f>VLOOKUP(C911,품목코드!$B$2:$C$293,2,FALSE)</f>
        <v>AK-AKA-00001</v>
      </c>
      <c r="B911" s="177" t="s">
        <v>1058</v>
      </c>
      <c r="C911" s="159" t="s">
        <v>1064</v>
      </c>
      <c r="D911" s="138" t="s">
        <v>331</v>
      </c>
      <c r="E911" s="159" t="s">
        <v>963</v>
      </c>
      <c r="F911" s="179">
        <v>90000</v>
      </c>
      <c r="G911" s="172">
        <v>2024</v>
      </c>
      <c r="H911" s="164">
        <f t="shared" ca="1" si="104"/>
        <v>45434</v>
      </c>
      <c r="I911" s="161">
        <f t="shared" ca="1" si="106"/>
        <v>28</v>
      </c>
      <c r="J911" s="165">
        <f t="shared" ca="1" si="107"/>
        <v>2520000</v>
      </c>
      <c r="K911" s="164">
        <f t="shared" ca="1" si="108"/>
        <v>45405</v>
      </c>
      <c r="L911" s="164">
        <f t="shared" ca="1" si="105"/>
        <v>45427</v>
      </c>
      <c r="M911" s="161">
        <f t="shared" ca="1" si="109"/>
        <v>22</v>
      </c>
    </row>
    <row r="912" spans="1:13">
      <c r="A912" s="161" t="str">
        <f>VLOOKUP(C912,품목코드!$B$2:$C$293,2,FALSE)</f>
        <v>AK-AEV-00001</v>
      </c>
      <c r="B912" s="177" t="s">
        <v>1058</v>
      </c>
      <c r="C912" s="159" t="s">
        <v>332</v>
      </c>
      <c r="D912" s="138" t="s">
        <v>1267</v>
      </c>
      <c r="E912" s="159" t="s">
        <v>963</v>
      </c>
      <c r="F912" s="179">
        <v>176000</v>
      </c>
      <c r="G912" s="172">
        <v>2024</v>
      </c>
      <c r="H912" s="164">
        <f t="shared" ca="1" si="104"/>
        <v>45544</v>
      </c>
      <c r="I912" s="161">
        <f t="shared" ca="1" si="106"/>
        <v>14</v>
      </c>
      <c r="J912" s="165">
        <f t="shared" ca="1" si="107"/>
        <v>2464000</v>
      </c>
      <c r="K912" s="164">
        <f t="shared" ca="1" si="108"/>
        <v>45520</v>
      </c>
      <c r="L912" s="164">
        <f t="shared" ca="1" si="105"/>
        <v>45552</v>
      </c>
      <c r="M912" s="161">
        <f t="shared" ca="1" si="109"/>
        <v>32</v>
      </c>
    </row>
    <row r="913" spans="1:13">
      <c r="A913" s="161" t="str">
        <f>VLOOKUP(C913,품목코드!$B$2:$C$293,2,FALSE)</f>
        <v>AK-AEW-00001</v>
      </c>
      <c r="B913" s="177" t="s">
        <v>1058</v>
      </c>
      <c r="C913" s="159" t="s">
        <v>1065</v>
      </c>
      <c r="D913" s="138" t="s">
        <v>1066</v>
      </c>
      <c r="E913" s="159" t="s">
        <v>68</v>
      </c>
      <c r="F913" s="179">
        <v>9230</v>
      </c>
      <c r="G913" s="172">
        <v>2024</v>
      </c>
      <c r="H913" s="164">
        <f t="shared" ca="1" si="104"/>
        <v>45573</v>
      </c>
      <c r="I913" s="161">
        <f t="shared" ca="1" si="106"/>
        <v>11</v>
      </c>
      <c r="J913" s="165">
        <f t="shared" ca="1" si="107"/>
        <v>101530</v>
      </c>
      <c r="K913" s="164">
        <f t="shared" ca="1" si="108"/>
        <v>45572</v>
      </c>
      <c r="L913" s="164">
        <f t="shared" ca="1" si="105"/>
        <v>45737</v>
      </c>
      <c r="M913" s="161">
        <f t="shared" ca="1" si="109"/>
        <v>165</v>
      </c>
    </row>
    <row r="914" spans="1:13">
      <c r="A914" s="161" t="str">
        <f>VLOOKUP(C914,품목코드!$B$2:$C$293,2,FALSE)</f>
        <v>AK-AEX-00001</v>
      </c>
      <c r="B914" s="177" t="s">
        <v>1058</v>
      </c>
      <c r="C914" s="159" t="s">
        <v>336</v>
      </c>
      <c r="D914" s="138" t="s">
        <v>1067</v>
      </c>
      <c r="E914" s="159" t="s">
        <v>963</v>
      </c>
      <c r="F914" s="179">
        <v>602000</v>
      </c>
      <c r="G914" s="172">
        <v>2024</v>
      </c>
      <c r="H914" s="164">
        <f t="shared" ca="1" si="104"/>
        <v>45386</v>
      </c>
      <c r="I914" s="161">
        <f t="shared" ca="1" si="106"/>
        <v>8</v>
      </c>
      <c r="J914" s="165">
        <f t="shared" ca="1" si="107"/>
        <v>4816000</v>
      </c>
      <c r="K914" s="164">
        <f t="shared" ca="1" si="108"/>
        <v>45360</v>
      </c>
      <c r="L914" s="164">
        <f t="shared" ca="1" si="105"/>
        <v>45427</v>
      </c>
      <c r="M914" s="161">
        <f t="shared" ca="1" si="109"/>
        <v>67</v>
      </c>
    </row>
    <row r="915" spans="1:13">
      <c r="A915" s="161" t="str">
        <f>VLOOKUP(C915,품목코드!$B$2:$C$293,2,FALSE)</f>
        <v>AL-AEY-00001</v>
      </c>
      <c r="B915" s="177" t="s">
        <v>1068</v>
      </c>
      <c r="C915" s="159" t="s">
        <v>1069</v>
      </c>
      <c r="D915" s="138" t="s">
        <v>340</v>
      </c>
      <c r="E915" s="159" t="s">
        <v>1070</v>
      </c>
      <c r="F915" s="179">
        <v>595</v>
      </c>
      <c r="G915" s="172">
        <v>2024</v>
      </c>
      <c r="H915" s="164">
        <f t="shared" ca="1" si="104"/>
        <v>45513</v>
      </c>
      <c r="I915" s="161">
        <f t="shared" ca="1" si="106"/>
        <v>14</v>
      </c>
      <c r="J915" s="165">
        <f t="shared" ca="1" si="107"/>
        <v>8330</v>
      </c>
      <c r="K915" s="164">
        <f t="shared" ca="1" si="108"/>
        <v>45490</v>
      </c>
      <c r="L915" s="164">
        <f t="shared" ca="1" si="105"/>
        <v>45609</v>
      </c>
      <c r="M915" s="161">
        <f t="shared" ca="1" si="109"/>
        <v>119</v>
      </c>
    </row>
    <row r="916" spans="1:13">
      <c r="A916" s="161" t="str">
        <f>VLOOKUP(C916,품목코드!$B$2:$C$293,2,FALSE)</f>
        <v>AL-AEZ-00001</v>
      </c>
      <c r="B916" s="177" t="s">
        <v>1068</v>
      </c>
      <c r="C916" s="159" t="s">
        <v>1071</v>
      </c>
      <c r="D916" s="138" t="s">
        <v>1072</v>
      </c>
      <c r="E916" s="159" t="s">
        <v>95</v>
      </c>
      <c r="F916" s="179">
        <v>1178000</v>
      </c>
      <c r="G916" s="172">
        <v>2024</v>
      </c>
      <c r="H916" s="164">
        <f t="shared" ca="1" si="104"/>
        <v>45359</v>
      </c>
      <c r="I916" s="161">
        <f t="shared" ca="1" si="106"/>
        <v>15</v>
      </c>
      <c r="J916" s="165">
        <f t="shared" ca="1" si="107"/>
        <v>17670000</v>
      </c>
      <c r="K916" s="164">
        <f t="shared" ca="1" si="108"/>
        <v>45352</v>
      </c>
      <c r="L916" s="164">
        <f t="shared" ca="1" si="105"/>
        <v>45429</v>
      </c>
      <c r="M916" s="161">
        <f t="shared" ca="1" si="109"/>
        <v>77</v>
      </c>
    </row>
    <row r="917" spans="1:13">
      <c r="A917" s="161" t="str">
        <f>VLOOKUP(C917,품목코드!$B$2:$C$293,2,FALSE)</f>
        <v>AL-AFA-00001</v>
      </c>
      <c r="B917" s="177" t="s">
        <v>1068</v>
      </c>
      <c r="C917" s="159" t="s">
        <v>1074</v>
      </c>
      <c r="D917" s="138" t="s">
        <v>1075</v>
      </c>
      <c r="E917" s="159" t="s">
        <v>95</v>
      </c>
      <c r="F917" s="179">
        <v>1107000</v>
      </c>
      <c r="G917" s="172">
        <v>2024</v>
      </c>
      <c r="H917" s="164">
        <f t="shared" ca="1" si="104"/>
        <v>45339</v>
      </c>
      <c r="I917" s="161">
        <f t="shared" ca="1" si="106"/>
        <v>5</v>
      </c>
      <c r="J917" s="165">
        <f t="shared" ca="1" si="107"/>
        <v>5535000</v>
      </c>
      <c r="K917" s="164">
        <f t="shared" ca="1" si="108"/>
        <v>45309</v>
      </c>
      <c r="L917" s="164">
        <f t="shared" ca="1" si="105"/>
        <v>45388</v>
      </c>
      <c r="M917" s="161">
        <f t="shared" ca="1" si="109"/>
        <v>79</v>
      </c>
    </row>
    <row r="918" spans="1:13">
      <c r="A918" s="161" t="str">
        <f>VLOOKUP(C918,품목코드!$B$2:$C$293,2,FALSE)</f>
        <v>AL-AFB-00001</v>
      </c>
      <c r="B918" s="177" t="s">
        <v>1068</v>
      </c>
      <c r="C918" s="159" t="s">
        <v>346</v>
      </c>
      <c r="D918" s="138" t="s">
        <v>1076</v>
      </c>
      <c r="E918" s="159" t="s">
        <v>95</v>
      </c>
      <c r="F918" s="179">
        <v>1554000</v>
      </c>
      <c r="G918" s="172">
        <v>2024</v>
      </c>
      <c r="H918" s="164">
        <f t="shared" ca="1" si="104"/>
        <v>45569</v>
      </c>
      <c r="I918" s="161">
        <f t="shared" ca="1" si="106"/>
        <v>24</v>
      </c>
      <c r="J918" s="165">
        <f t="shared" ca="1" si="107"/>
        <v>37296000</v>
      </c>
      <c r="K918" s="164">
        <f t="shared" ca="1" si="108"/>
        <v>45557</v>
      </c>
      <c r="L918" s="164">
        <f t="shared" ca="1" si="105"/>
        <v>45665</v>
      </c>
      <c r="M918" s="161">
        <f t="shared" ca="1" si="109"/>
        <v>108</v>
      </c>
    </row>
    <row r="919" spans="1:13">
      <c r="A919" s="161" t="str">
        <f>VLOOKUP(C919,품목코드!$B$2:$C$293,2,FALSE)</f>
        <v>AL-AFC-00001</v>
      </c>
      <c r="B919" s="177" t="s">
        <v>1068</v>
      </c>
      <c r="C919" s="159" t="s">
        <v>348</v>
      </c>
      <c r="D919" s="138" t="s">
        <v>1077</v>
      </c>
      <c r="E919" s="159" t="s">
        <v>95</v>
      </c>
      <c r="F919" s="179">
        <v>1249000</v>
      </c>
      <c r="G919" s="172">
        <v>2024</v>
      </c>
      <c r="H919" s="164">
        <f t="shared" ca="1" si="104"/>
        <v>45541</v>
      </c>
      <c r="I919" s="161">
        <f t="shared" ca="1" si="106"/>
        <v>21</v>
      </c>
      <c r="J919" s="165">
        <f t="shared" ca="1" si="107"/>
        <v>26229000</v>
      </c>
      <c r="K919" s="164">
        <f t="shared" ca="1" si="108"/>
        <v>45529</v>
      </c>
      <c r="L919" s="164">
        <f t="shared" ca="1" si="105"/>
        <v>45570</v>
      </c>
      <c r="M919" s="161">
        <f t="shared" ca="1" si="109"/>
        <v>41</v>
      </c>
    </row>
    <row r="920" spans="1:13">
      <c r="A920" s="161" t="str">
        <f>VLOOKUP(C920,품목코드!$B$2:$C$293,2,FALSE)</f>
        <v>AL-AFD-00001</v>
      </c>
      <c r="B920" s="177" t="s">
        <v>1068</v>
      </c>
      <c r="C920" s="159" t="s">
        <v>350</v>
      </c>
      <c r="D920" s="138" t="s">
        <v>1078</v>
      </c>
      <c r="E920" s="159" t="s">
        <v>95</v>
      </c>
      <c r="F920" s="179">
        <v>1015000</v>
      </c>
      <c r="G920" s="172">
        <v>2024</v>
      </c>
      <c r="H920" s="164">
        <f t="shared" ca="1" si="104"/>
        <v>45394</v>
      </c>
      <c r="I920" s="161">
        <f t="shared" ca="1" si="106"/>
        <v>31</v>
      </c>
      <c r="J920" s="165">
        <f t="shared" ca="1" si="107"/>
        <v>31465000</v>
      </c>
      <c r="K920" s="164">
        <f t="shared" ca="1" si="108"/>
        <v>45366</v>
      </c>
      <c r="L920" s="164">
        <f t="shared" ca="1" si="105"/>
        <v>45473</v>
      </c>
      <c r="M920" s="161">
        <f t="shared" ca="1" si="109"/>
        <v>107</v>
      </c>
    </row>
    <row r="921" spans="1:13">
      <c r="A921" s="161" t="str">
        <f>VLOOKUP(C921,품목코드!$B$2:$C$293,2,FALSE)</f>
        <v>AL-AHU-00001</v>
      </c>
      <c r="B921" s="177" t="s">
        <v>1068</v>
      </c>
      <c r="C921" s="159" t="s">
        <v>1079</v>
      </c>
      <c r="D921" s="138" t="s">
        <v>1080</v>
      </c>
      <c r="E921" s="159" t="s">
        <v>95</v>
      </c>
      <c r="F921" s="179">
        <v>1121000</v>
      </c>
      <c r="G921" s="172">
        <v>2024</v>
      </c>
      <c r="H921" s="164">
        <f t="shared" ca="1" si="104"/>
        <v>45448</v>
      </c>
      <c r="I921" s="161">
        <f t="shared" ca="1" si="106"/>
        <v>35</v>
      </c>
      <c r="J921" s="165">
        <f t="shared" ca="1" si="107"/>
        <v>39235000</v>
      </c>
      <c r="K921" s="164">
        <f t="shared" ca="1" si="108"/>
        <v>45425</v>
      </c>
      <c r="L921" s="164">
        <f t="shared" ca="1" si="105"/>
        <v>45472</v>
      </c>
      <c r="M921" s="161">
        <f t="shared" ca="1" si="109"/>
        <v>47</v>
      </c>
    </row>
    <row r="922" spans="1:13">
      <c r="A922" s="161" t="str">
        <f>VLOOKUP(C922,품목코드!$B$2:$C$293,2,FALSE)</f>
        <v>AL-AHV-00001</v>
      </c>
      <c r="B922" s="177" t="s">
        <v>1068</v>
      </c>
      <c r="C922" s="159" t="s">
        <v>1081</v>
      </c>
      <c r="D922" s="138" t="s">
        <v>1082</v>
      </c>
      <c r="E922" s="159" t="s">
        <v>95</v>
      </c>
      <c r="F922" s="179">
        <v>2043000</v>
      </c>
      <c r="G922" s="172">
        <v>2024</v>
      </c>
      <c r="H922" s="164">
        <f t="shared" ca="1" si="104"/>
        <v>45571</v>
      </c>
      <c r="I922" s="161">
        <f t="shared" ca="1" si="106"/>
        <v>14</v>
      </c>
      <c r="J922" s="165">
        <f t="shared" ca="1" si="107"/>
        <v>28602000</v>
      </c>
      <c r="K922" s="164">
        <f t="shared" ca="1" si="108"/>
        <v>45558</v>
      </c>
      <c r="L922" s="164">
        <f t="shared" ca="1" si="105"/>
        <v>45686</v>
      </c>
      <c r="M922" s="161">
        <f t="shared" ca="1" si="109"/>
        <v>128</v>
      </c>
    </row>
    <row r="923" spans="1:13">
      <c r="A923" s="161" t="str">
        <f>VLOOKUP(C923,품목코드!$B$2:$C$293,2,FALSE)</f>
        <v>AL-AFG-00001</v>
      </c>
      <c r="B923" s="177" t="s">
        <v>1068</v>
      </c>
      <c r="C923" s="159" t="s">
        <v>1083</v>
      </c>
      <c r="D923" s="138" t="s">
        <v>1084</v>
      </c>
      <c r="E923" s="159" t="s">
        <v>95</v>
      </c>
      <c r="F923" s="179">
        <v>996000</v>
      </c>
      <c r="G923" s="172">
        <v>2024</v>
      </c>
      <c r="H923" s="164">
        <f t="shared" ca="1" si="104"/>
        <v>45429</v>
      </c>
      <c r="I923" s="161">
        <f t="shared" ca="1" si="106"/>
        <v>30</v>
      </c>
      <c r="J923" s="165">
        <f t="shared" ca="1" si="107"/>
        <v>29880000</v>
      </c>
      <c r="K923" s="164">
        <f t="shared" ca="1" si="108"/>
        <v>45399</v>
      </c>
      <c r="L923" s="164">
        <f t="shared" ca="1" si="105"/>
        <v>45420</v>
      </c>
      <c r="M923" s="161">
        <f t="shared" ca="1" si="109"/>
        <v>21</v>
      </c>
    </row>
    <row r="924" spans="1:13">
      <c r="A924" s="161" t="str">
        <f>VLOOKUP(C924,품목코드!$B$2:$C$293,2,FALSE)</f>
        <v>AL-AFH-00001</v>
      </c>
      <c r="B924" s="177" t="s">
        <v>1068</v>
      </c>
      <c r="C924" s="159" t="s">
        <v>1085</v>
      </c>
      <c r="D924" s="138" t="s">
        <v>1086</v>
      </c>
      <c r="E924" s="159" t="s">
        <v>95</v>
      </c>
      <c r="F924" s="179">
        <v>900000</v>
      </c>
      <c r="G924" s="172">
        <v>2024</v>
      </c>
      <c r="H924" s="164">
        <f t="shared" ca="1" si="104"/>
        <v>45554</v>
      </c>
      <c r="I924" s="161">
        <f t="shared" ca="1" si="106"/>
        <v>9</v>
      </c>
      <c r="J924" s="165">
        <f t="shared" ca="1" si="107"/>
        <v>8100000</v>
      </c>
      <c r="K924" s="164">
        <f t="shared" ca="1" si="108"/>
        <v>45548</v>
      </c>
      <c r="L924" s="164">
        <f t="shared" ca="1" si="105"/>
        <v>45610</v>
      </c>
      <c r="M924" s="161">
        <f t="shared" ca="1" si="109"/>
        <v>62</v>
      </c>
    </row>
    <row r="925" spans="1:13">
      <c r="A925" s="161" t="str">
        <f>VLOOKUP(C925,품목코드!$B$2:$C$293,2,FALSE)</f>
        <v>AL-AKB-00001</v>
      </c>
      <c r="B925" s="177" t="s">
        <v>1068</v>
      </c>
      <c r="C925" s="159" t="s">
        <v>1087</v>
      </c>
      <c r="D925" s="138" t="s">
        <v>1088</v>
      </c>
      <c r="E925" s="159" t="s">
        <v>95</v>
      </c>
      <c r="F925" s="179">
        <v>2498000</v>
      </c>
      <c r="G925" s="172">
        <v>2024</v>
      </c>
      <c r="H925" s="164">
        <f t="shared" ca="1" si="104"/>
        <v>45649</v>
      </c>
      <c r="I925" s="161">
        <f t="shared" ca="1" si="106"/>
        <v>35</v>
      </c>
      <c r="J925" s="165">
        <f t="shared" ca="1" si="107"/>
        <v>87430000</v>
      </c>
      <c r="K925" s="164">
        <f t="shared" ca="1" si="108"/>
        <v>45636</v>
      </c>
      <c r="L925" s="164">
        <f t="shared" ca="1" si="105"/>
        <v>45758</v>
      </c>
      <c r="M925" s="161">
        <f t="shared" ca="1" si="109"/>
        <v>122</v>
      </c>
    </row>
    <row r="926" spans="1:13">
      <c r="A926" s="161" t="str">
        <f>VLOOKUP(C926,품목코드!$B$2:$C$293,2,FALSE)</f>
        <v>AL-AKC-00001</v>
      </c>
      <c r="B926" s="177" t="s">
        <v>1068</v>
      </c>
      <c r="C926" s="159" t="s">
        <v>1089</v>
      </c>
      <c r="D926" s="138" t="s">
        <v>1090</v>
      </c>
      <c r="E926" s="159" t="s">
        <v>95</v>
      </c>
      <c r="F926" s="179">
        <v>1860000</v>
      </c>
      <c r="G926" s="172">
        <v>2024</v>
      </c>
      <c r="H926" s="164">
        <f t="shared" ca="1" si="104"/>
        <v>45506</v>
      </c>
      <c r="I926" s="161">
        <f t="shared" ca="1" si="106"/>
        <v>3</v>
      </c>
      <c r="J926" s="165">
        <f t="shared" ca="1" si="107"/>
        <v>5580000</v>
      </c>
      <c r="K926" s="164">
        <f t="shared" ca="1" si="108"/>
        <v>45497</v>
      </c>
      <c r="L926" s="164">
        <f t="shared" ca="1" si="105"/>
        <v>45579</v>
      </c>
      <c r="M926" s="161">
        <f t="shared" ca="1" si="109"/>
        <v>82</v>
      </c>
    </row>
    <row r="927" spans="1:13">
      <c r="A927" s="161" t="str">
        <f>VLOOKUP(C927,품목코드!$B$2:$C$293,2,FALSE)</f>
        <v>AL-AKD-00001</v>
      </c>
      <c r="B927" s="177" t="s">
        <v>1068</v>
      </c>
      <c r="C927" s="159" t="s">
        <v>1091</v>
      </c>
      <c r="D927" s="138" t="s">
        <v>364</v>
      </c>
      <c r="E927" s="159" t="s">
        <v>95</v>
      </c>
      <c r="F927" s="179">
        <v>3000000</v>
      </c>
      <c r="G927" s="172">
        <v>2024</v>
      </c>
      <c r="H927" s="164">
        <f t="shared" ca="1" si="104"/>
        <v>45638</v>
      </c>
      <c r="I927" s="161">
        <f t="shared" ca="1" si="106"/>
        <v>41</v>
      </c>
      <c r="J927" s="165">
        <f t="shared" ca="1" si="107"/>
        <v>123000000</v>
      </c>
      <c r="K927" s="164">
        <f t="shared" ca="1" si="108"/>
        <v>45624</v>
      </c>
      <c r="L927" s="164">
        <f t="shared" ca="1" si="105"/>
        <v>45707</v>
      </c>
      <c r="M927" s="161">
        <f t="shared" ca="1" si="109"/>
        <v>83</v>
      </c>
    </row>
    <row r="928" spans="1:13">
      <c r="A928" s="161" t="str">
        <f>VLOOKUP(C928,품목코드!$B$2:$C$293,2,FALSE)</f>
        <v>AL-AKE-00001</v>
      </c>
      <c r="B928" s="177" t="s">
        <v>1068</v>
      </c>
      <c r="C928" s="159" t="s">
        <v>1092</v>
      </c>
      <c r="D928" s="138" t="s">
        <v>1093</v>
      </c>
      <c r="E928" s="159" t="s">
        <v>95</v>
      </c>
      <c r="F928" s="179">
        <v>3000000</v>
      </c>
      <c r="G928" s="172">
        <v>2024</v>
      </c>
      <c r="H928" s="164">
        <f t="shared" ca="1" si="104"/>
        <v>45325</v>
      </c>
      <c r="I928" s="161">
        <f t="shared" ca="1" si="106"/>
        <v>43</v>
      </c>
      <c r="J928" s="165">
        <f t="shared" ca="1" si="107"/>
        <v>129000000</v>
      </c>
      <c r="K928" s="164">
        <f t="shared" ca="1" si="108"/>
        <v>45301</v>
      </c>
      <c r="L928" s="164">
        <f t="shared" ca="1" si="105"/>
        <v>45402</v>
      </c>
      <c r="M928" s="161">
        <f t="shared" ca="1" si="109"/>
        <v>101</v>
      </c>
    </row>
    <row r="929" spans="1:13">
      <c r="A929" s="161" t="str">
        <f>VLOOKUP(C929,품목코드!$B$2:$C$293,2,FALSE)</f>
        <v>AL-AKF-00001</v>
      </c>
      <c r="B929" s="177" t="s">
        <v>1068</v>
      </c>
      <c r="C929" s="159" t="s">
        <v>1094</v>
      </c>
      <c r="D929" s="138" t="s">
        <v>1095</v>
      </c>
      <c r="E929" s="159" t="s">
        <v>95</v>
      </c>
      <c r="F929" s="179">
        <v>1800000</v>
      </c>
      <c r="G929" s="172">
        <v>2024</v>
      </c>
      <c r="H929" s="164">
        <f t="shared" ca="1" si="104"/>
        <v>45632</v>
      </c>
      <c r="I929" s="161">
        <f t="shared" ca="1" si="106"/>
        <v>18</v>
      </c>
      <c r="J929" s="165">
        <f t="shared" ca="1" si="107"/>
        <v>32400000</v>
      </c>
      <c r="K929" s="164">
        <f t="shared" ca="1" si="108"/>
        <v>45625</v>
      </c>
      <c r="L929" s="164">
        <f t="shared" ca="1" si="105"/>
        <v>45732</v>
      </c>
      <c r="M929" s="161">
        <f t="shared" ca="1" si="109"/>
        <v>107</v>
      </c>
    </row>
    <row r="930" spans="1:13">
      <c r="A930" s="161" t="str">
        <f>VLOOKUP(C930,품목코드!$B$2:$C$293,2,FALSE)</f>
        <v>AL-AHW-00001</v>
      </c>
      <c r="B930" s="177" t="s">
        <v>1068</v>
      </c>
      <c r="C930" s="159" t="s">
        <v>1096</v>
      </c>
      <c r="D930" s="138" t="s">
        <v>1097</v>
      </c>
      <c r="E930" s="159" t="s">
        <v>95</v>
      </c>
      <c r="F930" s="179">
        <v>2750000</v>
      </c>
      <c r="G930" s="172">
        <v>2024</v>
      </c>
      <c r="H930" s="164">
        <f t="shared" ca="1" si="104"/>
        <v>45527</v>
      </c>
      <c r="I930" s="161">
        <f t="shared" ca="1" si="106"/>
        <v>15</v>
      </c>
      <c r="J930" s="165">
        <f t="shared" ca="1" si="107"/>
        <v>41250000</v>
      </c>
      <c r="K930" s="164">
        <f t="shared" ca="1" si="108"/>
        <v>45498</v>
      </c>
      <c r="L930" s="164">
        <f t="shared" ca="1" si="105"/>
        <v>45548</v>
      </c>
      <c r="M930" s="161">
        <f t="shared" ca="1" si="109"/>
        <v>50</v>
      </c>
    </row>
    <row r="931" spans="1:13">
      <c r="A931" s="161" t="str">
        <f>VLOOKUP(C931,품목코드!$B$2:$C$293,2,FALSE)</f>
        <v>AL-AFO-00001</v>
      </c>
      <c r="B931" s="177" t="s">
        <v>1068</v>
      </c>
      <c r="C931" s="159" t="s">
        <v>370</v>
      </c>
      <c r="D931" s="138" t="s">
        <v>1098</v>
      </c>
      <c r="E931" s="159" t="s">
        <v>16</v>
      </c>
      <c r="F931" s="179">
        <v>2800</v>
      </c>
      <c r="G931" s="172">
        <v>2024</v>
      </c>
      <c r="H931" s="164">
        <f t="shared" ca="1" si="104"/>
        <v>45478</v>
      </c>
      <c r="I931" s="161">
        <f t="shared" ca="1" si="106"/>
        <v>37</v>
      </c>
      <c r="J931" s="165">
        <f t="shared" ca="1" si="107"/>
        <v>103600</v>
      </c>
      <c r="K931" s="164">
        <f t="shared" ca="1" si="108"/>
        <v>45455</v>
      </c>
      <c r="L931" s="164">
        <f t="shared" ca="1" si="105"/>
        <v>45635</v>
      </c>
      <c r="M931" s="161">
        <f t="shared" ca="1" si="109"/>
        <v>180</v>
      </c>
    </row>
    <row r="932" spans="1:13">
      <c r="A932" s="161" t="str">
        <f>VLOOKUP(C932,품목코드!$B$2:$C$293,2,FALSE)</f>
        <v>AL-AFP-00001</v>
      </c>
      <c r="B932" s="177" t="s">
        <v>1068</v>
      </c>
      <c r="C932" s="159" t="s">
        <v>372</v>
      </c>
      <c r="D932" s="138" t="s">
        <v>1078</v>
      </c>
      <c r="E932" s="159" t="s">
        <v>95</v>
      </c>
      <c r="F932" s="179">
        <v>1569000</v>
      </c>
      <c r="G932" s="172">
        <v>2024</v>
      </c>
      <c r="H932" s="164">
        <f t="shared" ca="1" si="104"/>
        <v>45477</v>
      </c>
      <c r="I932" s="161">
        <f t="shared" ca="1" si="106"/>
        <v>37</v>
      </c>
      <c r="J932" s="165">
        <f t="shared" ca="1" si="107"/>
        <v>58053000</v>
      </c>
      <c r="K932" s="164">
        <f t="shared" ca="1" si="108"/>
        <v>45460</v>
      </c>
      <c r="L932" s="164">
        <f t="shared" ca="1" si="105"/>
        <v>45520</v>
      </c>
      <c r="M932" s="161">
        <f t="shared" ca="1" si="109"/>
        <v>60</v>
      </c>
    </row>
    <row r="933" spans="1:13">
      <c r="A933" s="161" t="str">
        <f>VLOOKUP(C933,품목코드!$B$2:$C$293,2,FALSE)</f>
        <v>AL-AFQ-00001</v>
      </c>
      <c r="B933" s="177" t="s">
        <v>1068</v>
      </c>
      <c r="C933" s="159" t="s">
        <v>374</v>
      </c>
      <c r="D933" s="138" t="s">
        <v>1099</v>
      </c>
      <c r="E933" s="159" t="s">
        <v>205</v>
      </c>
      <c r="F933" s="179">
        <v>37660</v>
      </c>
      <c r="G933" s="172">
        <v>2024</v>
      </c>
      <c r="H933" s="164">
        <f t="shared" ca="1" si="104"/>
        <v>45309</v>
      </c>
      <c r="I933" s="161">
        <f t="shared" ca="1" si="106"/>
        <v>43</v>
      </c>
      <c r="J933" s="165">
        <f t="shared" ca="1" si="107"/>
        <v>1619380</v>
      </c>
      <c r="K933" s="164">
        <f t="shared" ca="1" si="108"/>
        <v>45286</v>
      </c>
      <c r="L933" s="164">
        <f t="shared" ca="1" si="105"/>
        <v>45422</v>
      </c>
      <c r="M933" s="161">
        <f t="shared" ca="1" si="109"/>
        <v>136</v>
      </c>
    </row>
    <row r="934" spans="1:13">
      <c r="A934" s="161" t="str">
        <f>VLOOKUP(C934,품목코드!$B$2:$C$293,2,FALSE)</f>
        <v>AL-AFR-00001</v>
      </c>
      <c r="B934" s="177" t="s">
        <v>1068</v>
      </c>
      <c r="C934" s="159" t="s">
        <v>376</v>
      </c>
      <c r="D934" s="138" t="s">
        <v>1100</v>
      </c>
      <c r="E934" s="159" t="s">
        <v>205</v>
      </c>
      <c r="F934" s="179">
        <v>10000</v>
      </c>
      <c r="G934" s="172">
        <v>2024</v>
      </c>
      <c r="H934" s="164">
        <f t="shared" ca="1" si="104"/>
        <v>45405</v>
      </c>
      <c r="I934" s="161">
        <f t="shared" ca="1" si="106"/>
        <v>22</v>
      </c>
      <c r="J934" s="165">
        <f t="shared" ca="1" si="107"/>
        <v>220000</v>
      </c>
      <c r="K934" s="164">
        <f t="shared" ca="1" si="108"/>
        <v>45397</v>
      </c>
      <c r="L934" s="164">
        <f t="shared" ca="1" si="105"/>
        <v>45568</v>
      </c>
      <c r="M934" s="161">
        <f t="shared" ca="1" si="109"/>
        <v>171</v>
      </c>
    </row>
    <row r="935" spans="1:13">
      <c r="A935" s="161" t="str">
        <f>VLOOKUP(C935,품목코드!$B$2:$C$293,2,FALSE)</f>
        <v>AL-AFS-00001</v>
      </c>
      <c r="B935" s="177" t="s">
        <v>1068</v>
      </c>
      <c r="C935" s="159" t="s">
        <v>378</v>
      </c>
      <c r="D935" s="138" t="s">
        <v>379</v>
      </c>
      <c r="E935" s="159" t="s">
        <v>16</v>
      </c>
      <c r="F935" s="179">
        <v>3500</v>
      </c>
      <c r="G935" s="172">
        <v>2024</v>
      </c>
      <c r="H935" s="164">
        <f t="shared" ca="1" si="104"/>
        <v>45474</v>
      </c>
      <c r="I935" s="161">
        <f t="shared" ca="1" si="106"/>
        <v>39</v>
      </c>
      <c r="J935" s="165">
        <f t="shared" ca="1" si="107"/>
        <v>136500</v>
      </c>
      <c r="K935" s="164">
        <f t="shared" ca="1" si="108"/>
        <v>45467</v>
      </c>
      <c r="L935" s="164">
        <f t="shared" ca="1" si="105"/>
        <v>45542</v>
      </c>
      <c r="M935" s="161">
        <f t="shared" ca="1" si="109"/>
        <v>75</v>
      </c>
    </row>
    <row r="936" spans="1:13">
      <c r="A936" s="161" t="str">
        <f>VLOOKUP(C936,품목코드!$B$2:$C$293,2,FALSE)</f>
        <v>AL-AKG-00001</v>
      </c>
      <c r="B936" s="177" t="s">
        <v>1068</v>
      </c>
      <c r="C936" s="159" t="s">
        <v>1101</v>
      </c>
      <c r="D936" s="138" t="s">
        <v>1102</v>
      </c>
      <c r="E936" s="159" t="s">
        <v>16</v>
      </c>
      <c r="F936" s="179">
        <v>3500</v>
      </c>
      <c r="G936" s="172">
        <v>2024</v>
      </c>
      <c r="H936" s="164">
        <f t="shared" ca="1" si="104"/>
        <v>45318</v>
      </c>
      <c r="I936" s="161">
        <f t="shared" ca="1" si="106"/>
        <v>30</v>
      </c>
      <c r="J936" s="165">
        <f t="shared" ca="1" si="107"/>
        <v>105000</v>
      </c>
      <c r="K936" s="164">
        <f t="shared" ca="1" si="108"/>
        <v>45298</v>
      </c>
      <c r="L936" s="164">
        <f t="shared" ca="1" si="105"/>
        <v>45328</v>
      </c>
      <c r="M936" s="161">
        <f t="shared" ca="1" si="109"/>
        <v>30</v>
      </c>
    </row>
    <row r="937" spans="1:13">
      <c r="A937" s="161" t="str">
        <f>VLOOKUP(C937,품목코드!$B$2:$C$293,2,FALSE)</f>
        <v>AL-AKH-00001</v>
      </c>
      <c r="B937" s="177" t="s">
        <v>1068</v>
      </c>
      <c r="C937" s="159" t="s">
        <v>1103</v>
      </c>
      <c r="D937" s="138" t="s">
        <v>1104</v>
      </c>
      <c r="E937" s="159" t="s">
        <v>95</v>
      </c>
      <c r="F937" s="179">
        <v>3230000</v>
      </c>
      <c r="G937" s="172">
        <v>2024</v>
      </c>
      <c r="H937" s="164">
        <f t="shared" ca="1" si="104"/>
        <v>45522</v>
      </c>
      <c r="I937" s="161">
        <f t="shared" ca="1" si="106"/>
        <v>20</v>
      </c>
      <c r="J937" s="165">
        <f t="shared" ca="1" si="107"/>
        <v>64600000</v>
      </c>
      <c r="K937" s="164">
        <f t="shared" ca="1" si="108"/>
        <v>45494</v>
      </c>
      <c r="L937" s="164">
        <f t="shared" ca="1" si="105"/>
        <v>45559</v>
      </c>
      <c r="M937" s="161">
        <f t="shared" ca="1" si="109"/>
        <v>65</v>
      </c>
    </row>
    <row r="938" spans="1:13">
      <c r="A938" s="161" t="str">
        <f>VLOOKUP(C938,품목코드!$B$2:$C$293,2,FALSE)</f>
        <v>AL-AFV-00001</v>
      </c>
      <c r="B938" s="177" t="s">
        <v>1068</v>
      </c>
      <c r="C938" s="159" t="s">
        <v>384</v>
      </c>
      <c r="D938" s="138" t="s">
        <v>1105</v>
      </c>
      <c r="E938" s="159" t="s">
        <v>208</v>
      </c>
      <c r="F938" s="179">
        <v>226000</v>
      </c>
      <c r="G938" s="172">
        <v>2024</v>
      </c>
      <c r="H938" s="164">
        <f t="shared" ca="1" si="104"/>
        <v>45654</v>
      </c>
      <c r="I938" s="161">
        <f t="shared" ca="1" si="106"/>
        <v>47</v>
      </c>
      <c r="J938" s="165">
        <f t="shared" ca="1" si="107"/>
        <v>10622000</v>
      </c>
      <c r="K938" s="164">
        <f t="shared" ca="1" si="108"/>
        <v>45634</v>
      </c>
      <c r="L938" s="164">
        <f t="shared" ca="1" si="105"/>
        <v>45645</v>
      </c>
      <c r="M938" s="161">
        <f t="shared" ca="1" si="109"/>
        <v>11</v>
      </c>
    </row>
    <row r="939" spans="1:13">
      <c r="A939" s="161" t="str">
        <f>VLOOKUP(C939,품목코드!$B$2:$C$293,2,FALSE)</f>
        <v>AL-AFW-00001</v>
      </c>
      <c r="B939" s="177" t="s">
        <v>1068</v>
      </c>
      <c r="C939" s="159" t="s">
        <v>386</v>
      </c>
      <c r="D939" s="138" t="s">
        <v>1106</v>
      </c>
      <c r="E939" s="159" t="s">
        <v>68</v>
      </c>
      <c r="F939" s="179">
        <v>113300</v>
      </c>
      <c r="G939" s="172">
        <v>2024</v>
      </c>
      <c r="H939" s="164">
        <f t="shared" ca="1" si="104"/>
        <v>45640</v>
      </c>
      <c r="I939" s="161">
        <f t="shared" ca="1" si="106"/>
        <v>20</v>
      </c>
      <c r="J939" s="165">
        <f t="shared" ca="1" si="107"/>
        <v>2266000</v>
      </c>
      <c r="K939" s="164">
        <f t="shared" ca="1" si="108"/>
        <v>45639</v>
      </c>
      <c r="L939" s="164">
        <f t="shared" ca="1" si="105"/>
        <v>45708</v>
      </c>
      <c r="M939" s="161">
        <f t="shared" ca="1" si="109"/>
        <v>69</v>
      </c>
    </row>
    <row r="940" spans="1:13">
      <c r="A940" s="161" t="str">
        <f>VLOOKUP(C940,품목코드!$B$2:$C$293,2,FALSE)</f>
        <v>AL-AFX-00001</v>
      </c>
      <c r="B940" s="177" t="s">
        <v>1068</v>
      </c>
      <c r="C940" s="159" t="s">
        <v>388</v>
      </c>
      <c r="D940" s="138" t="s">
        <v>1107</v>
      </c>
      <c r="E940" s="159" t="s">
        <v>208</v>
      </c>
      <c r="F940" s="179">
        <v>300000</v>
      </c>
      <c r="G940" s="172">
        <v>2024</v>
      </c>
      <c r="H940" s="164">
        <f t="shared" ca="1" si="104"/>
        <v>45445</v>
      </c>
      <c r="I940" s="161">
        <f t="shared" ca="1" si="106"/>
        <v>13</v>
      </c>
      <c r="J940" s="165">
        <f t="shared" ca="1" si="107"/>
        <v>3900000</v>
      </c>
      <c r="K940" s="164">
        <f t="shared" ca="1" si="108"/>
        <v>45427</v>
      </c>
      <c r="L940" s="164">
        <f t="shared" ca="1" si="105"/>
        <v>45443</v>
      </c>
      <c r="M940" s="161">
        <f t="shared" ca="1" si="109"/>
        <v>16</v>
      </c>
    </row>
    <row r="941" spans="1:13">
      <c r="A941" s="161" t="str">
        <f>VLOOKUP(C941,품목코드!$B$2:$C$293,2,FALSE)</f>
        <v>AM-AGI-00001</v>
      </c>
      <c r="B941" s="177" t="s">
        <v>1108</v>
      </c>
      <c r="C941" s="159" t="s">
        <v>412</v>
      </c>
      <c r="D941" s="138" t="s">
        <v>1109</v>
      </c>
      <c r="E941" s="159" t="s">
        <v>1070</v>
      </c>
      <c r="F941" s="179">
        <v>570</v>
      </c>
      <c r="G941" s="172">
        <v>2024</v>
      </c>
      <c r="H941" s="164">
        <f t="shared" ca="1" si="104"/>
        <v>45357</v>
      </c>
      <c r="I941" s="161">
        <f t="shared" ca="1" si="106"/>
        <v>4</v>
      </c>
      <c r="J941" s="165">
        <f t="shared" ca="1" si="107"/>
        <v>2280</v>
      </c>
      <c r="K941" s="164">
        <f t="shared" ca="1" si="108"/>
        <v>45345</v>
      </c>
      <c r="L941" s="164">
        <f t="shared" ca="1" si="105"/>
        <v>45516</v>
      </c>
      <c r="M941" s="161">
        <f t="shared" ca="1" si="109"/>
        <v>171</v>
      </c>
    </row>
    <row r="942" spans="1:13">
      <c r="A942" s="161" t="str">
        <f>VLOOKUP(C942,품목코드!$B$2:$C$293,2,FALSE)</f>
        <v>AM-AGJ-00001</v>
      </c>
      <c r="B942" s="177" t="s">
        <v>1108</v>
      </c>
      <c r="C942" s="159" t="s">
        <v>414</v>
      </c>
      <c r="D942" s="138" t="s">
        <v>1110</v>
      </c>
      <c r="E942" s="159" t="s">
        <v>1070</v>
      </c>
      <c r="F942" s="179">
        <v>570</v>
      </c>
      <c r="G942" s="172">
        <v>2024</v>
      </c>
      <c r="H942" s="164">
        <f t="shared" ca="1" si="104"/>
        <v>45340</v>
      </c>
      <c r="I942" s="161">
        <f t="shared" ca="1" si="106"/>
        <v>39</v>
      </c>
      <c r="J942" s="165">
        <f t="shared" ca="1" si="107"/>
        <v>22230</v>
      </c>
      <c r="K942" s="164">
        <f t="shared" ca="1" si="108"/>
        <v>45318</v>
      </c>
      <c r="L942" s="164">
        <f t="shared" ca="1" si="105"/>
        <v>45327</v>
      </c>
      <c r="M942" s="161">
        <f t="shared" ca="1" si="109"/>
        <v>9</v>
      </c>
    </row>
    <row r="943" spans="1:13">
      <c r="A943" s="161" t="str">
        <f>VLOOKUP(C943,품목코드!$B$2:$C$293,2,FALSE)</f>
        <v>AM-AGK-00001</v>
      </c>
      <c r="B943" s="177" t="s">
        <v>1108</v>
      </c>
      <c r="C943" s="159" t="s">
        <v>416</v>
      </c>
      <c r="D943" s="138" t="s">
        <v>1268</v>
      </c>
      <c r="E943" s="159" t="s">
        <v>1112</v>
      </c>
      <c r="F943" s="179">
        <v>13300</v>
      </c>
      <c r="G943" s="172">
        <v>2024</v>
      </c>
      <c r="H943" s="164">
        <f t="shared" ca="1" si="104"/>
        <v>45496</v>
      </c>
      <c r="I943" s="161">
        <f t="shared" ca="1" si="106"/>
        <v>27</v>
      </c>
      <c r="J943" s="165">
        <f t="shared" ca="1" si="107"/>
        <v>359100</v>
      </c>
      <c r="K943" s="164">
        <f t="shared" ca="1" si="108"/>
        <v>45495</v>
      </c>
      <c r="L943" s="164">
        <f t="shared" ca="1" si="105"/>
        <v>45591</v>
      </c>
      <c r="M943" s="161">
        <f t="shared" ca="1" si="109"/>
        <v>96</v>
      </c>
    </row>
    <row r="944" spans="1:13">
      <c r="A944" s="161" t="str">
        <f>VLOOKUP(C944,품목코드!$B$2:$C$293,2,FALSE)</f>
        <v>AM-AGL-00001</v>
      </c>
      <c r="B944" s="177" t="s">
        <v>1108</v>
      </c>
      <c r="C944" s="159" t="s">
        <v>419</v>
      </c>
      <c r="D944" s="138" t="s">
        <v>1269</v>
      </c>
      <c r="E944" s="159" t="s">
        <v>16</v>
      </c>
      <c r="F944" s="179">
        <v>27300</v>
      </c>
      <c r="G944" s="172">
        <v>2024</v>
      </c>
      <c r="H944" s="164">
        <f t="shared" ca="1" si="104"/>
        <v>45492</v>
      </c>
      <c r="I944" s="161">
        <f t="shared" ca="1" si="106"/>
        <v>17</v>
      </c>
      <c r="J944" s="165">
        <f t="shared" ca="1" si="107"/>
        <v>464100</v>
      </c>
      <c r="K944" s="164">
        <f t="shared" ca="1" si="108"/>
        <v>45478</v>
      </c>
      <c r="L944" s="164">
        <f t="shared" ca="1" si="105"/>
        <v>45496</v>
      </c>
      <c r="M944" s="161">
        <f t="shared" ca="1" si="109"/>
        <v>18</v>
      </c>
    </row>
    <row r="945" spans="1:13">
      <c r="A945" s="161" t="str">
        <f>VLOOKUP(C945,품목코드!$B$2:$C$293,2,FALSE)</f>
        <v>AM-AFY-00001</v>
      </c>
      <c r="B945" s="177" t="s">
        <v>1114</v>
      </c>
      <c r="C945" s="159" t="s">
        <v>391</v>
      </c>
      <c r="D945" s="138" t="s">
        <v>1115</v>
      </c>
      <c r="E945" s="159" t="s">
        <v>819</v>
      </c>
      <c r="F945" s="179">
        <v>23000</v>
      </c>
      <c r="G945" s="172">
        <v>2024</v>
      </c>
      <c r="H945" s="164">
        <f t="shared" ca="1" si="104"/>
        <v>45433</v>
      </c>
      <c r="I945" s="161">
        <f t="shared" ca="1" si="106"/>
        <v>19</v>
      </c>
      <c r="J945" s="165">
        <f t="shared" ca="1" si="107"/>
        <v>437000</v>
      </c>
      <c r="K945" s="164">
        <f t="shared" ca="1" si="108"/>
        <v>45425</v>
      </c>
      <c r="L945" s="164">
        <f t="shared" ca="1" si="105"/>
        <v>45586</v>
      </c>
      <c r="M945" s="161">
        <f t="shared" ca="1" si="109"/>
        <v>161</v>
      </c>
    </row>
    <row r="946" spans="1:13">
      <c r="A946" s="161" t="str">
        <f>VLOOKUP(C946,품목코드!$B$2:$C$293,2,FALSE)</f>
        <v>AM-AFZ-00001</v>
      </c>
      <c r="B946" s="177" t="s">
        <v>1114</v>
      </c>
      <c r="C946" s="159" t="s">
        <v>393</v>
      </c>
      <c r="D946" s="138" t="s">
        <v>1116</v>
      </c>
      <c r="E946" s="159" t="s">
        <v>819</v>
      </c>
      <c r="F946" s="179">
        <v>38000</v>
      </c>
      <c r="G946" s="172">
        <v>2024</v>
      </c>
      <c r="H946" s="164">
        <f t="shared" ca="1" si="104"/>
        <v>45337</v>
      </c>
      <c r="I946" s="161">
        <f t="shared" ca="1" si="106"/>
        <v>19</v>
      </c>
      <c r="J946" s="165">
        <f t="shared" ca="1" si="107"/>
        <v>722000</v>
      </c>
      <c r="K946" s="164">
        <f t="shared" ca="1" si="108"/>
        <v>45309</v>
      </c>
      <c r="L946" s="164">
        <f t="shared" ca="1" si="105"/>
        <v>45342</v>
      </c>
      <c r="M946" s="161">
        <f t="shared" ca="1" si="109"/>
        <v>33</v>
      </c>
    </row>
    <row r="947" spans="1:13">
      <c r="A947" s="161" t="str">
        <f>VLOOKUP(C947,품목코드!$B$2:$C$293,2,FALSE)</f>
        <v>AM-AGA-00001</v>
      </c>
      <c r="B947" s="177" t="s">
        <v>1114</v>
      </c>
      <c r="C947" s="159" t="s">
        <v>395</v>
      </c>
      <c r="D947" s="138" t="s">
        <v>1117</v>
      </c>
      <c r="E947" s="159" t="s">
        <v>819</v>
      </c>
      <c r="F947" s="179">
        <v>185600</v>
      </c>
      <c r="G947" s="172">
        <v>2024</v>
      </c>
      <c r="H947" s="164">
        <f t="shared" ca="1" si="104"/>
        <v>45649</v>
      </c>
      <c r="I947" s="161">
        <f t="shared" ca="1" si="106"/>
        <v>32</v>
      </c>
      <c r="J947" s="165">
        <f t="shared" ca="1" si="107"/>
        <v>5939200</v>
      </c>
      <c r="K947" s="164">
        <f t="shared" ca="1" si="108"/>
        <v>45635</v>
      </c>
      <c r="L947" s="164">
        <f t="shared" ca="1" si="105"/>
        <v>45800</v>
      </c>
      <c r="M947" s="161">
        <f t="shared" ca="1" si="109"/>
        <v>165</v>
      </c>
    </row>
    <row r="948" spans="1:13">
      <c r="A948" s="161" t="str">
        <f>VLOOKUP(C948,품목코드!$B$2:$C$293,2,FALSE)</f>
        <v>AM-AGB-00001</v>
      </c>
      <c r="B948" s="177" t="s">
        <v>1114</v>
      </c>
      <c r="C948" s="159" t="s">
        <v>397</v>
      </c>
      <c r="D948" s="138" t="s">
        <v>1118</v>
      </c>
      <c r="E948" s="159" t="s">
        <v>819</v>
      </c>
      <c r="F948" s="179">
        <v>27700</v>
      </c>
      <c r="G948" s="172">
        <v>2024</v>
      </c>
      <c r="H948" s="164">
        <f t="shared" ca="1" si="104"/>
        <v>45414</v>
      </c>
      <c r="I948" s="161">
        <f t="shared" ca="1" si="106"/>
        <v>11</v>
      </c>
      <c r="J948" s="165">
        <f t="shared" ca="1" si="107"/>
        <v>304700</v>
      </c>
      <c r="K948" s="164">
        <f t="shared" ca="1" si="108"/>
        <v>45399</v>
      </c>
      <c r="L948" s="164">
        <f t="shared" ca="1" si="105"/>
        <v>45534</v>
      </c>
      <c r="M948" s="161">
        <f t="shared" ca="1" si="109"/>
        <v>135</v>
      </c>
    </row>
    <row r="949" spans="1:13">
      <c r="A949" s="161" t="str">
        <f>VLOOKUP(C949,품목코드!$B$2:$C$293,2,FALSE)</f>
        <v>AM-AGC-00001</v>
      </c>
      <c r="B949" s="177" t="s">
        <v>1114</v>
      </c>
      <c r="C949" s="159" t="s">
        <v>399</v>
      </c>
      <c r="D949" s="138" t="s">
        <v>1119</v>
      </c>
      <c r="E949" s="159" t="s">
        <v>130</v>
      </c>
      <c r="F949" s="179">
        <v>49000</v>
      </c>
      <c r="G949" s="172">
        <v>2024</v>
      </c>
      <c r="H949" s="164">
        <f t="shared" ca="1" si="104"/>
        <v>45294</v>
      </c>
      <c r="I949" s="161">
        <f t="shared" ca="1" si="106"/>
        <v>26</v>
      </c>
      <c r="J949" s="165">
        <f t="shared" ca="1" si="107"/>
        <v>1274000</v>
      </c>
      <c r="K949" s="164">
        <f t="shared" ca="1" si="108"/>
        <v>45274</v>
      </c>
      <c r="L949" s="164">
        <f t="shared" ca="1" si="105"/>
        <v>45423</v>
      </c>
      <c r="M949" s="161">
        <f t="shared" ca="1" si="109"/>
        <v>149</v>
      </c>
    </row>
    <row r="950" spans="1:13">
      <c r="A950" s="161" t="str">
        <f>VLOOKUP(C950,품목코드!$B$2:$C$293,2,FALSE)</f>
        <v>AM-AGD-00001</v>
      </c>
      <c r="B950" s="177" t="s">
        <v>1114</v>
      </c>
      <c r="C950" s="159" t="s">
        <v>1120</v>
      </c>
      <c r="D950" s="138" t="s">
        <v>1121</v>
      </c>
      <c r="E950" s="159" t="s">
        <v>130</v>
      </c>
      <c r="F950" s="179">
        <v>37400</v>
      </c>
      <c r="G950" s="172">
        <v>2024</v>
      </c>
      <c r="H950" s="164">
        <f t="shared" ca="1" si="104"/>
        <v>45462</v>
      </c>
      <c r="I950" s="161">
        <f t="shared" ca="1" si="106"/>
        <v>30</v>
      </c>
      <c r="J950" s="165">
        <f t="shared" ca="1" si="107"/>
        <v>1122000</v>
      </c>
      <c r="K950" s="164">
        <f t="shared" ca="1" si="108"/>
        <v>45461</v>
      </c>
      <c r="L950" s="164">
        <f t="shared" ca="1" si="105"/>
        <v>45626</v>
      </c>
      <c r="M950" s="161">
        <f t="shared" ca="1" si="109"/>
        <v>165</v>
      </c>
    </row>
    <row r="951" spans="1:13">
      <c r="A951" s="161" t="str">
        <f>VLOOKUP(C951,품목코드!$B$2:$C$293,2,FALSE)</f>
        <v>AM-AGE-00001</v>
      </c>
      <c r="B951" s="177" t="s">
        <v>1114</v>
      </c>
      <c r="C951" s="159" t="s">
        <v>404</v>
      </c>
      <c r="D951" s="138" t="s">
        <v>1122</v>
      </c>
      <c r="E951" s="159" t="s">
        <v>130</v>
      </c>
      <c r="F951" s="179">
        <v>26700</v>
      </c>
      <c r="G951" s="172">
        <v>2024</v>
      </c>
      <c r="H951" s="164">
        <f t="shared" ca="1" si="104"/>
        <v>45376</v>
      </c>
      <c r="I951" s="161">
        <f t="shared" ca="1" si="106"/>
        <v>4</v>
      </c>
      <c r="J951" s="165">
        <f t="shared" ca="1" si="107"/>
        <v>106800</v>
      </c>
      <c r="K951" s="164">
        <f t="shared" ca="1" si="108"/>
        <v>45365</v>
      </c>
      <c r="L951" s="164">
        <f t="shared" ca="1" si="105"/>
        <v>45482</v>
      </c>
      <c r="M951" s="161">
        <f t="shared" ca="1" si="109"/>
        <v>117</v>
      </c>
    </row>
    <row r="952" spans="1:13">
      <c r="A952" s="161" t="str">
        <f>VLOOKUP(C952,품목코드!$B$2:$C$293,2,FALSE)</f>
        <v>AM-AGF-00001</v>
      </c>
      <c r="B952" s="177" t="s">
        <v>1114</v>
      </c>
      <c r="C952" s="159" t="s">
        <v>406</v>
      </c>
      <c r="D952" s="138" t="s">
        <v>1123</v>
      </c>
      <c r="E952" s="159" t="s">
        <v>819</v>
      </c>
      <c r="F952" s="179">
        <v>30000</v>
      </c>
      <c r="G952" s="172">
        <v>2024</v>
      </c>
      <c r="H952" s="164">
        <f t="shared" ca="1" si="104"/>
        <v>45401</v>
      </c>
      <c r="I952" s="161">
        <f t="shared" ca="1" si="106"/>
        <v>12</v>
      </c>
      <c r="J952" s="165">
        <f t="shared" ca="1" si="107"/>
        <v>360000</v>
      </c>
      <c r="K952" s="164">
        <f t="shared" ca="1" si="108"/>
        <v>45389</v>
      </c>
      <c r="L952" s="164">
        <f t="shared" ca="1" si="105"/>
        <v>45451</v>
      </c>
      <c r="M952" s="161">
        <f t="shared" ca="1" si="109"/>
        <v>62</v>
      </c>
    </row>
    <row r="953" spans="1:13">
      <c r="A953" s="161" t="str">
        <f>VLOOKUP(C953,품목코드!$B$2:$C$293,2,FALSE)</f>
        <v>AM-AGG-00001</v>
      </c>
      <c r="B953" s="177" t="s">
        <v>1114</v>
      </c>
      <c r="C953" s="159" t="s">
        <v>408</v>
      </c>
      <c r="D953" s="138" t="s">
        <v>1124</v>
      </c>
      <c r="E953" s="159" t="s">
        <v>819</v>
      </c>
      <c r="F953" s="179">
        <v>44800</v>
      </c>
      <c r="G953" s="172">
        <v>2024</v>
      </c>
      <c r="H953" s="164">
        <f t="shared" ca="1" si="104"/>
        <v>45584</v>
      </c>
      <c r="I953" s="161">
        <f t="shared" ca="1" si="106"/>
        <v>12</v>
      </c>
      <c r="J953" s="165">
        <f t="shared" ca="1" si="107"/>
        <v>537600</v>
      </c>
      <c r="K953" s="164">
        <f t="shared" ca="1" si="108"/>
        <v>45582</v>
      </c>
      <c r="L953" s="164">
        <f t="shared" ca="1" si="105"/>
        <v>45696</v>
      </c>
      <c r="M953" s="161">
        <f t="shared" ca="1" si="109"/>
        <v>114</v>
      </c>
    </row>
    <row r="954" spans="1:13">
      <c r="A954" s="161" t="str">
        <f>VLOOKUP(C954,품목코드!$B$2:$C$293,2,FALSE)</f>
        <v>AM-AGH-00001</v>
      </c>
      <c r="B954" s="177" t="s">
        <v>1114</v>
      </c>
      <c r="C954" s="159" t="s">
        <v>1125</v>
      </c>
      <c r="D954" s="138" t="s">
        <v>1126</v>
      </c>
      <c r="E954" s="159" t="s">
        <v>819</v>
      </c>
      <c r="F954" s="179">
        <v>585100</v>
      </c>
      <c r="G954" s="172">
        <v>2024</v>
      </c>
      <c r="H954" s="164">
        <f t="shared" ca="1" si="104"/>
        <v>45544</v>
      </c>
      <c r="I954" s="161">
        <f t="shared" ca="1" si="106"/>
        <v>19</v>
      </c>
      <c r="J954" s="165">
        <f t="shared" ca="1" si="107"/>
        <v>11116900</v>
      </c>
      <c r="K954" s="164">
        <f t="shared" ca="1" si="108"/>
        <v>45535</v>
      </c>
      <c r="L954" s="164">
        <f t="shared" ca="1" si="105"/>
        <v>45696</v>
      </c>
      <c r="M954" s="161">
        <f t="shared" ca="1" si="109"/>
        <v>161</v>
      </c>
    </row>
    <row r="955" spans="1:13">
      <c r="A955" s="161" t="str">
        <f>VLOOKUP(C955,품목코드!$B$2:$C$293,2,FALSE)</f>
        <v>AN-AKW-00001</v>
      </c>
      <c r="B955" s="177" t="s">
        <v>1127</v>
      </c>
      <c r="C955" s="159" t="s">
        <v>1131</v>
      </c>
      <c r="D955" s="138" t="s">
        <v>1132</v>
      </c>
      <c r="E955" s="159" t="s">
        <v>16</v>
      </c>
      <c r="F955" s="179">
        <v>5160</v>
      </c>
      <c r="G955" s="172">
        <v>2024</v>
      </c>
      <c r="H955" s="164">
        <f t="shared" ca="1" si="104"/>
        <v>45347</v>
      </c>
      <c r="I955" s="161">
        <f t="shared" ca="1" si="106"/>
        <v>22</v>
      </c>
      <c r="J955" s="165">
        <f t="shared" ca="1" si="107"/>
        <v>113520</v>
      </c>
      <c r="K955" s="164">
        <f t="shared" ca="1" si="108"/>
        <v>45342</v>
      </c>
      <c r="L955" s="164">
        <f t="shared" ca="1" si="105"/>
        <v>45408</v>
      </c>
      <c r="M955" s="161">
        <f t="shared" ca="1" si="109"/>
        <v>66</v>
      </c>
    </row>
    <row r="956" spans="1:13">
      <c r="A956" s="161" t="str">
        <f>VLOOKUP(C956,품목코드!$B$2:$C$293,2,FALSE)</f>
        <v>AN-AKW-00001</v>
      </c>
      <c r="B956" s="177" t="s">
        <v>1127</v>
      </c>
      <c r="C956" s="159" t="s">
        <v>1131</v>
      </c>
      <c r="D956" s="138" t="s">
        <v>1133</v>
      </c>
      <c r="E956" s="159" t="s">
        <v>16</v>
      </c>
      <c r="F956" s="179">
        <v>4370</v>
      </c>
      <c r="G956" s="172">
        <v>2024</v>
      </c>
      <c r="H956" s="164">
        <f t="shared" ref="H956:H974" ca="1" si="110">DATE(G956, RANDBETWEEN(1, 12), RANDBETWEEN(1, 28))</f>
        <v>45403</v>
      </c>
      <c r="I956" s="161">
        <f t="shared" ca="1" si="106"/>
        <v>14</v>
      </c>
      <c r="J956" s="165">
        <f t="shared" ca="1" si="107"/>
        <v>61180</v>
      </c>
      <c r="K956" s="164">
        <f t="shared" ca="1" si="108"/>
        <v>45393</v>
      </c>
      <c r="L956" s="164">
        <f t="shared" ref="L956:L974" ca="1" si="111">K956+ RANDBETWEEN(1, 180)</f>
        <v>45398</v>
      </c>
      <c r="M956" s="161">
        <f t="shared" ca="1" si="109"/>
        <v>5</v>
      </c>
    </row>
    <row r="957" spans="1:13">
      <c r="A957" s="161" t="str">
        <f>VLOOKUP(C957,품목코드!$B$2:$C$293,2,FALSE)</f>
        <v>AN-ALF-00001</v>
      </c>
      <c r="B957" s="177" t="s">
        <v>1127</v>
      </c>
      <c r="C957" s="178" t="s">
        <v>1270</v>
      </c>
      <c r="D957" s="138" t="s">
        <v>1271</v>
      </c>
      <c r="E957" s="138" t="s">
        <v>16</v>
      </c>
      <c r="F957" s="179">
        <v>5550</v>
      </c>
      <c r="G957" s="172">
        <v>2024</v>
      </c>
      <c r="H957" s="164">
        <f t="shared" ca="1" si="110"/>
        <v>45617</v>
      </c>
      <c r="I957" s="161">
        <f t="shared" ca="1" si="106"/>
        <v>12</v>
      </c>
      <c r="J957" s="165">
        <f t="shared" ca="1" si="107"/>
        <v>66600</v>
      </c>
      <c r="K957" s="164">
        <f t="shared" ca="1" si="108"/>
        <v>45598</v>
      </c>
      <c r="L957" s="164">
        <f t="shared" ca="1" si="111"/>
        <v>45705</v>
      </c>
      <c r="M957" s="161">
        <f t="shared" ca="1" si="109"/>
        <v>107</v>
      </c>
    </row>
    <row r="958" spans="1:13">
      <c r="A958" s="161" t="str">
        <f>VLOOKUP(C958,품목코드!$B$2:$C$293,2,FALSE)</f>
        <v>AN-AKY-00001</v>
      </c>
      <c r="B958" s="177" t="s">
        <v>1127</v>
      </c>
      <c r="C958" s="159" t="s">
        <v>1139</v>
      </c>
      <c r="D958" s="138" t="s">
        <v>1140</v>
      </c>
      <c r="E958" s="159" t="s">
        <v>16</v>
      </c>
      <c r="F958" s="179">
        <v>6890</v>
      </c>
      <c r="G958" s="172">
        <v>2024</v>
      </c>
      <c r="H958" s="164">
        <f t="shared" ca="1" si="110"/>
        <v>45389</v>
      </c>
      <c r="I958" s="161">
        <f t="shared" ca="1" si="106"/>
        <v>37</v>
      </c>
      <c r="J958" s="165">
        <f t="shared" ca="1" si="107"/>
        <v>254930</v>
      </c>
      <c r="K958" s="164">
        <f t="shared" ca="1" si="108"/>
        <v>45389</v>
      </c>
      <c r="L958" s="164">
        <f t="shared" ca="1" si="111"/>
        <v>45445</v>
      </c>
      <c r="M958" s="161">
        <f t="shared" ca="1" si="109"/>
        <v>56</v>
      </c>
    </row>
    <row r="959" spans="1:13">
      <c r="A959" s="161" t="str">
        <f>VLOOKUP(C959,품목코드!$B$2:$C$293,2,FALSE)</f>
        <v>AO-AGT-00001</v>
      </c>
      <c r="B959" s="177" t="s">
        <v>1141</v>
      </c>
      <c r="C959" s="159" t="s">
        <v>442</v>
      </c>
      <c r="D959" s="138" t="s">
        <v>1144</v>
      </c>
      <c r="E959" s="159" t="s">
        <v>1143</v>
      </c>
      <c r="F959" s="179">
        <v>46220</v>
      </c>
      <c r="G959" s="172">
        <v>2024</v>
      </c>
      <c r="H959" s="164">
        <f t="shared" ca="1" si="110"/>
        <v>45393</v>
      </c>
      <c r="I959" s="161">
        <f t="shared" ca="1" si="106"/>
        <v>31</v>
      </c>
      <c r="J959" s="165">
        <f t="shared" ca="1" si="107"/>
        <v>1432820</v>
      </c>
      <c r="K959" s="164">
        <f t="shared" ca="1" si="108"/>
        <v>45364</v>
      </c>
      <c r="L959" s="164">
        <f t="shared" ca="1" si="111"/>
        <v>45382</v>
      </c>
      <c r="M959" s="161">
        <f t="shared" ca="1" si="109"/>
        <v>18</v>
      </c>
    </row>
    <row r="960" spans="1:13">
      <c r="A960" s="161" t="str">
        <f>VLOOKUP(C960,품목코드!$B$2:$C$293,2,FALSE)</f>
        <v>AO-AGU-00001</v>
      </c>
      <c r="B960" s="177" t="s">
        <v>1141</v>
      </c>
      <c r="C960" s="159" t="s">
        <v>444</v>
      </c>
      <c r="D960" s="138" t="s">
        <v>1144</v>
      </c>
      <c r="E960" s="159" t="s">
        <v>1143</v>
      </c>
      <c r="F960" s="179">
        <v>60220</v>
      </c>
      <c r="G960" s="172">
        <v>2024</v>
      </c>
      <c r="H960" s="164">
        <f t="shared" ca="1" si="110"/>
        <v>45640</v>
      </c>
      <c r="I960" s="161">
        <f t="shared" ca="1" si="106"/>
        <v>0</v>
      </c>
      <c r="J960" s="165">
        <f t="shared" ca="1" si="107"/>
        <v>0</v>
      </c>
      <c r="K960" s="164">
        <f t="shared" ca="1" si="108"/>
        <v>45633</v>
      </c>
      <c r="L960" s="164">
        <f t="shared" ca="1" si="111"/>
        <v>45637</v>
      </c>
      <c r="M960" s="161">
        <f t="shared" ca="1" si="109"/>
        <v>4</v>
      </c>
    </row>
    <row r="961" spans="1:13">
      <c r="A961" s="161" t="str">
        <f>VLOOKUP(C961,품목코드!$B$2:$C$293,2,FALSE)</f>
        <v>AO-AGV-00001</v>
      </c>
      <c r="B961" s="177" t="s">
        <v>1141</v>
      </c>
      <c r="C961" s="159" t="s">
        <v>446</v>
      </c>
      <c r="D961" s="138" t="s">
        <v>1145</v>
      </c>
      <c r="E961" s="159" t="s">
        <v>1143</v>
      </c>
      <c r="F961" s="179">
        <v>82220</v>
      </c>
      <c r="G961" s="172">
        <v>2024</v>
      </c>
      <c r="H961" s="164">
        <f t="shared" ca="1" si="110"/>
        <v>45651</v>
      </c>
      <c r="I961" s="161">
        <f t="shared" ca="1" si="106"/>
        <v>30</v>
      </c>
      <c r="J961" s="165">
        <f t="shared" ca="1" si="107"/>
        <v>2466600</v>
      </c>
      <c r="K961" s="164">
        <f t="shared" ca="1" si="108"/>
        <v>45638</v>
      </c>
      <c r="L961" s="164">
        <f t="shared" ca="1" si="111"/>
        <v>45727</v>
      </c>
      <c r="M961" s="161">
        <f t="shared" ca="1" si="109"/>
        <v>89</v>
      </c>
    </row>
    <row r="962" spans="1:13">
      <c r="A962" s="161" t="str">
        <f>VLOOKUP(C962,품목코드!$B$2:$C$293,2,FALSE)</f>
        <v>AO-AGY-00001</v>
      </c>
      <c r="B962" s="177" t="s">
        <v>1141</v>
      </c>
      <c r="C962" s="159" t="s">
        <v>452</v>
      </c>
      <c r="D962" s="138" t="s">
        <v>1146</v>
      </c>
      <c r="E962" s="159" t="s">
        <v>1143</v>
      </c>
      <c r="F962" s="179">
        <v>131840</v>
      </c>
      <c r="G962" s="172">
        <v>2024</v>
      </c>
      <c r="H962" s="164">
        <f t="shared" ca="1" si="110"/>
        <v>45336</v>
      </c>
      <c r="I962" s="161">
        <f t="shared" ca="1" si="106"/>
        <v>33</v>
      </c>
      <c r="J962" s="165">
        <f t="shared" ca="1" si="107"/>
        <v>4350720</v>
      </c>
      <c r="K962" s="164">
        <f t="shared" ca="1" si="108"/>
        <v>45323</v>
      </c>
      <c r="L962" s="164">
        <f t="shared" ca="1" si="111"/>
        <v>45440</v>
      </c>
      <c r="M962" s="161">
        <f t="shared" ca="1" si="109"/>
        <v>117</v>
      </c>
    </row>
    <row r="963" spans="1:13">
      <c r="A963" s="161" t="str">
        <f>VLOOKUP(C963,품목코드!$B$2:$C$293,2,FALSE)</f>
        <v>AO-AGZ-00001</v>
      </c>
      <c r="B963" s="177" t="s">
        <v>1141</v>
      </c>
      <c r="C963" s="159" t="s">
        <v>454</v>
      </c>
      <c r="D963" s="138" t="s">
        <v>1147</v>
      </c>
      <c r="E963" s="159" t="s">
        <v>95</v>
      </c>
      <c r="F963" s="179">
        <v>2346000</v>
      </c>
      <c r="G963" s="172">
        <v>2024</v>
      </c>
      <c r="H963" s="164">
        <f t="shared" ca="1" si="110"/>
        <v>45584</v>
      </c>
      <c r="I963" s="161">
        <f t="shared" ref="I963:I974" ca="1" si="112">RANDBETWEEN(0, 50)</f>
        <v>16</v>
      </c>
      <c r="J963" s="165">
        <f t="shared" ca="1" si="107"/>
        <v>37536000</v>
      </c>
      <c r="K963" s="164">
        <f t="shared" ca="1" si="108"/>
        <v>45582</v>
      </c>
      <c r="L963" s="164">
        <f t="shared" ca="1" si="111"/>
        <v>45739</v>
      </c>
      <c r="M963" s="161">
        <f t="shared" ca="1" si="109"/>
        <v>157</v>
      </c>
    </row>
    <row r="964" spans="1:13">
      <c r="A964" s="161" t="str">
        <f>VLOOKUP(C964,품목코드!$B$2:$C$293,2,FALSE)</f>
        <v>AO-AHA-00001</v>
      </c>
      <c r="B964" s="177" t="s">
        <v>1141</v>
      </c>
      <c r="C964" s="159" t="s">
        <v>1272</v>
      </c>
      <c r="D964" s="138" t="s">
        <v>1273</v>
      </c>
      <c r="E964" s="159" t="s">
        <v>95</v>
      </c>
      <c r="F964" s="179">
        <v>555000</v>
      </c>
      <c r="G964" s="172">
        <v>2024</v>
      </c>
      <c r="H964" s="164">
        <f t="shared" ca="1" si="110"/>
        <v>45536</v>
      </c>
      <c r="I964" s="161">
        <f t="shared" ca="1" si="112"/>
        <v>27</v>
      </c>
      <c r="J964" s="165">
        <f t="shared" ca="1" si="107"/>
        <v>14985000</v>
      </c>
      <c r="K964" s="164">
        <f t="shared" ca="1" si="108"/>
        <v>45518</v>
      </c>
      <c r="L964" s="164">
        <f t="shared" ca="1" si="111"/>
        <v>45521</v>
      </c>
      <c r="M964" s="161">
        <f t="shared" ca="1" si="109"/>
        <v>3</v>
      </c>
    </row>
    <row r="965" spans="1:13">
      <c r="A965" s="161" t="str">
        <f>VLOOKUP(C965,품목코드!$B$2:$C$293,2,FALSE)</f>
        <v>AO-AHB-00001</v>
      </c>
      <c r="B965" s="177" t="s">
        <v>1141</v>
      </c>
      <c r="C965" s="159" t="s">
        <v>458</v>
      </c>
      <c r="D965" s="138" t="s">
        <v>1150</v>
      </c>
      <c r="E965" s="159" t="s">
        <v>16</v>
      </c>
      <c r="F965" s="179">
        <v>6500</v>
      </c>
      <c r="G965" s="172">
        <v>2024</v>
      </c>
      <c r="H965" s="164">
        <f t="shared" ca="1" si="110"/>
        <v>45488</v>
      </c>
      <c r="I965" s="161">
        <f t="shared" ca="1" si="112"/>
        <v>43</v>
      </c>
      <c r="J965" s="165">
        <f t="shared" ca="1" si="107"/>
        <v>279500</v>
      </c>
      <c r="K965" s="164">
        <f t="shared" ca="1" si="108"/>
        <v>45468</v>
      </c>
      <c r="L965" s="164">
        <f t="shared" ca="1" si="111"/>
        <v>45531</v>
      </c>
      <c r="M965" s="161">
        <f t="shared" ca="1" si="109"/>
        <v>63</v>
      </c>
    </row>
    <row r="966" spans="1:13">
      <c r="A966" s="161" t="str">
        <f>VLOOKUP(C966,품목코드!$B$2:$C$293,2,FALSE)</f>
        <v>AO-AHC-00001</v>
      </c>
      <c r="B966" s="177" t="s">
        <v>1141</v>
      </c>
      <c r="C966" s="159" t="s">
        <v>460</v>
      </c>
      <c r="D966" s="138" t="s">
        <v>1151</v>
      </c>
      <c r="E966" s="159" t="s">
        <v>1152</v>
      </c>
      <c r="F966" s="179">
        <v>1684620</v>
      </c>
      <c r="G966" s="172">
        <v>2024</v>
      </c>
      <c r="H966" s="164">
        <f t="shared" ca="1" si="110"/>
        <v>45604</v>
      </c>
      <c r="I966" s="161">
        <f t="shared" ca="1" si="112"/>
        <v>14</v>
      </c>
      <c r="J966" s="165">
        <f t="shared" ref="J966:J974" ca="1" si="113">F966*I966</f>
        <v>23584680</v>
      </c>
      <c r="K966" s="164">
        <f t="shared" ref="K966:K974" ca="1" si="114">H966 - RANDBETWEEN(0, 30)</f>
        <v>45592</v>
      </c>
      <c r="L966" s="164">
        <f t="shared" ca="1" si="111"/>
        <v>45686</v>
      </c>
      <c r="M966" s="161">
        <f t="shared" ref="M966:M974" ca="1" si="115">L966-K966</f>
        <v>94</v>
      </c>
    </row>
    <row r="967" spans="1:13">
      <c r="A967" s="161" t="str">
        <f>VLOOKUP(C967,품목코드!$B$2:$C$293,2,FALSE)</f>
        <v>AO-AGW-00001</v>
      </c>
      <c r="B967" s="177" t="s">
        <v>1141</v>
      </c>
      <c r="C967" s="159" t="s">
        <v>448</v>
      </c>
      <c r="D967" s="138" t="s">
        <v>1153</v>
      </c>
      <c r="E967" s="159" t="s">
        <v>1143</v>
      </c>
      <c r="F967" s="179">
        <v>2640000</v>
      </c>
      <c r="G967" s="172">
        <v>2024</v>
      </c>
      <c r="H967" s="164">
        <f t="shared" ca="1" si="110"/>
        <v>45416</v>
      </c>
      <c r="I967" s="161">
        <f t="shared" ca="1" si="112"/>
        <v>23</v>
      </c>
      <c r="J967" s="165">
        <f t="shared" ca="1" si="113"/>
        <v>60720000</v>
      </c>
      <c r="K967" s="164">
        <f t="shared" ca="1" si="114"/>
        <v>45402</v>
      </c>
      <c r="L967" s="164">
        <f t="shared" ca="1" si="111"/>
        <v>45482</v>
      </c>
      <c r="M967" s="161">
        <f t="shared" ca="1" si="115"/>
        <v>80</v>
      </c>
    </row>
    <row r="968" spans="1:13">
      <c r="A968" s="161" t="str">
        <f>VLOOKUP(C968,품목코드!$B$2:$C$293,2,FALSE)</f>
        <v>AO-AGX-00001</v>
      </c>
      <c r="B968" s="177" t="s">
        <v>1141</v>
      </c>
      <c r="C968" s="159" t="s">
        <v>450</v>
      </c>
      <c r="D968" s="138" t="s">
        <v>1154</v>
      </c>
      <c r="E968" s="159" t="s">
        <v>95</v>
      </c>
      <c r="F968" s="179">
        <v>1365000</v>
      </c>
      <c r="G968" s="172">
        <v>2024</v>
      </c>
      <c r="H968" s="164">
        <f t="shared" ca="1" si="110"/>
        <v>45316</v>
      </c>
      <c r="I968" s="161">
        <f t="shared" ca="1" si="112"/>
        <v>30</v>
      </c>
      <c r="J968" s="165">
        <f t="shared" ca="1" si="113"/>
        <v>40950000</v>
      </c>
      <c r="K968" s="164">
        <f t="shared" ca="1" si="114"/>
        <v>45296</v>
      </c>
      <c r="L968" s="164">
        <f t="shared" ca="1" si="111"/>
        <v>45448</v>
      </c>
      <c r="M968" s="161">
        <f t="shared" ca="1" si="115"/>
        <v>152</v>
      </c>
    </row>
    <row r="969" spans="1:13">
      <c r="A969" s="161" t="str">
        <f>VLOOKUP(C969,품목코드!$B$2:$C$293,2,FALSE)</f>
        <v>AP-AHD-00001</v>
      </c>
      <c r="B969" s="177" t="s">
        <v>1155</v>
      </c>
      <c r="C969" s="159" t="s">
        <v>465</v>
      </c>
      <c r="D969" s="138" t="s">
        <v>1157</v>
      </c>
      <c r="E969" s="159" t="s">
        <v>963</v>
      </c>
      <c r="F969" s="179">
        <v>560000</v>
      </c>
      <c r="G969" s="172">
        <v>2024</v>
      </c>
      <c r="H969" s="164">
        <f t="shared" ca="1" si="110"/>
        <v>45368</v>
      </c>
      <c r="I969" s="161">
        <f t="shared" ca="1" si="112"/>
        <v>13</v>
      </c>
      <c r="J969" s="165">
        <f t="shared" ca="1" si="113"/>
        <v>7280000</v>
      </c>
      <c r="K969" s="164">
        <f t="shared" ca="1" si="114"/>
        <v>45359</v>
      </c>
      <c r="L969" s="164">
        <f t="shared" ca="1" si="111"/>
        <v>45464</v>
      </c>
      <c r="M969" s="161">
        <f t="shared" ca="1" si="115"/>
        <v>105</v>
      </c>
    </row>
    <row r="970" spans="1:13">
      <c r="A970" s="161" t="str">
        <f>VLOOKUP(C970,품목코드!$B$2:$C$293,2,FALSE)</f>
        <v>AP-AHG-00001</v>
      </c>
      <c r="B970" s="177" t="s">
        <v>1155</v>
      </c>
      <c r="C970" s="159" t="s">
        <v>471</v>
      </c>
      <c r="D970" s="138" t="s">
        <v>1158</v>
      </c>
      <c r="E970" s="159" t="s">
        <v>963</v>
      </c>
      <c r="F970" s="179">
        <v>260000</v>
      </c>
      <c r="G970" s="172">
        <v>2024</v>
      </c>
      <c r="H970" s="164">
        <f t="shared" ca="1" si="110"/>
        <v>45480</v>
      </c>
      <c r="I970" s="161">
        <f t="shared" ca="1" si="112"/>
        <v>5</v>
      </c>
      <c r="J970" s="165">
        <f t="shared" ca="1" si="113"/>
        <v>1300000</v>
      </c>
      <c r="K970" s="164">
        <f t="shared" ca="1" si="114"/>
        <v>45479</v>
      </c>
      <c r="L970" s="164">
        <f t="shared" ca="1" si="111"/>
        <v>45540</v>
      </c>
      <c r="M970" s="161">
        <f t="shared" ca="1" si="115"/>
        <v>61</v>
      </c>
    </row>
    <row r="971" spans="1:13">
      <c r="A971" s="161" t="str">
        <f>VLOOKUP(C971,품목코드!$B$2:$C$293,2,FALSE)</f>
        <v>AP-ALA-00001</v>
      </c>
      <c r="B971" s="177" t="s">
        <v>1155</v>
      </c>
      <c r="C971" s="159" t="s">
        <v>1159</v>
      </c>
      <c r="D971" s="138" t="s">
        <v>1160</v>
      </c>
      <c r="E971" s="159" t="s">
        <v>68</v>
      </c>
      <c r="F971" s="179">
        <v>446000</v>
      </c>
      <c r="G971" s="172">
        <v>2024</v>
      </c>
      <c r="H971" s="164">
        <f t="shared" ca="1" si="110"/>
        <v>45492</v>
      </c>
      <c r="I971" s="161">
        <f t="shared" ca="1" si="112"/>
        <v>27</v>
      </c>
      <c r="J971" s="165">
        <f t="shared" ca="1" si="113"/>
        <v>12042000</v>
      </c>
      <c r="K971" s="164">
        <f t="shared" ca="1" si="114"/>
        <v>45485</v>
      </c>
      <c r="L971" s="164">
        <f t="shared" ca="1" si="111"/>
        <v>45560</v>
      </c>
      <c r="M971" s="161">
        <f t="shared" ca="1" si="115"/>
        <v>75</v>
      </c>
    </row>
    <row r="972" spans="1:13">
      <c r="A972" s="161" t="str">
        <f>VLOOKUP(C972,품목코드!$B$2:$C$293,2,FALSE)</f>
        <v>AP-ALB-00001</v>
      </c>
      <c r="B972" s="177" t="s">
        <v>1155</v>
      </c>
      <c r="C972" s="159" t="s">
        <v>1161</v>
      </c>
      <c r="D972" s="138" t="s">
        <v>1162</v>
      </c>
      <c r="E972" s="159" t="s">
        <v>68</v>
      </c>
      <c r="F972" s="179">
        <v>1371000</v>
      </c>
      <c r="G972" s="172">
        <v>2024</v>
      </c>
      <c r="H972" s="164">
        <f t="shared" ca="1" si="110"/>
        <v>45296</v>
      </c>
      <c r="I972" s="161">
        <f t="shared" ca="1" si="112"/>
        <v>14</v>
      </c>
      <c r="J972" s="165">
        <f t="shared" ca="1" si="113"/>
        <v>19194000</v>
      </c>
      <c r="K972" s="164">
        <f t="shared" ca="1" si="114"/>
        <v>45273</v>
      </c>
      <c r="L972" s="164">
        <f t="shared" ca="1" si="111"/>
        <v>45283</v>
      </c>
      <c r="M972" s="161">
        <f t="shared" ca="1" si="115"/>
        <v>10</v>
      </c>
    </row>
    <row r="973" spans="1:13">
      <c r="A973" s="161" t="str">
        <f>VLOOKUP(C973,품목코드!$B$2:$C$293,2,FALSE)</f>
        <v>AP-AHF-00001</v>
      </c>
      <c r="B973" s="177" t="s">
        <v>1155</v>
      </c>
      <c r="C973" s="159" t="s">
        <v>469</v>
      </c>
      <c r="D973" s="138" t="s">
        <v>1166</v>
      </c>
      <c r="E973" s="159" t="s">
        <v>68</v>
      </c>
      <c r="F973" s="179">
        <v>15000</v>
      </c>
      <c r="G973" s="172">
        <v>2024</v>
      </c>
      <c r="H973" s="164">
        <f t="shared" ca="1" si="110"/>
        <v>45323</v>
      </c>
      <c r="I973" s="161">
        <f t="shared" ca="1" si="112"/>
        <v>44</v>
      </c>
      <c r="J973" s="165">
        <f t="shared" ca="1" si="113"/>
        <v>660000</v>
      </c>
      <c r="K973" s="164">
        <f t="shared" ca="1" si="114"/>
        <v>45316</v>
      </c>
      <c r="L973" s="164">
        <f t="shared" ca="1" si="111"/>
        <v>45338</v>
      </c>
      <c r="M973" s="161">
        <f t="shared" ca="1" si="115"/>
        <v>22</v>
      </c>
    </row>
    <row r="974" spans="1:13">
      <c r="A974" s="161" t="str">
        <f>VLOOKUP(C974,품목코드!$B$2:$C$293,2,FALSE)</f>
        <v>AP-ALC-00001</v>
      </c>
      <c r="B974" s="177" t="s">
        <v>1155</v>
      </c>
      <c r="C974" s="159" t="s">
        <v>1169</v>
      </c>
      <c r="D974" s="138" t="s">
        <v>1170</v>
      </c>
      <c r="E974" s="159" t="s">
        <v>963</v>
      </c>
      <c r="F974" s="179">
        <v>133000</v>
      </c>
      <c r="G974" s="172">
        <v>2024</v>
      </c>
      <c r="H974" s="164">
        <f t="shared" ca="1" si="110"/>
        <v>45410</v>
      </c>
      <c r="I974" s="161">
        <f t="shared" ca="1" si="112"/>
        <v>15</v>
      </c>
      <c r="J974" s="165">
        <f t="shared" ca="1" si="113"/>
        <v>1995000</v>
      </c>
      <c r="K974" s="164">
        <f t="shared" ca="1" si="114"/>
        <v>45404</v>
      </c>
      <c r="L974" s="164">
        <f t="shared" ca="1" si="111"/>
        <v>45464</v>
      </c>
      <c r="M974" s="161">
        <f t="shared" ca="1" si="115"/>
        <v>60</v>
      </c>
    </row>
  </sheetData>
  <autoFilter ref="A1:M974" xr:uid="{00000000-0001-0000-0000-000000000000}"/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78993-C47B-4E89-88AC-9A3B6802B5B6}">
  <dimension ref="A1:C293"/>
  <sheetViews>
    <sheetView workbookViewId="0">
      <selection activeCell="I12" sqref="I12"/>
    </sheetView>
  </sheetViews>
  <sheetFormatPr defaultRowHeight="17.399999999999999"/>
  <sheetData>
    <row r="1" spans="1:3">
      <c r="A1" s="157" t="s">
        <v>1280</v>
      </c>
      <c r="B1" s="157" t="s">
        <v>1282</v>
      </c>
      <c r="C1" s="157" t="s">
        <v>1278</v>
      </c>
    </row>
    <row r="2" spans="1:3">
      <c r="A2" s="157" t="s">
        <v>858</v>
      </c>
      <c r="B2" s="157" t="s">
        <v>859</v>
      </c>
      <c r="C2" s="157" t="s">
        <v>1293</v>
      </c>
    </row>
    <row r="3" spans="1:3">
      <c r="A3" s="157" t="s">
        <v>858</v>
      </c>
      <c r="B3" s="157" t="s">
        <v>1294</v>
      </c>
      <c r="C3" s="157" t="s">
        <v>1295</v>
      </c>
    </row>
    <row r="4" spans="1:3">
      <c r="A4" s="157" t="s">
        <v>858</v>
      </c>
      <c r="B4" s="157" t="s">
        <v>21</v>
      </c>
      <c r="C4" s="157" t="s">
        <v>1296</v>
      </c>
    </row>
    <row r="5" spans="1:3">
      <c r="A5" s="157" t="s">
        <v>858</v>
      </c>
      <c r="B5" s="157" t="s">
        <v>866</v>
      </c>
      <c r="C5" s="157" t="s">
        <v>1297</v>
      </c>
    </row>
    <row r="6" spans="1:3">
      <c r="A6" s="157" t="s">
        <v>858</v>
      </c>
      <c r="B6" s="157" t="s">
        <v>868</v>
      </c>
      <c r="C6" s="157" t="s">
        <v>1298</v>
      </c>
    </row>
    <row r="7" spans="1:3">
      <c r="A7" s="157" t="s">
        <v>858</v>
      </c>
      <c r="B7" s="157" t="s">
        <v>28</v>
      </c>
      <c r="C7" s="157" t="s">
        <v>1299</v>
      </c>
    </row>
    <row r="8" spans="1:3">
      <c r="A8" s="157" t="s">
        <v>858</v>
      </c>
      <c r="B8" s="157" t="s">
        <v>30</v>
      </c>
      <c r="C8" s="157" t="s">
        <v>1300</v>
      </c>
    </row>
    <row r="9" spans="1:3">
      <c r="A9" s="157" t="s">
        <v>858</v>
      </c>
      <c r="B9" s="157" t="s">
        <v>873</v>
      </c>
      <c r="C9" s="157" t="s">
        <v>1301</v>
      </c>
    </row>
    <row r="10" spans="1:3">
      <c r="A10" s="157" t="s">
        <v>858</v>
      </c>
      <c r="B10" s="157" t="s">
        <v>34</v>
      </c>
      <c r="C10" s="157" t="s">
        <v>1302</v>
      </c>
    </row>
    <row r="11" spans="1:3">
      <c r="A11" s="157" t="s">
        <v>858</v>
      </c>
      <c r="B11" s="157" t="s">
        <v>36</v>
      </c>
      <c r="C11" s="157" t="s">
        <v>1303</v>
      </c>
    </row>
    <row r="12" spans="1:3">
      <c r="A12" s="157" t="s">
        <v>858</v>
      </c>
      <c r="B12" s="157" t="s">
        <v>38</v>
      </c>
      <c r="C12" s="157" t="s">
        <v>1304</v>
      </c>
    </row>
    <row r="13" spans="1:3">
      <c r="A13" s="157" t="s">
        <v>858</v>
      </c>
      <c r="B13" s="157" t="s">
        <v>40</v>
      </c>
      <c r="C13" s="157" t="s">
        <v>1305</v>
      </c>
    </row>
    <row r="14" spans="1:3">
      <c r="A14" s="157" t="s">
        <v>858</v>
      </c>
      <c r="B14" s="157" t="s">
        <v>43</v>
      </c>
      <c r="C14" s="157" t="s">
        <v>1306</v>
      </c>
    </row>
    <row r="15" spans="1:3">
      <c r="A15" s="157" t="s">
        <v>858</v>
      </c>
      <c r="B15" s="157" t="s">
        <v>45</v>
      </c>
      <c r="C15" s="157" t="s">
        <v>1307</v>
      </c>
    </row>
    <row r="16" spans="1:3">
      <c r="A16" s="157" t="s">
        <v>858</v>
      </c>
      <c r="B16" s="157" t="s">
        <v>1308</v>
      </c>
      <c r="C16" s="157" t="s">
        <v>1309</v>
      </c>
    </row>
    <row r="17" spans="1:3">
      <c r="A17" s="157" t="s">
        <v>858</v>
      </c>
      <c r="B17" s="157" t="s">
        <v>51</v>
      </c>
      <c r="C17" s="157" t="s">
        <v>1310</v>
      </c>
    </row>
    <row r="18" spans="1:3">
      <c r="A18" s="157" t="s">
        <v>858</v>
      </c>
      <c r="B18" s="157" t="s">
        <v>53</v>
      </c>
      <c r="C18" s="157" t="s">
        <v>1311</v>
      </c>
    </row>
    <row r="19" spans="1:3">
      <c r="A19" s="157" t="s">
        <v>858</v>
      </c>
      <c r="B19" s="157" t="s">
        <v>55</v>
      </c>
      <c r="C19" s="157" t="s">
        <v>1312</v>
      </c>
    </row>
    <row r="20" spans="1:3">
      <c r="A20" s="157" t="s">
        <v>858</v>
      </c>
      <c r="B20" s="157" t="s">
        <v>57</v>
      </c>
      <c r="C20" s="157" t="s">
        <v>1313</v>
      </c>
    </row>
    <row r="21" spans="1:3">
      <c r="A21" s="157" t="s">
        <v>858</v>
      </c>
      <c r="B21" s="157" t="s">
        <v>59</v>
      </c>
      <c r="C21" s="157" t="s">
        <v>1314</v>
      </c>
    </row>
    <row r="22" spans="1:3">
      <c r="A22" s="157" t="s">
        <v>858</v>
      </c>
      <c r="B22" s="157" t="s">
        <v>61</v>
      </c>
      <c r="C22" s="157" t="s">
        <v>1315</v>
      </c>
    </row>
    <row r="23" spans="1:3">
      <c r="A23" s="157" t="s">
        <v>858</v>
      </c>
      <c r="B23" s="157" t="s">
        <v>63</v>
      </c>
      <c r="C23" s="157" t="s">
        <v>1316</v>
      </c>
    </row>
    <row r="24" spans="1:3">
      <c r="A24" s="157" t="s">
        <v>858</v>
      </c>
      <c r="B24" s="157" t="s">
        <v>66</v>
      </c>
      <c r="C24" s="157" t="s">
        <v>1317</v>
      </c>
    </row>
    <row r="25" spans="1:3">
      <c r="A25" s="157" t="s">
        <v>893</v>
      </c>
      <c r="B25" s="157" t="s">
        <v>1318</v>
      </c>
      <c r="C25" s="157" t="s">
        <v>1319</v>
      </c>
    </row>
    <row r="26" spans="1:3">
      <c r="A26" s="157" t="s">
        <v>893</v>
      </c>
      <c r="B26" s="157" t="s">
        <v>72</v>
      </c>
      <c r="C26" s="157" t="s">
        <v>1320</v>
      </c>
    </row>
    <row r="27" spans="1:3">
      <c r="A27" s="157" t="s">
        <v>893</v>
      </c>
      <c r="B27" s="157" t="s">
        <v>74</v>
      </c>
      <c r="C27" s="157" t="s">
        <v>1321</v>
      </c>
    </row>
    <row r="28" spans="1:3">
      <c r="A28" s="157" t="s">
        <v>893</v>
      </c>
      <c r="B28" s="157" t="s">
        <v>76</v>
      </c>
      <c r="C28" s="157" t="s">
        <v>1322</v>
      </c>
    </row>
    <row r="29" spans="1:3">
      <c r="A29" s="157" t="s">
        <v>893</v>
      </c>
      <c r="B29" s="157" t="s">
        <v>78</v>
      </c>
      <c r="C29" s="157" t="s">
        <v>1323</v>
      </c>
    </row>
    <row r="30" spans="1:3">
      <c r="A30" s="157" t="s">
        <v>901</v>
      </c>
      <c r="B30" s="157" t="s">
        <v>902</v>
      </c>
      <c r="C30" s="157" t="s">
        <v>1324</v>
      </c>
    </row>
    <row r="31" spans="1:3">
      <c r="A31" s="157" t="s">
        <v>901</v>
      </c>
      <c r="B31" s="157" t="s">
        <v>904</v>
      </c>
      <c r="C31" s="157" t="s">
        <v>1325</v>
      </c>
    </row>
    <row r="32" spans="1:3">
      <c r="A32" s="157" t="s">
        <v>901</v>
      </c>
      <c r="B32" s="157" t="s">
        <v>85</v>
      </c>
      <c r="C32" s="157" t="s">
        <v>1326</v>
      </c>
    </row>
    <row r="33" spans="1:3">
      <c r="A33" s="157" t="s">
        <v>901</v>
      </c>
      <c r="B33" s="157" t="s">
        <v>907</v>
      </c>
      <c r="C33" s="157" t="s">
        <v>1327</v>
      </c>
    </row>
    <row r="34" spans="1:3">
      <c r="A34" s="157" t="s">
        <v>901</v>
      </c>
      <c r="B34" s="157" t="s">
        <v>909</v>
      </c>
      <c r="C34" s="157" t="s">
        <v>1328</v>
      </c>
    </row>
    <row r="35" spans="1:3">
      <c r="A35" s="157" t="s">
        <v>901</v>
      </c>
      <c r="B35" s="157" t="s">
        <v>911</v>
      </c>
      <c r="C35" s="157" t="s">
        <v>1329</v>
      </c>
    </row>
    <row r="36" spans="1:3">
      <c r="A36" s="157" t="s">
        <v>901</v>
      </c>
      <c r="B36" s="157" t="s">
        <v>914</v>
      </c>
      <c r="C36" s="157" t="s">
        <v>1330</v>
      </c>
    </row>
    <row r="37" spans="1:3">
      <c r="A37" s="157" t="s">
        <v>901</v>
      </c>
      <c r="B37" s="157" t="s">
        <v>98</v>
      </c>
      <c r="C37" s="157" t="s">
        <v>1331</v>
      </c>
    </row>
    <row r="38" spans="1:3">
      <c r="A38" s="157" t="s">
        <v>901</v>
      </c>
      <c r="B38" s="157" t="s">
        <v>917</v>
      </c>
      <c r="C38" s="157" t="s">
        <v>1332</v>
      </c>
    </row>
    <row r="39" spans="1:3">
      <c r="A39" s="157" t="s">
        <v>901</v>
      </c>
      <c r="B39" s="157" t="s">
        <v>919</v>
      </c>
      <c r="C39" s="157" t="s">
        <v>1333</v>
      </c>
    </row>
    <row r="40" spans="1:3">
      <c r="A40" s="157" t="s">
        <v>901</v>
      </c>
      <c r="B40" s="157" t="s">
        <v>921</v>
      </c>
      <c r="C40" s="157" t="s">
        <v>1334</v>
      </c>
    </row>
    <row r="41" spans="1:3">
      <c r="A41" s="157" t="s">
        <v>901</v>
      </c>
      <c r="B41" s="157" t="s">
        <v>922</v>
      </c>
      <c r="C41" s="157" t="s">
        <v>1335</v>
      </c>
    </row>
    <row r="42" spans="1:3">
      <c r="A42" s="157" t="s">
        <v>901</v>
      </c>
      <c r="B42" s="157" t="s">
        <v>107</v>
      </c>
      <c r="C42" s="157" t="s">
        <v>1336</v>
      </c>
    </row>
    <row r="43" spans="1:3">
      <c r="A43" s="157" t="s">
        <v>901</v>
      </c>
      <c r="B43" s="157" t="s">
        <v>1337</v>
      </c>
      <c r="C43" s="157" t="s">
        <v>1338</v>
      </c>
    </row>
    <row r="44" spans="1:3">
      <c r="A44" s="157" t="s">
        <v>901</v>
      </c>
      <c r="B44" s="157" t="s">
        <v>927</v>
      </c>
      <c r="C44" s="157" t="s">
        <v>1339</v>
      </c>
    </row>
    <row r="45" spans="1:3">
      <c r="A45" s="157" t="s">
        <v>901</v>
      </c>
      <c r="B45" s="157" t="s">
        <v>115</v>
      </c>
      <c r="C45" s="157" t="s">
        <v>1340</v>
      </c>
    </row>
    <row r="46" spans="1:3">
      <c r="A46" s="157" t="s">
        <v>1341</v>
      </c>
      <c r="B46" s="157" t="s">
        <v>119</v>
      </c>
      <c r="C46" s="157" t="s">
        <v>1342</v>
      </c>
    </row>
    <row r="47" spans="1:3">
      <c r="A47" s="157" t="s">
        <v>1341</v>
      </c>
      <c r="B47" s="157" t="s">
        <v>122</v>
      </c>
      <c r="C47" s="157" t="s">
        <v>1343</v>
      </c>
    </row>
    <row r="48" spans="1:3">
      <c r="A48" s="157" t="s">
        <v>1341</v>
      </c>
      <c r="B48" s="157" t="s">
        <v>125</v>
      </c>
      <c r="C48" s="157" t="s">
        <v>1344</v>
      </c>
    </row>
    <row r="49" spans="1:3">
      <c r="A49" s="157" t="s">
        <v>1341</v>
      </c>
      <c r="B49" s="157" t="s">
        <v>127</v>
      </c>
      <c r="C49" s="157" t="s">
        <v>1345</v>
      </c>
    </row>
    <row r="50" spans="1:3">
      <c r="A50" s="157" t="s">
        <v>1341</v>
      </c>
      <c r="B50" s="157" t="s">
        <v>131</v>
      </c>
      <c r="C50" s="157" t="s">
        <v>1346</v>
      </c>
    </row>
    <row r="51" spans="1:3">
      <c r="A51" s="157" t="s">
        <v>1341</v>
      </c>
      <c r="B51" s="157" t="s">
        <v>133</v>
      </c>
      <c r="C51" s="157" t="s">
        <v>1347</v>
      </c>
    </row>
    <row r="52" spans="1:3">
      <c r="A52" s="157" t="s">
        <v>1341</v>
      </c>
      <c r="B52" s="157" t="s">
        <v>135</v>
      </c>
      <c r="C52" s="157" t="s">
        <v>1348</v>
      </c>
    </row>
    <row r="53" spans="1:3">
      <c r="A53" s="157" t="s">
        <v>1341</v>
      </c>
      <c r="B53" s="157" t="s">
        <v>137</v>
      </c>
      <c r="C53" s="157" t="s">
        <v>1349</v>
      </c>
    </row>
    <row r="54" spans="1:3">
      <c r="A54" s="157" t="s">
        <v>1341</v>
      </c>
      <c r="B54" s="157" t="s">
        <v>140</v>
      </c>
      <c r="C54" s="157" t="s">
        <v>1350</v>
      </c>
    </row>
    <row r="55" spans="1:3">
      <c r="A55" s="157" t="s">
        <v>1341</v>
      </c>
      <c r="B55" s="157" t="s">
        <v>141</v>
      </c>
      <c r="C55" s="157" t="s">
        <v>1351</v>
      </c>
    </row>
    <row r="56" spans="1:3">
      <c r="A56" s="157" t="s">
        <v>1341</v>
      </c>
      <c r="B56" s="157" t="s">
        <v>143</v>
      </c>
      <c r="C56" s="157" t="s">
        <v>1352</v>
      </c>
    </row>
    <row r="57" spans="1:3">
      <c r="A57" s="157" t="s">
        <v>1341</v>
      </c>
      <c r="B57" s="157" t="s">
        <v>145</v>
      </c>
      <c r="C57" s="157" t="s">
        <v>1353</v>
      </c>
    </row>
    <row r="58" spans="1:3">
      <c r="A58" s="157" t="s">
        <v>1341</v>
      </c>
      <c r="B58" s="157" t="s">
        <v>146</v>
      </c>
      <c r="C58" s="157" t="s">
        <v>1354</v>
      </c>
    </row>
    <row r="59" spans="1:3">
      <c r="A59" s="157" t="s">
        <v>1039</v>
      </c>
      <c r="B59" s="157" t="s">
        <v>1355</v>
      </c>
      <c r="C59" s="157" t="s">
        <v>1356</v>
      </c>
    </row>
    <row r="60" spans="1:3">
      <c r="A60" s="157" t="s">
        <v>1039</v>
      </c>
      <c r="B60" s="157" t="s">
        <v>151</v>
      </c>
      <c r="C60" s="157" t="s">
        <v>1357</v>
      </c>
    </row>
    <row r="61" spans="1:3">
      <c r="A61" s="157" t="s">
        <v>1039</v>
      </c>
      <c r="B61" s="157" t="s">
        <v>153</v>
      </c>
      <c r="C61" s="157" t="s">
        <v>1358</v>
      </c>
    </row>
    <row r="62" spans="1:3">
      <c r="A62" s="157" t="s">
        <v>1039</v>
      </c>
      <c r="B62" s="157" t="s">
        <v>155</v>
      </c>
      <c r="C62" s="157" t="s">
        <v>1359</v>
      </c>
    </row>
    <row r="63" spans="1:3">
      <c r="A63" s="157" t="s">
        <v>1039</v>
      </c>
      <c r="B63" s="157" t="s">
        <v>158</v>
      </c>
      <c r="C63" s="157" t="s">
        <v>1360</v>
      </c>
    </row>
    <row r="64" spans="1:3">
      <c r="A64" s="157" t="s">
        <v>1039</v>
      </c>
      <c r="B64" s="157" t="s">
        <v>160</v>
      </c>
      <c r="C64" s="157" t="s">
        <v>1361</v>
      </c>
    </row>
    <row r="65" spans="1:3">
      <c r="A65" s="157" t="s">
        <v>1039</v>
      </c>
      <c r="B65" s="157" t="s">
        <v>162</v>
      </c>
      <c r="C65" s="157" t="s">
        <v>1362</v>
      </c>
    </row>
    <row r="66" spans="1:3">
      <c r="A66" s="157" t="s">
        <v>1039</v>
      </c>
      <c r="B66" s="157" t="s">
        <v>165</v>
      </c>
      <c r="C66" s="157" t="s">
        <v>1363</v>
      </c>
    </row>
    <row r="67" spans="1:3">
      <c r="A67" s="157" t="s">
        <v>1039</v>
      </c>
      <c r="B67" s="157" t="s">
        <v>167</v>
      </c>
      <c r="C67" s="157" t="s">
        <v>1364</v>
      </c>
    </row>
    <row r="68" spans="1:3">
      <c r="A68" s="157" t="s">
        <v>1039</v>
      </c>
      <c r="B68" s="157" t="s">
        <v>169</v>
      </c>
      <c r="C68" s="157" t="s">
        <v>1365</v>
      </c>
    </row>
    <row r="69" spans="1:3">
      <c r="A69" s="157" t="s">
        <v>1039</v>
      </c>
      <c r="B69" s="157" t="s">
        <v>171</v>
      </c>
      <c r="C69" s="157" t="s">
        <v>1366</v>
      </c>
    </row>
    <row r="70" spans="1:3">
      <c r="A70" s="157" t="s">
        <v>1039</v>
      </c>
      <c r="B70" s="157" t="s">
        <v>1054</v>
      </c>
      <c r="C70" s="157" t="s">
        <v>1367</v>
      </c>
    </row>
    <row r="71" spans="1:3">
      <c r="A71" s="157" t="s">
        <v>1002</v>
      </c>
      <c r="B71" s="157" t="s">
        <v>183</v>
      </c>
      <c r="C71" s="157" t="s">
        <v>1368</v>
      </c>
    </row>
    <row r="72" spans="1:3">
      <c r="A72" s="157" t="s">
        <v>1002</v>
      </c>
      <c r="B72" s="157" t="s">
        <v>185</v>
      </c>
      <c r="C72" s="157" t="s">
        <v>1369</v>
      </c>
    </row>
    <row r="73" spans="1:3">
      <c r="A73" s="157" t="s">
        <v>1002</v>
      </c>
      <c r="B73" s="157" t="s">
        <v>1370</v>
      </c>
      <c r="C73" s="157" t="s">
        <v>1371</v>
      </c>
    </row>
    <row r="74" spans="1:3">
      <c r="A74" s="157" t="s">
        <v>1002</v>
      </c>
      <c r="B74" s="157" t="s">
        <v>189</v>
      </c>
      <c r="C74" s="157" t="s">
        <v>1372</v>
      </c>
    </row>
    <row r="75" spans="1:3">
      <c r="A75" s="157" t="s">
        <v>1002</v>
      </c>
      <c r="B75" s="157" t="s">
        <v>191</v>
      </c>
      <c r="C75" s="157" t="s">
        <v>1373</v>
      </c>
    </row>
    <row r="76" spans="1:3">
      <c r="A76" s="157" t="s">
        <v>1002</v>
      </c>
      <c r="B76" s="157" t="s">
        <v>198</v>
      </c>
      <c r="C76" s="157" t="s">
        <v>1374</v>
      </c>
    </row>
    <row r="77" spans="1:3">
      <c r="A77" s="157" t="s">
        <v>1002</v>
      </c>
      <c r="B77" s="157" t="s">
        <v>1011</v>
      </c>
      <c r="C77" s="157" t="s">
        <v>1375</v>
      </c>
    </row>
    <row r="78" spans="1:3">
      <c r="A78" s="157" t="s">
        <v>1002</v>
      </c>
      <c r="B78" s="157" t="s">
        <v>203</v>
      </c>
      <c r="C78" s="157" t="s">
        <v>1376</v>
      </c>
    </row>
    <row r="79" spans="1:3">
      <c r="A79" s="157" t="s">
        <v>1002</v>
      </c>
      <c r="B79" s="157" t="s">
        <v>1016</v>
      </c>
      <c r="C79" s="157" t="s">
        <v>1377</v>
      </c>
    </row>
    <row r="80" spans="1:3">
      <c r="A80" s="157" t="s">
        <v>1002</v>
      </c>
      <c r="B80" s="157" t="s">
        <v>1378</v>
      </c>
      <c r="C80" s="157" t="s">
        <v>1379</v>
      </c>
    </row>
    <row r="81" spans="1:3">
      <c r="A81" s="157" t="s">
        <v>1002</v>
      </c>
      <c r="B81" s="157" t="s">
        <v>211</v>
      </c>
      <c r="C81" s="157" t="s">
        <v>1380</v>
      </c>
    </row>
    <row r="82" spans="1:3">
      <c r="A82" s="157" t="s">
        <v>1002</v>
      </c>
      <c r="B82" s="157" t="s">
        <v>214</v>
      </c>
      <c r="C82" s="157" t="s">
        <v>1381</v>
      </c>
    </row>
    <row r="83" spans="1:3">
      <c r="A83" s="157" t="s">
        <v>1002</v>
      </c>
      <c r="B83" s="157" t="s">
        <v>216</v>
      </c>
      <c r="C83" s="157" t="s">
        <v>1382</v>
      </c>
    </row>
    <row r="84" spans="1:3">
      <c r="A84" s="157" t="s">
        <v>1002</v>
      </c>
      <c r="B84" s="157" t="s">
        <v>218</v>
      </c>
      <c r="C84" s="157" t="s">
        <v>1383</v>
      </c>
    </row>
    <row r="85" spans="1:3">
      <c r="A85" s="157" t="s">
        <v>1002</v>
      </c>
      <c r="B85" s="157" t="s">
        <v>221</v>
      </c>
      <c r="C85" s="157" t="s">
        <v>1384</v>
      </c>
    </row>
    <row r="86" spans="1:3">
      <c r="A86" s="157" t="s">
        <v>1002</v>
      </c>
      <c r="B86" s="157" t="s">
        <v>223</v>
      </c>
      <c r="C86" s="157" t="s">
        <v>1385</v>
      </c>
    </row>
    <row r="87" spans="1:3">
      <c r="A87" s="157" t="s">
        <v>1002</v>
      </c>
      <c r="B87" s="157" t="s">
        <v>225</v>
      </c>
      <c r="C87" s="157" t="s">
        <v>1386</v>
      </c>
    </row>
    <row r="88" spans="1:3">
      <c r="A88" s="157" t="s">
        <v>1002</v>
      </c>
      <c r="B88" s="157" t="s">
        <v>1387</v>
      </c>
      <c r="C88" s="157" t="s">
        <v>1388</v>
      </c>
    </row>
    <row r="89" spans="1:3">
      <c r="A89" s="157" t="s">
        <v>1002</v>
      </c>
      <c r="B89" s="157" t="s">
        <v>229</v>
      </c>
      <c r="C89" s="157" t="s">
        <v>1389</v>
      </c>
    </row>
    <row r="90" spans="1:3">
      <c r="A90" s="157" t="s">
        <v>1002</v>
      </c>
      <c r="B90" s="157" t="s">
        <v>231</v>
      </c>
      <c r="C90" s="157" t="s">
        <v>1390</v>
      </c>
    </row>
    <row r="91" spans="1:3">
      <c r="A91" s="157" t="s">
        <v>1002</v>
      </c>
      <c r="B91" s="157" t="s">
        <v>233</v>
      </c>
      <c r="C91" s="157" t="s">
        <v>1391</v>
      </c>
    </row>
    <row r="92" spans="1:3">
      <c r="A92" s="157" t="s">
        <v>1002</v>
      </c>
      <c r="B92" s="157" t="s">
        <v>235</v>
      </c>
      <c r="C92" s="157" t="s">
        <v>1392</v>
      </c>
    </row>
    <row r="93" spans="1:3">
      <c r="A93" s="157" t="s">
        <v>1002</v>
      </c>
      <c r="B93" s="157" t="s">
        <v>237</v>
      </c>
      <c r="C93" s="157" t="s">
        <v>1393</v>
      </c>
    </row>
    <row r="94" spans="1:3">
      <c r="A94" s="157" t="s">
        <v>1002</v>
      </c>
      <c r="B94" s="157" t="s">
        <v>239</v>
      </c>
      <c r="C94" s="157" t="s">
        <v>1394</v>
      </c>
    </row>
    <row r="95" spans="1:3">
      <c r="A95" s="157" t="s">
        <v>944</v>
      </c>
      <c r="B95" s="157" t="s">
        <v>245</v>
      </c>
      <c r="C95" s="157" t="s">
        <v>1395</v>
      </c>
    </row>
    <row r="96" spans="1:3">
      <c r="A96" s="157" t="s">
        <v>944</v>
      </c>
      <c r="B96" s="157" t="s">
        <v>949</v>
      </c>
      <c r="C96" s="157" t="s">
        <v>1396</v>
      </c>
    </row>
    <row r="97" spans="1:3">
      <c r="A97" s="157" t="s">
        <v>944</v>
      </c>
      <c r="B97" s="157" t="s">
        <v>249</v>
      </c>
      <c r="C97" s="157" t="s">
        <v>1397</v>
      </c>
    </row>
    <row r="98" spans="1:3">
      <c r="A98" s="157" t="s">
        <v>944</v>
      </c>
      <c r="B98" s="157" t="s">
        <v>952</v>
      </c>
      <c r="C98" s="157" t="s">
        <v>1398</v>
      </c>
    </row>
    <row r="99" spans="1:3">
      <c r="A99" s="157" t="s">
        <v>944</v>
      </c>
      <c r="B99" s="157" t="s">
        <v>954</v>
      </c>
      <c r="C99" s="157" t="s">
        <v>1399</v>
      </c>
    </row>
    <row r="100" spans="1:3">
      <c r="A100" s="157" t="s">
        <v>944</v>
      </c>
      <c r="B100" s="157" t="s">
        <v>255</v>
      </c>
      <c r="C100" s="157" t="s">
        <v>1400</v>
      </c>
    </row>
    <row r="101" spans="1:3">
      <c r="A101" s="157" t="s">
        <v>944</v>
      </c>
      <c r="B101" s="157" t="s">
        <v>257</v>
      </c>
      <c r="C101" s="157" t="s">
        <v>1401</v>
      </c>
    </row>
    <row r="102" spans="1:3">
      <c r="A102" s="157" t="s">
        <v>944</v>
      </c>
      <c r="B102" s="157" t="s">
        <v>259</v>
      </c>
      <c r="C102" s="157" t="s">
        <v>1402</v>
      </c>
    </row>
    <row r="103" spans="1:3">
      <c r="A103" s="157" t="s">
        <v>944</v>
      </c>
      <c r="B103" s="157" t="s">
        <v>261</v>
      </c>
      <c r="C103" s="157" t="s">
        <v>1403</v>
      </c>
    </row>
    <row r="104" spans="1:3">
      <c r="A104" s="157" t="s">
        <v>1404</v>
      </c>
      <c r="B104" s="157" t="s">
        <v>264</v>
      </c>
      <c r="C104" s="157" t="s">
        <v>1405</v>
      </c>
    </row>
    <row r="105" spans="1:3">
      <c r="A105" s="157" t="s">
        <v>1404</v>
      </c>
      <c r="B105" s="157" t="s">
        <v>266</v>
      </c>
      <c r="C105" s="157" t="s">
        <v>1406</v>
      </c>
    </row>
    <row r="106" spans="1:3">
      <c r="A106" s="157" t="s">
        <v>1404</v>
      </c>
      <c r="B106" s="157" t="s">
        <v>268</v>
      </c>
      <c r="C106" s="157" t="s">
        <v>1407</v>
      </c>
    </row>
    <row r="107" spans="1:3">
      <c r="A107" s="157" t="s">
        <v>1408</v>
      </c>
      <c r="B107" s="157" t="s">
        <v>288</v>
      </c>
      <c r="C107" s="157" t="s">
        <v>1409</v>
      </c>
    </row>
    <row r="108" spans="1:3" ht="52.2">
      <c r="A108" s="158" t="s">
        <v>1410</v>
      </c>
      <c r="B108" s="157" t="s">
        <v>977</v>
      </c>
      <c r="C108" s="157" t="s">
        <v>1411</v>
      </c>
    </row>
    <row r="109" spans="1:3" ht="52.2">
      <c r="A109" s="158" t="s">
        <v>1410</v>
      </c>
      <c r="B109" s="157" t="s">
        <v>979</v>
      </c>
      <c r="C109" s="157" t="s">
        <v>1412</v>
      </c>
    </row>
    <row r="110" spans="1:3" ht="52.2">
      <c r="A110" s="158" t="s">
        <v>1410</v>
      </c>
      <c r="B110" s="157" t="s">
        <v>295</v>
      </c>
      <c r="C110" s="157" t="s">
        <v>1413</v>
      </c>
    </row>
    <row r="111" spans="1:3" ht="52.2">
      <c r="A111" s="158" t="s">
        <v>1410</v>
      </c>
      <c r="B111" s="157" t="s">
        <v>1414</v>
      </c>
      <c r="C111" s="157" t="s">
        <v>1415</v>
      </c>
    </row>
    <row r="112" spans="1:3" ht="52.2">
      <c r="A112" s="158" t="s">
        <v>1410</v>
      </c>
      <c r="B112" s="157" t="s">
        <v>984</v>
      </c>
      <c r="C112" s="157" t="s">
        <v>1416</v>
      </c>
    </row>
    <row r="113" spans="1:3" ht="52.2">
      <c r="A113" s="158" t="s">
        <v>1410</v>
      </c>
      <c r="B113" s="157" t="s">
        <v>1417</v>
      </c>
      <c r="C113" s="157" t="s">
        <v>1418</v>
      </c>
    </row>
    <row r="114" spans="1:3" ht="52.2">
      <c r="A114" s="158" t="s">
        <v>1410</v>
      </c>
      <c r="B114" s="157" t="s">
        <v>988</v>
      </c>
      <c r="C114" s="157" t="s">
        <v>1419</v>
      </c>
    </row>
    <row r="115" spans="1:3" ht="52.2">
      <c r="A115" s="158" t="s">
        <v>1410</v>
      </c>
      <c r="B115" s="157" t="s">
        <v>990</v>
      </c>
      <c r="C115" s="157" t="s">
        <v>1420</v>
      </c>
    </row>
    <row r="116" spans="1:3" ht="52.2">
      <c r="A116" s="158" t="s">
        <v>1410</v>
      </c>
      <c r="B116" s="157" t="s">
        <v>1421</v>
      </c>
      <c r="C116" s="157" t="s">
        <v>1422</v>
      </c>
    </row>
    <row r="117" spans="1:3" ht="52.2">
      <c r="A117" s="158" t="s">
        <v>1410</v>
      </c>
      <c r="B117" s="157" t="s">
        <v>309</v>
      </c>
      <c r="C117" s="157" t="s">
        <v>1423</v>
      </c>
    </row>
    <row r="118" spans="1:3" ht="52.2">
      <c r="A118" s="158" t="s">
        <v>1410</v>
      </c>
      <c r="B118" s="157" t="s">
        <v>995</v>
      </c>
      <c r="C118" s="157" t="s">
        <v>1424</v>
      </c>
    </row>
    <row r="119" spans="1:3" ht="52.2">
      <c r="A119" s="158" t="s">
        <v>1410</v>
      </c>
      <c r="B119" s="157" t="s">
        <v>313</v>
      </c>
      <c r="C119" s="157" t="s">
        <v>1425</v>
      </c>
    </row>
    <row r="120" spans="1:3" ht="52.2">
      <c r="A120" s="158" t="s">
        <v>1410</v>
      </c>
      <c r="B120" s="157" t="s">
        <v>315</v>
      </c>
      <c r="C120" s="157" t="s">
        <v>1426</v>
      </c>
    </row>
    <row r="121" spans="1:3" ht="52.2">
      <c r="A121" s="158" t="s">
        <v>1410</v>
      </c>
      <c r="B121" s="157" t="s">
        <v>317</v>
      </c>
      <c r="C121" s="157" t="s">
        <v>1427</v>
      </c>
    </row>
    <row r="122" spans="1:3" ht="52.2">
      <c r="A122" s="158" t="s">
        <v>1410</v>
      </c>
      <c r="B122" s="157" t="s">
        <v>319</v>
      </c>
      <c r="C122" s="157" t="s">
        <v>1428</v>
      </c>
    </row>
    <row r="123" spans="1:3">
      <c r="A123" s="157" t="s">
        <v>1058</v>
      </c>
      <c r="B123" s="157" t="s">
        <v>324</v>
      </c>
      <c r="C123" s="157" t="s">
        <v>1429</v>
      </c>
    </row>
    <row r="124" spans="1:3">
      <c r="A124" s="157" t="s">
        <v>1058</v>
      </c>
      <c r="B124" s="157" t="s">
        <v>326</v>
      </c>
      <c r="C124" s="157" t="s">
        <v>1430</v>
      </c>
    </row>
    <row r="125" spans="1:3">
      <c r="A125" s="157" t="s">
        <v>1058</v>
      </c>
      <c r="B125" s="157" t="s">
        <v>328</v>
      </c>
      <c r="C125" s="157" t="s">
        <v>1431</v>
      </c>
    </row>
    <row r="126" spans="1:3">
      <c r="A126" s="157" t="s">
        <v>1058</v>
      </c>
      <c r="B126" s="157" t="s">
        <v>330</v>
      </c>
      <c r="C126" s="157" t="s">
        <v>1432</v>
      </c>
    </row>
    <row r="127" spans="1:3">
      <c r="A127" s="157" t="s">
        <v>1058</v>
      </c>
      <c r="B127" s="157" t="s">
        <v>332</v>
      </c>
      <c r="C127" s="157" t="s">
        <v>1433</v>
      </c>
    </row>
    <row r="128" spans="1:3">
      <c r="A128" s="157" t="s">
        <v>1058</v>
      </c>
      <c r="B128" s="157" t="s">
        <v>1065</v>
      </c>
      <c r="C128" s="157" t="s">
        <v>1434</v>
      </c>
    </row>
    <row r="129" spans="1:3">
      <c r="A129" s="157" t="s">
        <v>1058</v>
      </c>
      <c r="B129" s="157" t="s">
        <v>336</v>
      </c>
      <c r="C129" s="157" t="s">
        <v>1435</v>
      </c>
    </row>
    <row r="130" spans="1:3">
      <c r="A130" s="157" t="s">
        <v>1068</v>
      </c>
      <c r="B130" s="157" t="s">
        <v>1069</v>
      </c>
      <c r="C130" s="157" t="s">
        <v>1436</v>
      </c>
    </row>
    <row r="131" spans="1:3">
      <c r="A131" s="157" t="s">
        <v>1068</v>
      </c>
      <c r="B131" s="157" t="s">
        <v>1071</v>
      </c>
      <c r="C131" s="157" t="s">
        <v>1437</v>
      </c>
    </row>
    <row r="132" spans="1:3">
      <c r="A132" s="157" t="s">
        <v>1068</v>
      </c>
      <c r="B132" s="157" t="s">
        <v>1074</v>
      </c>
      <c r="C132" s="157" t="s">
        <v>1438</v>
      </c>
    </row>
    <row r="133" spans="1:3">
      <c r="A133" s="157" t="s">
        <v>1068</v>
      </c>
      <c r="B133" s="157" t="s">
        <v>346</v>
      </c>
      <c r="C133" s="157" t="s">
        <v>1439</v>
      </c>
    </row>
    <row r="134" spans="1:3">
      <c r="A134" s="157" t="s">
        <v>1068</v>
      </c>
      <c r="B134" s="157" t="s">
        <v>348</v>
      </c>
      <c r="C134" s="157" t="s">
        <v>1440</v>
      </c>
    </row>
    <row r="135" spans="1:3">
      <c r="A135" s="157" t="s">
        <v>1068</v>
      </c>
      <c r="B135" s="157" t="s">
        <v>350</v>
      </c>
      <c r="C135" s="157" t="s">
        <v>1441</v>
      </c>
    </row>
    <row r="136" spans="1:3">
      <c r="A136" s="157" t="s">
        <v>1068</v>
      </c>
      <c r="B136" s="157" t="s">
        <v>352</v>
      </c>
      <c r="C136" s="157" t="s">
        <v>1442</v>
      </c>
    </row>
    <row r="137" spans="1:3">
      <c r="A137" s="157" t="s">
        <v>1068</v>
      </c>
      <c r="B137" s="157" t="s">
        <v>1443</v>
      </c>
      <c r="C137" s="157" t="s">
        <v>1444</v>
      </c>
    </row>
    <row r="138" spans="1:3">
      <c r="A138" s="157" t="s">
        <v>1068</v>
      </c>
      <c r="B138" s="157" t="s">
        <v>1083</v>
      </c>
      <c r="C138" s="157" t="s">
        <v>1445</v>
      </c>
    </row>
    <row r="139" spans="1:3">
      <c r="A139" s="157" t="s">
        <v>1068</v>
      </c>
      <c r="B139" s="157" t="s">
        <v>1085</v>
      </c>
      <c r="C139" s="157" t="s">
        <v>1446</v>
      </c>
    </row>
    <row r="140" spans="1:3">
      <c r="A140" s="157" t="s">
        <v>1068</v>
      </c>
      <c r="B140" s="157" t="s">
        <v>1447</v>
      </c>
      <c r="C140" s="157" t="s">
        <v>1448</v>
      </c>
    </row>
    <row r="141" spans="1:3">
      <c r="A141" s="157" t="s">
        <v>1068</v>
      </c>
      <c r="B141" s="157" t="s">
        <v>1449</v>
      </c>
      <c r="C141" s="157" t="s">
        <v>1450</v>
      </c>
    </row>
    <row r="142" spans="1:3">
      <c r="A142" s="157" t="s">
        <v>1068</v>
      </c>
      <c r="B142" s="157" t="s">
        <v>363</v>
      </c>
      <c r="C142" s="157" t="s">
        <v>1451</v>
      </c>
    </row>
    <row r="143" spans="1:3">
      <c r="A143" s="157" t="s">
        <v>1068</v>
      </c>
      <c r="B143" s="157" t="s">
        <v>365</v>
      </c>
      <c r="C143" s="157" t="s">
        <v>1452</v>
      </c>
    </row>
    <row r="144" spans="1:3">
      <c r="A144" s="157" t="s">
        <v>1068</v>
      </c>
      <c r="B144" s="157" t="s">
        <v>367</v>
      </c>
      <c r="C144" s="157" t="s">
        <v>1453</v>
      </c>
    </row>
    <row r="145" spans="1:3">
      <c r="A145" s="157" t="s">
        <v>1068</v>
      </c>
      <c r="B145" s="157" t="s">
        <v>368</v>
      </c>
      <c r="C145" s="157" t="s">
        <v>1454</v>
      </c>
    </row>
    <row r="146" spans="1:3">
      <c r="A146" s="157" t="s">
        <v>1068</v>
      </c>
      <c r="B146" s="157" t="s">
        <v>370</v>
      </c>
      <c r="C146" s="157" t="s">
        <v>1455</v>
      </c>
    </row>
    <row r="147" spans="1:3">
      <c r="A147" s="157" t="s">
        <v>1068</v>
      </c>
      <c r="B147" s="157" t="s">
        <v>372</v>
      </c>
      <c r="C147" s="157" t="s">
        <v>1456</v>
      </c>
    </row>
    <row r="148" spans="1:3">
      <c r="A148" s="157" t="s">
        <v>1068</v>
      </c>
      <c r="B148" s="157" t="s">
        <v>374</v>
      </c>
      <c r="C148" s="157" t="s">
        <v>1457</v>
      </c>
    </row>
    <row r="149" spans="1:3">
      <c r="A149" s="157" t="s">
        <v>1068</v>
      </c>
      <c r="B149" s="157" t="s">
        <v>376</v>
      </c>
      <c r="C149" s="157" t="s">
        <v>1458</v>
      </c>
    </row>
    <row r="150" spans="1:3">
      <c r="A150" s="157" t="s">
        <v>1068</v>
      </c>
      <c r="B150" s="157" t="s">
        <v>378</v>
      </c>
      <c r="C150" s="157" t="s">
        <v>1459</v>
      </c>
    </row>
    <row r="151" spans="1:3">
      <c r="A151" s="157" t="s">
        <v>1068</v>
      </c>
      <c r="B151" s="157" t="s">
        <v>380</v>
      </c>
      <c r="C151" s="157" t="s">
        <v>1460</v>
      </c>
    </row>
    <row r="152" spans="1:3">
      <c r="A152" s="157" t="s">
        <v>1068</v>
      </c>
      <c r="B152" s="157" t="s">
        <v>1461</v>
      </c>
      <c r="C152" s="157" t="s">
        <v>1462</v>
      </c>
    </row>
    <row r="153" spans="1:3">
      <c r="A153" s="157" t="s">
        <v>1068</v>
      </c>
      <c r="B153" s="157" t="s">
        <v>384</v>
      </c>
      <c r="C153" s="157" t="s">
        <v>1463</v>
      </c>
    </row>
    <row r="154" spans="1:3">
      <c r="A154" s="157" t="s">
        <v>1068</v>
      </c>
      <c r="B154" s="157" t="s">
        <v>386</v>
      </c>
      <c r="C154" s="157" t="s">
        <v>1464</v>
      </c>
    </row>
    <row r="155" spans="1:3">
      <c r="A155" s="157" t="s">
        <v>1068</v>
      </c>
      <c r="B155" s="157" t="s">
        <v>388</v>
      </c>
      <c r="C155" s="157" t="s">
        <v>1465</v>
      </c>
    </row>
    <row r="156" spans="1:3">
      <c r="A156" s="157" t="s">
        <v>390</v>
      </c>
      <c r="B156" s="157" t="s">
        <v>391</v>
      </c>
      <c r="C156" s="157" t="s">
        <v>1466</v>
      </c>
    </row>
    <row r="157" spans="1:3">
      <c r="A157" s="157" t="s">
        <v>390</v>
      </c>
      <c r="B157" s="157" t="s">
        <v>393</v>
      </c>
      <c r="C157" s="157" t="s">
        <v>1467</v>
      </c>
    </row>
    <row r="158" spans="1:3">
      <c r="A158" s="157" t="s">
        <v>390</v>
      </c>
      <c r="B158" s="157" t="s">
        <v>395</v>
      </c>
      <c r="C158" s="157" t="s">
        <v>1468</v>
      </c>
    </row>
    <row r="159" spans="1:3">
      <c r="A159" s="157" t="s">
        <v>390</v>
      </c>
      <c r="B159" s="157" t="s">
        <v>397</v>
      </c>
      <c r="C159" s="157" t="s">
        <v>1469</v>
      </c>
    </row>
    <row r="160" spans="1:3">
      <c r="A160" s="157" t="s">
        <v>390</v>
      </c>
      <c r="B160" s="157" t="s">
        <v>399</v>
      </c>
      <c r="C160" s="157" t="s">
        <v>1470</v>
      </c>
    </row>
    <row r="161" spans="1:3">
      <c r="A161" s="157" t="s">
        <v>390</v>
      </c>
      <c r="B161" s="157" t="s">
        <v>1120</v>
      </c>
      <c r="C161" s="157" t="s">
        <v>1471</v>
      </c>
    </row>
    <row r="162" spans="1:3">
      <c r="A162" s="157" t="s">
        <v>390</v>
      </c>
      <c r="B162" s="157" t="s">
        <v>404</v>
      </c>
      <c r="C162" s="157" t="s">
        <v>1472</v>
      </c>
    </row>
    <row r="163" spans="1:3">
      <c r="A163" s="157" t="s">
        <v>390</v>
      </c>
      <c r="B163" s="157" t="s">
        <v>406</v>
      </c>
      <c r="C163" s="157" t="s">
        <v>1473</v>
      </c>
    </row>
    <row r="164" spans="1:3">
      <c r="A164" s="157" t="s">
        <v>390</v>
      </c>
      <c r="B164" s="157" t="s">
        <v>408</v>
      </c>
      <c r="C164" s="157" t="s">
        <v>1474</v>
      </c>
    </row>
    <row r="165" spans="1:3">
      <c r="A165" s="157" t="s">
        <v>390</v>
      </c>
      <c r="B165" s="157" t="s">
        <v>1125</v>
      </c>
      <c r="C165" s="157" t="s">
        <v>1475</v>
      </c>
    </row>
    <row r="166" spans="1:3">
      <c r="A166" s="157" t="s">
        <v>390</v>
      </c>
      <c r="B166" s="157" t="s">
        <v>412</v>
      </c>
      <c r="C166" s="157" t="s">
        <v>1476</v>
      </c>
    </row>
    <row r="167" spans="1:3">
      <c r="A167" s="157" t="s">
        <v>390</v>
      </c>
      <c r="B167" s="157" t="s">
        <v>414</v>
      </c>
      <c r="C167" s="157" t="s">
        <v>1477</v>
      </c>
    </row>
    <row r="168" spans="1:3">
      <c r="A168" s="157" t="s">
        <v>390</v>
      </c>
      <c r="B168" s="157" t="s">
        <v>416</v>
      </c>
      <c r="C168" s="157" t="s">
        <v>1478</v>
      </c>
    </row>
    <row r="169" spans="1:3">
      <c r="A169" s="157" t="s">
        <v>390</v>
      </c>
      <c r="B169" s="157" t="s">
        <v>419</v>
      </c>
      <c r="C169" s="157" t="s">
        <v>1479</v>
      </c>
    </row>
    <row r="170" spans="1:3">
      <c r="A170" s="157" t="s">
        <v>1127</v>
      </c>
      <c r="B170" s="157" t="s">
        <v>422</v>
      </c>
      <c r="C170" s="157" t="s">
        <v>1480</v>
      </c>
    </row>
    <row r="171" spans="1:3">
      <c r="A171" s="157" t="s">
        <v>1127</v>
      </c>
      <c r="B171" s="157" t="s">
        <v>424</v>
      </c>
      <c r="C171" s="157" t="s">
        <v>1481</v>
      </c>
    </row>
    <row r="172" spans="1:3">
      <c r="A172" s="157" t="s">
        <v>1127</v>
      </c>
      <c r="B172" s="157" t="s">
        <v>1482</v>
      </c>
      <c r="C172" s="157" t="s">
        <v>1483</v>
      </c>
    </row>
    <row r="173" spans="1:3">
      <c r="A173" s="157" t="s">
        <v>1127</v>
      </c>
      <c r="B173" s="157" t="s">
        <v>1484</v>
      </c>
      <c r="C173" s="157" t="s">
        <v>1485</v>
      </c>
    </row>
    <row r="174" spans="1:3">
      <c r="A174" s="157" t="s">
        <v>1127</v>
      </c>
      <c r="B174" s="157" t="s">
        <v>1137</v>
      </c>
      <c r="C174" s="157" t="s">
        <v>1486</v>
      </c>
    </row>
    <row r="175" spans="1:3">
      <c r="A175" s="157" t="s">
        <v>1127</v>
      </c>
      <c r="B175" s="157" t="s">
        <v>1487</v>
      </c>
      <c r="C175" s="157" t="s">
        <v>1488</v>
      </c>
    </row>
    <row r="176" spans="1:3">
      <c r="A176" s="157" t="s">
        <v>1127</v>
      </c>
      <c r="B176" s="157" t="s">
        <v>1489</v>
      </c>
      <c r="C176" s="157" t="s">
        <v>1490</v>
      </c>
    </row>
    <row r="177" spans="1:3">
      <c r="A177" s="157" t="s">
        <v>1141</v>
      </c>
      <c r="B177" s="157" t="s">
        <v>442</v>
      </c>
      <c r="C177" s="157" t="s">
        <v>1491</v>
      </c>
    </row>
    <row r="178" spans="1:3">
      <c r="A178" s="157" t="s">
        <v>1141</v>
      </c>
      <c r="B178" s="157" t="s">
        <v>444</v>
      </c>
      <c r="C178" s="157" t="s">
        <v>1492</v>
      </c>
    </row>
    <row r="179" spans="1:3">
      <c r="A179" s="157" t="s">
        <v>1141</v>
      </c>
      <c r="B179" s="157" t="s">
        <v>446</v>
      </c>
      <c r="C179" s="157" t="s">
        <v>1493</v>
      </c>
    </row>
    <row r="180" spans="1:3">
      <c r="A180" s="157" t="s">
        <v>1141</v>
      </c>
      <c r="B180" s="157" t="s">
        <v>448</v>
      </c>
      <c r="C180" s="157" t="s">
        <v>1494</v>
      </c>
    </row>
    <row r="181" spans="1:3">
      <c r="A181" s="157" t="s">
        <v>1141</v>
      </c>
      <c r="B181" s="157" t="s">
        <v>450</v>
      </c>
      <c r="C181" s="157" t="s">
        <v>1495</v>
      </c>
    </row>
    <row r="182" spans="1:3">
      <c r="A182" s="157" t="s">
        <v>1141</v>
      </c>
      <c r="B182" s="157" t="s">
        <v>452</v>
      </c>
      <c r="C182" s="157" t="s">
        <v>1496</v>
      </c>
    </row>
    <row r="183" spans="1:3">
      <c r="A183" s="157" t="s">
        <v>1141</v>
      </c>
      <c r="B183" s="157" t="s">
        <v>454</v>
      </c>
      <c r="C183" s="157" t="s">
        <v>1497</v>
      </c>
    </row>
    <row r="184" spans="1:3">
      <c r="A184" s="157" t="s">
        <v>1141</v>
      </c>
      <c r="B184" s="157" t="s">
        <v>1498</v>
      </c>
      <c r="C184" s="157" t="s">
        <v>1499</v>
      </c>
    </row>
    <row r="185" spans="1:3">
      <c r="A185" s="157" t="s">
        <v>1141</v>
      </c>
      <c r="B185" s="157" t="s">
        <v>458</v>
      </c>
      <c r="C185" s="157" t="s">
        <v>1500</v>
      </c>
    </row>
    <row r="186" spans="1:3">
      <c r="A186" s="157" t="s">
        <v>1141</v>
      </c>
      <c r="B186" s="157" t="s">
        <v>460</v>
      </c>
      <c r="C186" s="157" t="s">
        <v>1501</v>
      </c>
    </row>
    <row r="187" spans="1:3">
      <c r="A187" s="157" t="s">
        <v>1155</v>
      </c>
      <c r="B187" s="157" t="s">
        <v>465</v>
      </c>
      <c r="C187" s="157" t="s">
        <v>1502</v>
      </c>
    </row>
    <row r="188" spans="1:3">
      <c r="A188" s="157" t="s">
        <v>1155</v>
      </c>
      <c r="B188" s="157" t="s">
        <v>467</v>
      </c>
      <c r="C188" s="157" t="s">
        <v>1503</v>
      </c>
    </row>
    <row r="189" spans="1:3">
      <c r="A189" s="157" t="s">
        <v>1155</v>
      </c>
      <c r="B189" s="157" t="s">
        <v>469</v>
      </c>
      <c r="C189" s="157" t="s">
        <v>1504</v>
      </c>
    </row>
    <row r="190" spans="1:3">
      <c r="A190" s="157" t="s">
        <v>1155</v>
      </c>
      <c r="B190" s="157" t="s">
        <v>471</v>
      </c>
      <c r="C190" s="157" t="s">
        <v>1505</v>
      </c>
    </row>
    <row r="191" spans="1:3">
      <c r="A191" s="157" t="s">
        <v>1155</v>
      </c>
      <c r="B191" s="157" t="s">
        <v>1506</v>
      </c>
      <c r="C191" s="157" t="s">
        <v>1507</v>
      </c>
    </row>
    <row r="192" spans="1:3">
      <c r="A192" s="157" t="s">
        <v>1155</v>
      </c>
      <c r="B192" s="157" t="s">
        <v>477</v>
      </c>
      <c r="C192" s="157" t="s">
        <v>1508</v>
      </c>
    </row>
    <row r="193" spans="1:3">
      <c r="A193" s="157" t="s">
        <v>1509</v>
      </c>
      <c r="B193" s="157" t="s">
        <v>270</v>
      </c>
      <c r="C193" s="157" t="s">
        <v>1510</v>
      </c>
    </row>
    <row r="194" spans="1:3">
      <c r="A194" s="157" t="s">
        <v>1511</v>
      </c>
      <c r="B194" s="157" t="s">
        <v>278</v>
      </c>
      <c r="C194" s="157" t="s">
        <v>1512</v>
      </c>
    </row>
    <row r="195" spans="1:3">
      <c r="A195" s="157" t="s">
        <v>1511</v>
      </c>
      <c r="B195" s="157" t="s">
        <v>281</v>
      </c>
      <c r="C195" s="157" t="s">
        <v>1513</v>
      </c>
    </row>
    <row r="196" spans="1:3">
      <c r="A196" s="157" t="s">
        <v>1514</v>
      </c>
      <c r="B196" s="157" t="s">
        <v>283</v>
      </c>
      <c r="C196" s="157" t="s">
        <v>1515</v>
      </c>
    </row>
    <row r="197" spans="1:3">
      <c r="A197" s="157" t="s">
        <v>1514</v>
      </c>
      <c r="B197" s="157" t="s">
        <v>971</v>
      </c>
      <c r="C197" s="157" t="s">
        <v>1516</v>
      </c>
    </row>
    <row r="198" spans="1:3" ht="52.2">
      <c r="A198" s="158" t="s">
        <v>1410</v>
      </c>
      <c r="B198" s="157" t="s">
        <v>992</v>
      </c>
      <c r="C198" s="157" t="s">
        <v>1517</v>
      </c>
    </row>
    <row r="199" spans="1:3">
      <c r="A199" s="157" t="s">
        <v>1058</v>
      </c>
      <c r="B199" s="157" t="s">
        <v>1061</v>
      </c>
      <c r="C199" s="157" t="s">
        <v>1518</v>
      </c>
    </row>
    <row r="200" spans="1:3">
      <c r="A200" s="157" t="s">
        <v>1127</v>
      </c>
      <c r="B200" s="157" t="s">
        <v>1519</v>
      </c>
      <c r="C200" s="157" t="s">
        <v>1520</v>
      </c>
    </row>
    <row r="201" spans="1:3">
      <c r="A201" s="157" t="s">
        <v>858</v>
      </c>
      <c r="B201" s="157" t="s">
        <v>864</v>
      </c>
      <c r="C201" s="157" t="s">
        <v>1521</v>
      </c>
    </row>
    <row r="202" spans="1:3">
      <c r="A202" s="157" t="s">
        <v>1002</v>
      </c>
      <c r="B202" s="157" t="s">
        <v>1018</v>
      </c>
      <c r="C202" s="157" t="s">
        <v>1522</v>
      </c>
    </row>
    <row r="203" spans="1:3">
      <c r="A203" s="157" t="s">
        <v>1002</v>
      </c>
      <c r="B203" s="157" t="s">
        <v>1523</v>
      </c>
      <c r="C203" s="157" t="s">
        <v>1524</v>
      </c>
    </row>
    <row r="204" spans="1:3">
      <c r="A204" s="157" t="s">
        <v>1068</v>
      </c>
      <c r="B204" s="157" t="s">
        <v>1079</v>
      </c>
      <c r="C204" s="157" t="s">
        <v>1525</v>
      </c>
    </row>
    <row r="205" spans="1:3">
      <c r="A205" s="157" t="s">
        <v>1068</v>
      </c>
      <c r="B205" s="157" t="s">
        <v>1081</v>
      </c>
      <c r="C205" s="157" t="s">
        <v>1526</v>
      </c>
    </row>
    <row r="206" spans="1:3">
      <c r="A206" s="157" t="s">
        <v>1068</v>
      </c>
      <c r="B206" s="157" t="s">
        <v>1096</v>
      </c>
      <c r="C206" s="157" t="s">
        <v>1527</v>
      </c>
    </row>
    <row r="207" spans="1:3">
      <c r="A207" s="157" t="s">
        <v>1068</v>
      </c>
      <c r="B207" s="157" t="s">
        <v>1528</v>
      </c>
      <c r="C207" s="157" t="s">
        <v>1529</v>
      </c>
    </row>
    <row r="208" spans="1:3">
      <c r="A208" s="157" t="s">
        <v>858</v>
      </c>
      <c r="B208" s="157" t="s">
        <v>871</v>
      </c>
      <c r="C208" s="157" t="s">
        <v>1530</v>
      </c>
    </row>
    <row r="209" spans="1:3">
      <c r="A209" s="157" t="s">
        <v>858</v>
      </c>
      <c r="B209" s="157" t="s">
        <v>883</v>
      </c>
      <c r="C209" s="157" t="s">
        <v>1531</v>
      </c>
    </row>
    <row r="210" spans="1:3">
      <c r="A210" s="157" t="s">
        <v>893</v>
      </c>
      <c r="B210" s="157" t="s">
        <v>894</v>
      </c>
      <c r="C210" s="157" t="s">
        <v>1532</v>
      </c>
    </row>
    <row r="211" spans="1:3">
      <c r="A211" s="157" t="s">
        <v>893</v>
      </c>
      <c r="B211" s="157" t="s">
        <v>896</v>
      </c>
      <c r="C211" s="157" t="s">
        <v>1533</v>
      </c>
    </row>
    <row r="212" spans="1:3">
      <c r="A212" s="157" t="s">
        <v>893</v>
      </c>
      <c r="B212" s="157" t="s">
        <v>899</v>
      </c>
      <c r="C212" s="157" t="s">
        <v>1534</v>
      </c>
    </row>
    <row r="213" spans="1:3">
      <c r="A213" s="157" t="s">
        <v>901</v>
      </c>
      <c r="B213" s="157" t="s">
        <v>925</v>
      </c>
      <c r="C213" s="157" t="s">
        <v>1535</v>
      </c>
    </row>
    <row r="214" spans="1:3">
      <c r="A214" s="157" t="s">
        <v>931</v>
      </c>
      <c r="B214" s="157" t="s">
        <v>119</v>
      </c>
      <c r="C214" s="157" t="s">
        <v>1536</v>
      </c>
    </row>
    <row r="215" spans="1:3">
      <c r="A215" s="157" t="s">
        <v>931</v>
      </c>
      <c r="B215" s="157" t="s">
        <v>122</v>
      </c>
      <c r="C215" s="157" t="s">
        <v>1537</v>
      </c>
    </row>
    <row r="216" spans="1:3">
      <c r="A216" s="157" t="s">
        <v>931</v>
      </c>
      <c r="B216" s="157" t="s">
        <v>125</v>
      </c>
      <c r="C216" s="157" t="s">
        <v>1538</v>
      </c>
    </row>
    <row r="217" spans="1:3">
      <c r="A217" s="157" t="s">
        <v>931</v>
      </c>
      <c r="B217" s="157" t="s">
        <v>127</v>
      </c>
      <c r="C217" s="157" t="s">
        <v>1539</v>
      </c>
    </row>
    <row r="218" spans="1:3">
      <c r="A218" s="157" t="s">
        <v>931</v>
      </c>
      <c r="B218" s="157" t="s">
        <v>131</v>
      </c>
      <c r="C218" s="157" t="s">
        <v>1540</v>
      </c>
    </row>
    <row r="219" spans="1:3">
      <c r="A219" s="157" t="s">
        <v>931</v>
      </c>
      <c r="B219" s="157" t="s">
        <v>133</v>
      </c>
      <c r="C219" s="157" t="s">
        <v>1541</v>
      </c>
    </row>
    <row r="220" spans="1:3">
      <c r="A220" s="157" t="s">
        <v>931</v>
      </c>
      <c r="B220" s="157" t="s">
        <v>135</v>
      </c>
      <c r="C220" s="157" t="s">
        <v>1542</v>
      </c>
    </row>
    <row r="221" spans="1:3">
      <c r="A221" s="157" t="s">
        <v>931</v>
      </c>
      <c r="B221" s="157" t="s">
        <v>137</v>
      </c>
      <c r="C221" s="157" t="s">
        <v>1543</v>
      </c>
    </row>
    <row r="222" spans="1:3">
      <c r="A222" s="157" t="s">
        <v>931</v>
      </c>
      <c r="B222" s="157" t="s">
        <v>140</v>
      </c>
      <c r="C222" s="157" t="s">
        <v>1544</v>
      </c>
    </row>
    <row r="223" spans="1:3">
      <c r="A223" s="157" t="s">
        <v>931</v>
      </c>
      <c r="B223" s="157" t="s">
        <v>141</v>
      </c>
      <c r="C223" s="157" t="s">
        <v>1545</v>
      </c>
    </row>
    <row r="224" spans="1:3">
      <c r="A224" s="157" t="s">
        <v>931</v>
      </c>
      <c r="B224" s="157" t="s">
        <v>143</v>
      </c>
      <c r="C224" s="157" t="s">
        <v>1546</v>
      </c>
    </row>
    <row r="225" spans="1:3">
      <c r="A225" s="157" t="s">
        <v>931</v>
      </c>
      <c r="B225" s="157" t="s">
        <v>145</v>
      </c>
      <c r="C225" s="157" t="s">
        <v>1547</v>
      </c>
    </row>
    <row r="226" spans="1:3">
      <c r="A226" s="157" t="s">
        <v>931</v>
      </c>
      <c r="B226" s="157" t="s">
        <v>146</v>
      </c>
      <c r="C226" s="157" t="s">
        <v>1548</v>
      </c>
    </row>
    <row r="227" spans="1:3">
      <c r="A227" s="157" t="s">
        <v>944</v>
      </c>
      <c r="B227" s="157" t="s">
        <v>945</v>
      </c>
      <c r="C227" s="157" t="s">
        <v>1549</v>
      </c>
    </row>
    <row r="228" spans="1:3">
      <c r="A228" s="157" t="s">
        <v>944</v>
      </c>
      <c r="B228" s="157" t="s">
        <v>947</v>
      </c>
      <c r="C228" s="157" t="s">
        <v>1550</v>
      </c>
    </row>
    <row r="229" spans="1:3">
      <c r="A229" s="157" t="s">
        <v>944</v>
      </c>
      <c r="B229" s="157" t="s">
        <v>951</v>
      </c>
      <c r="C229" s="157" t="s">
        <v>1551</v>
      </c>
    </row>
    <row r="230" spans="1:3">
      <c r="A230" s="157" t="s">
        <v>944</v>
      </c>
      <c r="B230" s="157" t="s">
        <v>956</v>
      </c>
      <c r="C230" s="157" t="s">
        <v>1552</v>
      </c>
    </row>
    <row r="231" spans="1:3">
      <c r="A231" s="157" t="s">
        <v>944</v>
      </c>
      <c r="B231" s="157" t="s">
        <v>960</v>
      </c>
      <c r="C231" s="157" t="s">
        <v>1553</v>
      </c>
    </row>
    <row r="232" spans="1:3">
      <c r="A232" s="157" t="s">
        <v>944</v>
      </c>
      <c r="B232" s="157" t="s">
        <v>283</v>
      </c>
      <c r="C232" s="157" t="s">
        <v>1554</v>
      </c>
    </row>
    <row r="233" spans="1:3">
      <c r="A233" s="157" t="s">
        <v>944</v>
      </c>
      <c r="B233" s="157" t="s">
        <v>264</v>
      </c>
      <c r="C233" s="157" t="s">
        <v>1555</v>
      </c>
    </row>
    <row r="234" spans="1:3">
      <c r="A234" s="157" t="s">
        <v>944</v>
      </c>
      <c r="B234" s="157" t="s">
        <v>266</v>
      </c>
      <c r="C234" s="157" t="s">
        <v>1556</v>
      </c>
    </row>
    <row r="235" spans="1:3">
      <c r="A235" s="157" t="s">
        <v>944</v>
      </c>
      <c r="B235" s="157" t="s">
        <v>270</v>
      </c>
      <c r="C235" s="157" t="s">
        <v>1557</v>
      </c>
    </row>
    <row r="236" spans="1:3">
      <c r="A236" s="157" t="s">
        <v>944</v>
      </c>
      <c r="B236" s="157" t="s">
        <v>278</v>
      </c>
      <c r="C236" s="157" t="s">
        <v>1558</v>
      </c>
    </row>
    <row r="237" spans="1:3">
      <c r="A237" s="157" t="s">
        <v>944</v>
      </c>
      <c r="B237" s="157" t="s">
        <v>281</v>
      </c>
      <c r="C237" s="157" t="s">
        <v>1559</v>
      </c>
    </row>
    <row r="238" spans="1:3">
      <c r="A238" s="157" t="s">
        <v>944</v>
      </c>
      <c r="B238" s="157" t="s">
        <v>971</v>
      </c>
      <c r="C238" s="157" t="s">
        <v>1560</v>
      </c>
    </row>
    <row r="239" spans="1:3">
      <c r="A239" s="157" t="s">
        <v>944</v>
      </c>
      <c r="B239" s="157" t="s">
        <v>288</v>
      </c>
      <c r="C239" s="157" t="s">
        <v>1561</v>
      </c>
    </row>
    <row r="240" spans="1:3">
      <c r="A240" s="157" t="s">
        <v>944</v>
      </c>
      <c r="B240" s="157" t="s">
        <v>974</v>
      </c>
      <c r="C240" s="157" t="s">
        <v>1562</v>
      </c>
    </row>
    <row r="241" spans="1:3">
      <c r="A241" s="157" t="s">
        <v>976</v>
      </c>
      <c r="B241" s="157" t="s">
        <v>977</v>
      </c>
      <c r="C241" s="157" t="s">
        <v>1563</v>
      </c>
    </row>
    <row r="242" spans="1:3">
      <c r="A242" s="157" t="s">
        <v>976</v>
      </c>
      <c r="B242" s="157" t="s">
        <v>979</v>
      </c>
      <c r="C242" s="157" t="s">
        <v>1564</v>
      </c>
    </row>
    <row r="243" spans="1:3">
      <c r="A243" s="157" t="s">
        <v>976</v>
      </c>
      <c r="B243" s="157" t="s">
        <v>295</v>
      </c>
      <c r="C243" s="157" t="s">
        <v>1565</v>
      </c>
    </row>
    <row r="244" spans="1:3">
      <c r="A244" s="157" t="s">
        <v>976</v>
      </c>
      <c r="B244" s="157" t="s">
        <v>982</v>
      </c>
      <c r="C244" s="157" t="s">
        <v>1566</v>
      </c>
    </row>
    <row r="245" spans="1:3">
      <c r="A245" s="157" t="s">
        <v>976</v>
      </c>
      <c r="B245" s="157" t="s">
        <v>984</v>
      </c>
      <c r="C245" s="157" t="s">
        <v>1567</v>
      </c>
    </row>
    <row r="246" spans="1:3">
      <c r="A246" s="157" t="s">
        <v>976</v>
      </c>
      <c r="B246" s="157" t="s">
        <v>986</v>
      </c>
      <c r="C246" s="157" t="s">
        <v>1568</v>
      </c>
    </row>
    <row r="247" spans="1:3">
      <c r="A247" s="157" t="s">
        <v>976</v>
      </c>
      <c r="B247" s="157" t="s">
        <v>988</v>
      </c>
      <c r="C247" s="157" t="s">
        <v>1569</v>
      </c>
    </row>
    <row r="248" spans="1:3">
      <c r="A248" s="157" t="s">
        <v>976</v>
      </c>
      <c r="B248" s="157" t="s">
        <v>990</v>
      </c>
      <c r="C248" s="157" t="s">
        <v>1570</v>
      </c>
    </row>
    <row r="249" spans="1:3">
      <c r="A249" s="157" t="s">
        <v>976</v>
      </c>
      <c r="B249" s="157" t="s">
        <v>992</v>
      </c>
      <c r="C249" s="157" t="s">
        <v>1571</v>
      </c>
    </row>
    <row r="250" spans="1:3">
      <c r="A250" s="157" t="s">
        <v>976</v>
      </c>
      <c r="B250" s="157" t="s">
        <v>309</v>
      </c>
      <c r="C250" s="157" t="s">
        <v>1572</v>
      </c>
    </row>
    <row r="251" spans="1:3">
      <c r="A251" s="157" t="s">
        <v>976</v>
      </c>
      <c r="B251" s="157" t="s">
        <v>995</v>
      </c>
      <c r="C251" s="157" t="s">
        <v>1573</v>
      </c>
    </row>
    <row r="252" spans="1:3">
      <c r="A252" s="157" t="s">
        <v>976</v>
      </c>
      <c r="B252" s="157" t="s">
        <v>313</v>
      </c>
      <c r="C252" s="157" t="s">
        <v>1574</v>
      </c>
    </row>
    <row r="253" spans="1:3">
      <c r="A253" s="157" t="s">
        <v>976</v>
      </c>
      <c r="B253" s="157" t="s">
        <v>315</v>
      </c>
      <c r="C253" s="157" t="s">
        <v>1575</v>
      </c>
    </row>
    <row r="254" spans="1:3">
      <c r="A254" s="157" t="s">
        <v>976</v>
      </c>
      <c r="B254" s="157" t="s">
        <v>317</v>
      </c>
      <c r="C254" s="157" t="s">
        <v>1576</v>
      </c>
    </row>
    <row r="255" spans="1:3">
      <c r="A255" s="157" t="s">
        <v>1000</v>
      </c>
      <c r="B255" s="157" t="s">
        <v>319</v>
      </c>
      <c r="C255" s="157" t="s">
        <v>1577</v>
      </c>
    </row>
    <row r="256" spans="1:3">
      <c r="A256" s="157" t="s">
        <v>1002</v>
      </c>
      <c r="B256" s="157" t="s">
        <v>1004</v>
      </c>
      <c r="C256" s="157" t="s">
        <v>1578</v>
      </c>
    </row>
    <row r="257" spans="1:3">
      <c r="A257" s="157" t="s">
        <v>1002</v>
      </c>
      <c r="B257" s="157" t="s">
        <v>1006</v>
      </c>
      <c r="C257" s="157" t="s">
        <v>1579</v>
      </c>
    </row>
    <row r="258" spans="1:3">
      <c r="A258" s="157" t="s">
        <v>1002</v>
      </c>
      <c r="B258" s="157" t="s">
        <v>1025</v>
      </c>
      <c r="C258" s="157" t="s">
        <v>1580</v>
      </c>
    </row>
    <row r="259" spans="1:3">
      <c r="A259" s="157" t="s">
        <v>1002</v>
      </c>
      <c r="B259" s="157" t="s">
        <v>1031</v>
      </c>
      <c r="C259" s="157" t="s">
        <v>1581</v>
      </c>
    </row>
    <row r="260" spans="1:3">
      <c r="A260" s="157" t="s">
        <v>1039</v>
      </c>
      <c r="B260" s="157" t="s">
        <v>1040</v>
      </c>
      <c r="C260" s="157" t="s">
        <v>1582</v>
      </c>
    </row>
    <row r="261" spans="1:3">
      <c r="A261" s="157" t="s">
        <v>1039</v>
      </c>
      <c r="B261" s="157" t="s">
        <v>1050</v>
      </c>
      <c r="C261" s="157" t="s">
        <v>1583</v>
      </c>
    </row>
    <row r="262" spans="1:3">
      <c r="A262" s="157" t="s">
        <v>1058</v>
      </c>
      <c r="B262" s="157" t="s">
        <v>1064</v>
      </c>
      <c r="C262" s="157" t="s">
        <v>1584</v>
      </c>
    </row>
    <row r="263" spans="1:3">
      <c r="A263" s="157" t="s">
        <v>1068</v>
      </c>
      <c r="B263" s="157" t="s">
        <v>1087</v>
      </c>
      <c r="C263" s="157" t="s">
        <v>1585</v>
      </c>
    </row>
    <row r="264" spans="1:3">
      <c r="A264" s="157" t="s">
        <v>1068</v>
      </c>
      <c r="B264" s="157" t="s">
        <v>1089</v>
      </c>
      <c r="C264" s="157" t="s">
        <v>1586</v>
      </c>
    </row>
    <row r="265" spans="1:3">
      <c r="A265" s="157" t="s">
        <v>1068</v>
      </c>
      <c r="B265" s="157" t="s">
        <v>1091</v>
      </c>
      <c r="C265" s="157" t="s">
        <v>1587</v>
      </c>
    </row>
    <row r="266" spans="1:3">
      <c r="A266" s="157" t="s">
        <v>1068</v>
      </c>
      <c r="B266" s="157" t="s">
        <v>1092</v>
      </c>
      <c r="C266" s="157" t="s">
        <v>1588</v>
      </c>
    </row>
    <row r="267" spans="1:3">
      <c r="A267" s="157" t="s">
        <v>1068</v>
      </c>
      <c r="B267" s="157" t="s">
        <v>1094</v>
      </c>
      <c r="C267" s="157" t="s">
        <v>1589</v>
      </c>
    </row>
    <row r="268" spans="1:3">
      <c r="A268" s="157" t="s">
        <v>1068</v>
      </c>
      <c r="B268" s="157" t="s">
        <v>1590</v>
      </c>
      <c r="C268" s="157" t="s">
        <v>1591</v>
      </c>
    </row>
    <row r="269" spans="1:3">
      <c r="A269" s="157" t="s">
        <v>1068</v>
      </c>
      <c r="B269" s="157" t="s">
        <v>1103</v>
      </c>
      <c r="C269" s="157" t="s">
        <v>1592</v>
      </c>
    </row>
    <row r="270" spans="1:3">
      <c r="A270" s="157" t="s">
        <v>1108</v>
      </c>
      <c r="B270" s="157" t="s">
        <v>412</v>
      </c>
      <c r="C270" s="157" t="s">
        <v>1593</v>
      </c>
    </row>
    <row r="271" spans="1:3">
      <c r="A271" s="157" t="s">
        <v>1108</v>
      </c>
      <c r="B271" s="157" t="s">
        <v>414</v>
      </c>
      <c r="C271" s="157" t="s">
        <v>1594</v>
      </c>
    </row>
    <row r="272" spans="1:3">
      <c r="A272" s="157" t="s">
        <v>1108</v>
      </c>
      <c r="B272" s="157" t="s">
        <v>416</v>
      </c>
      <c r="C272" s="157" t="s">
        <v>1595</v>
      </c>
    </row>
    <row r="273" spans="1:3">
      <c r="A273" s="157" t="s">
        <v>1108</v>
      </c>
      <c r="B273" s="157" t="s">
        <v>419</v>
      </c>
      <c r="C273" s="157" t="s">
        <v>1596</v>
      </c>
    </row>
    <row r="274" spans="1:3">
      <c r="A274" s="157" t="s">
        <v>1114</v>
      </c>
      <c r="B274" s="157" t="s">
        <v>391</v>
      </c>
      <c r="C274" s="157" t="s">
        <v>1597</v>
      </c>
    </row>
    <row r="275" spans="1:3">
      <c r="A275" s="157" t="s">
        <v>1114</v>
      </c>
      <c r="B275" s="157" t="s">
        <v>393</v>
      </c>
      <c r="C275" s="157" t="s">
        <v>1598</v>
      </c>
    </row>
    <row r="276" spans="1:3">
      <c r="A276" s="157" t="s">
        <v>1114</v>
      </c>
      <c r="B276" s="157" t="s">
        <v>395</v>
      </c>
      <c r="C276" s="157" t="s">
        <v>1599</v>
      </c>
    </row>
    <row r="277" spans="1:3">
      <c r="A277" s="157" t="s">
        <v>1114</v>
      </c>
      <c r="B277" s="157" t="s">
        <v>397</v>
      </c>
      <c r="C277" s="157" t="s">
        <v>1600</v>
      </c>
    </row>
    <row r="278" spans="1:3">
      <c r="A278" s="157" t="s">
        <v>1114</v>
      </c>
      <c r="B278" s="157" t="s">
        <v>399</v>
      </c>
      <c r="C278" s="157" t="s">
        <v>1601</v>
      </c>
    </row>
    <row r="279" spans="1:3">
      <c r="A279" s="157" t="s">
        <v>1114</v>
      </c>
      <c r="B279" s="157" t="s">
        <v>1120</v>
      </c>
      <c r="C279" s="157" t="s">
        <v>1602</v>
      </c>
    </row>
    <row r="280" spans="1:3">
      <c r="A280" s="157" t="s">
        <v>1114</v>
      </c>
      <c r="B280" s="157" t="s">
        <v>404</v>
      </c>
      <c r="C280" s="157" t="s">
        <v>1603</v>
      </c>
    </row>
    <row r="281" spans="1:3">
      <c r="A281" s="157" t="s">
        <v>1114</v>
      </c>
      <c r="B281" s="157" t="s">
        <v>406</v>
      </c>
      <c r="C281" s="157" t="s">
        <v>1604</v>
      </c>
    </row>
    <row r="282" spans="1:3">
      <c r="A282" s="157" t="s">
        <v>1114</v>
      </c>
      <c r="B282" s="157" t="s">
        <v>408</v>
      </c>
      <c r="C282" s="157" t="s">
        <v>1605</v>
      </c>
    </row>
    <row r="283" spans="1:3">
      <c r="A283" s="157" t="s">
        <v>1114</v>
      </c>
      <c r="B283" s="157" t="s">
        <v>1125</v>
      </c>
      <c r="C283" s="157" t="s">
        <v>1606</v>
      </c>
    </row>
    <row r="284" spans="1:3">
      <c r="A284" s="157" t="s">
        <v>1127</v>
      </c>
      <c r="B284" s="157" t="s">
        <v>1131</v>
      </c>
      <c r="C284" s="157" t="s">
        <v>1607</v>
      </c>
    </row>
    <row r="285" spans="1:3">
      <c r="A285" s="157" t="s">
        <v>1127</v>
      </c>
      <c r="B285" s="157" t="s">
        <v>1134</v>
      </c>
      <c r="C285" s="157" t="s">
        <v>1608</v>
      </c>
    </row>
    <row r="286" spans="1:3">
      <c r="A286" s="157" t="s">
        <v>1127</v>
      </c>
      <c r="B286" s="157" t="s">
        <v>1139</v>
      </c>
      <c r="C286" s="157" t="s">
        <v>1609</v>
      </c>
    </row>
    <row r="287" spans="1:3">
      <c r="A287" s="157" t="s">
        <v>1141</v>
      </c>
      <c r="B287" s="157" t="s">
        <v>1148</v>
      </c>
      <c r="C287" s="157" t="s">
        <v>1610</v>
      </c>
    </row>
    <row r="288" spans="1:3">
      <c r="A288" s="157" t="s">
        <v>1155</v>
      </c>
      <c r="B288" s="157" t="s">
        <v>1159</v>
      </c>
      <c r="C288" s="157" t="s">
        <v>1611</v>
      </c>
    </row>
    <row r="289" spans="1:3">
      <c r="A289" s="157" t="s">
        <v>1155</v>
      </c>
      <c r="B289" s="157" t="s">
        <v>1161</v>
      </c>
      <c r="C289" s="157" t="s">
        <v>1612</v>
      </c>
    </row>
    <row r="290" spans="1:3">
      <c r="A290" s="157" t="s">
        <v>1155</v>
      </c>
      <c r="B290" s="157" t="s">
        <v>1169</v>
      </c>
      <c r="C290" s="157" t="s">
        <v>1613</v>
      </c>
    </row>
    <row r="291" spans="1:3">
      <c r="A291" s="157" t="s">
        <v>1002</v>
      </c>
      <c r="B291" s="157" t="s">
        <v>1259</v>
      </c>
      <c r="C291" s="157" t="s">
        <v>1614</v>
      </c>
    </row>
    <row r="292" spans="1:3">
      <c r="A292" s="157" t="s">
        <v>1058</v>
      </c>
      <c r="B292" s="157" t="s">
        <v>1615</v>
      </c>
      <c r="C292" s="157" t="s">
        <v>1616</v>
      </c>
    </row>
    <row r="293" spans="1:3">
      <c r="A293" s="157" t="s">
        <v>1127</v>
      </c>
      <c r="B293" s="157" t="s">
        <v>1270</v>
      </c>
      <c r="C293" s="157" t="s">
        <v>1617</v>
      </c>
    </row>
  </sheetData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3CD2C-9A71-4B4A-957E-6DDF50DFD8D9}">
  <dimension ref="A1"/>
  <sheetViews>
    <sheetView workbookViewId="0"/>
  </sheetViews>
  <sheetFormatPr defaultRowHeight="17.399999999999999"/>
  <sheetData/>
  <phoneticPr fontId="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182F5-05C6-46E0-9ECC-FBE83CD86F7B}">
  <dimension ref="A1:M372"/>
  <sheetViews>
    <sheetView zoomScale="115" zoomScaleNormal="115" zoomScaleSheetLayoutView="100" workbookViewId="0">
      <pane ySplit="1" topLeftCell="A178" activePane="bottomLeft" state="frozen"/>
      <selection pane="bottomLeft" activeCell="C207" sqref="C207"/>
    </sheetView>
  </sheetViews>
  <sheetFormatPr defaultColWidth="8.19921875" defaultRowHeight="18.45" customHeight="1"/>
  <cols>
    <col min="1" max="1" width="15.69921875" style="70" customWidth="1"/>
    <col min="2" max="2" width="29.3984375" style="69" customWidth="1"/>
    <col min="3" max="3" width="59" style="62" customWidth="1"/>
    <col min="4" max="4" width="1.796875" style="70" hidden="1" customWidth="1"/>
    <col min="5" max="5" width="5.796875" style="68" customWidth="1"/>
    <col min="6" max="6" width="15.796875" style="66" customWidth="1"/>
    <col min="7" max="7" width="10" style="73" hidden="1" customWidth="1"/>
    <col min="8" max="8" width="8.19921875" style="73" hidden="1" customWidth="1"/>
    <col min="9" max="251" width="8.19921875" style="73"/>
    <col min="252" max="252" width="15.69921875" style="73" customWidth="1"/>
    <col min="253" max="253" width="29.3984375" style="73" customWidth="1"/>
    <col min="254" max="254" width="59" style="73" customWidth="1"/>
    <col min="255" max="255" width="0" style="73" hidden="1" customWidth="1"/>
    <col min="256" max="256" width="8.19921875" style="73"/>
    <col min="257" max="257" width="5.796875" style="73" customWidth="1"/>
    <col min="258" max="258" width="15.296875" style="73" customWidth="1"/>
    <col min="259" max="259" width="4.09765625" style="73" customWidth="1"/>
    <col min="260" max="260" width="15.796875" style="73" customWidth="1"/>
    <col min="261" max="261" width="17.59765625" style="73" customWidth="1"/>
    <col min="262" max="262" width="8.3984375" style="73" customWidth="1"/>
    <col min="263" max="264" width="0" style="73" hidden="1" customWidth="1"/>
    <col min="265" max="507" width="8.19921875" style="73"/>
    <col min="508" max="508" width="15.69921875" style="73" customWidth="1"/>
    <col min="509" max="509" width="29.3984375" style="73" customWidth="1"/>
    <col min="510" max="510" width="59" style="73" customWidth="1"/>
    <col min="511" max="511" width="0" style="73" hidden="1" customWidth="1"/>
    <col min="512" max="512" width="8.19921875" style="73"/>
    <col min="513" max="513" width="5.796875" style="73" customWidth="1"/>
    <col min="514" max="514" width="15.296875" style="73" customWidth="1"/>
    <col min="515" max="515" width="4.09765625" style="73" customWidth="1"/>
    <col min="516" max="516" width="15.796875" style="73" customWidth="1"/>
    <col min="517" max="517" width="17.59765625" style="73" customWidth="1"/>
    <col min="518" max="518" width="8.3984375" style="73" customWidth="1"/>
    <col min="519" max="520" width="0" style="73" hidden="1" customWidth="1"/>
    <col min="521" max="763" width="8.19921875" style="73"/>
    <col min="764" max="764" width="15.69921875" style="73" customWidth="1"/>
    <col min="765" max="765" width="29.3984375" style="73" customWidth="1"/>
    <col min="766" max="766" width="59" style="73" customWidth="1"/>
    <col min="767" max="767" width="0" style="73" hidden="1" customWidth="1"/>
    <col min="768" max="768" width="8.19921875" style="73"/>
    <col min="769" max="769" width="5.796875" style="73" customWidth="1"/>
    <col min="770" max="770" width="15.296875" style="73" customWidth="1"/>
    <col min="771" max="771" width="4.09765625" style="73" customWidth="1"/>
    <col min="772" max="772" width="15.796875" style="73" customWidth="1"/>
    <col min="773" max="773" width="17.59765625" style="73" customWidth="1"/>
    <col min="774" max="774" width="8.3984375" style="73" customWidth="1"/>
    <col min="775" max="776" width="0" style="73" hidden="1" customWidth="1"/>
    <col min="777" max="1019" width="8.19921875" style="73"/>
    <col min="1020" max="1020" width="15.69921875" style="73" customWidth="1"/>
    <col min="1021" max="1021" width="29.3984375" style="73" customWidth="1"/>
    <col min="1022" max="1022" width="59" style="73" customWidth="1"/>
    <col min="1023" max="1023" width="0" style="73" hidden="1" customWidth="1"/>
    <col min="1024" max="1024" width="8.19921875" style="73"/>
    <col min="1025" max="1025" width="5.796875" style="73" customWidth="1"/>
    <col min="1026" max="1026" width="15.296875" style="73" customWidth="1"/>
    <col min="1027" max="1027" width="4.09765625" style="73" customWidth="1"/>
    <col min="1028" max="1028" width="15.796875" style="73" customWidth="1"/>
    <col min="1029" max="1029" width="17.59765625" style="73" customWidth="1"/>
    <col min="1030" max="1030" width="8.3984375" style="73" customWidth="1"/>
    <col min="1031" max="1032" width="0" style="73" hidden="1" customWidth="1"/>
    <col min="1033" max="1275" width="8.19921875" style="73"/>
    <col min="1276" max="1276" width="15.69921875" style="73" customWidth="1"/>
    <col min="1277" max="1277" width="29.3984375" style="73" customWidth="1"/>
    <col min="1278" max="1278" width="59" style="73" customWidth="1"/>
    <col min="1279" max="1279" width="0" style="73" hidden="1" customWidth="1"/>
    <col min="1280" max="1280" width="8.19921875" style="73"/>
    <col min="1281" max="1281" width="5.796875" style="73" customWidth="1"/>
    <col min="1282" max="1282" width="15.296875" style="73" customWidth="1"/>
    <col min="1283" max="1283" width="4.09765625" style="73" customWidth="1"/>
    <col min="1284" max="1284" width="15.796875" style="73" customWidth="1"/>
    <col min="1285" max="1285" width="17.59765625" style="73" customWidth="1"/>
    <col min="1286" max="1286" width="8.3984375" style="73" customWidth="1"/>
    <col min="1287" max="1288" width="0" style="73" hidden="1" customWidth="1"/>
    <col min="1289" max="1531" width="8.19921875" style="73"/>
    <col min="1532" max="1532" width="15.69921875" style="73" customWidth="1"/>
    <col min="1533" max="1533" width="29.3984375" style="73" customWidth="1"/>
    <col min="1534" max="1534" width="59" style="73" customWidth="1"/>
    <col min="1535" max="1535" width="0" style="73" hidden="1" customWidth="1"/>
    <col min="1536" max="1536" width="8.19921875" style="73"/>
    <col min="1537" max="1537" width="5.796875" style="73" customWidth="1"/>
    <col min="1538" max="1538" width="15.296875" style="73" customWidth="1"/>
    <col min="1539" max="1539" width="4.09765625" style="73" customWidth="1"/>
    <col min="1540" max="1540" width="15.796875" style="73" customWidth="1"/>
    <col min="1541" max="1541" width="17.59765625" style="73" customWidth="1"/>
    <col min="1542" max="1542" width="8.3984375" style="73" customWidth="1"/>
    <col min="1543" max="1544" width="0" style="73" hidden="1" customWidth="1"/>
    <col min="1545" max="1787" width="8.19921875" style="73"/>
    <col min="1788" max="1788" width="15.69921875" style="73" customWidth="1"/>
    <col min="1789" max="1789" width="29.3984375" style="73" customWidth="1"/>
    <col min="1790" max="1790" width="59" style="73" customWidth="1"/>
    <col min="1791" max="1791" width="0" style="73" hidden="1" customWidth="1"/>
    <col min="1792" max="1792" width="8.19921875" style="73"/>
    <col min="1793" max="1793" width="5.796875" style="73" customWidth="1"/>
    <col min="1794" max="1794" width="15.296875" style="73" customWidth="1"/>
    <col min="1795" max="1795" width="4.09765625" style="73" customWidth="1"/>
    <col min="1796" max="1796" width="15.796875" style="73" customWidth="1"/>
    <col min="1797" max="1797" width="17.59765625" style="73" customWidth="1"/>
    <col min="1798" max="1798" width="8.3984375" style="73" customWidth="1"/>
    <col min="1799" max="1800" width="0" style="73" hidden="1" customWidth="1"/>
    <col min="1801" max="2043" width="8.19921875" style="73"/>
    <col min="2044" max="2044" width="15.69921875" style="73" customWidth="1"/>
    <col min="2045" max="2045" width="29.3984375" style="73" customWidth="1"/>
    <col min="2046" max="2046" width="59" style="73" customWidth="1"/>
    <col min="2047" max="2047" width="0" style="73" hidden="1" customWidth="1"/>
    <col min="2048" max="2048" width="8.19921875" style="73"/>
    <col min="2049" max="2049" width="5.796875" style="73" customWidth="1"/>
    <col min="2050" max="2050" width="15.296875" style="73" customWidth="1"/>
    <col min="2051" max="2051" width="4.09765625" style="73" customWidth="1"/>
    <col min="2052" max="2052" width="15.796875" style="73" customWidth="1"/>
    <col min="2053" max="2053" width="17.59765625" style="73" customWidth="1"/>
    <col min="2054" max="2054" width="8.3984375" style="73" customWidth="1"/>
    <col min="2055" max="2056" width="0" style="73" hidden="1" customWidth="1"/>
    <col min="2057" max="2299" width="8.19921875" style="73"/>
    <col min="2300" max="2300" width="15.69921875" style="73" customWidth="1"/>
    <col min="2301" max="2301" width="29.3984375" style="73" customWidth="1"/>
    <col min="2302" max="2302" width="59" style="73" customWidth="1"/>
    <col min="2303" max="2303" width="0" style="73" hidden="1" customWidth="1"/>
    <col min="2304" max="2304" width="8.19921875" style="73"/>
    <col min="2305" max="2305" width="5.796875" style="73" customWidth="1"/>
    <col min="2306" max="2306" width="15.296875" style="73" customWidth="1"/>
    <col min="2307" max="2307" width="4.09765625" style="73" customWidth="1"/>
    <col min="2308" max="2308" width="15.796875" style="73" customWidth="1"/>
    <col min="2309" max="2309" width="17.59765625" style="73" customWidth="1"/>
    <col min="2310" max="2310" width="8.3984375" style="73" customWidth="1"/>
    <col min="2311" max="2312" width="0" style="73" hidden="1" customWidth="1"/>
    <col min="2313" max="2555" width="8.19921875" style="73"/>
    <col min="2556" max="2556" width="15.69921875" style="73" customWidth="1"/>
    <col min="2557" max="2557" width="29.3984375" style="73" customWidth="1"/>
    <col min="2558" max="2558" width="59" style="73" customWidth="1"/>
    <col min="2559" max="2559" width="0" style="73" hidden="1" customWidth="1"/>
    <col min="2560" max="2560" width="8.19921875" style="73"/>
    <col min="2561" max="2561" width="5.796875" style="73" customWidth="1"/>
    <col min="2562" max="2562" width="15.296875" style="73" customWidth="1"/>
    <col min="2563" max="2563" width="4.09765625" style="73" customWidth="1"/>
    <col min="2564" max="2564" width="15.796875" style="73" customWidth="1"/>
    <col min="2565" max="2565" width="17.59765625" style="73" customWidth="1"/>
    <col min="2566" max="2566" width="8.3984375" style="73" customWidth="1"/>
    <col min="2567" max="2568" width="0" style="73" hidden="1" customWidth="1"/>
    <col min="2569" max="2811" width="8.19921875" style="73"/>
    <col min="2812" max="2812" width="15.69921875" style="73" customWidth="1"/>
    <col min="2813" max="2813" width="29.3984375" style="73" customWidth="1"/>
    <col min="2814" max="2814" width="59" style="73" customWidth="1"/>
    <col min="2815" max="2815" width="0" style="73" hidden="1" customWidth="1"/>
    <col min="2816" max="2816" width="8.19921875" style="73"/>
    <col min="2817" max="2817" width="5.796875" style="73" customWidth="1"/>
    <col min="2818" max="2818" width="15.296875" style="73" customWidth="1"/>
    <col min="2819" max="2819" width="4.09765625" style="73" customWidth="1"/>
    <col min="2820" max="2820" width="15.796875" style="73" customWidth="1"/>
    <col min="2821" max="2821" width="17.59765625" style="73" customWidth="1"/>
    <col min="2822" max="2822" width="8.3984375" style="73" customWidth="1"/>
    <col min="2823" max="2824" width="0" style="73" hidden="1" customWidth="1"/>
    <col min="2825" max="3067" width="8.19921875" style="73"/>
    <col min="3068" max="3068" width="15.69921875" style="73" customWidth="1"/>
    <col min="3069" max="3069" width="29.3984375" style="73" customWidth="1"/>
    <col min="3070" max="3070" width="59" style="73" customWidth="1"/>
    <col min="3071" max="3071" width="0" style="73" hidden="1" customWidth="1"/>
    <col min="3072" max="3072" width="8.19921875" style="73"/>
    <col min="3073" max="3073" width="5.796875" style="73" customWidth="1"/>
    <col min="3074" max="3074" width="15.296875" style="73" customWidth="1"/>
    <col min="3075" max="3075" width="4.09765625" style="73" customWidth="1"/>
    <col min="3076" max="3076" width="15.796875" style="73" customWidth="1"/>
    <col min="3077" max="3077" width="17.59765625" style="73" customWidth="1"/>
    <col min="3078" max="3078" width="8.3984375" style="73" customWidth="1"/>
    <col min="3079" max="3080" width="0" style="73" hidden="1" customWidth="1"/>
    <col min="3081" max="3323" width="8.19921875" style="73"/>
    <col min="3324" max="3324" width="15.69921875" style="73" customWidth="1"/>
    <col min="3325" max="3325" width="29.3984375" style="73" customWidth="1"/>
    <col min="3326" max="3326" width="59" style="73" customWidth="1"/>
    <col min="3327" max="3327" width="0" style="73" hidden="1" customWidth="1"/>
    <col min="3328" max="3328" width="8.19921875" style="73"/>
    <col min="3329" max="3329" width="5.796875" style="73" customWidth="1"/>
    <col min="3330" max="3330" width="15.296875" style="73" customWidth="1"/>
    <col min="3331" max="3331" width="4.09765625" style="73" customWidth="1"/>
    <col min="3332" max="3332" width="15.796875" style="73" customWidth="1"/>
    <col min="3333" max="3333" width="17.59765625" style="73" customWidth="1"/>
    <col min="3334" max="3334" width="8.3984375" style="73" customWidth="1"/>
    <col min="3335" max="3336" width="0" style="73" hidden="1" customWidth="1"/>
    <col min="3337" max="3579" width="8.19921875" style="73"/>
    <col min="3580" max="3580" width="15.69921875" style="73" customWidth="1"/>
    <col min="3581" max="3581" width="29.3984375" style="73" customWidth="1"/>
    <col min="3582" max="3582" width="59" style="73" customWidth="1"/>
    <col min="3583" max="3583" width="0" style="73" hidden="1" customWidth="1"/>
    <col min="3584" max="3584" width="8.19921875" style="73"/>
    <col min="3585" max="3585" width="5.796875" style="73" customWidth="1"/>
    <col min="3586" max="3586" width="15.296875" style="73" customWidth="1"/>
    <col min="3587" max="3587" width="4.09765625" style="73" customWidth="1"/>
    <col min="3588" max="3588" width="15.796875" style="73" customWidth="1"/>
    <col min="3589" max="3589" width="17.59765625" style="73" customWidth="1"/>
    <col min="3590" max="3590" width="8.3984375" style="73" customWidth="1"/>
    <col min="3591" max="3592" width="0" style="73" hidden="1" customWidth="1"/>
    <col min="3593" max="3835" width="8.19921875" style="73"/>
    <col min="3836" max="3836" width="15.69921875" style="73" customWidth="1"/>
    <col min="3837" max="3837" width="29.3984375" style="73" customWidth="1"/>
    <col min="3838" max="3838" width="59" style="73" customWidth="1"/>
    <col min="3839" max="3839" width="0" style="73" hidden="1" customWidth="1"/>
    <col min="3840" max="3840" width="8.19921875" style="73"/>
    <col min="3841" max="3841" width="5.796875" style="73" customWidth="1"/>
    <col min="3842" max="3842" width="15.296875" style="73" customWidth="1"/>
    <col min="3843" max="3843" width="4.09765625" style="73" customWidth="1"/>
    <col min="3844" max="3844" width="15.796875" style="73" customWidth="1"/>
    <col min="3845" max="3845" width="17.59765625" style="73" customWidth="1"/>
    <col min="3846" max="3846" width="8.3984375" style="73" customWidth="1"/>
    <col min="3847" max="3848" width="0" style="73" hidden="1" customWidth="1"/>
    <col min="3849" max="4091" width="8.19921875" style="73"/>
    <col min="4092" max="4092" width="15.69921875" style="73" customWidth="1"/>
    <col min="4093" max="4093" width="29.3984375" style="73" customWidth="1"/>
    <col min="4094" max="4094" width="59" style="73" customWidth="1"/>
    <col min="4095" max="4095" width="0" style="73" hidden="1" customWidth="1"/>
    <col min="4096" max="4096" width="8.19921875" style="73"/>
    <col min="4097" max="4097" width="5.796875" style="73" customWidth="1"/>
    <col min="4098" max="4098" width="15.296875" style="73" customWidth="1"/>
    <col min="4099" max="4099" width="4.09765625" style="73" customWidth="1"/>
    <col min="4100" max="4100" width="15.796875" style="73" customWidth="1"/>
    <col min="4101" max="4101" width="17.59765625" style="73" customWidth="1"/>
    <col min="4102" max="4102" width="8.3984375" style="73" customWidth="1"/>
    <col min="4103" max="4104" width="0" style="73" hidden="1" customWidth="1"/>
    <col min="4105" max="4347" width="8.19921875" style="73"/>
    <col min="4348" max="4348" width="15.69921875" style="73" customWidth="1"/>
    <col min="4349" max="4349" width="29.3984375" style="73" customWidth="1"/>
    <col min="4350" max="4350" width="59" style="73" customWidth="1"/>
    <col min="4351" max="4351" width="0" style="73" hidden="1" customWidth="1"/>
    <col min="4352" max="4352" width="8.19921875" style="73"/>
    <col min="4353" max="4353" width="5.796875" style="73" customWidth="1"/>
    <col min="4354" max="4354" width="15.296875" style="73" customWidth="1"/>
    <col min="4355" max="4355" width="4.09765625" style="73" customWidth="1"/>
    <col min="4356" max="4356" width="15.796875" style="73" customWidth="1"/>
    <col min="4357" max="4357" width="17.59765625" style="73" customWidth="1"/>
    <col min="4358" max="4358" width="8.3984375" style="73" customWidth="1"/>
    <col min="4359" max="4360" width="0" style="73" hidden="1" customWidth="1"/>
    <col min="4361" max="4603" width="8.19921875" style="73"/>
    <col min="4604" max="4604" width="15.69921875" style="73" customWidth="1"/>
    <col min="4605" max="4605" width="29.3984375" style="73" customWidth="1"/>
    <col min="4606" max="4606" width="59" style="73" customWidth="1"/>
    <col min="4607" max="4607" width="0" style="73" hidden="1" customWidth="1"/>
    <col min="4608" max="4608" width="8.19921875" style="73"/>
    <col min="4609" max="4609" width="5.796875" style="73" customWidth="1"/>
    <col min="4610" max="4610" width="15.296875" style="73" customWidth="1"/>
    <col min="4611" max="4611" width="4.09765625" style="73" customWidth="1"/>
    <col min="4612" max="4612" width="15.796875" style="73" customWidth="1"/>
    <col min="4613" max="4613" width="17.59765625" style="73" customWidth="1"/>
    <col min="4614" max="4614" width="8.3984375" style="73" customWidth="1"/>
    <col min="4615" max="4616" width="0" style="73" hidden="1" customWidth="1"/>
    <col min="4617" max="4859" width="8.19921875" style="73"/>
    <col min="4860" max="4860" width="15.69921875" style="73" customWidth="1"/>
    <col min="4861" max="4861" width="29.3984375" style="73" customWidth="1"/>
    <col min="4862" max="4862" width="59" style="73" customWidth="1"/>
    <col min="4863" max="4863" width="0" style="73" hidden="1" customWidth="1"/>
    <col min="4864" max="4864" width="8.19921875" style="73"/>
    <col min="4865" max="4865" width="5.796875" style="73" customWidth="1"/>
    <col min="4866" max="4866" width="15.296875" style="73" customWidth="1"/>
    <col min="4867" max="4867" width="4.09765625" style="73" customWidth="1"/>
    <col min="4868" max="4868" width="15.796875" style="73" customWidth="1"/>
    <col min="4869" max="4869" width="17.59765625" style="73" customWidth="1"/>
    <col min="4870" max="4870" width="8.3984375" style="73" customWidth="1"/>
    <col min="4871" max="4872" width="0" style="73" hidden="1" customWidth="1"/>
    <col min="4873" max="5115" width="8.19921875" style="73"/>
    <col min="5116" max="5116" width="15.69921875" style="73" customWidth="1"/>
    <col min="5117" max="5117" width="29.3984375" style="73" customWidth="1"/>
    <col min="5118" max="5118" width="59" style="73" customWidth="1"/>
    <col min="5119" max="5119" width="0" style="73" hidden="1" customWidth="1"/>
    <col min="5120" max="5120" width="8.19921875" style="73"/>
    <col min="5121" max="5121" width="5.796875" style="73" customWidth="1"/>
    <col min="5122" max="5122" width="15.296875" style="73" customWidth="1"/>
    <col min="5123" max="5123" width="4.09765625" style="73" customWidth="1"/>
    <col min="5124" max="5124" width="15.796875" style="73" customWidth="1"/>
    <col min="5125" max="5125" width="17.59765625" style="73" customWidth="1"/>
    <col min="5126" max="5126" width="8.3984375" style="73" customWidth="1"/>
    <col min="5127" max="5128" width="0" style="73" hidden="1" customWidth="1"/>
    <col min="5129" max="5371" width="8.19921875" style="73"/>
    <col min="5372" max="5372" width="15.69921875" style="73" customWidth="1"/>
    <col min="5373" max="5373" width="29.3984375" style="73" customWidth="1"/>
    <col min="5374" max="5374" width="59" style="73" customWidth="1"/>
    <col min="5375" max="5375" width="0" style="73" hidden="1" customWidth="1"/>
    <col min="5376" max="5376" width="8.19921875" style="73"/>
    <col min="5377" max="5377" width="5.796875" style="73" customWidth="1"/>
    <col min="5378" max="5378" width="15.296875" style="73" customWidth="1"/>
    <col min="5379" max="5379" width="4.09765625" style="73" customWidth="1"/>
    <col min="5380" max="5380" width="15.796875" style="73" customWidth="1"/>
    <col min="5381" max="5381" width="17.59765625" style="73" customWidth="1"/>
    <col min="5382" max="5382" width="8.3984375" style="73" customWidth="1"/>
    <col min="5383" max="5384" width="0" style="73" hidden="1" customWidth="1"/>
    <col min="5385" max="5627" width="8.19921875" style="73"/>
    <col min="5628" max="5628" width="15.69921875" style="73" customWidth="1"/>
    <col min="5629" max="5629" width="29.3984375" style="73" customWidth="1"/>
    <col min="5630" max="5630" width="59" style="73" customWidth="1"/>
    <col min="5631" max="5631" width="0" style="73" hidden="1" customWidth="1"/>
    <col min="5632" max="5632" width="8.19921875" style="73"/>
    <col min="5633" max="5633" width="5.796875" style="73" customWidth="1"/>
    <col min="5634" max="5634" width="15.296875" style="73" customWidth="1"/>
    <col min="5635" max="5635" width="4.09765625" style="73" customWidth="1"/>
    <col min="5636" max="5636" width="15.796875" style="73" customWidth="1"/>
    <col min="5637" max="5637" width="17.59765625" style="73" customWidth="1"/>
    <col min="5638" max="5638" width="8.3984375" style="73" customWidth="1"/>
    <col min="5639" max="5640" width="0" style="73" hidden="1" customWidth="1"/>
    <col min="5641" max="5883" width="8.19921875" style="73"/>
    <col min="5884" max="5884" width="15.69921875" style="73" customWidth="1"/>
    <col min="5885" max="5885" width="29.3984375" style="73" customWidth="1"/>
    <col min="5886" max="5886" width="59" style="73" customWidth="1"/>
    <col min="5887" max="5887" width="0" style="73" hidden="1" customWidth="1"/>
    <col min="5888" max="5888" width="8.19921875" style="73"/>
    <col min="5889" max="5889" width="5.796875" style="73" customWidth="1"/>
    <col min="5890" max="5890" width="15.296875" style="73" customWidth="1"/>
    <col min="5891" max="5891" width="4.09765625" style="73" customWidth="1"/>
    <col min="5892" max="5892" width="15.796875" style="73" customWidth="1"/>
    <col min="5893" max="5893" width="17.59765625" style="73" customWidth="1"/>
    <col min="5894" max="5894" width="8.3984375" style="73" customWidth="1"/>
    <col min="5895" max="5896" width="0" style="73" hidden="1" customWidth="1"/>
    <col min="5897" max="6139" width="8.19921875" style="73"/>
    <col min="6140" max="6140" width="15.69921875" style="73" customWidth="1"/>
    <col min="6141" max="6141" width="29.3984375" style="73" customWidth="1"/>
    <col min="6142" max="6142" width="59" style="73" customWidth="1"/>
    <col min="6143" max="6143" width="0" style="73" hidden="1" customWidth="1"/>
    <col min="6144" max="6144" width="8.19921875" style="73"/>
    <col min="6145" max="6145" width="5.796875" style="73" customWidth="1"/>
    <col min="6146" max="6146" width="15.296875" style="73" customWidth="1"/>
    <col min="6147" max="6147" width="4.09765625" style="73" customWidth="1"/>
    <col min="6148" max="6148" width="15.796875" style="73" customWidth="1"/>
    <col min="6149" max="6149" width="17.59765625" style="73" customWidth="1"/>
    <col min="6150" max="6150" width="8.3984375" style="73" customWidth="1"/>
    <col min="6151" max="6152" width="0" style="73" hidden="1" customWidth="1"/>
    <col min="6153" max="6395" width="8.19921875" style="73"/>
    <col min="6396" max="6396" width="15.69921875" style="73" customWidth="1"/>
    <col min="6397" max="6397" width="29.3984375" style="73" customWidth="1"/>
    <col min="6398" max="6398" width="59" style="73" customWidth="1"/>
    <col min="6399" max="6399" width="0" style="73" hidden="1" customWidth="1"/>
    <col min="6400" max="6400" width="8.19921875" style="73"/>
    <col min="6401" max="6401" width="5.796875" style="73" customWidth="1"/>
    <col min="6402" max="6402" width="15.296875" style="73" customWidth="1"/>
    <col min="6403" max="6403" width="4.09765625" style="73" customWidth="1"/>
    <col min="6404" max="6404" width="15.796875" style="73" customWidth="1"/>
    <col min="6405" max="6405" width="17.59765625" style="73" customWidth="1"/>
    <col min="6406" max="6406" width="8.3984375" style="73" customWidth="1"/>
    <col min="6407" max="6408" width="0" style="73" hidden="1" customWidth="1"/>
    <col min="6409" max="6651" width="8.19921875" style="73"/>
    <col min="6652" max="6652" width="15.69921875" style="73" customWidth="1"/>
    <col min="6653" max="6653" width="29.3984375" style="73" customWidth="1"/>
    <col min="6654" max="6654" width="59" style="73" customWidth="1"/>
    <col min="6655" max="6655" width="0" style="73" hidden="1" customWidth="1"/>
    <col min="6656" max="6656" width="8.19921875" style="73"/>
    <col min="6657" max="6657" width="5.796875" style="73" customWidth="1"/>
    <col min="6658" max="6658" width="15.296875" style="73" customWidth="1"/>
    <col min="6659" max="6659" width="4.09765625" style="73" customWidth="1"/>
    <col min="6660" max="6660" width="15.796875" style="73" customWidth="1"/>
    <col min="6661" max="6661" width="17.59765625" style="73" customWidth="1"/>
    <col min="6662" max="6662" width="8.3984375" style="73" customWidth="1"/>
    <col min="6663" max="6664" width="0" style="73" hidden="1" customWidth="1"/>
    <col min="6665" max="6907" width="8.19921875" style="73"/>
    <col min="6908" max="6908" width="15.69921875" style="73" customWidth="1"/>
    <col min="6909" max="6909" width="29.3984375" style="73" customWidth="1"/>
    <col min="6910" max="6910" width="59" style="73" customWidth="1"/>
    <col min="6911" max="6911" width="0" style="73" hidden="1" customWidth="1"/>
    <col min="6912" max="6912" width="8.19921875" style="73"/>
    <col min="6913" max="6913" width="5.796875" style="73" customWidth="1"/>
    <col min="6914" max="6914" width="15.296875" style="73" customWidth="1"/>
    <col min="6915" max="6915" width="4.09765625" style="73" customWidth="1"/>
    <col min="6916" max="6916" width="15.796875" style="73" customWidth="1"/>
    <col min="6917" max="6917" width="17.59765625" style="73" customWidth="1"/>
    <col min="6918" max="6918" width="8.3984375" style="73" customWidth="1"/>
    <col min="6919" max="6920" width="0" style="73" hidden="1" customWidth="1"/>
    <col min="6921" max="7163" width="8.19921875" style="73"/>
    <col min="7164" max="7164" width="15.69921875" style="73" customWidth="1"/>
    <col min="7165" max="7165" width="29.3984375" style="73" customWidth="1"/>
    <col min="7166" max="7166" width="59" style="73" customWidth="1"/>
    <col min="7167" max="7167" width="0" style="73" hidden="1" customWidth="1"/>
    <col min="7168" max="7168" width="8.19921875" style="73"/>
    <col min="7169" max="7169" width="5.796875" style="73" customWidth="1"/>
    <col min="7170" max="7170" width="15.296875" style="73" customWidth="1"/>
    <col min="7171" max="7171" width="4.09765625" style="73" customWidth="1"/>
    <col min="7172" max="7172" width="15.796875" style="73" customWidth="1"/>
    <col min="7173" max="7173" width="17.59765625" style="73" customWidth="1"/>
    <col min="7174" max="7174" width="8.3984375" style="73" customWidth="1"/>
    <col min="7175" max="7176" width="0" style="73" hidden="1" customWidth="1"/>
    <col min="7177" max="7419" width="8.19921875" style="73"/>
    <col min="7420" max="7420" width="15.69921875" style="73" customWidth="1"/>
    <col min="7421" max="7421" width="29.3984375" style="73" customWidth="1"/>
    <col min="7422" max="7422" width="59" style="73" customWidth="1"/>
    <col min="7423" max="7423" width="0" style="73" hidden="1" customWidth="1"/>
    <col min="7424" max="7424" width="8.19921875" style="73"/>
    <col min="7425" max="7425" width="5.796875" style="73" customWidth="1"/>
    <col min="7426" max="7426" width="15.296875" style="73" customWidth="1"/>
    <col min="7427" max="7427" width="4.09765625" style="73" customWidth="1"/>
    <col min="7428" max="7428" width="15.796875" style="73" customWidth="1"/>
    <col min="7429" max="7429" width="17.59765625" style="73" customWidth="1"/>
    <col min="7430" max="7430" width="8.3984375" style="73" customWidth="1"/>
    <col min="7431" max="7432" width="0" style="73" hidden="1" customWidth="1"/>
    <col min="7433" max="7675" width="8.19921875" style="73"/>
    <col min="7676" max="7676" width="15.69921875" style="73" customWidth="1"/>
    <col min="7677" max="7677" width="29.3984375" style="73" customWidth="1"/>
    <col min="7678" max="7678" width="59" style="73" customWidth="1"/>
    <col min="7679" max="7679" width="0" style="73" hidden="1" customWidth="1"/>
    <col min="7680" max="7680" width="8.19921875" style="73"/>
    <col min="7681" max="7681" width="5.796875" style="73" customWidth="1"/>
    <col min="7682" max="7682" width="15.296875" style="73" customWidth="1"/>
    <col min="7683" max="7683" width="4.09765625" style="73" customWidth="1"/>
    <col min="7684" max="7684" width="15.796875" style="73" customWidth="1"/>
    <col min="7685" max="7685" width="17.59765625" style="73" customWidth="1"/>
    <col min="7686" max="7686" width="8.3984375" style="73" customWidth="1"/>
    <col min="7687" max="7688" width="0" style="73" hidden="1" customWidth="1"/>
    <col min="7689" max="7931" width="8.19921875" style="73"/>
    <col min="7932" max="7932" width="15.69921875" style="73" customWidth="1"/>
    <col min="7933" max="7933" width="29.3984375" style="73" customWidth="1"/>
    <col min="7934" max="7934" width="59" style="73" customWidth="1"/>
    <col min="7935" max="7935" width="0" style="73" hidden="1" customWidth="1"/>
    <col min="7936" max="7936" width="8.19921875" style="73"/>
    <col min="7937" max="7937" width="5.796875" style="73" customWidth="1"/>
    <col min="7938" max="7938" width="15.296875" style="73" customWidth="1"/>
    <col min="7939" max="7939" width="4.09765625" style="73" customWidth="1"/>
    <col min="7940" max="7940" width="15.796875" style="73" customWidth="1"/>
    <col min="7941" max="7941" width="17.59765625" style="73" customWidth="1"/>
    <col min="7942" max="7942" width="8.3984375" style="73" customWidth="1"/>
    <col min="7943" max="7944" width="0" style="73" hidden="1" customWidth="1"/>
    <col min="7945" max="8187" width="8.19921875" style="73"/>
    <col min="8188" max="8188" width="15.69921875" style="73" customWidth="1"/>
    <col min="8189" max="8189" width="29.3984375" style="73" customWidth="1"/>
    <col min="8190" max="8190" width="59" style="73" customWidth="1"/>
    <col min="8191" max="8191" width="0" style="73" hidden="1" customWidth="1"/>
    <col min="8192" max="8192" width="8.19921875" style="73"/>
    <col min="8193" max="8193" width="5.796875" style="73" customWidth="1"/>
    <col min="8194" max="8194" width="15.296875" style="73" customWidth="1"/>
    <col min="8195" max="8195" width="4.09765625" style="73" customWidth="1"/>
    <col min="8196" max="8196" width="15.796875" style="73" customWidth="1"/>
    <col min="8197" max="8197" width="17.59765625" style="73" customWidth="1"/>
    <col min="8198" max="8198" width="8.3984375" style="73" customWidth="1"/>
    <col min="8199" max="8200" width="0" style="73" hidden="1" customWidth="1"/>
    <col min="8201" max="8443" width="8.19921875" style="73"/>
    <col min="8444" max="8444" width="15.69921875" style="73" customWidth="1"/>
    <col min="8445" max="8445" width="29.3984375" style="73" customWidth="1"/>
    <col min="8446" max="8446" width="59" style="73" customWidth="1"/>
    <col min="8447" max="8447" width="0" style="73" hidden="1" customWidth="1"/>
    <col min="8448" max="8448" width="8.19921875" style="73"/>
    <col min="8449" max="8449" width="5.796875" style="73" customWidth="1"/>
    <col min="8450" max="8450" width="15.296875" style="73" customWidth="1"/>
    <col min="8451" max="8451" width="4.09765625" style="73" customWidth="1"/>
    <col min="8452" max="8452" width="15.796875" style="73" customWidth="1"/>
    <col min="8453" max="8453" width="17.59765625" style="73" customWidth="1"/>
    <col min="8454" max="8454" width="8.3984375" style="73" customWidth="1"/>
    <col min="8455" max="8456" width="0" style="73" hidden="1" customWidth="1"/>
    <col min="8457" max="8699" width="8.19921875" style="73"/>
    <col min="8700" max="8700" width="15.69921875" style="73" customWidth="1"/>
    <col min="8701" max="8701" width="29.3984375" style="73" customWidth="1"/>
    <col min="8702" max="8702" width="59" style="73" customWidth="1"/>
    <col min="8703" max="8703" width="0" style="73" hidden="1" customWidth="1"/>
    <col min="8704" max="8704" width="8.19921875" style="73"/>
    <col min="8705" max="8705" width="5.796875" style="73" customWidth="1"/>
    <col min="8706" max="8706" width="15.296875" style="73" customWidth="1"/>
    <col min="8707" max="8707" width="4.09765625" style="73" customWidth="1"/>
    <col min="8708" max="8708" width="15.796875" style="73" customWidth="1"/>
    <col min="8709" max="8709" width="17.59765625" style="73" customWidth="1"/>
    <col min="8710" max="8710" width="8.3984375" style="73" customWidth="1"/>
    <col min="8711" max="8712" width="0" style="73" hidden="1" customWidth="1"/>
    <col min="8713" max="8955" width="8.19921875" style="73"/>
    <col min="8956" max="8956" width="15.69921875" style="73" customWidth="1"/>
    <col min="8957" max="8957" width="29.3984375" style="73" customWidth="1"/>
    <col min="8958" max="8958" width="59" style="73" customWidth="1"/>
    <col min="8959" max="8959" width="0" style="73" hidden="1" customWidth="1"/>
    <col min="8960" max="8960" width="8.19921875" style="73"/>
    <col min="8961" max="8961" width="5.796875" style="73" customWidth="1"/>
    <col min="8962" max="8962" width="15.296875" style="73" customWidth="1"/>
    <col min="8963" max="8963" width="4.09765625" style="73" customWidth="1"/>
    <col min="8964" max="8964" width="15.796875" style="73" customWidth="1"/>
    <col min="8965" max="8965" width="17.59765625" style="73" customWidth="1"/>
    <col min="8966" max="8966" width="8.3984375" style="73" customWidth="1"/>
    <col min="8967" max="8968" width="0" style="73" hidden="1" customWidth="1"/>
    <col min="8969" max="9211" width="8.19921875" style="73"/>
    <col min="9212" max="9212" width="15.69921875" style="73" customWidth="1"/>
    <col min="9213" max="9213" width="29.3984375" style="73" customWidth="1"/>
    <col min="9214" max="9214" width="59" style="73" customWidth="1"/>
    <col min="9215" max="9215" width="0" style="73" hidden="1" customWidth="1"/>
    <col min="9216" max="9216" width="8.19921875" style="73"/>
    <col min="9217" max="9217" width="5.796875" style="73" customWidth="1"/>
    <col min="9218" max="9218" width="15.296875" style="73" customWidth="1"/>
    <col min="9219" max="9219" width="4.09765625" style="73" customWidth="1"/>
    <col min="9220" max="9220" width="15.796875" style="73" customWidth="1"/>
    <col min="9221" max="9221" width="17.59765625" style="73" customWidth="1"/>
    <col min="9222" max="9222" width="8.3984375" style="73" customWidth="1"/>
    <col min="9223" max="9224" width="0" style="73" hidden="1" customWidth="1"/>
    <col min="9225" max="9467" width="8.19921875" style="73"/>
    <col min="9468" max="9468" width="15.69921875" style="73" customWidth="1"/>
    <col min="9469" max="9469" width="29.3984375" style="73" customWidth="1"/>
    <col min="9470" max="9470" width="59" style="73" customWidth="1"/>
    <col min="9471" max="9471" width="0" style="73" hidden="1" customWidth="1"/>
    <col min="9472" max="9472" width="8.19921875" style="73"/>
    <col min="9473" max="9473" width="5.796875" style="73" customWidth="1"/>
    <col min="9474" max="9474" width="15.296875" style="73" customWidth="1"/>
    <col min="9475" max="9475" width="4.09765625" style="73" customWidth="1"/>
    <col min="9476" max="9476" width="15.796875" style="73" customWidth="1"/>
    <col min="9477" max="9477" width="17.59765625" style="73" customWidth="1"/>
    <col min="9478" max="9478" width="8.3984375" style="73" customWidth="1"/>
    <col min="9479" max="9480" width="0" style="73" hidden="1" customWidth="1"/>
    <col min="9481" max="9723" width="8.19921875" style="73"/>
    <col min="9724" max="9724" width="15.69921875" style="73" customWidth="1"/>
    <col min="9725" max="9725" width="29.3984375" style="73" customWidth="1"/>
    <col min="9726" max="9726" width="59" style="73" customWidth="1"/>
    <col min="9727" max="9727" width="0" style="73" hidden="1" customWidth="1"/>
    <col min="9728" max="9728" width="8.19921875" style="73"/>
    <col min="9729" max="9729" width="5.796875" style="73" customWidth="1"/>
    <col min="9730" max="9730" width="15.296875" style="73" customWidth="1"/>
    <col min="9731" max="9731" width="4.09765625" style="73" customWidth="1"/>
    <col min="9732" max="9732" width="15.796875" style="73" customWidth="1"/>
    <col min="9733" max="9733" width="17.59765625" style="73" customWidth="1"/>
    <col min="9734" max="9734" width="8.3984375" style="73" customWidth="1"/>
    <col min="9735" max="9736" width="0" style="73" hidden="1" customWidth="1"/>
    <col min="9737" max="9979" width="8.19921875" style="73"/>
    <col min="9980" max="9980" width="15.69921875" style="73" customWidth="1"/>
    <col min="9981" max="9981" width="29.3984375" style="73" customWidth="1"/>
    <col min="9982" max="9982" width="59" style="73" customWidth="1"/>
    <col min="9983" max="9983" width="0" style="73" hidden="1" customWidth="1"/>
    <col min="9984" max="9984" width="8.19921875" style="73"/>
    <col min="9985" max="9985" width="5.796875" style="73" customWidth="1"/>
    <col min="9986" max="9986" width="15.296875" style="73" customWidth="1"/>
    <col min="9987" max="9987" width="4.09765625" style="73" customWidth="1"/>
    <col min="9988" max="9988" width="15.796875" style="73" customWidth="1"/>
    <col min="9989" max="9989" width="17.59765625" style="73" customWidth="1"/>
    <col min="9990" max="9990" width="8.3984375" style="73" customWidth="1"/>
    <col min="9991" max="9992" width="0" style="73" hidden="1" customWidth="1"/>
    <col min="9993" max="10235" width="8.19921875" style="73"/>
    <col min="10236" max="10236" width="15.69921875" style="73" customWidth="1"/>
    <col min="10237" max="10237" width="29.3984375" style="73" customWidth="1"/>
    <col min="10238" max="10238" width="59" style="73" customWidth="1"/>
    <col min="10239" max="10239" width="0" style="73" hidden="1" customWidth="1"/>
    <col min="10240" max="10240" width="8.19921875" style="73"/>
    <col min="10241" max="10241" width="5.796875" style="73" customWidth="1"/>
    <col min="10242" max="10242" width="15.296875" style="73" customWidth="1"/>
    <col min="10243" max="10243" width="4.09765625" style="73" customWidth="1"/>
    <col min="10244" max="10244" width="15.796875" style="73" customWidth="1"/>
    <col min="10245" max="10245" width="17.59765625" style="73" customWidth="1"/>
    <col min="10246" max="10246" width="8.3984375" style="73" customWidth="1"/>
    <col min="10247" max="10248" width="0" style="73" hidden="1" customWidth="1"/>
    <col min="10249" max="10491" width="8.19921875" style="73"/>
    <col min="10492" max="10492" width="15.69921875" style="73" customWidth="1"/>
    <col min="10493" max="10493" width="29.3984375" style="73" customWidth="1"/>
    <col min="10494" max="10494" width="59" style="73" customWidth="1"/>
    <col min="10495" max="10495" width="0" style="73" hidden="1" customWidth="1"/>
    <col min="10496" max="10496" width="8.19921875" style="73"/>
    <col min="10497" max="10497" width="5.796875" style="73" customWidth="1"/>
    <col min="10498" max="10498" width="15.296875" style="73" customWidth="1"/>
    <col min="10499" max="10499" width="4.09765625" style="73" customWidth="1"/>
    <col min="10500" max="10500" width="15.796875" style="73" customWidth="1"/>
    <col min="10501" max="10501" width="17.59765625" style="73" customWidth="1"/>
    <col min="10502" max="10502" width="8.3984375" style="73" customWidth="1"/>
    <col min="10503" max="10504" width="0" style="73" hidden="1" customWidth="1"/>
    <col min="10505" max="10747" width="8.19921875" style="73"/>
    <col min="10748" max="10748" width="15.69921875" style="73" customWidth="1"/>
    <col min="10749" max="10749" width="29.3984375" style="73" customWidth="1"/>
    <col min="10750" max="10750" width="59" style="73" customWidth="1"/>
    <col min="10751" max="10751" width="0" style="73" hidden="1" customWidth="1"/>
    <col min="10752" max="10752" width="8.19921875" style="73"/>
    <col min="10753" max="10753" width="5.796875" style="73" customWidth="1"/>
    <col min="10754" max="10754" width="15.296875" style="73" customWidth="1"/>
    <col min="10755" max="10755" width="4.09765625" style="73" customWidth="1"/>
    <col min="10756" max="10756" width="15.796875" style="73" customWidth="1"/>
    <col min="10757" max="10757" width="17.59765625" style="73" customWidth="1"/>
    <col min="10758" max="10758" width="8.3984375" style="73" customWidth="1"/>
    <col min="10759" max="10760" width="0" style="73" hidden="1" customWidth="1"/>
    <col min="10761" max="11003" width="8.19921875" style="73"/>
    <col min="11004" max="11004" width="15.69921875" style="73" customWidth="1"/>
    <col min="11005" max="11005" width="29.3984375" style="73" customWidth="1"/>
    <col min="11006" max="11006" width="59" style="73" customWidth="1"/>
    <col min="11007" max="11007" width="0" style="73" hidden="1" customWidth="1"/>
    <col min="11008" max="11008" width="8.19921875" style="73"/>
    <col min="11009" max="11009" width="5.796875" style="73" customWidth="1"/>
    <col min="11010" max="11010" width="15.296875" style="73" customWidth="1"/>
    <col min="11011" max="11011" width="4.09765625" style="73" customWidth="1"/>
    <col min="11012" max="11012" width="15.796875" style="73" customWidth="1"/>
    <col min="11013" max="11013" width="17.59765625" style="73" customWidth="1"/>
    <col min="11014" max="11014" width="8.3984375" style="73" customWidth="1"/>
    <col min="11015" max="11016" width="0" style="73" hidden="1" customWidth="1"/>
    <col min="11017" max="11259" width="8.19921875" style="73"/>
    <col min="11260" max="11260" width="15.69921875" style="73" customWidth="1"/>
    <col min="11261" max="11261" width="29.3984375" style="73" customWidth="1"/>
    <col min="11262" max="11262" width="59" style="73" customWidth="1"/>
    <col min="11263" max="11263" width="0" style="73" hidden="1" customWidth="1"/>
    <col min="11264" max="11264" width="8.19921875" style="73"/>
    <col min="11265" max="11265" width="5.796875" style="73" customWidth="1"/>
    <col min="11266" max="11266" width="15.296875" style="73" customWidth="1"/>
    <col min="11267" max="11267" width="4.09765625" style="73" customWidth="1"/>
    <col min="11268" max="11268" width="15.796875" style="73" customWidth="1"/>
    <col min="11269" max="11269" width="17.59765625" style="73" customWidth="1"/>
    <col min="11270" max="11270" width="8.3984375" style="73" customWidth="1"/>
    <col min="11271" max="11272" width="0" style="73" hidden="1" customWidth="1"/>
    <col min="11273" max="11515" width="8.19921875" style="73"/>
    <col min="11516" max="11516" width="15.69921875" style="73" customWidth="1"/>
    <col min="11517" max="11517" width="29.3984375" style="73" customWidth="1"/>
    <col min="11518" max="11518" width="59" style="73" customWidth="1"/>
    <col min="11519" max="11519" width="0" style="73" hidden="1" customWidth="1"/>
    <col min="11520" max="11520" width="8.19921875" style="73"/>
    <col min="11521" max="11521" width="5.796875" style="73" customWidth="1"/>
    <col min="11522" max="11522" width="15.296875" style="73" customWidth="1"/>
    <col min="11523" max="11523" width="4.09765625" style="73" customWidth="1"/>
    <col min="11524" max="11524" width="15.796875" style="73" customWidth="1"/>
    <col min="11525" max="11525" width="17.59765625" style="73" customWidth="1"/>
    <col min="11526" max="11526" width="8.3984375" style="73" customWidth="1"/>
    <col min="11527" max="11528" width="0" style="73" hidden="1" customWidth="1"/>
    <col min="11529" max="11771" width="8.19921875" style="73"/>
    <col min="11772" max="11772" width="15.69921875" style="73" customWidth="1"/>
    <col min="11773" max="11773" width="29.3984375" style="73" customWidth="1"/>
    <col min="11774" max="11774" width="59" style="73" customWidth="1"/>
    <col min="11775" max="11775" width="0" style="73" hidden="1" customWidth="1"/>
    <col min="11776" max="11776" width="8.19921875" style="73"/>
    <col min="11777" max="11777" width="5.796875" style="73" customWidth="1"/>
    <col min="11778" max="11778" width="15.296875" style="73" customWidth="1"/>
    <col min="11779" max="11779" width="4.09765625" style="73" customWidth="1"/>
    <col min="11780" max="11780" width="15.796875" style="73" customWidth="1"/>
    <col min="11781" max="11781" width="17.59765625" style="73" customWidth="1"/>
    <col min="11782" max="11782" width="8.3984375" style="73" customWidth="1"/>
    <col min="11783" max="11784" width="0" style="73" hidden="1" customWidth="1"/>
    <col min="11785" max="12027" width="8.19921875" style="73"/>
    <col min="12028" max="12028" width="15.69921875" style="73" customWidth="1"/>
    <col min="12029" max="12029" width="29.3984375" style="73" customWidth="1"/>
    <col min="12030" max="12030" width="59" style="73" customWidth="1"/>
    <col min="12031" max="12031" width="0" style="73" hidden="1" customWidth="1"/>
    <col min="12032" max="12032" width="8.19921875" style="73"/>
    <col min="12033" max="12033" width="5.796875" style="73" customWidth="1"/>
    <col min="12034" max="12034" width="15.296875" style="73" customWidth="1"/>
    <col min="12035" max="12035" width="4.09765625" style="73" customWidth="1"/>
    <col min="12036" max="12036" width="15.796875" style="73" customWidth="1"/>
    <col min="12037" max="12037" width="17.59765625" style="73" customWidth="1"/>
    <col min="12038" max="12038" width="8.3984375" style="73" customWidth="1"/>
    <col min="12039" max="12040" width="0" style="73" hidden="1" customWidth="1"/>
    <col min="12041" max="12283" width="8.19921875" style="73"/>
    <col min="12284" max="12284" width="15.69921875" style="73" customWidth="1"/>
    <col min="12285" max="12285" width="29.3984375" style="73" customWidth="1"/>
    <col min="12286" max="12286" width="59" style="73" customWidth="1"/>
    <col min="12287" max="12287" width="0" style="73" hidden="1" customWidth="1"/>
    <col min="12288" max="12288" width="8.19921875" style="73"/>
    <col min="12289" max="12289" width="5.796875" style="73" customWidth="1"/>
    <col min="12290" max="12290" width="15.296875" style="73" customWidth="1"/>
    <col min="12291" max="12291" width="4.09765625" style="73" customWidth="1"/>
    <col min="12292" max="12292" width="15.796875" style="73" customWidth="1"/>
    <col min="12293" max="12293" width="17.59765625" style="73" customWidth="1"/>
    <col min="12294" max="12294" width="8.3984375" style="73" customWidth="1"/>
    <col min="12295" max="12296" width="0" style="73" hidden="1" customWidth="1"/>
    <col min="12297" max="12539" width="8.19921875" style="73"/>
    <col min="12540" max="12540" width="15.69921875" style="73" customWidth="1"/>
    <col min="12541" max="12541" width="29.3984375" style="73" customWidth="1"/>
    <col min="12542" max="12542" width="59" style="73" customWidth="1"/>
    <col min="12543" max="12543" width="0" style="73" hidden="1" customWidth="1"/>
    <col min="12544" max="12544" width="8.19921875" style="73"/>
    <col min="12545" max="12545" width="5.796875" style="73" customWidth="1"/>
    <col min="12546" max="12546" width="15.296875" style="73" customWidth="1"/>
    <col min="12547" max="12547" width="4.09765625" style="73" customWidth="1"/>
    <col min="12548" max="12548" width="15.796875" style="73" customWidth="1"/>
    <col min="12549" max="12549" width="17.59765625" style="73" customWidth="1"/>
    <col min="12550" max="12550" width="8.3984375" style="73" customWidth="1"/>
    <col min="12551" max="12552" width="0" style="73" hidden="1" customWidth="1"/>
    <col min="12553" max="12795" width="8.19921875" style="73"/>
    <col min="12796" max="12796" width="15.69921875" style="73" customWidth="1"/>
    <col min="12797" max="12797" width="29.3984375" style="73" customWidth="1"/>
    <col min="12798" max="12798" width="59" style="73" customWidth="1"/>
    <col min="12799" max="12799" width="0" style="73" hidden="1" customWidth="1"/>
    <col min="12800" max="12800" width="8.19921875" style="73"/>
    <col min="12801" max="12801" width="5.796875" style="73" customWidth="1"/>
    <col min="12802" max="12802" width="15.296875" style="73" customWidth="1"/>
    <col min="12803" max="12803" width="4.09765625" style="73" customWidth="1"/>
    <col min="12804" max="12804" width="15.796875" style="73" customWidth="1"/>
    <col min="12805" max="12805" width="17.59765625" style="73" customWidth="1"/>
    <col min="12806" max="12806" width="8.3984375" style="73" customWidth="1"/>
    <col min="12807" max="12808" width="0" style="73" hidden="1" customWidth="1"/>
    <col min="12809" max="13051" width="8.19921875" style="73"/>
    <col min="13052" max="13052" width="15.69921875" style="73" customWidth="1"/>
    <col min="13053" max="13053" width="29.3984375" style="73" customWidth="1"/>
    <col min="13054" max="13054" width="59" style="73" customWidth="1"/>
    <col min="13055" max="13055" width="0" style="73" hidden="1" customWidth="1"/>
    <col min="13056" max="13056" width="8.19921875" style="73"/>
    <col min="13057" max="13057" width="5.796875" style="73" customWidth="1"/>
    <col min="13058" max="13058" width="15.296875" style="73" customWidth="1"/>
    <col min="13059" max="13059" width="4.09765625" style="73" customWidth="1"/>
    <col min="13060" max="13060" width="15.796875" style="73" customWidth="1"/>
    <col min="13061" max="13061" width="17.59765625" style="73" customWidth="1"/>
    <col min="13062" max="13062" width="8.3984375" style="73" customWidth="1"/>
    <col min="13063" max="13064" width="0" style="73" hidden="1" customWidth="1"/>
    <col min="13065" max="13307" width="8.19921875" style="73"/>
    <col min="13308" max="13308" width="15.69921875" style="73" customWidth="1"/>
    <col min="13309" max="13309" width="29.3984375" style="73" customWidth="1"/>
    <col min="13310" max="13310" width="59" style="73" customWidth="1"/>
    <col min="13311" max="13311" width="0" style="73" hidden="1" customWidth="1"/>
    <col min="13312" max="13312" width="8.19921875" style="73"/>
    <col min="13313" max="13313" width="5.796875" style="73" customWidth="1"/>
    <col min="13314" max="13314" width="15.296875" style="73" customWidth="1"/>
    <col min="13315" max="13315" width="4.09765625" style="73" customWidth="1"/>
    <col min="13316" max="13316" width="15.796875" style="73" customWidth="1"/>
    <col min="13317" max="13317" width="17.59765625" style="73" customWidth="1"/>
    <col min="13318" max="13318" width="8.3984375" style="73" customWidth="1"/>
    <col min="13319" max="13320" width="0" style="73" hidden="1" customWidth="1"/>
    <col min="13321" max="13563" width="8.19921875" style="73"/>
    <col min="13564" max="13564" width="15.69921875" style="73" customWidth="1"/>
    <col min="13565" max="13565" width="29.3984375" style="73" customWidth="1"/>
    <col min="13566" max="13566" width="59" style="73" customWidth="1"/>
    <col min="13567" max="13567" width="0" style="73" hidden="1" customWidth="1"/>
    <col min="13568" max="13568" width="8.19921875" style="73"/>
    <col min="13569" max="13569" width="5.796875" style="73" customWidth="1"/>
    <col min="13570" max="13570" width="15.296875" style="73" customWidth="1"/>
    <col min="13571" max="13571" width="4.09765625" style="73" customWidth="1"/>
    <col min="13572" max="13572" width="15.796875" style="73" customWidth="1"/>
    <col min="13573" max="13573" width="17.59765625" style="73" customWidth="1"/>
    <col min="13574" max="13574" width="8.3984375" style="73" customWidth="1"/>
    <col min="13575" max="13576" width="0" style="73" hidden="1" customWidth="1"/>
    <col min="13577" max="13819" width="8.19921875" style="73"/>
    <col min="13820" max="13820" width="15.69921875" style="73" customWidth="1"/>
    <col min="13821" max="13821" width="29.3984375" style="73" customWidth="1"/>
    <col min="13822" max="13822" width="59" style="73" customWidth="1"/>
    <col min="13823" max="13823" width="0" style="73" hidden="1" customWidth="1"/>
    <col min="13824" max="13824" width="8.19921875" style="73"/>
    <col min="13825" max="13825" width="5.796875" style="73" customWidth="1"/>
    <col min="13826" max="13826" width="15.296875" style="73" customWidth="1"/>
    <col min="13827" max="13827" width="4.09765625" style="73" customWidth="1"/>
    <col min="13828" max="13828" width="15.796875" style="73" customWidth="1"/>
    <col min="13829" max="13829" width="17.59765625" style="73" customWidth="1"/>
    <col min="13830" max="13830" width="8.3984375" style="73" customWidth="1"/>
    <col min="13831" max="13832" width="0" style="73" hidden="1" customWidth="1"/>
    <col min="13833" max="14075" width="8.19921875" style="73"/>
    <col min="14076" max="14076" width="15.69921875" style="73" customWidth="1"/>
    <col min="14077" max="14077" width="29.3984375" style="73" customWidth="1"/>
    <col min="14078" max="14078" width="59" style="73" customWidth="1"/>
    <col min="14079" max="14079" width="0" style="73" hidden="1" customWidth="1"/>
    <col min="14080" max="14080" width="8.19921875" style="73"/>
    <col min="14081" max="14081" width="5.796875" style="73" customWidth="1"/>
    <col min="14082" max="14082" width="15.296875" style="73" customWidth="1"/>
    <col min="14083" max="14083" width="4.09765625" style="73" customWidth="1"/>
    <col min="14084" max="14084" width="15.796875" style="73" customWidth="1"/>
    <col min="14085" max="14085" width="17.59765625" style="73" customWidth="1"/>
    <col min="14086" max="14086" width="8.3984375" style="73" customWidth="1"/>
    <col min="14087" max="14088" width="0" style="73" hidden="1" customWidth="1"/>
    <col min="14089" max="14331" width="8.19921875" style="73"/>
    <col min="14332" max="14332" width="15.69921875" style="73" customWidth="1"/>
    <col min="14333" max="14333" width="29.3984375" style="73" customWidth="1"/>
    <col min="14334" max="14334" width="59" style="73" customWidth="1"/>
    <col min="14335" max="14335" width="0" style="73" hidden="1" customWidth="1"/>
    <col min="14336" max="14336" width="8.19921875" style="73"/>
    <col min="14337" max="14337" width="5.796875" style="73" customWidth="1"/>
    <col min="14338" max="14338" width="15.296875" style="73" customWidth="1"/>
    <col min="14339" max="14339" width="4.09765625" style="73" customWidth="1"/>
    <col min="14340" max="14340" width="15.796875" style="73" customWidth="1"/>
    <col min="14341" max="14341" width="17.59765625" style="73" customWidth="1"/>
    <col min="14342" max="14342" width="8.3984375" style="73" customWidth="1"/>
    <col min="14343" max="14344" width="0" style="73" hidden="1" customWidth="1"/>
    <col min="14345" max="14587" width="8.19921875" style="73"/>
    <col min="14588" max="14588" width="15.69921875" style="73" customWidth="1"/>
    <col min="14589" max="14589" width="29.3984375" style="73" customWidth="1"/>
    <col min="14590" max="14590" width="59" style="73" customWidth="1"/>
    <col min="14591" max="14591" width="0" style="73" hidden="1" customWidth="1"/>
    <col min="14592" max="14592" width="8.19921875" style="73"/>
    <col min="14593" max="14593" width="5.796875" style="73" customWidth="1"/>
    <col min="14594" max="14594" width="15.296875" style="73" customWidth="1"/>
    <col min="14595" max="14595" width="4.09765625" style="73" customWidth="1"/>
    <col min="14596" max="14596" width="15.796875" style="73" customWidth="1"/>
    <col min="14597" max="14597" width="17.59765625" style="73" customWidth="1"/>
    <col min="14598" max="14598" width="8.3984375" style="73" customWidth="1"/>
    <col min="14599" max="14600" width="0" style="73" hidden="1" customWidth="1"/>
    <col min="14601" max="14843" width="8.19921875" style="73"/>
    <col min="14844" max="14844" width="15.69921875" style="73" customWidth="1"/>
    <col min="14845" max="14845" width="29.3984375" style="73" customWidth="1"/>
    <col min="14846" max="14846" width="59" style="73" customWidth="1"/>
    <col min="14847" max="14847" width="0" style="73" hidden="1" customWidth="1"/>
    <col min="14848" max="14848" width="8.19921875" style="73"/>
    <col min="14849" max="14849" width="5.796875" style="73" customWidth="1"/>
    <col min="14850" max="14850" width="15.296875" style="73" customWidth="1"/>
    <col min="14851" max="14851" width="4.09765625" style="73" customWidth="1"/>
    <col min="14852" max="14852" width="15.796875" style="73" customWidth="1"/>
    <col min="14853" max="14853" width="17.59765625" style="73" customWidth="1"/>
    <col min="14854" max="14854" width="8.3984375" style="73" customWidth="1"/>
    <col min="14855" max="14856" width="0" style="73" hidden="1" customWidth="1"/>
    <col min="14857" max="15099" width="8.19921875" style="73"/>
    <col min="15100" max="15100" width="15.69921875" style="73" customWidth="1"/>
    <col min="15101" max="15101" width="29.3984375" style="73" customWidth="1"/>
    <col min="15102" max="15102" width="59" style="73" customWidth="1"/>
    <col min="15103" max="15103" width="0" style="73" hidden="1" customWidth="1"/>
    <col min="15104" max="15104" width="8.19921875" style="73"/>
    <col min="15105" max="15105" width="5.796875" style="73" customWidth="1"/>
    <col min="15106" max="15106" width="15.296875" style="73" customWidth="1"/>
    <col min="15107" max="15107" width="4.09765625" style="73" customWidth="1"/>
    <col min="15108" max="15108" width="15.796875" style="73" customWidth="1"/>
    <col min="15109" max="15109" width="17.59765625" style="73" customWidth="1"/>
    <col min="15110" max="15110" width="8.3984375" style="73" customWidth="1"/>
    <col min="15111" max="15112" width="0" style="73" hidden="1" customWidth="1"/>
    <col min="15113" max="15355" width="8.19921875" style="73"/>
    <col min="15356" max="15356" width="15.69921875" style="73" customWidth="1"/>
    <col min="15357" max="15357" width="29.3984375" style="73" customWidth="1"/>
    <col min="15358" max="15358" width="59" style="73" customWidth="1"/>
    <col min="15359" max="15359" width="0" style="73" hidden="1" customWidth="1"/>
    <col min="15360" max="15360" width="8.19921875" style="73"/>
    <col min="15361" max="15361" width="5.796875" style="73" customWidth="1"/>
    <col min="15362" max="15362" width="15.296875" style="73" customWidth="1"/>
    <col min="15363" max="15363" width="4.09765625" style="73" customWidth="1"/>
    <col min="15364" max="15364" width="15.796875" style="73" customWidth="1"/>
    <col min="15365" max="15365" width="17.59765625" style="73" customWidth="1"/>
    <col min="15366" max="15366" width="8.3984375" style="73" customWidth="1"/>
    <col min="15367" max="15368" width="0" style="73" hidden="1" customWidth="1"/>
    <col min="15369" max="15611" width="8.19921875" style="73"/>
    <col min="15612" max="15612" width="15.69921875" style="73" customWidth="1"/>
    <col min="15613" max="15613" width="29.3984375" style="73" customWidth="1"/>
    <col min="15614" max="15614" width="59" style="73" customWidth="1"/>
    <col min="15615" max="15615" width="0" style="73" hidden="1" customWidth="1"/>
    <col min="15616" max="15616" width="8.19921875" style="73"/>
    <col min="15617" max="15617" width="5.796875" style="73" customWidth="1"/>
    <col min="15618" max="15618" width="15.296875" style="73" customWidth="1"/>
    <col min="15619" max="15619" width="4.09765625" style="73" customWidth="1"/>
    <col min="15620" max="15620" width="15.796875" style="73" customWidth="1"/>
    <col min="15621" max="15621" width="17.59765625" style="73" customWidth="1"/>
    <col min="15622" max="15622" width="8.3984375" style="73" customWidth="1"/>
    <col min="15623" max="15624" width="0" style="73" hidden="1" customWidth="1"/>
    <col min="15625" max="15867" width="8.19921875" style="73"/>
    <col min="15868" max="15868" width="15.69921875" style="73" customWidth="1"/>
    <col min="15869" max="15869" width="29.3984375" style="73" customWidth="1"/>
    <col min="15870" max="15870" width="59" style="73" customWidth="1"/>
    <col min="15871" max="15871" width="0" style="73" hidden="1" customWidth="1"/>
    <col min="15872" max="15872" width="8.19921875" style="73"/>
    <col min="15873" max="15873" width="5.796875" style="73" customWidth="1"/>
    <col min="15874" max="15874" width="15.296875" style="73" customWidth="1"/>
    <col min="15875" max="15875" width="4.09765625" style="73" customWidth="1"/>
    <col min="15876" max="15876" width="15.796875" style="73" customWidth="1"/>
    <col min="15877" max="15877" width="17.59765625" style="73" customWidth="1"/>
    <col min="15878" max="15878" width="8.3984375" style="73" customWidth="1"/>
    <col min="15879" max="15880" width="0" style="73" hidden="1" customWidth="1"/>
    <col min="15881" max="16123" width="8.19921875" style="73"/>
    <col min="16124" max="16124" width="15.69921875" style="73" customWidth="1"/>
    <col min="16125" max="16125" width="29.3984375" style="73" customWidth="1"/>
    <col min="16126" max="16126" width="59" style="73" customWidth="1"/>
    <col min="16127" max="16127" width="0" style="73" hidden="1" customWidth="1"/>
    <col min="16128" max="16128" width="8.19921875" style="73"/>
    <col min="16129" max="16129" width="5.796875" style="73" customWidth="1"/>
    <col min="16130" max="16130" width="15.296875" style="73" customWidth="1"/>
    <col min="16131" max="16131" width="4.09765625" style="73" customWidth="1"/>
    <col min="16132" max="16132" width="15.796875" style="73" customWidth="1"/>
    <col min="16133" max="16133" width="17.59765625" style="73" customWidth="1"/>
    <col min="16134" max="16134" width="8.3984375" style="73" customWidth="1"/>
    <col min="16135" max="16136" width="0" style="73" hidden="1" customWidth="1"/>
    <col min="16137" max="16384" width="8.19921875" style="73"/>
  </cols>
  <sheetData>
    <row r="1" spans="1:8" s="8" customFormat="1" ht="14.1" customHeight="1">
      <c r="A1" s="9" t="s">
        <v>4</v>
      </c>
      <c r="B1" s="9" t="s">
        <v>5</v>
      </c>
      <c r="C1" s="10" t="s">
        <v>6</v>
      </c>
      <c r="D1" s="11"/>
      <c r="E1" s="9" t="s">
        <v>8</v>
      </c>
      <c r="F1" s="153" t="s">
        <v>10</v>
      </c>
      <c r="G1" s="148"/>
      <c r="H1" s="149"/>
    </row>
    <row r="2" spans="1:8" s="27" customFormat="1" ht="14.1" customHeight="1">
      <c r="A2" s="28" t="s">
        <v>12</v>
      </c>
      <c r="B2" s="18" t="s">
        <v>13</v>
      </c>
      <c r="C2" s="19" t="s">
        <v>14</v>
      </c>
      <c r="D2" s="20"/>
      <c r="E2" s="20" t="s">
        <v>16</v>
      </c>
      <c r="F2" s="22">
        <v>700</v>
      </c>
      <c r="G2" s="25" t="e">
        <f>IF(#REF!="","",F2-#REF!)</f>
        <v>#REF!</v>
      </c>
      <c r="H2" s="26" t="e">
        <f>IF(#REF!="","",((F2-#REF!)/#REF!)*100)</f>
        <v>#REF!</v>
      </c>
    </row>
    <row r="3" spans="1:8" s="27" customFormat="1" ht="14.1" customHeight="1">
      <c r="A3" s="28" t="s">
        <v>12</v>
      </c>
      <c r="B3" s="18" t="s">
        <v>17</v>
      </c>
      <c r="C3" s="19" t="s">
        <v>18</v>
      </c>
      <c r="D3" s="20"/>
      <c r="E3" s="20" t="s">
        <v>20</v>
      </c>
      <c r="F3" s="22">
        <v>685000</v>
      </c>
      <c r="G3" s="25" t="e">
        <f>IF(#REF!="","",F3-#REF!)</f>
        <v>#REF!</v>
      </c>
      <c r="H3" s="26" t="e">
        <f>IF(#REF!="","",((F3-#REF!)/#REF!)*100)</f>
        <v>#REF!</v>
      </c>
    </row>
    <row r="4" spans="1:8" s="27" customFormat="1" ht="14.1" customHeight="1">
      <c r="A4" s="28" t="s">
        <v>12</v>
      </c>
      <c r="B4" s="18" t="s">
        <v>21</v>
      </c>
      <c r="C4" s="19" t="s">
        <v>22</v>
      </c>
      <c r="D4" s="20"/>
      <c r="E4" s="20" t="s">
        <v>23</v>
      </c>
      <c r="F4" s="22">
        <v>690000</v>
      </c>
      <c r="G4" s="25" t="e">
        <f>IF(#REF!="","",F4-#REF!)</f>
        <v>#REF!</v>
      </c>
      <c r="H4" s="26" t="e">
        <f>IF(#REF!="","",((F4-#REF!)/#REF!)*100)</f>
        <v>#REF!</v>
      </c>
    </row>
    <row r="5" spans="1:8" s="27" customFormat="1" ht="14.1" customHeight="1">
      <c r="A5" s="28" t="s">
        <v>12</v>
      </c>
      <c r="B5" s="28" t="s">
        <v>24</v>
      </c>
      <c r="C5" s="19" t="s">
        <v>25</v>
      </c>
      <c r="D5" s="20"/>
      <c r="E5" s="20" t="s">
        <v>16</v>
      </c>
      <c r="F5" s="22">
        <v>700</v>
      </c>
      <c r="G5" s="25" t="e">
        <f>IF(#REF!="","",F5-#REF!)</f>
        <v>#REF!</v>
      </c>
      <c r="H5" s="26" t="e">
        <f>IF(#REF!="","",((F5-#REF!)/#REF!)*100)</f>
        <v>#REF!</v>
      </c>
    </row>
    <row r="6" spans="1:8" s="27" customFormat="1" ht="14.1" customHeight="1">
      <c r="A6" s="28" t="s">
        <v>12</v>
      </c>
      <c r="B6" s="18" t="s">
        <v>26</v>
      </c>
      <c r="C6" s="19" t="s">
        <v>27</v>
      </c>
      <c r="D6" s="20"/>
      <c r="E6" s="20" t="s">
        <v>16</v>
      </c>
      <c r="F6" s="22">
        <v>700</v>
      </c>
      <c r="G6" s="25" t="e">
        <f>IF(#REF!="","",F6-#REF!)</f>
        <v>#REF!</v>
      </c>
      <c r="H6" s="26" t="e">
        <f>IF(#REF!="","",((F6-#REF!)/#REF!)*100)</f>
        <v>#REF!</v>
      </c>
    </row>
    <row r="7" spans="1:8" s="27" customFormat="1" ht="14.1" customHeight="1">
      <c r="A7" s="28" t="s">
        <v>12</v>
      </c>
      <c r="B7" s="18" t="s">
        <v>28</v>
      </c>
      <c r="C7" s="19" t="s">
        <v>29</v>
      </c>
      <c r="D7" s="20"/>
      <c r="E7" s="20" t="s">
        <v>16</v>
      </c>
      <c r="F7" s="22">
        <v>700</v>
      </c>
      <c r="G7" s="25" t="e">
        <f>IF(#REF!="","",F7-#REF!)</f>
        <v>#REF!</v>
      </c>
      <c r="H7" s="26" t="e">
        <f>IF(#REF!="","",((F7-#REF!)/#REF!)*100)</f>
        <v>#REF!</v>
      </c>
    </row>
    <row r="8" spans="1:8" s="27" customFormat="1" ht="14.1" customHeight="1">
      <c r="A8" s="28" t="s">
        <v>12</v>
      </c>
      <c r="B8" s="18" t="s">
        <v>30</v>
      </c>
      <c r="C8" s="19" t="s">
        <v>31</v>
      </c>
      <c r="D8" s="20"/>
      <c r="E8" s="20" t="s">
        <v>16</v>
      </c>
      <c r="F8" s="22">
        <v>700</v>
      </c>
      <c r="G8" s="25" t="e">
        <f>IF(#REF!="","",F8-#REF!)</f>
        <v>#REF!</v>
      </c>
      <c r="H8" s="26" t="e">
        <f>IF(#REF!="","",((F8-#REF!)/#REF!)*100)</f>
        <v>#REF!</v>
      </c>
    </row>
    <row r="9" spans="1:8" s="27" customFormat="1" ht="14.1" customHeight="1">
      <c r="A9" s="28" t="s">
        <v>12</v>
      </c>
      <c r="B9" s="18" t="s">
        <v>32</v>
      </c>
      <c r="C9" s="19" t="s">
        <v>33</v>
      </c>
      <c r="D9" s="20"/>
      <c r="E9" s="20" t="s">
        <v>23</v>
      </c>
      <c r="F9" s="22">
        <v>790000</v>
      </c>
      <c r="G9" s="25" t="e">
        <f>IF(#REF!="","",F9-#REF!)</f>
        <v>#REF!</v>
      </c>
      <c r="H9" s="26" t="e">
        <f>IF(#REF!="","",((F9-#REF!)/#REF!)*100)</f>
        <v>#REF!</v>
      </c>
    </row>
    <row r="10" spans="1:8" s="27" customFormat="1" ht="14.1" customHeight="1">
      <c r="A10" s="28" t="s">
        <v>12</v>
      </c>
      <c r="B10" s="18" t="s">
        <v>34</v>
      </c>
      <c r="C10" s="19" t="s">
        <v>35</v>
      </c>
      <c r="D10" s="20"/>
      <c r="E10" s="20" t="s">
        <v>16</v>
      </c>
      <c r="F10" s="22">
        <v>760</v>
      </c>
      <c r="G10" s="25" t="e">
        <f>IF(#REF!="","",F10-#REF!)</f>
        <v>#REF!</v>
      </c>
      <c r="H10" s="26" t="e">
        <f>IF(#REF!="","",((F10-#REF!)/#REF!)*100)</f>
        <v>#REF!</v>
      </c>
    </row>
    <row r="11" spans="1:8" s="27" customFormat="1" ht="14.1" customHeight="1">
      <c r="A11" s="28" t="s">
        <v>12</v>
      </c>
      <c r="B11" s="18" t="s">
        <v>36</v>
      </c>
      <c r="C11" s="19" t="s">
        <v>37</v>
      </c>
      <c r="D11" s="20"/>
      <c r="E11" s="20" t="s">
        <v>16</v>
      </c>
      <c r="F11" s="22">
        <v>710</v>
      </c>
      <c r="G11" s="25" t="e">
        <f>IF(#REF!="","",F11-#REF!)</f>
        <v>#REF!</v>
      </c>
      <c r="H11" s="26" t="e">
        <f>IF(#REF!="","",((F11-#REF!)/#REF!)*100)</f>
        <v>#REF!</v>
      </c>
    </row>
    <row r="12" spans="1:8" s="27" customFormat="1" ht="14.1" customHeight="1">
      <c r="A12" s="28" t="s">
        <v>12</v>
      </c>
      <c r="B12" s="18" t="s">
        <v>38</v>
      </c>
      <c r="C12" s="19" t="s">
        <v>39</v>
      </c>
      <c r="D12" s="20"/>
      <c r="E12" s="20" t="s">
        <v>16</v>
      </c>
      <c r="F12" s="22">
        <v>790</v>
      </c>
      <c r="G12" s="25" t="e">
        <f>IF(#REF!="","",F12-#REF!)</f>
        <v>#REF!</v>
      </c>
      <c r="H12" s="26" t="e">
        <f>IF(#REF!="","",((F12-#REF!)/#REF!)*100)</f>
        <v>#REF!</v>
      </c>
    </row>
    <row r="13" spans="1:8" s="27" customFormat="1" ht="14.1" customHeight="1">
      <c r="A13" s="28" t="s">
        <v>12</v>
      </c>
      <c r="B13" s="18" t="s">
        <v>40</v>
      </c>
      <c r="C13" s="19" t="s">
        <v>41</v>
      </c>
      <c r="D13" s="20"/>
      <c r="E13" s="21" t="s">
        <v>42</v>
      </c>
      <c r="F13" s="22">
        <v>4690</v>
      </c>
      <c r="G13" s="25" t="e">
        <f>IF(#REF!="","",F13-#REF!)</f>
        <v>#REF!</v>
      </c>
      <c r="H13" s="26" t="e">
        <f>IF(#REF!="","",((F13-#REF!)/#REF!)*100)</f>
        <v>#REF!</v>
      </c>
    </row>
    <row r="14" spans="1:8" s="27" customFormat="1" ht="14.1" customHeight="1">
      <c r="A14" s="28" t="s">
        <v>12</v>
      </c>
      <c r="B14" s="18" t="s">
        <v>43</v>
      </c>
      <c r="C14" s="19" t="s">
        <v>44</v>
      </c>
      <c r="D14" s="20"/>
      <c r="E14" s="21" t="s">
        <v>42</v>
      </c>
      <c r="F14" s="22">
        <v>3270</v>
      </c>
      <c r="G14" s="25" t="e">
        <f>IF(#REF!="","",F14-#REF!)</f>
        <v>#REF!</v>
      </c>
      <c r="H14" s="26" t="e">
        <f>IF(#REF!="","",((F14-#REF!)/#REF!)*100)</f>
        <v>#REF!</v>
      </c>
    </row>
    <row r="15" spans="1:8" s="27" customFormat="1" ht="14.1" customHeight="1">
      <c r="A15" s="28" t="s">
        <v>12</v>
      </c>
      <c r="B15" s="18" t="s">
        <v>45</v>
      </c>
      <c r="C15" s="19" t="s">
        <v>46</v>
      </c>
      <c r="D15" s="20"/>
      <c r="E15" s="20" t="s">
        <v>23</v>
      </c>
      <c r="F15" s="22">
        <v>1671000</v>
      </c>
      <c r="G15" s="25" t="e">
        <f>IF(#REF!="","",F15-#REF!)</f>
        <v>#REF!</v>
      </c>
      <c r="H15" s="26" t="e">
        <f>IF(#REF!="","",((F15-#REF!)/#REF!)*100)</f>
        <v>#REF!</v>
      </c>
    </row>
    <row r="16" spans="1:8" s="27" customFormat="1" ht="14.1" customHeight="1">
      <c r="A16" s="28" t="s">
        <v>12</v>
      </c>
      <c r="B16" s="28" t="s">
        <v>48</v>
      </c>
      <c r="C16" s="29" t="s">
        <v>49</v>
      </c>
      <c r="D16" s="21"/>
      <c r="E16" s="20" t="s">
        <v>50</v>
      </c>
      <c r="F16" s="22">
        <v>6790</v>
      </c>
      <c r="G16" s="25" t="e">
        <f>IF(#REF!="","",F16-#REF!)</f>
        <v>#REF!</v>
      </c>
      <c r="H16" s="26" t="e">
        <f>IF(#REF!="","",((F16-#REF!)/#REF!)*100)</f>
        <v>#REF!</v>
      </c>
    </row>
    <row r="17" spans="1:8" s="27" customFormat="1" ht="14.1" customHeight="1">
      <c r="A17" s="28" t="s">
        <v>12</v>
      </c>
      <c r="B17" s="18" t="s">
        <v>51</v>
      </c>
      <c r="C17" s="19" t="s">
        <v>52</v>
      </c>
      <c r="D17" s="20"/>
      <c r="E17" s="20" t="s">
        <v>16</v>
      </c>
      <c r="F17" s="22">
        <v>1070</v>
      </c>
      <c r="G17" s="25" t="e">
        <f>IF(#REF!="","",F17-#REF!)</f>
        <v>#REF!</v>
      </c>
      <c r="H17" s="26" t="e">
        <f>IF(#REF!="","",((F17-#REF!)/#REF!)*100)</f>
        <v>#REF!</v>
      </c>
    </row>
    <row r="18" spans="1:8" s="27" customFormat="1" ht="14.1" customHeight="1">
      <c r="A18" s="28" t="s">
        <v>12</v>
      </c>
      <c r="B18" s="18" t="s">
        <v>53</v>
      </c>
      <c r="C18" s="19" t="s">
        <v>54</v>
      </c>
      <c r="D18" s="20"/>
      <c r="E18" s="20" t="s">
        <v>16</v>
      </c>
      <c r="F18" s="22">
        <v>1130</v>
      </c>
      <c r="G18" s="25" t="e">
        <f>IF(#REF!="","",F18-#REF!)</f>
        <v>#REF!</v>
      </c>
      <c r="H18" s="26" t="e">
        <f>IF(#REF!="","",((F18-#REF!)/#REF!)*100)</f>
        <v>#REF!</v>
      </c>
    </row>
    <row r="19" spans="1:8" s="27" customFormat="1" ht="14.1" customHeight="1">
      <c r="A19" s="28" t="s">
        <v>12</v>
      </c>
      <c r="B19" s="18" t="s">
        <v>55</v>
      </c>
      <c r="C19" s="19" t="s">
        <v>56</v>
      </c>
      <c r="D19" s="20"/>
      <c r="E19" s="20" t="s">
        <v>16</v>
      </c>
      <c r="F19" s="22">
        <v>1250</v>
      </c>
      <c r="G19" s="25" t="e">
        <f>IF(#REF!="","",F19-#REF!)</f>
        <v>#REF!</v>
      </c>
      <c r="H19" s="26" t="e">
        <f>IF(#REF!="","",((F19-#REF!)/#REF!)*100)</f>
        <v>#REF!</v>
      </c>
    </row>
    <row r="20" spans="1:8" s="27" customFormat="1" ht="14.1" customHeight="1">
      <c r="A20" s="28" t="s">
        <v>12</v>
      </c>
      <c r="B20" s="18" t="s">
        <v>57</v>
      </c>
      <c r="C20" s="19" t="s">
        <v>58</v>
      </c>
      <c r="D20" s="20"/>
      <c r="E20" s="20" t="s">
        <v>16</v>
      </c>
      <c r="F20" s="22">
        <v>2460</v>
      </c>
      <c r="G20" s="25" t="e">
        <f>IF(#REF!="","",F20-#REF!)</f>
        <v>#REF!</v>
      </c>
      <c r="H20" s="26" t="e">
        <f>IF(#REF!="","",((F20-#REF!)/#REF!)*100)</f>
        <v>#REF!</v>
      </c>
    </row>
    <row r="21" spans="1:8" s="27" customFormat="1" ht="14.1" customHeight="1">
      <c r="A21" s="28" t="s">
        <v>12</v>
      </c>
      <c r="B21" s="18" t="s">
        <v>59</v>
      </c>
      <c r="C21" s="19" t="s">
        <v>60</v>
      </c>
      <c r="D21" s="20"/>
      <c r="E21" s="20" t="s">
        <v>16</v>
      </c>
      <c r="F21" s="22">
        <v>1710</v>
      </c>
      <c r="G21" s="25" t="e">
        <f>IF(#REF!="","",F21-#REF!)</f>
        <v>#REF!</v>
      </c>
      <c r="H21" s="26" t="e">
        <f>IF(#REF!="","",((F21-#REF!)/#REF!)*100)</f>
        <v>#REF!</v>
      </c>
    </row>
    <row r="22" spans="1:8" s="27" customFormat="1" ht="14.1" customHeight="1">
      <c r="A22" s="28" t="s">
        <v>12</v>
      </c>
      <c r="B22" s="18" t="s">
        <v>61</v>
      </c>
      <c r="C22" s="19" t="s">
        <v>62</v>
      </c>
      <c r="D22" s="20"/>
      <c r="E22" s="20" t="s">
        <v>50</v>
      </c>
      <c r="F22" s="22">
        <v>980</v>
      </c>
      <c r="G22" s="25" t="e">
        <f>IF(#REF!="","",F22-#REF!)</f>
        <v>#REF!</v>
      </c>
      <c r="H22" s="26" t="e">
        <f>IF(#REF!="","",((F22-#REF!)/#REF!)*100)</f>
        <v>#REF!</v>
      </c>
    </row>
    <row r="23" spans="1:8" s="27" customFormat="1" ht="14.1" customHeight="1">
      <c r="A23" s="28" t="s">
        <v>12</v>
      </c>
      <c r="B23" s="18" t="s">
        <v>63</v>
      </c>
      <c r="C23" s="19" t="s">
        <v>64</v>
      </c>
      <c r="D23" s="20"/>
      <c r="E23" s="20" t="s">
        <v>65</v>
      </c>
      <c r="F23" s="22">
        <v>36460</v>
      </c>
      <c r="G23" s="25" t="e">
        <f>IF(#REF!="","",F23-#REF!)</f>
        <v>#REF!</v>
      </c>
      <c r="H23" s="26" t="e">
        <f>IF(#REF!="","",((F23-#REF!)/#REF!)*100)</f>
        <v>#REF!</v>
      </c>
    </row>
    <row r="24" spans="1:8" s="27" customFormat="1" ht="14.1" customHeight="1">
      <c r="A24" s="28" t="s">
        <v>12</v>
      </c>
      <c r="B24" s="18" t="s">
        <v>66</v>
      </c>
      <c r="C24" s="19" t="s">
        <v>67</v>
      </c>
      <c r="D24" s="20"/>
      <c r="E24" s="21" t="s">
        <v>68</v>
      </c>
      <c r="F24" s="30">
        <v>16</v>
      </c>
      <c r="G24" s="25" t="e">
        <f>IF(#REF!="","",F24-#REF!)</f>
        <v>#REF!</v>
      </c>
      <c r="H24" s="26" t="e">
        <f>IF(#REF!="","",((F24-#REF!)/#REF!)*100)</f>
        <v>#REF!</v>
      </c>
    </row>
    <row r="25" spans="1:8" s="27" customFormat="1" ht="14.1" customHeight="1">
      <c r="A25" s="28" t="s">
        <v>69</v>
      </c>
      <c r="B25" s="28" t="s">
        <v>70</v>
      </c>
      <c r="C25" s="29" t="s">
        <v>71</v>
      </c>
      <c r="D25" s="21"/>
      <c r="E25" s="21" t="s">
        <v>23</v>
      </c>
      <c r="F25" s="30">
        <v>3100000</v>
      </c>
      <c r="G25" s="25" t="e">
        <f>IF(#REF!="","",F25-#REF!)</f>
        <v>#REF!</v>
      </c>
      <c r="H25" s="26" t="e">
        <f>IF(#REF!="","",((F25-#REF!)/#REF!)*100)</f>
        <v>#REF!</v>
      </c>
    </row>
    <row r="26" spans="1:8" s="27" customFormat="1" ht="14.1" customHeight="1">
      <c r="A26" s="28" t="s">
        <v>69</v>
      </c>
      <c r="B26" s="18" t="s">
        <v>72</v>
      </c>
      <c r="C26" s="19" t="s">
        <v>73</v>
      </c>
      <c r="D26" s="20"/>
      <c r="E26" s="20" t="s">
        <v>16</v>
      </c>
      <c r="F26" s="30">
        <v>8800</v>
      </c>
      <c r="G26" s="25" t="e">
        <f>IF(#REF!="","",F26-#REF!)</f>
        <v>#REF!</v>
      </c>
      <c r="H26" s="26" t="e">
        <f>IF(#REF!="","",((F26-#REF!)/#REF!)*100)</f>
        <v>#REF!</v>
      </c>
    </row>
    <row r="27" spans="1:8" s="27" customFormat="1" ht="14.1" customHeight="1">
      <c r="A27" s="28" t="s">
        <v>69</v>
      </c>
      <c r="B27" s="28" t="s">
        <v>74</v>
      </c>
      <c r="C27" s="19" t="s">
        <v>75</v>
      </c>
      <c r="D27" s="20"/>
      <c r="E27" s="21" t="s">
        <v>50</v>
      </c>
      <c r="F27" s="30">
        <v>1350</v>
      </c>
      <c r="G27" s="25" t="e">
        <f>IF(#REF!="","",F27-#REF!)</f>
        <v>#REF!</v>
      </c>
      <c r="H27" s="26" t="e">
        <f>IF(#REF!="","",((F27-#REF!)/#REF!)*100)</f>
        <v>#REF!</v>
      </c>
    </row>
    <row r="28" spans="1:8" s="27" customFormat="1" ht="14.1" customHeight="1">
      <c r="A28" s="28" t="s">
        <v>69</v>
      </c>
      <c r="B28" s="18" t="s">
        <v>76</v>
      </c>
      <c r="C28" s="19" t="s">
        <v>77</v>
      </c>
      <c r="D28" s="20"/>
      <c r="E28" s="20" t="s">
        <v>16</v>
      </c>
      <c r="F28" s="30">
        <v>2500</v>
      </c>
      <c r="G28" s="25" t="e">
        <f>IF(#REF!="","",F28-#REF!)</f>
        <v>#REF!</v>
      </c>
      <c r="H28" s="26" t="e">
        <f>IF(#REF!="","",((F28-#REF!)/#REF!)*100)</f>
        <v>#REF!</v>
      </c>
    </row>
    <row r="29" spans="1:8" s="27" customFormat="1" ht="14.1" customHeight="1">
      <c r="A29" s="28" t="s">
        <v>69</v>
      </c>
      <c r="B29" s="18" t="s">
        <v>78</v>
      </c>
      <c r="C29" s="19" t="s">
        <v>79</v>
      </c>
      <c r="D29" s="20"/>
      <c r="E29" s="20" t="s">
        <v>16</v>
      </c>
      <c r="F29" s="30">
        <v>1100</v>
      </c>
      <c r="G29" s="25" t="e">
        <f>IF(#REF!="","",F29-#REF!)</f>
        <v>#REF!</v>
      </c>
      <c r="H29" s="26" t="e">
        <f>IF(#REF!="","",((F29-#REF!)/#REF!)*100)</f>
        <v>#REF!</v>
      </c>
    </row>
    <row r="30" spans="1:8" s="27" customFormat="1" ht="14.1" customHeight="1">
      <c r="A30" s="28" t="s">
        <v>80</v>
      </c>
      <c r="B30" s="18" t="s">
        <v>81</v>
      </c>
      <c r="C30" s="19" t="s">
        <v>82</v>
      </c>
      <c r="D30" s="20"/>
      <c r="E30" s="20" t="s">
        <v>16</v>
      </c>
      <c r="F30" s="22">
        <v>11290</v>
      </c>
      <c r="G30" s="25" t="e">
        <f>IF(#REF!="","",F30-#REF!)</f>
        <v>#REF!</v>
      </c>
      <c r="H30" s="26" t="e">
        <f>IF(#REF!="","",((F30-#REF!)/#REF!)*100)</f>
        <v>#REF!</v>
      </c>
    </row>
    <row r="31" spans="1:8" s="27" customFormat="1" ht="14.1" customHeight="1">
      <c r="A31" s="28" t="s">
        <v>80</v>
      </c>
      <c r="B31" s="18" t="s">
        <v>83</v>
      </c>
      <c r="C31" s="19" t="s">
        <v>84</v>
      </c>
      <c r="D31" s="20"/>
      <c r="E31" s="20" t="s">
        <v>16</v>
      </c>
      <c r="F31" s="22">
        <v>12000</v>
      </c>
      <c r="G31" s="25" t="e">
        <f>IF(#REF!="","",F31-#REF!)</f>
        <v>#REF!</v>
      </c>
      <c r="H31" s="26" t="e">
        <f>IF(#REF!="","",((F31-#REF!)/#REF!)*100)</f>
        <v>#REF!</v>
      </c>
    </row>
    <row r="32" spans="1:8" s="27" customFormat="1" ht="14.1" customHeight="1">
      <c r="A32" s="28" t="s">
        <v>80</v>
      </c>
      <c r="B32" s="18" t="s">
        <v>85</v>
      </c>
      <c r="C32" s="19" t="s">
        <v>86</v>
      </c>
      <c r="D32" s="20"/>
      <c r="E32" s="20" t="s">
        <v>16</v>
      </c>
      <c r="F32" s="22">
        <v>12340</v>
      </c>
      <c r="G32" s="25" t="e">
        <f>IF(#REF!="","",F32-#REF!)</f>
        <v>#REF!</v>
      </c>
      <c r="H32" s="26" t="e">
        <f>IF(#REF!="","",((F32-#REF!)/#REF!)*100)</f>
        <v>#REF!</v>
      </c>
    </row>
    <row r="33" spans="1:8" s="27" customFormat="1" ht="14.1" customHeight="1">
      <c r="A33" s="28" t="s">
        <v>80</v>
      </c>
      <c r="B33" s="18" t="s">
        <v>87</v>
      </c>
      <c r="C33" s="19" t="s">
        <v>88</v>
      </c>
      <c r="D33" s="20"/>
      <c r="E33" s="20" t="s">
        <v>16</v>
      </c>
      <c r="F33" s="22">
        <v>9240</v>
      </c>
      <c r="G33" s="25" t="e">
        <f>IF(#REF!="","",F33-#REF!)</f>
        <v>#REF!</v>
      </c>
      <c r="H33" s="26" t="e">
        <f>IF(#REF!="","",((F33-#REF!)/#REF!)*100)</f>
        <v>#REF!</v>
      </c>
    </row>
    <row r="34" spans="1:8" s="27" customFormat="1" ht="14.1" customHeight="1">
      <c r="A34" s="28" t="s">
        <v>80</v>
      </c>
      <c r="B34" s="28" t="s">
        <v>89</v>
      </c>
      <c r="C34" s="29" t="s">
        <v>90</v>
      </c>
      <c r="D34" s="21"/>
      <c r="E34" s="21" t="s">
        <v>91</v>
      </c>
      <c r="F34" s="30">
        <v>9730000</v>
      </c>
      <c r="G34" s="25" t="e">
        <f>IF(#REF!="","",F34-#REF!)</f>
        <v>#REF!</v>
      </c>
      <c r="H34" s="26" t="e">
        <f>IF(#REF!="","",((F34-#REF!)/#REF!)*100)</f>
        <v>#REF!</v>
      </c>
    </row>
    <row r="35" spans="1:8" s="27" customFormat="1" ht="14.1" customHeight="1">
      <c r="A35" s="28" t="s">
        <v>80</v>
      </c>
      <c r="B35" s="18" t="s">
        <v>93</v>
      </c>
      <c r="C35" s="19" t="s">
        <v>94</v>
      </c>
      <c r="D35" s="20"/>
      <c r="E35" s="20" t="s">
        <v>95</v>
      </c>
      <c r="F35" s="32">
        <v>2533000</v>
      </c>
      <c r="G35" s="25" t="e">
        <f>IF(#REF!="","",F35-#REF!)</f>
        <v>#REF!</v>
      </c>
      <c r="H35" s="26" t="e">
        <f>IF(#REF!="","",((F35-#REF!)/#REF!)*100)</f>
        <v>#REF!</v>
      </c>
    </row>
    <row r="36" spans="1:8" s="27" customFormat="1" ht="14.1" customHeight="1">
      <c r="A36" s="28" t="s">
        <v>80</v>
      </c>
      <c r="B36" s="18" t="s">
        <v>96</v>
      </c>
      <c r="C36" s="19" t="s">
        <v>97</v>
      </c>
      <c r="D36" s="20"/>
      <c r="E36" s="20" t="s">
        <v>16</v>
      </c>
      <c r="F36" s="22">
        <v>18600</v>
      </c>
      <c r="G36" s="25" t="e">
        <f>IF(#REF!="","",F36-#REF!)</f>
        <v>#REF!</v>
      </c>
      <c r="H36" s="26" t="e">
        <f>IF(#REF!="","",((F36-#REF!)/#REF!)*100)</f>
        <v>#REF!</v>
      </c>
    </row>
    <row r="37" spans="1:8" s="27" customFormat="1" ht="14.1" customHeight="1">
      <c r="A37" s="28" t="s">
        <v>80</v>
      </c>
      <c r="B37" s="18" t="s">
        <v>98</v>
      </c>
      <c r="C37" s="19" t="s">
        <v>99</v>
      </c>
      <c r="D37" s="20"/>
      <c r="E37" s="20" t="s">
        <v>16</v>
      </c>
      <c r="F37" s="22">
        <v>4000</v>
      </c>
      <c r="G37" s="25" t="e">
        <f>IF(#REF!="","",F37-#REF!)</f>
        <v>#REF!</v>
      </c>
      <c r="H37" s="26" t="e">
        <f>IF(#REF!="","",((F37-#REF!)/#REF!)*100)</f>
        <v>#REF!</v>
      </c>
    </row>
    <row r="38" spans="1:8" s="27" customFormat="1" ht="14.1" customHeight="1">
      <c r="A38" s="28" t="s">
        <v>80</v>
      </c>
      <c r="B38" s="18" t="s">
        <v>100</v>
      </c>
      <c r="C38" s="19" t="s">
        <v>101</v>
      </c>
      <c r="D38" s="20"/>
      <c r="E38" s="21" t="s">
        <v>95</v>
      </c>
      <c r="F38" s="22">
        <v>3567000</v>
      </c>
      <c r="G38" s="25" t="e">
        <f>IF(#REF!="","",F38-#REF!)</f>
        <v>#REF!</v>
      </c>
      <c r="H38" s="26" t="e">
        <f>IF(#REF!="","",((F38-#REF!)/#REF!)*100)</f>
        <v>#REF!</v>
      </c>
    </row>
    <row r="39" spans="1:8" s="27" customFormat="1" ht="14.1" customHeight="1">
      <c r="A39" s="28" t="s">
        <v>80</v>
      </c>
      <c r="B39" s="18" t="s">
        <v>102</v>
      </c>
      <c r="C39" s="19" t="s">
        <v>103</v>
      </c>
      <c r="D39" s="20"/>
      <c r="E39" s="20" t="s">
        <v>95</v>
      </c>
      <c r="F39" s="30">
        <v>2672000</v>
      </c>
      <c r="G39" s="25" t="e">
        <f>IF(#REF!="","",F39-#REF!)</f>
        <v>#REF!</v>
      </c>
      <c r="H39" s="26" t="e">
        <f>IF(#REF!="","",((F39-#REF!)/#REF!)*100)</f>
        <v>#REF!</v>
      </c>
    </row>
    <row r="40" spans="1:8" s="27" customFormat="1" ht="14.1" customHeight="1">
      <c r="A40" s="28" t="s">
        <v>80</v>
      </c>
      <c r="B40" s="28" t="s">
        <v>104</v>
      </c>
      <c r="C40" s="29" t="s">
        <v>103</v>
      </c>
      <c r="D40" s="21"/>
      <c r="E40" s="20" t="s">
        <v>16</v>
      </c>
      <c r="F40" s="22">
        <v>23850</v>
      </c>
      <c r="G40" s="25" t="e">
        <f>IF(#REF!="","",F40-#REF!)</f>
        <v>#REF!</v>
      </c>
      <c r="H40" s="26" t="e">
        <f>IF(#REF!="","",((F40-#REF!)/#REF!)*100)</f>
        <v>#REF!</v>
      </c>
    </row>
    <row r="41" spans="1:8" s="27" customFormat="1" ht="14.1" customHeight="1">
      <c r="A41" s="28" t="s">
        <v>80</v>
      </c>
      <c r="B41" s="28" t="s">
        <v>105</v>
      </c>
      <c r="C41" s="29" t="s">
        <v>106</v>
      </c>
      <c r="D41" s="21"/>
      <c r="E41" s="20" t="s">
        <v>16</v>
      </c>
      <c r="F41" s="30">
        <v>2200</v>
      </c>
      <c r="G41" s="25" t="e">
        <f>IF(#REF!="","",F41-#REF!)</f>
        <v>#REF!</v>
      </c>
      <c r="H41" s="26" t="e">
        <f>IF(#REF!="","",((F41-#REF!)/#REF!)*100)</f>
        <v>#REF!</v>
      </c>
    </row>
    <row r="42" spans="1:8" s="27" customFormat="1" ht="14.1" customHeight="1">
      <c r="A42" s="28" t="s">
        <v>80</v>
      </c>
      <c r="B42" s="18" t="s">
        <v>107</v>
      </c>
      <c r="C42" s="19" t="s">
        <v>108</v>
      </c>
      <c r="D42" s="20"/>
      <c r="E42" s="21" t="s">
        <v>42</v>
      </c>
      <c r="F42" s="30">
        <v>65000</v>
      </c>
      <c r="G42" s="25" t="e">
        <f>IF(#REF!="","",F42-#REF!)</f>
        <v>#REF!</v>
      </c>
      <c r="H42" s="26" t="e">
        <f>IF(#REF!="","",((F42-#REF!)/#REF!)*100)</f>
        <v>#REF!</v>
      </c>
    </row>
    <row r="43" spans="1:8" s="27" customFormat="1" ht="14.1" customHeight="1">
      <c r="A43" s="28" t="s">
        <v>80</v>
      </c>
      <c r="B43" s="18" t="s">
        <v>109</v>
      </c>
      <c r="C43" s="19" t="s">
        <v>110</v>
      </c>
      <c r="D43" s="20"/>
      <c r="E43" s="20" t="s">
        <v>16</v>
      </c>
      <c r="F43" s="33">
        <v>24300</v>
      </c>
      <c r="G43" s="25" t="e">
        <f>IF(#REF!="","",F43-#REF!)</f>
        <v>#REF!</v>
      </c>
      <c r="H43" s="26" t="e">
        <f>IF(#REF!="","",((F43-#REF!)/#REF!)*100)</f>
        <v>#REF!</v>
      </c>
    </row>
    <row r="44" spans="1:8" s="27" customFormat="1" ht="14.1" customHeight="1">
      <c r="A44" s="28" t="s">
        <v>80</v>
      </c>
      <c r="B44" s="18" t="s">
        <v>112</v>
      </c>
      <c r="C44" s="19" t="s">
        <v>113</v>
      </c>
      <c r="D44" s="20"/>
      <c r="E44" s="20" t="s">
        <v>114</v>
      </c>
      <c r="F44" s="30">
        <v>4070</v>
      </c>
      <c r="G44" s="25" t="e">
        <f>IF(#REF!="","",F44-#REF!)</f>
        <v>#REF!</v>
      </c>
      <c r="H44" s="26" t="e">
        <f>IF(#REF!="","",((F44-#REF!)/#REF!)*100)</f>
        <v>#REF!</v>
      </c>
    </row>
    <row r="45" spans="1:8" s="27" customFormat="1" ht="14.1" customHeight="1">
      <c r="A45" s="28" t="s">
        <v>80</v>
      </c>
      <c r="B45" s="18" t="s">
        <v>115</v>
      </c>
      <c r="C45" s="29" t="s">
        <v>116</v>
      </c>
      <c r="D45" s="21"/>
      <c r="E45" s="21" t="s">
        <v>117</v>
      </c>
      <c r="F45" s="30">
        <v>2860</v>
      </c>
      <c r="G45" s="25" t="e">
        <f>IF(#REF!="","",F45-#REF!)</f>
        <v>#REF!</v>
      </c>
      <c r="H45" s="26" t="e">
        <f>IF(#REF!="","",((F45-#REF!)/#REF!)*100)</f>
        <v>#REF!</v>
      </c>
    </row>
    <row r="46" spans="1:8" s="27" customFormat="1" ht="14.1" customHeight="1">
      <c r="A46" s="28" t="s">
        <v>118</v>
      </c>
      <c r="B46" s="18" t="s">
        <v>119</v>
      </c>
      <c r="C46" s="19" t="s">
        <v>120</v>
      </c>
      <c r="D46" s="20"/>
      <c r="E46" s="20" t="s">
        <v>121</v>
      </c>
      <c r="F46" s="30">
        <v>35000</v>
      </c>
      <c r="G46" s="25" t="e">
        <f>IF(#REF!="","",F46-#REF!)</f>
        <v>#REF!</v>
      </c>
      <c r="H46" s="26" t="e">
        <f>IF(#REF!="","",((F46-#REF!)/#REF!)*100)</f>
        <v>#REF!</v>
      </c>
    </row>
    <row r="47" spans="1:8" s="27" customFormat="1" ht="14.1" customHeight="1">
      <c r="A47" s="28" t="s">
        <v>118</v>
      </c>
      <c r="B47" s="18" t="s">
        <v>122</v>
      </c>
      <c r="C47" s="19" t="s">
        <v>123</v>
      </c>
      <c r="D47" s="20"/>
      <c r="E47" s="20" t="s">
        <v>124</v>
      </c>
      <c r="F47" s="30">
        <v>30000</v>
      </c>
      <c r="G47" s="25" t="e">
        <f>IF(#REF!="","",F47-#REF!)</f>
        <v>#REF!</v>
      </c>
      <c r="H47" s="26" t="e">
        <f>IF(#REF!="","",((F47-#REF!)/#REF!)*100)</f>
        <v>#REF!</v>
      </c>
    </row>
    <row r="48" spans="1:8" s="27" customFormat="1" ht="14.1" customHeight="1">
      <c r="A48" s="28" t="s">
        <v>118</v>
      </c>
      <c r="B48" s="18" t="s">
        <v>125</v>
      </c>
      <c r="C48" s="19" t="s">
        <v>126</v>
      </c>
      <c r="D48" s="20"/>
      <c r="E48" s="20" t="s">
        <v>124</v>
      </c>
      <c r="F48" s="30">
        <v>28000</v>
      </c>
      <c r="G48" s="25" t="e">
        <f>IF(#REF!="","",F48-#REF!)</f>
        <v>#REF!</v>
      </c>
      <c r="H48" s="26" t="e">
        <f>IF(#REF!="","",((F48-#REF!)/#REF!)*100)</f>
        <v>#REF!</v>
      </c>
    </row>
    <row r="49" spans="1:8" s="27" customFormat="1" ht="14.1" customHeight="1">
      <c r="A49" s="28" t="s">
        <v>118</v>
      </c>
      <c r="B49" s="18" t="s">
        <v>127</v>
      </c>
      <c r="C49" s="19" t="s">
        <v>128</v>
      </c>
      <c r="D49" s="20" t="s">
        <v>129</v>
      </c>
      <c r="E49" s="21" t="s">
        <v>130</v>
      </c>
      <c r="F49" s="30">
        <v>4500</v>
      </c>
      <c r="G49" s="25" t="e">
        <f>IF(#REF!="","",F49-#REF!)</f>
        <v>#REF!</v>
      </c>
      <c r="H49" s="26" t="e">
        <f>IF(#REF!="","",((F49-#REF!)/#REF!)*100)</f>
        <v>#REF!</v>
      </c>
    </row>
    <row r="50" spans="1:8" s="27" customFormat="1" ht="14.1" customHeight="1">
      <c r="A50" s="28" t="s">
        <v>118</v>
      </c>
      <c r="B50" s="28" t="s">
        <v>131</v>
      </c>
      <c r="C50" s="29" t="s">
        <v>132</v>
      </c>
      <c r="D50" s="21" t="s">
        <v>129</v>
      </c>
      <c r="E50" s="21" t="s">
        <v>130</v>
      </c>
      <c r="F50" s="30">
        <v>9900</v>
      </c>
      <c r="G50" s="25" t="e">
        <f>IF(#REF!="","",F50-#REF!)</f>
        <v>#REF!</v>
      </c>
      <c r="H50" s="26" t="e">
        <f>IF(#REF!="","",((F50-#REF!)/#REF!)*100)</f>
        <v>#REF!</v>
      </c>
    </row>
    <row r="51" spans="1:8" s="27" customFormat="1" ht="14.1" customHeight="1">
      <c r="A51" s="28" t="s">
        <v>118</v>
      </c>
      <c r="B51" s="28" t="s">
        <v>133</v>
      </c>
      <c r="C51" s="29" t="s">
        <v>134</v>
      </c>
      <c r="D51" s="21"/>
      <c r="E51" s="21" t="s">
        <v>130</v>
      </c>
      <c r="F51" s="30">
        <v>5200</v>
      </c>
      <c r="G51" s="25" t="e">
        <f>IF(#REF!="","",F51-#REF!)</f>
        <v>#REF!</v>
      </c>
      <c r="H51" s="26" t="e">
        <f>IF(#REF!="","",((F51-#REF!)/#REF!)*100)</f>
        <v>#REF!</v>
      </c>
    </row>
    <row r="52" spans="1:8" s="27" customFormat="1" ht="14.1" customHeight="1">
      <c r="A52" s="28" t="s">
        <v>118</v>
      </c>
      <c r="B52" s="18" t="s">
        <v>135</v>
      </c>
      <c r="C52" s="19" t="s">
        <v>136</v>
      </c>
      <c r="D52" s="20"/>
      <c r="E52" s="20" t="s">
        <v>124</v>
      </c>
      <c r="F52" s="30">
        <v>66100</v>
      </c>
      <c r="G52" s="25" t="e">
        <f>IF(#REF!="","",F52-#REF!)</f>
        <v>#REF!</v>
      </c>
      <c r="H52" s="26" t="e">
        <f>IF(#REF!="","",((F52-#REF!)/#REF!)*100)</f>
        <v>#REF!</v>
      </c>
    </row>
    <row r="53" spans="1:8" s="27" customFormat="1" ht="14.1" customHeight="1">
      <c r="A53" s="28" t="s">
        <v>118</v>
      </c>
      <c r="B53" s="18" t="s">
        <v>137</v>
      </c>
      <c r="C53" s="29" t="s">
        <v>138</v>
      </c>
      <c r="D53" s="20"/>
      <c r="E53" s="21" t="s">
        <v>139</v>
      </c>
      <c r="F53" s="30">
        <v>1800</v>
      </c>
      <c r="G53" s="25" t="e">
        <f>IF(#REF!="","",F53-#REF!)</f>
        <v>#REF!</v>
      </c>
      <c r="H53" s="26" t="e">
        <f>IF(#REF!="","",((F53-#REF!)/#REF!)*100)</f>
        <v>#REF!</v>
      </c>
    </row>
    <row r="54" spans="1:8" s="27" customFormat="1" ht="14.1" customHeight="1">
      <c r="A54" s="28" t="s">
        <v>118</v>
      </c>
      <c r="B54" s="28" t="s">
        <v>140</v>
      </c>
      <c r="C54" s="29" t="s">
        <v>138</v>
      </c>
      <c r="D54" s="21"/>
      <c r="E54" s="21" t="s">
        <v>139</v>
      </c>
      <c r="F54" s="30">
        <v>1450</v>
      </c>
      <c r="G54" s="25" t="e">
        <f>IF(#REF!="","",F54-#REF!)</f>
        <v>#REF!</v>
      </c>
      <c r="H54" s="26" t="e">
        <f>IF(#REF!="","",((F54-#REF!)/#REF!)*100)</f>
        <v>#REF!</v>
      </c>
    </row>
    <row r="55" spans="1:8" s="27" customFormat="1" ht="14.1" customHeight="1">
      <c r="A55" s="28" t="s">
        <v>118</v>
      </c>
      <c r="B55" s="18" t="s">
        <v>141</v>
      </c>
      <c r="C55" s="29" t="s">
        <v>142</v>
      </c>
      <c r="D55" s="20"/>
      <c r="E55" s="21" t="s">
        <v>139</v>
      </c>
      <c r="F55" s="30">
        <v>5100</v>
      </c>
      <c r="G55" s="25" t="e">
        <f>IF(#REF!="","",F55-#REF!)</f>
        <v>#REF!</v>
      </c>
      <c r="H55" s="26" t="e">
        <f>IF(#REF!="","",((F55-#REF!)/#REF!)*100)</f>
        <v>#REF!</v>
      </c>
    </row>
    <row r="56" spans="1:8" s="27" customFormat="1" ht="14.1" customHeight="1">
      <c r="A56" s="28" t="s">
        <v>118</v>
      </c>
      <c r="B56" s="18" t="s">
        <v>143</v>
      </c>
      <c r="C56" s="29" t="s">
        <v>144</v>
      </c>
      <c r="D56" s="20"/>
      <c r="E56" s="21" t="s">
        <v>139</v>
      </c>
      <c r="F56" s="30">
        <v>2000</v>
      </c>
      <c r="G56" s="25" t="e">
        <f>IF(#REF!="","",F56-#REF!)</f>
        <v>#REF!</v>
      </c>
      <c r="H56" s="26" t="e">
        <f>IF(#REF!="","",((F56-#REF!)/#REF!)*100)</f>
        <v>#REF!</v>
      </c>
    </row>
    <row r="57" spans="1:8" s="27" customFormat="1" ht="14.1" customHeight="1">
      <c r="A57" s="28" t="s">
        <v>118</v>
      </c>
      <c r="B57" s="28" t="s">
        <v>145</v>
      </c>
      <c r="C57" s="29" t="s">
        <v>144</v>
      </c>
      <c r="D57" s="21"/>
      <c r="E57" s="21" t="s">
        <v>139</v>
      </c>
      <c r="F57" s="30">
        <v>1600</v>
      </c>
      <c r="G57" s="25" t="e">
        <f>IF(#REF!="","",F57-#REF!)</f>
        <v>#REF!</v>
      </c>
      <c r="H57" s="26" t="e">
        <f>IF(#REF!="","",((F57-#REF!)/#REF!)*100)</f>
        <v>#REF!</v>
      </c>
    </row>
    <row r="58" spans="1:8" s="27" customFormat="1" ht="14.1" customHeight="1">
      <c r="A58" s="28" t="s">
        <v>118</v>
      </c>
      <c r="B58" s="18" t="s">
        <v>146</v>
      </c>
      <c r="C58" s="29" t="s">
        <v>147</v>
      </c>
      <c r="D58" s="20"/>
      <c r="E58" s="21" t="s">
        <v>139</v>
      </c>
      <c r="F58" s="30">
        <v>5500</v>
      </c>
      <c r="G58" s="25" t="e">
        <f>IF(#REF!="","",F58-#REF!)</f>
        <v>#REF!</v>
      </c>
      <c r="H58" s="26" t="e">
        <f>IF(#REF!="","",((F58-#REF!)/#REF!)*100)</f>
        <v>#REF!</v>
      </c>
    </row>
    <row r="59" spans="1:8" s="27" customFormat="1" ht="14.1" customHeight="1">
      <c r="A59" s="28" t="s">
        <v>148</v>
      </c>
      <c r="B59" s="28" t="s">
        <v>149</v>
      </c>
      <c r="C59" s="29" t="s">
        <v>150</v>
      </c>
      <c r="D59" s="21"/>
      <c r="E59" s="21" t="s">
        <v>114</v>
      </c>
      <c r="F59" s="30">
        <v>490</v>
      </c>
      <c r="G59" s="25" t="e">
        <f>IF(#REF!="","",F59-#REF!)</f>
        <v>#REF!</v>
      </c>
      <c r="H59" s="26" t="e">
        <f>IF(#REF!="","",((F59-#REF!)/#REF!)*100)</f>
        <v>#REF!</v>
      </c>
    </row>
    <row r="60" spans="1:8" s="27" customFormat="1" ht="14.1" customHeight="1">
      <c r="A60" s="28" t="s">
        <v>148</v>
      </c>
      <c r="B60" s="28" t="s">
        <v>151</v>
      </c>
      <c r="C60" s="29" t="s">
        <v>152</v>
      </c>
      <c r="D60" s="21"/>
      <c r="E60" s="21" t="s">
        <v>23</v>
      </c>
      <c r="F60" s="30">
        <v>63000</v>
      </c>
      <c r="G60" s="25" t="e">
        <f>IF(#REF!="","",F60-#REF!)</f>
        <v>#REF!</v>
      </c>
      <c r="H60" s="26" t="e">
        <f>IF(#REF!="","",((F60-#REF!)/#REF!)*100)</f>
        <v>#REF!</v>
      </c>
    </row>
    <row r="61" spans="1:8" s="27" customFormat="1" ht="14.1" customHeight="1">
      <c r="A61" s="28" t="s">
        <v>148</v>
      </c>
      <c r="B61" s="28" t="s">
        <v>153</v>
      </c>
      <c r="C61" s="29" t="s">
        <v>154</v>
      </c>
      <c r="D61" s="21"/>
      <c r="E61" s="21" t="s">
        <v>68</v>
      </c>
      <c r="F61" s="30">
        <v>29520</v>
      </c>
      <c r="G61" s="25" t="e">
        <f>IF(#REF!="","",F61-#REF!)</f>
        <v>#REF!</v>
      </c>
      <c r="H61" s="26" t="e">
        <f>IF(#REF!="","",((F61-#REF!)/#REF!)*100)</f>
        <v>#REF!</v>
      </c>
    </row>
    <row r="62" spans="1:8" s="27" customFormat="1" ht="14.1" customHeight="1">
      <c r="A62" s="28" t="s">
        <v>148</v>
      </c>
      <c r="B62" s="28" t="s">
        <v>155</v>
      </c>
      <c r="C62" s="29" t="s">
        <v>156</v>
      </c>
      <c r="D62" s="21"/>
      <c r="E62" s="20" t="s">
        <v>157</v>
      </c>
      <c r="F62" s="30">
        <v>11000</v>
      </c>
      <c r="G62" s="25" t="e">
        <f>IF(#REF!="","",F62-#REF!)</f>
        <v>#REF!</v>
      </c>
      <c r="H62" s="26" t="e">
        <f>IF(#REF!="","",((F62-#REF!)/#REF!)*100)</f>
        <v>#REF!</v>
      </c>
    </row>
    <row r="63" spans="1:8" s="27" customFormat="1" ht="14.1" customHeight="1">
      <c r="A63" s="28" t="s">
        <v>148</v>
      </c>
      <c r="B63" s="28" t="s">
        <v>158</v>
      </c>
      <c r="C63" s="29" t="s">
        <v>159</v>
      </c>
      <c r="D63" s="21"/>
      <c r="E63" s="21" t="s">
        <v>68</v>
      </c>
      <c r="F63" s="30">
        <v>7600</v>
      </c>
      <c r="G63" s="25" t="e">
        <f>IF(#REF!="","",F63-#REF!)</f>
        <v>#REF!</v>
      </c>
      <c r="H63" s="26" t="e">
        <f>IF(#REF!="","",((F63-#REF!)/#REF!)*100)</f>
        <v>#REF!</v>
      </c>
    </row>
    <row r="64" spans="1:8" s="27" customFormat="1" ht="14.1" customHeight="1">
      <c r="A64" s="28" t="s">
        <v>148</v>
      </c>
      <c r="B64" s="28" t="s">
        <v>160</v>
      </c>
      <c r="C64" s="29" t="s">
        <v>161</v>
      </c>
      <c r="D64" s="21"/>
      <c r="E64" s="20" t="s">
        <v>157</v>
      </c>
      <c r="F64" s="30">
        <v>8500</v>
      </c>
      <c r="G64" s="25" t="e">
        <f>IF(#REF!="","",F64-#REF!)</f>
        <v>#REF!</v>
      </c>
      <c r="H64" s="26" t="e">
        <f>IF(#REF!="","",((F64-#REF!)/#REF!)*100)</f>
        <v>#REF!</v>
      </c>
    </row>
    <row r="65" spans="1:8" s="27" customFormat="1" ht="14.1" customHeight="1">
      <c r="A65" s="28" t="s">
        <v>148</v>
      </c>
      <c r="B65" s="28" t="s">
        <v>162</v>
      </c>
      <c r="C65" s="29" t="s">
        <v>163</v>
      </c>
      <c r="D65" s="21"/>
      <c r="E65" s="21" t="s">
        <v>164</v>
      </c>
      <c r="F65" s="30">
        <v>80000</v>
      </c>
      <c r="G65" s="25" t="e">
        <f>IF(#REF!="","",F65-#REF!)</f>
        <v>#REF!</v>
      </c>
      <c r="H65" s="26" t="e">
        <f>IF(#REF!="","",((F65-#REF!)/#REF!)*100)</f>
        <v>#REF!</v>
      </c>
    </row>
    <row r="66" spans="1:8" s="27" customFormat="1" ht="14.1" customHeight="1">
      <c r="A66" s="28" t="s">
        <v>148</v>
      </c>
      <c r="B66" s="18" t="s">
        <v>165</v>
      </c>
      <c r="C66" s="19" t="s">
        <v>166</v>
      </c>
      <c r="D66" s="20"/>
      <c r="E66" s="21" t="s">
        <v>117</v>
      </c>
      <c r="F66" s="30">
        <v>79800</v>
      </c>
      <c r="G66" s="25" t="e">
        <f>IF(#REF!="","",F66-#REF!)</f>
        <v>#REF!</v>
      </c>
      <c r="H66" s="26" t="e">
        <f>IF(#REF!="","",((F66-#REF!)/#REF!)*100)</f>
        <v>#REF!</v>
      </c>
    </row>
    <row r="67" spans="1:8" s="27" customFormat="1" ht="14.1" customHeight="1">
      <c r="A67" s="28" t="s">
        <v>148</v>
      </c>
      <c r="B67" s="18" t="s">
        <v>167</v>
      </c>
      <c r="C67" s="29" t="s">
        <v>168</v>
      </c>
      <c r="D67" s="21"/>
      <c r="E67" s="21" t="s">
        <v>117</v>
      </c>
      <c r="F67" s="30">
        <v>249900</v>
      </c>
      <c r="G67" s="25" t="e">
        <f>IF(#REF!="","",F67-#REF!)</f>
        <v>#REF!</v>
      </c>
      <c r="H67" s="26" t="e">
        <f>IF(#REF!="","",((F67-#REF!)/#REF!)*100)</f>
        <v>#REF!</v>
      </c>
    </row>
    <row r="68" spans="1:8" s="27" customFormat="1" ht="14.1" customHeight="1">
      <c r="A68" s="28" t="s">
        <v>148</v>
      </c>
      <c r="B68" s="28" t="s">
        <v>169</v>
      </c>
      <c r="C68" s="29" t="s">
        <v>170</v>
      </c>
      <c r="D68" s="21"/>
      <c r="E68" s="21" t="s">
        <v>117</v>
      </c>
      <c r="F68" s="30">
        <v>79300</v>
      </c>
      <c r="G68" s="25" t="e">
        <f>IF(#REF!="","",F68-#REF!)</f>
        <v>#REF!</v>
      </c>
      <c r="H68" s="26" t="e">
        <f>IF(#REF!="","",((F68-#REF!)/#REF!)*100)</f>
        <v>#REF!</v>
      </c>
    </row>
    <row r="69" spans="1:8" s="27" customFormat="1" ht="14.1" customHeight="1">
      <c r="A69" s="28" t="s">
        <v>148</v>
      </c>
      <c r="B69" s="28" t="s">
        <v>171</v>
      </c>
      <c r="C69" s="29" t="s">
        <v>172</v>
      </c>
      <c r="D69" s="21"/>
      <c r="E69" s="21" t="s">
        <v>23</v>
      </c>
      <c r="F69" s="30">
        <v>1140000</v>
      </c>
      <c r="G69" s="25" t="e">
        <f>IF(#REF!="","",F69-#REF!)</f>
        <v>#REF!</v>
      </c>
      <c r="H69" s="26" t="e">
        <f>IF(#REF!="","",((F69-#REF!)/#REF!)*100)</f>
        <v>#REF!</v>
      </c>
    </row>
    <row r="70" spans="1:8" s="27" customFormat="1" ht="14.1" customHeight="1">
      <c r="A70" s="28" t="s">
        <v>148</v>
      </c>
      <c r="B70" s="28" t="s">
        <v>173</v>
      </c>
      <c r="C70" s="29" t="s">
        <v>174</v>
      </c>
      <c r="D70" s="21"/>
      <c r="E70" s="21" t="s">
        <v>65</v>
      </c>
      <c r="F70" s="30">
        <v>74200</v>
      </c>
      <c r="G70" s="25" t="e">
        <f>IF(#REF!="","",F70-#REF!)</f>
        <v>#REF!</v>
      </c>
      <c r="H70" s="26" t="e">
        <f>IF(#REF!="","",((F70-#REF!)/#REF!)*100)</f>
        <v>#REF!</v>
      </c>
    </row>
    <row r="71" spans="1:8" s="27" customFormat="1" ht="14.1" customHeight="1">
      <c r="A71" s="28" t="s">
        <v>148</v>
      </c>
      <c r="B71" s="28" t="s">
        <v>175</v>
      </c>
      <c r="C71" s="29" t="s">
        <v>176</v>
      </c>
      <c r="D71" s="21"/>
      <c r="E71" s="21" t="s">
        <v>177</v>
      </c>
      <c r="F71" s="30">
        <v>9200000</v>
      </c>
      <c r="G71" s="25" t="e">
        <f>IF(#REF!="","",F71-#REF!)</f>
        <v>#REF!</v>
      </c>
      <c r="H71" s="26" t="e">
        <f>IF(#REF!="","",((F71-#REF!)/#REF!)*100)</f>
        <v>#REF!</v>
      </c>
    </row>
    <row r="72" spans="1:8" s="27" customFormat="1" ht="14.1" customHeight="1">
      <c r="A72" s="28" t="s">
        <v>148</v>
      </c>
      <c r="B72" s="28" t="s">
        <v>178</v>
      </c>
      <c r="C72" s="29" t="s">
        <v>179</v>
      </c>
      <c r="D72" s="21"/>
      <c r="E72" s="21" t="s">
        <v>42</v>
      </c>
      <c r="F72" s="30">
        <v>185</v>
      </c>
      <c r="G72" s="25" t="e">
        <f>IF(#REF!="","",F72-#REF!)</f>
        <v>#REF!</v>
      </c>
      <c r="H72" s="26" t="e">
        <f>IF(#REF!="","",((F72-#REF!)/#REF!)*100)</f>
        <v>#REF!</v>
      </c>
    </row>
    <row r="73" spans="1:8" s="27" customFormat="1" ht="14.1" customHeight="1">
      <c r="A73" s="28" t="s">
        <v>148</v>
      </c>
      <c r="B73" s="28" t="s">
        <v>180</v>
      </c>
      <c r="C73" s="29" t="s">
        <v>181</v>
      </c>
      <c r="D73" s="21"/>
      <c r="E73" s="20" t="s">
        <v>157</v>
      </c>
      <c r="F73" s="30">
        <v>19000</v>
      </c>
      <c r="G73" s="25" t="e">
        <f>IF(#REF!="","",F73-#REF!)</f>
        <v>#REF!</v>
      </c>
      <c r="H73" s="26" t="e">
        <f>IF(#REF!="","",((F73-#REF!)/#REF!)*100)</f>
        <v>#REF!</v>
      </c>
    </row>
    <row r="74" spans="1:8" s="27" customFormat="1" ht="14.1" customHeight="1">
      <c r="A74" s="28" t="s">
        <v>182</v>
      </c>
      <c r="B74" s="28" t="s">
        <v>183</v>
      </c>
      <c r="C74" s="19" t="s">
        <v>184</v>
      </c>
      <c r="D74" s="20"/>
      <c r="E74" s="21" t="s">
        <v>42</v>
      </c>
      <c r="F74" s="30">
        <v>70</v>
      </c>
      <c r="G74" s="25" t="e">
        <f>IF(#REF!="","",F74-#REF!)</f>
        <v>#REF!</v>
      </c>
      <c r="H74" s="26" t="e">
        <f>IF(#REF!="","",((F74-#REF!)/#REF!)*100)</f>
        <v>#REF!</v>
      </c>
    </row>
    <row r="75" spans="1:8" s="27" customFormat="1" ht="14.1" customHeight="1">
      <c r="A75" s="28" t="s">
        <v>182</v>
      </c>
      <c r="B75" s="28" t="s">
        <v>185</v>
      </c>
      <c r="C75" s="29" t="s">
        <v>186</v>
      </c>
      <c r="D75" s="21"/>
      <c r="E75" s="21" t="s">
        <v>42</v>
      </c>
      <c r="F75" s="30">
        <v>700</v>
      </c>
      <c r="G75" s="25" t="e">
        <f>IF(#REF!="","",F75-#REF!)</f>
        <v>#REF!</v>
      </c>
      <c r="H75" s="26" t="e">
        <f>IF(#REF!="","",((F75-#REF!)/#REF!)*100)</f>
        <v>#REF!</v>
      </c>
    </row>
    <row r="76" spans="1:8" s="27" customFormat="1" ht="14.1" customHeight="1">
      <c r="A76" s="28" t="s">
        <v>182</v>
      </c>
      <c r="B76" s="28" t="s">
        <v>187</v>
      </c>
      <c r="C76" s="29" t="s">
        <v>188</v>
      </c>
      <c r="D76" s="20"/>
      <c r="E76" s="21" t="s">
        <v>68</v>
      </c>
      <c r="F76" s="30">
        <v>380</v>
      </c>
      <c r="G76" s="25" t="e">
        <f>IF(#REF!="","",F76-#REF!)</f>
        <v>#REF!</v>
      </c>
      <c r="H76" s="26" t="e">
        <f>IF(#REF!="","",((F76-#REF!)/#REF!)*100)</f>
        <v>#REF!</v>
      </c>
    </row>
    <row r="77" spans="1:8" s="27" customFormat="1" ht="14.1" customHeight="1">
      <c r="A77" s="28" t="s">
        <v>182</v>
      </c>
      <c r="B77" s="28" t="s">
        <v>189</v>
      </c>
      <c r="C77" s="29" t="s">
        <v>190</v>
      </c>
      <c r="D77" s="21"/>
      <c r="E77" s="20" t="s">
        <v>157</v>
      </c>
      <c r="F77" s="30">
        <v>140000</v>
      </c>
      <c r="G77" s="25" t="e">
        <f>IF(#REF!="","",F77-#REF!)</f>
        <v>#REF!</v>
      </c>
      <c r="H77" s="26" t="e">
        <f>IF(#REF!="","",((F77-#REF!)/#REF!)*100)</f>
        <v>#REF!</v>
      </c>
    </row>
    <row r="78" spans="1:8" s="27" customFormat="1" ht="14.1" customHeight="1">
      <c r="A78" s="28" t="s">
        <v>182</v>
      </c>
      <c r="B78" s="18" t="s">
        <v>191</v>
      </c>
      <c r="C78" s="19" t="s">
        <v>192</v>
      </c>
      <c r="D78" s="20"/>
      <c r="E78" s="21" t="s">
        <v>193</v>
      </c>
      <c r="F78" s="30">
        <v>8000</v>
      </c>
      <c r="G78" s="25" t="e">
        <f>IF(#REF!="","",F78-#REF!)</f>
        <v>#REF!</v>
      </c>
      <c r="H78" s="26" t="e">
        <f>IF(#REF!="","",((F78-#REF!)/#REF!)*100)</f>
        <v>#REF!</v>
      </c>
    </row>
    <row r="79" spans="1:8" s="27" customFormat="1" ht="14.1" customHeight="1">
      <c r="A79" s="28" t="s">
        <v>182</v>
      </c>
      <c r="B79" s="28" t="s">
        <v>194</v>
      </c>
      <c r="C79" s="29" t="s">
        <v>195</v>
      </c>
      <c r="D79" s="21"/>
      <c r="E79" s="20" t="s">
        <v>157</v>
      </c>
      <c r="F79" s="30">
        <v>41000</v>
      </c>
      <c r="G79" s="25" t="e">
        <f>IF(#REF!="","",F79-#REF!)</f>
        <v>#REF!</v>
      </c>
      <c r="H79" s="26" t="e">
        <f>IF(#REF!="","",((F79-#REF!)/#REF!)*100)</f>
        <v>#REF!</v>
      </c>
    </row>
    <row r="80" spans="1:8" s="27" customFormat="1" ht="14.1" customHeight="1">
      <c r="A80" s="28" t="s">
        <v>182</v>
      </c>
      <c r="B80" s="28" t="s">
        <v>196</v>
      </c>
      <c r="C80" s="29" t="s">
        <v>197</v>
      </c>
      <c r="D80" s="21"/>
      <c r="E80" s="21" t="s">
        <v>68</v>
      </c>
      <c r="F80" s="30">
        <v>16000</v>
      </c>
      <c r="G80" s="25" t="e">
        <f>IF(#REF!="","",F80-#REF!)</f>
        <v>#REF!</v>
      </c>
      <c r="H80" s="26" t="e">
        <f>IF(#REF!="","",((F80-#REF!)/#REF!)*100)</f>
        <v>#REF!</v>
      </c>
    </row>
    <row r="81" spans="1:8" s="27" customFormat="1" ht="14.1" customHeight="1">
      <c r="A81" s="28" t="s">
        <v>182</v>
      </c>
      <c r="B81" s="28" t="s">
        <v>198</v>
      </c>
      <c r="C81" s="29" t="s">
        <v>199</v>
      </c>
      <c r="D81" s="21"/>
      <c r="E81" s="20" t="s">
        <v>157</v>
      </c>
      <c r="F81" s="30">
        <v>27000</v>
      </c>
      <c r="G81" s="25" t="e">
        <f>IF(#REF!="","",F81-#REF!)</f>
        <v>#REF!</v>
      </c>
      <c r="H81" s="26" t="e">
        <f>IF(#REF!="","",((F81-#REF!)/#REF!)*100)</f>
        <v>#REF!</v>
      </c>
    </row>
    <row r="82" spans="1:8" s="27" customFormat="1" ht="14.1" customHeight="1">
      <c r="A82" s="28" t="s">
        <v>182</v>
      </c>
      <c r="B82" s="28" t="s">
        <v>200</v>
      </c>
      <c r="C82" s="29" t="s">
        <v>201</v>
      </c>
      <c r="D82" s="21"/>
      <c r="E82" s="20" t="s">
        <v>202</v>
      </c>
      <c r="F82" s="30">
        <v>33000</v>
      </c>
      <c r="G82" s="25" t="e">
        <f>IF(#REF!="","",F82-#REF!)</f>
        <v>#REF!</v>
      </c>
      <c r="H82" s="26" t="e">
        <f>IF(#REF!="","",((F82-#REF!)/#REF!)*100)</f>
        <v>#REF!</v>
      </c>
    </row>
    <row r="83" spans="1:8" s="27" customFormat="1" ht="14.1" customHeight="1">
      <c r="A83" s="28" t="s">
        <v>182</v>
      </c>
      <c r="B83" s="28" t="s">
        <v>203</v>
      </c>
      <c r="C83" s="29" t="s">
        <v>204</v>
      </c>
      <c r="D83" s="21"/>
      <c r="E83" s="21" t="s">
        <v>205</v>
      </c>
      <c r="F83" s="30">
        <v>50000</v>
      </c>
      <c r="G83" s="25" t="e">
        <f>IF(#REF!="","",F83-#REF!)</f>
        <v>#REF!</v>
      </c>
      <c r="H83" s="26" t="e">
        <f>IF(#REF!="","",((F83-#REF!)/#REF!)*100)</f>
        <v>#REF!</v>
      </c>
    </row>
    <row r="84" spans="1:8" s="27" customFormat="1" ht="14.1" customHeight="1">
      <c r="A84" s="28" t="s">
        <v>182</v>
      </c>
      <c r="B84" s="28" t="s">
        <v>206</v>
      </c>
      <c r="C84" s="29" t="s">
        <v>207</v>
      </c>
      <c r="D84" s="21"/>
      <c r="E84" s="21" t="s">
        <v>208</v>
      </c>
      <c r="F84" s="30">
        <v>2080</v>
      </c>
      <c r="G84" s="25" t="e">
        <f>IF(#REF!="","",F84-#REF!)</f>
        <v>#REF!</v>
      </c>
      <c r="H84" s="26" t="e">
        <f>IF(#REF!="","",((F84-#REF!)/#REF!)*100)</f>
        <v>#REF!</v>
      </c>
    </row>
    <row r="85" spans="1:8" s="27" customFormat="1" ht="14.1" customHeight="1">
      <c r="A85" s="28" t="s">
        <v>182</v>
      </c>
      <c r="B85" s="18" t="s">
        <v>209</v>
      </c>
      <c r="C85" s="19" t="s">
        <v>210</v>
      </c>
      <c r="D85" s="20"/>
      <c r="E85" s="20" t="s">
        <v>20</v>
      </c>
      <c r="F85" s="33">
        <v>1700000</v>
      </c>
      <c r="G85" s="25" t="e">
        <f>IF(#REF!="","",F85-#REF!)</f>
        <v>#REF!</v>
      </c>
      <c r="H85" s="26" t="e">
        <f>IF(#REF!="","",((F85-#REF!)/#REF!)*100)</f>
        <v>#REF!</v>
      </c>
    </row>
    <row r="86" spans="1:8" s="27" customFormat="1" ht="14.1" customHeight="1">
      <c r="A86" s="28" t="s">
        <v>182</v>
      </c>
      <c r="B86" s="28" t="s">
        <v>211</v>
      </c>
      <c r="C86" s="29" t="s">
        <v>212</v>
      </c>
      <c r="D86" s="21"/>
      <c r="E86" s="21" t="s">
        <v>213</v>
      </c>
      <c r="F86" s="33">
        <v>98000</v>
      </c>
      <c r="G86" s="25" t="e">
        <f>IF(#REF!="","",F86-#REF!)</f>
        <v>#REF!</v>
      </c>
      <c r="H86" s="26" t="e">
        <f>IF(#REF!="","",((F86-#REF!)/#REF!)*100)</f>
        <v>#REF!</v>
      </c>
    </row>
    <row r="87" spans="1:8" s="27" customFormat="1" ht="14.1" customHeight="1">
      <c r="A87" s="28" t="s">
        <v>182</v>
      </c>
      <c r="B87" s="18" t="s">
        <v>214</v>
      </c>
      <c r="C87" s="29" t="s">
        <v>215</v>
      </c>
      <c r="D87" s="21"/>
      <c r="E87" s="20" t="s">
        <v>16</v>
      </c>
      <c r="F87" s="30">
        <v>8200</v>
      </c>
      <c r="G87" s="25" t="e">
        <f>IF(#REF!="","",F87-#REF!)</f>
        <v>#REF!</v>
      </c>
      <c r="H87" s="26" t="e">
        <f>IF(#REF!="","",((F87-#REF!)/#REF!)*100)</f>
        <v>#REF!</v>
      </c>
    </row>
    <row r="88" spans="1:8" s="27" customFormat="1" ht="14.1" customHeight="1">
      <c r="A88" s="28" t="s">
        <v>182</v>
      </c>
      <c r="B88" s="18" t="s">
        <v>216</v>
      </c>
      <c r="C88" s="29" t="s">
        <v>217</v>
      </c>
      <c r="D88" s="21"/>
      <c r="E88" s="20" t="s">
        <v>157</v>
      </c>
      <c r="F88" s="30">
        <v>7620</v>
      </c>
      <c r="G88" s="25" t="e">
        <f>IF(#REF!="","",F88-#REF!)</f>
        <v>#REF!</v>
      </c>
      <c r="H88" s="26" t="e">
        <f>IF(#REF!="","",((F88-#REF!)/#REF!)*100)</f>
        <v>#REF!</v>
      </c>
    </row>
    <row r="89" spans="1:8" s="27" customFormat="1" ht="14.1" customHeight="1">
      <c r="A89" s="28" t="s">
        <v>182</v>
      </c>
      <c r="B89" s="28" t="s">
        <v>218</v>
      </c>
      <c r="C89" s="29" t="s">
        <v>219</v>
      </c>
      <c r="D89" s="21"/>
      <c r="E89" s="21" t="s">
        <v>220</v>
      </c>
      <c r="F89" s="30">
        <v>46800</v>
      </c>
      <c r="G89" s="25" t="e">
        <f>IF(#REF!="","",F89-#REF!)</f>
        <v>#REF!</v>
      </c>
      <c r="H89" s="26" t="e">
        <f>IF(#REF!="","",((F89-#REF!)/#REF!)*100)</f>
        <v>#REF!</v>
      </c>
    </row>
    <row r="90" spans="1:8" s="27" customFormat="1" ht="14.1" customHeight="1">
      <c r="A90" s="28" t="s">
        <v>182</v>
      </c>
      <c r="B90" s="28" t="s">
        <v>221</v>
      </c>
      <c r="C90" s="29" t="s">
        <v>222</v>
      </c>
      <c r="D90" s="21"/>
      <c r="E90" s="21" t="s">
        <v>220</v>
      </c>
      <c r="F90" s="30">
        <v>118400</v>
      </c>
      <c r="G90" s="25" t="e">
        <f>IF(#REF!="","",F90-#REF!)</f>
        <v>#REF!</v>
      </c>
      <c r="H90" s="26" t="e">
        <f>IF(#REF!="","",((F90-#REF!)/#REF!)*100)</f>
        <v>#REF!</v>
      </c>
    </row>
    <row r="91" spans="1:8" s="27" customFormat="1" ht="14.1" customHeight="1">
      <c r="A91" s="28" t="s">
        <v>182</v>
      </c>
      <c r="B91" s="28" t="s">
        <v>223</v>
      </c>
      <c r="C91" s="29" t="s">
        <v>224</v>
      </c>
      <c r="D91" s="21"/>
      <c r="E91" s="21" t="s">
        <v>220</v>
      </c>
      <c r="F91" s="30">
        <v>97000</v>
      </c>
      <c r="G91" s="25" t="e">
        <f>IF(#REF!="","",F91-#REF!)</f>
        <v>#REF!</v>
      </c>
      <c r="H91" s="26" t="e">
        <f>IF(#REF!="","",((F91-#REF!)/#REF!)*100)</f>
        <v>#REF!</v>
      </c>
    </row>
    <row r="92" spans="1:8" s="27" customFormat="1" ht="14.1" customHeight="1">
      <c r="A92" s="28" t="s">
        <v>182</v>
      </c>
      <c r="B92" s="28" t="s">
        <v>225</v>
      </c>
      <c r="C92" s="29" t="s">
        <v>226</v>
      </c>
      <c r="D92" s="21"/>
      <c r="E92" s="21" t="s">
        <v>220</v>
      </c>
      <c r="F92" s="30">
        <v>111900</v>
      </c>
      <c r="G92" s="25" t="e">
        <f>IF(#REF!="","",F92-#REF!)</f>
        <v>#REF!</v>
      </c>
      <c r="H92" s="26" t="e">
        <f>IF(#REF!="","",((F92-#REF!)/#REF!)*100)</f>
        <v>#REF!</v>
      </c>
    </row>
    <row r="93" spans="1:8" s="27" customFormat="1" ht="14.1" customHeight="1">
      <c r="A93" s="28" t="s">
        <v>182</v>
      </c>
      <c r="B93" s="28" t="s">
        <v>227</v>
      </c>
      <c r="C93" s="29" t="s">
        <v>228</v>
      </c>
      <c r="D93" s="20"/>
      <c r="E93" s="20" t="s">
        <v>157</v>
      </c>
      <c r="F93" s="30">
        <v>16000</v>
      </c>
      <c r="G93" s="25" t="e">
        <f>IF(#REF!="","",F93-#REF!)</f>
        <v>#REF!</v>
      </c>
      <c r="H93" s="26" t="e">
        <f>IF(#REF!="","",((F93-#REF!)/#REF!)*100)</f>
        <v>#REF!</v>
      </c>
    </row>
    <row r="94" spans="1:8" s="27" customFormat="1" ht="14.1" customHeight="1">
      <c r="A94" s="28" t="s">
        <v>182</v>
      </c>
      <c r="B94" s="28" t="s">
        <v>229</v>
      </c>
      <c r="C94" s="19" t="s">
        <v>230</v>
      </c>
      <c r="D94" s="20"/>
      <c r="E94" s="20" t="s">
        <v>157</v>
      </c>
      <c r="F94" s="30">
        <v>7600</v>
      </c>
      <c r="G94" s="25" t="e">
        <f>IF(#REF!="","",F94-#REF!)</f>
        <v>#REF!</v>
      </c>
      <c r="H94" s="26" t="e">
        <f>IF(#REF!="","",((F94-#REF!)/#REF!)*100)</f>
        <v>#REF!</v>
      </c>
    </row>
    <row r="95" spans="1:8" s="27" customFormat="1" ht="14.1" customHeight="1">
      <c r="A95" s="28" t="s">
        <v>182</v>
      </c>
      <c r="B95" s="18" t="s">
        <v>231</v>
      </c>
      <c r="C95" s="19" t="s">
        <v>232</v>
      </c>
      <c r="D95" s="20"/>
      <c r="E95" s="21" t="s">
        <v>42</v>
      </c>
      <c r="F95" s="30">
        <v>1940</v>
      </c>
      <c r="G95" s="25" t="e">
        <f>IF(#REF!="","",F95-#REF!)</f>
        <v>#REF!</v>
      </c>
      <c r="H95" s="26" t="e">
        <f>IF(#REF!="","",((F95-#REF!)/#REF!)*100)</f>
        <v>#REF!</v>
      </c>
    </row>
    <row r="96" spans="1:8" s="27" customFormat="1" ht="14.1" customHeight="1">
      <c r="A96" s="28" t="s">
        <v>182</v>
      </c>
      <c r="B96" s="28" t="s">
        <v>233</v>
      </c>
      <c r="C96" s="29" t="s">
        <v>234</v>
      </c>
      <c r="D96" s="21"/>
      <c r="E96" s="20" t="s">
        <v>157</v>
      </c>
      <c r="F96" s="30">
        <v>8320</v>
      </c>
      <c r="G96" s="25" t="e">
        <f>IF(#REF!="","",F96-#REF!)</f>
        <v>#REF!</v>
      </c>
      <c r="H96" s="26" t="e">
        <f>IF(#REF!="","",((F96-#REF!)/#REF!)*100)</f>
        <v>#REF!</v>
      </c>
    </row>
    <row r="97" spans="1:8" s="27" customFormat="1" ht="14.1" customHeight="1">
      <c r="A97" s="28" t="s">
        <v>182</v>
      </c>
      <c r="B97" s="18" t="s">
        <v>235</v>
      </c>
      <c r="C97" s="19" t="s">
        <v>236</v>
      </c>
      <c r="D97" s="20"/>
      <c r="E97" s="21" t="s">
        <v>42</v>
      </c>
      <c r="F97" s="30">
        <v>25500</v>
      </c>
      <c r="G97" s="25" t="e">
        <f>IF(#REF!="","",F97-#REF!)</f>
        <v>#REF!</v>
      </c>
      <c r="H97" s="26" t="e">
        <f>IF(#REF!="","",((F97-#REF!)/#REF!)*100)</f>
        <v>#REF!</v>
      </c>
    </row>
    <row r="98" spans="1:8" s="27" customFormat="1" ht="14.1" customHeight="1">
      <c r="A98" s="28" t="s">
        <v>182</v>
      </c>
      <c r="B98" s="28" t="s">
        <v>237</v>
      </c>
      <c r="C98" s="29" t="s">
        <v>238</v>
      </c>
      <c r="D98" s="21"/>
      <c r="E98" s="20" t="s">
        <v>157</v>
      </c>
      <c r="F98" s="30">
        <v>8200</v>
      </c>
      <c r="G98" s="25" t="e">
        <f>IF(#REF!="","",F98-#REF!)</f>
        <v>#REF!</v>
      </c>
      <c r="H98" s="26" t="e">
        <f>IF(#REF!="","",((F98-#REF!)/#REF!)*100)</f>
        <v>#REF!</v>
      </c>
    </row>
    <row r="99" spans="1:8" s="27" customFormat="1" ht="14.1" customHeight="1">
      <c r="A99" s="28" t="s">
        <v>182</v>
      </c>
      <c r="B99" s="18" t="s">
        <v>239</v>
      </c>
      <c r="C99" s="19" t="s">
        <v>240</v>
      </c>
      <c r="D99" s="20"/>
      <c r="E99" s="21" t="s">
        <v>42</v>
      </c>
      <c r="F99" s="30">
        <v>3900</v>
      </c>
      <c r="G99" s="25" t="e">
        <f>IF(#REF!="","",F99-#REF!)</f>
        <v>#REF!</v>
      </c>
      <c r="H99" s="26" t="e">
        <f>IF(#REF!="","",((F99-#REF!)/#REF!)*100)</f>
        <v>#REF!</v>
      </c>
    </row>
    <row r="100" spans="1:8" s="27" customFormat="1" ht="14.1" customHeight="1">
      <c r="A100" s="28" t="s">
        <v>241</v>
      </c>
      <c r="B100" s="18" t="s">
        <v>242</v>
      </c>
      <c r="C100" s="19" t="s">
        <v>243</v>
      </c>
      <c r="D100" s="20"/>
      <c r="E100" s="20" t="s">
        <v>244</v>
      </c>
      <c r="F100" s="30">
        <v>1670</v>
      </c>
      <c r="G100" s="25" t="e">
        <f>IF(#REF!="","",F100-#REF!)</f>
        <v>#REF!</v>
      </c>
      <c r="H100" s="26" t="e">
        <f>IF(#REF!="","",((F100-#REF!)/#REF!)*100)</f>
        <v>#REF!</v>
      </c>
    </row>
    <row r="101" spans="1:8" s="27" customFormat="1" ht="14.1" customHeight="1">
      <c r="A101" s="28" t="s">
        <v>241</v>
      </c>
      <c r="B101" s="18" t="s">
        <v>245</v>
      </c>
      <c r="C101" s="19" t="s">
        <v>246</v>
      </c>
      <c r="D101" s="20"/>
      <c r="E101" s="20" t="s">
        <v>50</v>
      </c>
      <c r="F101" s="30">
        <v>2250</v>
      </c>
      <c r="G101" s="25" t="e">
        <f>IF(#REF!="","",F101-#REF!)</f>
        <v>#REF!</v>
      </c>
      <c r="H101" s="26" t="e">
        <f>IF(#REF!="","",((F101-#REF!)/#REF!)*100)</f>
        <v>#REF!</v>
      </c>
    </row>
    <row r="102" spans="1:8" s="27" customFormat="1" ht="14.1" customHeight="1">
      <c r="A102" s="28" t="s">
        <v>241</v>
      </c>
      <c r="B102" s="18" t="s">
        <v>247</v>
      </c>
      <c r="C102" s="19" t="s">
        <v>248</v>
      </c>
      <c r="D102" s="20"/>
      <c r="E102" s="20" t="s">
        <v>50</v>
      </c>
      <c r="F102" s="30">
        <v>4180</v>
      </c>
      <c r="G102" s="25" t="e">
        <f>IF(#REF!="","",F102-#REF!)</f>
        <v>#REF!</v>
      </c>
      <c r="H102" s="26" t="e">
        <f>IF(#REF!="","",((F102-#REF!)/#REF!)*100)</f>
        <v>#REF!</v>
      </c>
    </row>
    <row r="103" spans="1:8" s="27" customFormat="1" ht="14.1" customHeight="1">
      <c r="A103" s="28" t="s">
        <v>241</v>
      </c>
      <c r="B103" s="28" t="s">
        <v>249</v>
      </c>
      <c r="C103" s="29" t="s">
        <v>250</v>
      </c>
      <c r="D103" s="21"/>
      <c r="E103" s="21" t="s">
        <v>50</v>
      </c>
      <c r="F103" s="30">
        <v>740</v>
      </c>
      <c r="G103" s="25" t="e">
        <f>IF(#REF!="","",F103-#REF!)</f>
        <v>#REF!</v>
      </c>
      <c r="H103" s="26" t="e">
        <f>IF(#REF!="","",((F103-#REF!)/#REF!)*100)</f>
        <v>#REF!</v>
      </c>
    </row>
    <row r="104" spans="1:8" s="27" customFormat="1" ht="14.1" customHeight="1">
      <c r="A104" s="28" t="s">
        <v>241</v>
      </c>
      <c r="B104" s="18" t="s">
        <v>251</v>
      </c>
      <c r="C104" s="19" t="s">
        <v>252</v>
      </c>
      <c r="D104" s="20"/>
      <c r="E104" s="21" t="s">
        <v>117</v>
      </c>
      <c r="F104" s="30">
        <v>3420</v>
      </c>
      <c r="G104" s="25" t="e">
        <f>IF(#REF!="","",F104-#REF!)</f>
        <v>#REF!</v>
      </c>
      <c r="H104" s="26" t="e">
        <f>IF(#REF!="","",((F104-#REF!)/#REF!)*100)</f>
        <v>#REF!</v>
      </c>
    </row>
    <row r="105" spans="1:8" s="27" customFormat="1" ht="14.1" customHeight="1">
      <c r="A105" s="28" t="s">
        <v>241</v>
      </c>
      <c r="B105" s="18" t="s">
        <v>253</v>
      </c>
      <c r="C105" s="19" t="s">
        <v>254</v>
      </c>
      <c r="D105" s="20"/>
      <c r="E105" s="20" t="s">
        <v>244</v>
      </c>
      <c r="F105" s="22">
        <v>4350</v>
      </c>
      <c r="G105" s="25" t="e">
        <f>IF(#REF!="","",F105-#REF!)</f>
        <v>#REF!</v>
      </c>
      <c r="H105" s="26" t="e">
        <f>IF(#REF!="","",((F105-#REF!)/#REF!)*100)</f>
        <v>#REF!</v>
      </c>
    </row>
    <row r="106" spans="1:8" s="27" customFormat="1" ht="14.1" customHeight="1">
      <c r="A106" s="28" t="s">
        <v>241</v>
      </c>
      <c r="B106" s="28" t="s">
        <v>255</v>
      </c>
      <c r="C106" s="29" t="s">
        <v>256</v>
      </c>
      <c r="D106" s="21"/>
      <c r="E106" s="20" t="s">
        <v>244</v>
      </c>
      <c r="F106" s="22">
        <v>560</v>
      </c>
      <c r="G106" s="25" t="e">
        <f>IF(#REF!="","",F106-#REF!)</f>
        <v>#REF!</v>
      </c>
      <c r="H106" s="26" t="e">
        <f>IF(#REF!="","",((F106-#REF!)/#REF!)*100)</f>
        <v>#REF!</v>
      </c>
    </row>
    <row r="107" spans="1:8" s="27" customFormat="1" ht="14.1" customHeight="1">
      <c r="A107" s="28" t="s">
        <v>241</v>
      </c>
      <c r="B107" s="28" t="s">
        <v>257</v>
      </c>
      <c r="C107" s="29" t="s">
        <v>258</v>
      </c>
      <c r="D107" s="21"/>
      <c r="E107" s="20" t="s">
        <v>50</v>
      </c>
      <c r="F107" s="30">
        <v>43550</v>
      </c>
      <c r="G107" s="25" t="e">
        <f>IF(#REF!="","",F107-#REF!)</f>
        <v>#REF!</v>
      </c>
      <c r="H107" s="26" t="e">
        <f>IF(#REF!="","",((F107-#REF!)/#REF!)*100)</f>
        <v>#REF!</v>
      </c>
    </row>
    <row r="108" spans="1:8" s="27" customFormat="1" ht="14.1" customHeight="1">
      <c r="A108" s="28" t="s">
        <v>241</v>
      </c>
      <c r="B108" s="28" t="s">
        <v>259</v>
      </c>
      <c r="C108" s="29" t="s">
        <v>260</v>
      </c>
      <c r="D108" s="21"/>
      <c r="E108" s="21" t="s">
        <v>68</v>
      </c>
      <c r="F108" s="30">
        <v>450</v>
      </c>
      <c r="G108" s="25" t="e">
        <f>IF(#REF!="","",F108-#REF!)</f>
        <v>#REF!</v>
      </c>
      <c r="H108" s="26" t="e">
        <f>IF(#REF!="","",((F108-#REF!)/#REF!)*100)</f>
        <v>#REF!</v>
      </c>
    </row>
    <row r="109" spans="1:8" s="27" customFormat="1" ht="14.1" customHeight="1">
      <c r="A109" s="28" t="s">
        <v>241</v>
      </c>
      <c r="B109" s="28" t="s">
        <v>261</v>
      </c>
      <c r="C109" s="29" t="s">
        <v>262</v>
      </c>
      <c r="D109" s="21"/>
      <c r="E109" s="21" t="s">
        <v>68</v>
      </c>
      <c r="F109" s="30">
        <v>17220</v>
      </c>
      <c r="G109" s="25" t="e">
        <f>IF(#REF!="","",F109-#REF!)</f>
        <v>#REF!</v>
      </c>
      <c r="H109" s="26" t="e">
        <f>IF(#REF!="","",((F109-#REF!)/#REF!)*100)</f>
        <v>#REF!</v>
      </c>
    </row>
    <row r="110" spans="1:8" s="27" customFormat="1" ht="14.1" customHeight="1">
      <c r="A110" s="28" t="s">
        <v>263</v>
      </c>
      <c r="B110" s="18" t="s">
        <v>264</v>
      </c>
      <c r="C110" s="19" t="s">
        <v>265</v>
      </c>
      <c r="D110" s="20"/>
      <c r="E110" s="21" t="s">
        <v>68</v>
      </c>
      <c r="F110" s="30">
        <v>7980</v>
      </c>
      <c r="G110" s="25" t="e">
        <f>IF(#REF!="","",F110-#REF!)</f>
        <v>#REF!</v>
      </c>
      <c r="H110" s="26" t="e">
        <f>IF(#REF!="","",((F110-#REF!)/#REF!)*100)</f>
        <v>#REF!</v>
      </c>
    </row>
    <row r="111" spans="1:8" s="27" customFormat="1" ht="14.1" customHeight="1">
      <c r="A111" s="28" t="s">
        <v>263</v>
      </c>
      <c r="B111" s="18" t="s">
        <v>266</v>
      </c>
      <c r="C111" s="19" t="s">
        <v>267</v>
      </c>
      <c r="D111" s="20"/>
      <c r="E111" s="21" t="s">
        <v>68</v>
      </c>
      <c r="F111" s="22">
        <v>97500</v>
      </c>
      <c r="G111" s="25" t="e">
        <f>IF(#REF!="","",F111-#REF!)</f>
        <v>#REF!</v>
      </c>
      <c r="H111" s="26" t="e">
        <f>IF(#REF!="","",((F111-#REF!)/#REF!)*100)</f>
        <v>#REF!</v>
      </c>
    </row>
    <row r="112" spans="1:8" s="27" customFormat="1" ht="14.1" customHeight="1">
      <c r="A112" s="28" t="s">
        <v>263</v>
      </c>
      <c r="B112" s="28" t="s">
        <v>268</v>
      </c>
      <c r="C112" s="19" t="s">
        <v>267</v>
      </c>
      <c r="D112" s="20"/>
      <c r="E112" s="21" t="s">
        <v>68</v>
      </c>
      <c r="F112" s="30">
        <v>347600</v>
      </c>
      <c r="G112" s="25" t="e">
        <f>IF(#REF!="","",F112-#REF!)</f>
        <v>#REF!</v>
      </c>
      <c r="H112" s="26" t="e">
        <f>IF(#REF!="","",((F112-#REF!)/#REF!)*100)</f>
        <v>#REF!</v>
      </c>
    </row>
    <row r="113" spans="1:8" s="27" customFormat="1" ht="14.1" customHeight="1">
      <c r="A113" s="21" t="s">
        <v>287</v>
      </c>
      <c r="B113" s="28" t="s">
        <v>288</v>
      </c>
      <c r="C113" s="29" t="s">
        <v>289</v>
      </c>
      <c r="D113" s="21"/>
      <c r="E113" s="21" t="s">
        <v>50</v>
      </c>
      <c r="F113" s="30">
        <v>4603</v>
      </c>
      <c r="G113" s="25" t="e">
        <f>IF(#REF!="","",F113-#REF!)</f>
        <v>#REF!</v>
      </c>
      <c r="H113" s="26" t="e">
        <f>IF(#REF!="","",((F113-#REF!)/#REF!)*100)</f>
        <v>#REF!</v>
      </c>
    </row>
    <row r="114" spans="1:8" s="27" customFormat="1" ht="14.1" customHeight="1">
      <c r="A114" s="152" t="s">
        <v>290</v>
      </c>
      <c r="B114" s="28" t="s">
        <v>291</v>
      </c>
      <c r="C114" s="29" t="s">
        <v>292</v>
      </c>
      <c r="D114" s="21"/>
      <c r="E114" s="20" t="s">
        <v>50</v>
      </c>
      <c r="F114" s="38">
        <v>210</v>
      </c>
      <c r="G114" s="25" t="e">
        <f>IF(#REF!="","",F114-#REF!)</f>
        <v>#REF!</v>
      </c>
      <c r="H114" s="26" t="e">
        <f>IF(#REF!="","",((F114-#REF!)/#REF!)*100)</f>
        <v>#REF!</v>
      </c>
    </row>
    <row r="115" spans="1:8" s="27" customFormat="1" ht="14.1" customHeight="1">
      <c r="A115" s="152" t="s">
        <v>290</v>
      </c>
      <c r="B115" s="28" t="s">
        <v>293</v>
      </c>
      <c r="C115" s="29" t="s">
        <v>294</v>
      </c>
      <c r="D115" s="21"/>
      <c r="E115" s="21" t="s">
        <v>50</v>
      </c>
      <c r="F115" s="38">
        <v>1290</v>
      </c>
      <c r="G115" s="25" t="e">
        <f>IF(#REF!="","",F115-#REF!)</f>
        <v>#REF!</v>
      </c>
      <c r="H115" s="26" t="e">
        <f>IF(#REF!="","",((F115-#REF!)/#REF!)*100)</f>
        <v>#REF!</v>
      </c>
    </row>
    <row r="116" spans="1:8" s="27" customFormat="1" ht="14.1" customHeight="1">
      <c r="A116" s="152" t="s">
        <v>290</v>
      </c>
      <c r="B116" s="28" t="s">
        <v>295</v>
      </c>
      <c r="C116" s="29" t="s">
        <v>296</v>
      </c>
      <c r="D116" s="21"/>
      <c r="E116" s="20" t="s">
        <v>50</v>
      </c>
      <c r="F116" s="38">
        <v>423</v>
      </c>
      <c r="G116" s="25" t="e">
        <f>IF(#REF!="","",F116-#REF!)</f>
        <v>#REF!</v>
      </c>
      <c r="H116" s="26" t="e">
        <f>IF(#REF!="","",((F116-#REF!)/#REF!)*100)</f>
        <v>#REF!</v>
      </c>
    </row>
    <row r="117" spans="1:8" s="27" customFormat="1" ht="14.1" customHeight="1">
      <c r="A117" s="152" t="s">
        <v>290</v>
      </c>
      <c r="B117" s="28" t="s">
        <v>297</v>
      </c>
      <c r="C117" s="29" t="s">
        <v>298</v>
      </c>
      <c r="D117" s="21"/>
      <c r="E117" s="20" t="s">
        <v>50</v>
      </c>
      <c r="F117" s="38">
        <v>680</v>
      </c>
      <c r="G117" s="25" t="e">
        <f>IF(#REF!="","",F117-#REF!)</f>
        <v>#REF!</v>
      </c>
      <c r="H117" s="26" t="e">
        <f>IF(#REF!="","",((F117-#REF!)/#REF!)*100)</f>
        <v>#REF!</v>
      </c>
    </row>
    <row r="118" spans="1:8" s="27" customFormat="1" ht="14.1" customHeight="1">
      <c r="A118" s="152" t="s">
        <v>290</v>
      </c>
      <c r="B118" s="28" t="s">
        <v>299</v>
      </c>
      <c r="C118" s="29" t="s">
        <v>300</v>
      </c>
      <c r="D118" s="21"/>
      <c r="E118" s="21" t="s">
        <v>50</v>
      </c>
      <c r="F118" s="38">
        <v>13730</v>
      </c>
      <c r="G118" s="25" t="e">
        <f>IF(#REF!="","",F118-#REF!)</f>
        <v>#REF!</v>
      </c>
      <c r="H118" s="26" t="e">
        <f>IF(#REF!="","",((F118-#REF!)/#REF!)*100)</f>
        <v>#REF!</v>
      </c>
    </row>
    <row r="119" spans="1:8" s="27" customFormat="1" ht="14.1" customHeight="1">
      <c r="A119" s="152" t="s">
        <v>290</v>
      </c>
      <c r="B119" s="28" t="s">
        <v>301</v>
      </c>
      <c r="C119" s="29" t="s">
        <v>302</v>
      </c>
      <c r="D119" s="21"/>
      <c r="E119" s="21" t="s">
        <v>50</v>
      </c>
      <c r="F119" s="38">
        <v>670</v>
      </c>
      <c r="G119" s="25" t="e">
        <f>IF(#REF!="","",F119-#REF!)</f>
        <v>#REF!</v>
      </c>
      <c r="H119" s="26" t="e">
        <f>IF(#REF!="","",((F119-#REF!)/#REF!)*100)</f>
        <v>#REF!</v>
      </c>
    </row>
    <row r="120" spans="1:8" s="27" customFormat="1" ht="14.1" customHeight="1">
      <c r="A120" s="152" t="s">
        <v>290</v>
      </c>
      <c r="B120" s="18" t="s">
        <v>303</v>
      </c>
      <c r="C120" s="29" t="s">
        <v>304</v>
      </c>
      <c r="D120" s="21"/>
      <c r="E120" s="20" t="s">
        <v>114</v>
      </c>
      <c r="F120" s="30">
        <v>12756</v>
      </c>
      <c r="G120" s="25" t="e">
        <f>IF(#REF!="","",F120-#REF!)</f>
        <v>#REF!</v>
      </c>
      <c r="H120" s="26" t="e">
        <f>IF(#REF!="","",((F120-#REF!)/#REF!)*100)</f>
        <v>#REF!</v>
      </c>
    </row>
    <row r="121" spans="1:8" s="27" customFormat="1" ht="14.1" customHeight="1">
      <c r="A121" s="152" t="s">
        <v>290</v>
      </c>
      <c r="B121" s="28" t="s">
        <v>305</v>
      </c>
      <c r="C121" s="29" t="s">
        <v>306</v>
      </c>
      <c r="D121" s="21"/>
      <c r="E121" s="21" t="s">
        <v>50</v>
      </c>
      <c r="F121" s="30">
        <v>1930</v>
      </c>
      <c r="G121" s="25" t="e">
        <f>IF(#REF!="","",F121-#REF!)</f>
        <v>#REF!</v>
      </c>
      <c r="H121" s="26" t="e">
        <f>IF(#REF!="","",((F121-#REF!)/#REF!)*100)</f>
        <v>#REF!</v>
      </c>
    </row>
    <row r="122" spans="1:8" s="27" customFormat="1" ht="14.1" customHeight="1">
      <c r="A122" s="152" t="s">
        <v>290</v>
      </c>
      <c r="B122" s="28" t="s">
        <v>307</v>
      </c>
      <c r="C122" s="19" t="s">
        <v>308</v>
      </c>
      <c r="D122" s="20"/>
      <c r="E122" s="21" t="s">
        <v>50</v>
      </c>
      <c r="F122" s="30">
        <v>780</v>
      </c>
      <c r="G122" s="25" t="e">
        <f>IF(#REF!="","",F122-#REF!)</f>
        <v>#REF!</v>
      </c>
      <c r="H122" s="26" t="e">
        <f>IF(#REF!="","",((F122-#REF!)/#REF!)*100)</f>
        <v>#REF!</v>
      </c>
    </row>
    <row r="123" spans="1:8" s="27" customFormat="1" ht="14.1" customHeight="1">
      <c r="A123" s="152" t="s">
        <v>290</v>
      </c>
      <c r="B123" s="28" t="s">
        <v>309</v>
      </c>
      <c r="C123" s="29" t="s">
        <v>310</v>
      </c>
      <c r="D123" s="21"/>
      <c r="E123" s="21" t="s">
        <v>280</v>
      </c>
      <c r="F123" s="22">
        <v>13300000</v>
      </c>
      <c r="G123" s="25" t="e">
        <f>IF(#REF!="","",F123-#REF!)</f>
        <v>#REF!</v>
      </c>
      <c r="H123" s="26" t="e">
        <f>IF(#REF!="","",((F123-#REF!)/#REF!)*100)</f>
        <v>#REF!</v>
      </c>
    </row>
    <row r="124" spans="1:8" s="27" customFormat="1" ht="14.1" customHeight="1">
      <c r="A124" s="152" t="s">
        <v>290</v>
      </c>
      <c r="B124" s="28" t="s">
        <v>311</v>
      </c>
      <c r="C124" s="41" t="s">
        <v>312</v>
      </c>
      <c r="D124" s="21"/>
      <c r="E124" s="21" t="s">
        <v>280</v>
      </c>
      <c r="F124" s="22">
        <v>32500</v>
      </c>
      <c r="G124" s="25" t="e">
        <f>IF(#REF!="","",F124-#REF!)</f>
        <v>#REF!</v>
      </c>
      <c r="H124" s="26" t="e">
        <f>IF(#REF!="","",((F124-#REF!)/#REF!)*100)</f>
        <v>#REF!</v>
      </c>
    </row>
    <row r="125" spans="1:8" s="27" customFormat="1" ht="14.1" customHeight="1">
      <c r="A125" s="152" t="s">
        <v>290</v>
      </c>
      <c r="B125" s="28" t="s">
        <v>313</v>
      </c>
      <c r="C125" s="29" t="s">
        <v>314</v>
      </c>
      <c r="D125" s="21"/>
      <c r="E125" s="21" t="s">
        <v>280</v>
      </c>
      <c r="F125" s="22">
        <v>82857</v>
      </c>
      <c r="G125" s="25" t="e">
        <f>IF(#REF!="","",F125-#REF!)</f>
        <v>#REF!</v>
      </c>
      <c r="H125" s="26" t="e">
        <f>IF(#REF!="","",((F125-#REF!)/#REF!)*100)</f>
        <v>#REF!</v>
      </c>
    </row>
    <row r="126" spans="1:8" s="27" customFormat="1" ht="14.1" customHeight="1">
      <c r="A126" s="152" t="s">
        <v>290</v>
      </c>
      <c r="B126" s="28" t="s">
        <v>315</v>
      </c>
      <c r="C126" s="29" t="s">
        <v>316</v>
      </c>
      <c r="D126" s="21"/>
      <c r="E126" s="21" t="s">
        <v>68</v>
      </c>
      <c r="F126" s="30">
        <v>1900</v>
      </c>
      <c r="G126" s="25" t="e">
        <f>IF(#REF!="","",F126-#REF!)</f>
        <v>#REF!</v>
      </c>
      <c r="H126" s="26" t="e">
        <f>IF(#REF!="","",((F126-#REF!)/#REF!)*100)</f>
        <v>#REF!</v>
      </c>
    </row>
    <row r="127" spans="1:8" s="27" customFormat="1" ht="14.1" customHeight="1">
      <c r="A127" s="152" t="s">
        <v>290</v>
      </c>
      <c r="B127" s="28" t="s">
        <v>317</v>
      </c>
      <c r="C127" s="29" t="s">
        <v>318</v>
      </c>
      <c r="D127" s="21"/>
      <c r="E127" s="21" t="s">
        <v>68</v>
      </c>
      <c r="F127" s="22">
        <v>115000</v>
      </c>
      <c r="G127" s="25" t="e">
        <f>IF(#REF!="","",F127-#REF!)</f>
        <v>#REF!</v>
      </c>
      <c r="H127" s="26" t="e">
        <f>IF(#REF!="","",((F127-#REF!)/#REF!)*100)</f>
        <v>#REF!</v>
      </c>
    </row>
    <row r="128" spans="1:8" s="27" customFormat="1" ht="13.5" customHeight="1">
      <c r="A128" s="152" t="s">
        <v>290</v>
      </c>
      <c r="B128" s="28" t="s">
        <v>319</v>
      </c>
      <c r="C128" s="29" t="s">
        <v>320</v>
      </c>
      <c r="D128" s="21"/>
      <c r="E128" s="21" t="s">
        <v>280</v>
      </c>
      <c r="F128" s="30">
        <v>20000</v>
      </c>
      <c r="G128" s="25" t="e">
        <f>IF(#REF!="","",F128-#REF!)</f>
        <v>#REF!</v>
      </c>
      <c r="H128" s="26" t="e">
        <f>IF(#REF!="","",((F128-#REF!)/#REF!)*100)</f>
        <v>#REF!</v>
      </c>
    </row>
    <row r="129" spans="1:8" s="27" customFormat="1" ht="14.4">
      <c r="A129" s="28" t="s">
        <v>321</v>
      </c>
      <c r="B129" s="28" t="s">
        <v>322</v>
      </c>
      <c r="C129" s="29" t="s">
        <v>323</v>
      </c>
      <c r="D129" s="21"/>
      <c r="E129" s="21" t="s">
        <v>68</v>
      </c>
      <c r="F129" s="30">
        <v>112000</v>
      </c>
      <c r="G129" s="25" t="e">
        <f>IF(#REF!="","",F129-#REF!)</f>
        <v>#REF!</v>
      </c>
      <c r="H129" s="26" t="e">
        <f>IF(#REF!="","",((F129-#REF!)/#REF!)*100)</f>
        <v>#REF!</v>
      </c>
    </row>
    <row r="130" spans="1:8" s="27" customFormat="1" ht="14.1" customHeight="1">
      <c r="A130" s="28" t="s">
        <v>321</v>
      </c>
      <c r="B130" s="28" t="s">
        <v>324</v>
      </c>
      <c r="C130" s="29" t="s">
        <v>325</v>
      </c>
      <c r="D130" s="21"/>
      <c r="E130" s="21" t="s">
        <v>280</v>
      </c>
      <c r="F130" s="30">
        <v>1638000</v>
      </c>
      <c r="G130" s="25" t="e">
        <f>IF(#REF!="","",F130-#REF!)</f>
        <v>#REF!</v>
      </c>
      <c r="H130" s="26" t="e">
        <f>IF(#REF!="","",((F130-#REF!)/#REF!)*100)</f>
        <v>#REF!</v>
      </c>
    </row>
    <row r="131" spans="1:8" s="27" customFormat="1" ht="14.1" customHeight="1">
      <c r="A131" s="28" t="s">
        <v>321</v>
      </c>
      <c r="B131" s="28" t="s">
        <v>326</v>
      </c>
      <c r="C131" s="29" t="s">
        <v>327</v>
      </c>
      <c r="D131" s="21"/>
      <c r="E131" s="21" t="s">
        <v>280</v>
      </c>
      <c r="F131" s="30">
        <v>196000</v>
      </c>
      <c r="G131" s="25" t="e">
        <f>IF(#REF!="","",F131-#REF!)</f>
        <v>#REF!</v>
      </c>
      <c r="H131" s="26" t="e">
        <f>IF(#REF!="","",((F131-#REF!)/#REF!)*100)</f>
        <v>#REF!</v>
      </c>
    </row>
    <row r="132" spans="1:8" s="27" customFormat="1" ht="14.1" customHeight="1">
      <c r="A132" s="28" t="s">
        <v>321</v>
      </c>
      <c r="B132" s="28" t="s">
        <v>328</v>
      </c>
      <c r="C132" s="29" t="s">
        <v>329</v>
      </c>
      <c r="D132" s="21"/>
      <c r="E132" s="21" t="s">
        <v>16</v>
      </c>
      <c r="F132" s="30">
        <v>2980</v>
      </c>
      <c r="G132" s="25" t="e">
        <f>IF(#REF!="","",F132-#REF!)</f>
        <v>#REF!</v>
      </c>
      <c r="H132" s="26" t="e">
        <f>IF(#REF!="","",((F132-#REF!)/#REF!)*100)</f>
        <v>#REF!</v>
      </c>
    </row>
    <row r="133" spans="1:8" s="27" customFormat="1" ht="14.1" customHeight="1">
      <c r="A133" s="28" t="s">
        <v>321</v>
      </c>
      <c r="B133" s="28" t="s">
        <v>330</v>
      </c>
      <c r="C133" s="29" t="s">
        <v>331</v>
      </c>
      <c r="D133" s="21"/>
      <c r="E133" s="21" t="s">
        <v>280</v>
      </c>
      <c r="F133" s="30">
        <v>90000</v>
      </c>
      <c r="G133" s="25" t="e">
        <f>IF(#REF!="","",F133-#REF!)</f>
        <v>#REF!</v>
      </c>
      <c r="H133" s="26" t="e">
        <f>IF(#REF!="","",((F133-#REF!)/#REF!)*100)</f>
        <v>#REF!</v>
      </c>
    </row>
    <row r="134" spans="1:8" s="27" customFormat="1" ht="14.1" customHeight="1">
      <c r="A134" s="28" t="s">
        <v>321</v>
      </c>
      <c r="B134" s="28" t="s">
        <v>332</v>
      </c>
      <c r="C134" s="29" t="s">
        <v>333</v>
      </c>
      <c r="D134" s="21"/>
      <c r="E134" s="21" t="s">
        <v>280</v>
      </c>
      <c r="F134" s="30">
        <v>176000</v>
      </c>
      <c r="G134" s="25" t="e">
        <f>IF(#REF!="","",F134-#REF!)</f>
        <v>#REF!</v>
      </c>
      <c r="H134" s="26" t="e">
        <f>IF(#REF!="","",((F134-#REF!)/#REF!)*100)</f>
        <v>#REF!</v>
      </c>
    </row>
    <row r="135" spans="1:8" s="27" customFormat="1" ht="14.1" customHeight="1">
      <c r="A135" s="28" t="s">
        <v>321</v>
      </c>
      <c r="B135" s="28" t="s">
        <v>334</v>
      </c>
      <c r="C135" s="29" t="s">
        <v>335</v>
      </c>
      <c r="D135" s="21"/>
      <c r="E135" s="21" t="s">
        <v>68</v>
      </c>
      <c r="F135" s="22">
        <v>8549</v>
      </c>
      <c r="G135" s="25" t="e">
        <f>IF(#REF!="","",F135-#REF!)</f>
        <v>#REF!</v>
      </c>
      <c r="H135" s="26" t="e">
        <f>IF(#REF!="","",((F135-#REF!)/#REF!)*100)</f>
        <v>#REF!</v>
      </c>
    </row>
    <row r="136" spans="1:8" s="27" customFormat="1" ht="14.1" customHeight="1">
      <c r="A136" s="28" t="s">
        <v>321</v>
      </c>
      <c r="B136" s="28" t="s">
        <v>336</v>
      </c>
      <c r="C136" s="29" t="s">
        <v>337</v>
      </c>
      <c r="D136" s="21"/>
      <c r="E136" s="21" t="s">
        <v>280</v>
      </c>
      <c r="F136" s="30">
        <v>399000</v>
      </c>
      <c r="G136" s="25" t="e">
        <f>IF(#REF!="","",F136-#REF!)</f>
        <v>#REF!</v>
      </c>
      <c r="H136" s="26" t="e">
        <f>IF(#REF!="","",((F136-#REF!)/#REF!)*100)</f>
        <v>#REF!</v>
      </c>
    </row>
    <row r="137" spans="1:8" s="27" customFormat="1" ht="14.1" customHeight="1">
      <c r="A137" s="151" t="s">
        <v>338</v>
      </c>
      <c r="B137" s="28" t="s">
        <v>339</v>
      </c>
      <c r="C137" s="29" t="s">
        <v>340</v>
      </c>
      <c r="D137" s="21"/>
      <c r="E137" s="21" t="s">
        <v>341</v>
      </c>
      <c r="F137" s="43">
        <v>301.60000000000002</v>
      </c>
      <c r="G137" s="25" t="e">
        <f>IF(#REF!="","",F137-#REF!)</f>
        <v>#REF!</v>
      </c>
      <c r="H137" s="26" t="e">
        <f>IF(#REF!="","",((F137-#REF!)/#REF!)*100)</f>
        <v>#REF!</v>
      </c>
    </row>
    <row r="138" spans="1:8" s="27" customFormat="1" ht="14.1" customHeight="1">
      <c r="A138" s="151" t="s">
        <v>338</v>
      </c>
      <c r="B138" s="18" t="s">
        <v>342</v>
      </c>
      <c r="C138" s="19" t="s">
        <v>343</v>
      </c>
      <c r="D138" s="20"/>
      <c r="E138" s="20" t="s">
        <v>95</v>
      </c>
      <c r="F138" s="45">
        <v>990000</v>
      </c>
      <c r="G138" s="25" t="e">
        <f>IF(#REF!="","",F138-#REF!)</f>
        <v>#REF!</v>
      </c>
      <c r="H138" s="26" t="e">
        <f>IF(#REF!="","",((F138-#REF!)/#REF!)*100)</f>
        <v>#REF!</v>
      </c>
    </row>
    <row r="139" spans="1:8" s="27" customFormat="1" ht="14.1" customHeight="1">
      <c r="A139" s="151" t="s">
        <v>338</v>
      </c>
      <c r="B139" s="18" t="s">
        <v>344</v>
      </c>
      <c r="C139" s="19" t="s">
        <v>345</v>
      </c>
      <c r="D139" s="20"/>
      <c r="E139" s="20" t="s">
        <v>95</v>
      </c>
      <c r="F139" s="45">
        <v>895000</v>
      </c>
      <c r="G139" s="25" t="e">
        <f>IF(#REF!="","",F139-#REF!)</f>
        <v>#REF!</v>
      </c>
      <c r="H139" s="26" t="e">
        <f>IF(#REF!="","",((F139-#REF!)/#REF!)*100)</f>
        <v>#REF!</v>
      </c>
    </row>
    <row r="140" spans="1:8" s="27" customFormat="1" ht="14.1" customHeight="1">
      <c r="A140" s="151" t="s">
        <v>338</v>
      </c>
      <c r="B140" s="18" t="s">
        <v>346</v>
      </c>
      <c r="C140" s="19" t="s">
        <v>347</v>
      </c>
      <c r="D140" s="20"/>
      <c r="E140" s="20" t="s">
        <v>95</v>
      </c>
      <c r="F140" s="22">
        <v>1100000</v>
      </c>
      <c r="G140" s="25" t="e">
        <f>IF(#REF!="","",F140-#REF!)</f>
        <v>#REF!</v>
      </c>
      <c r="H140" s="26" t="e">
        <f>IF(#REF!="","",((F140-#REF!)/#REF!)*100)</f>
        <v>#REF!</v>
      </c>
    </row>
    <row r="141" spans="1:8" s="27" customFormat="1" ht="14.1" customHeight="1">
      <c r="A141" s="151" t="s">
        <v>338</v>
      </c>
      <c r="B141" s="18" t="s">
        <v>348</v>
      </c>
      <c r="C141" s="19" t="s">
        <v>349</v>
      </c>
      <c r="D141" s="20"/>
      <c r="E141" s="20" t="s">
        <v>95</v>
      </c>
      <c r="F141" s="22">
        <v>1020000</v>
      </c>
      <c r="G141" s="25" t="e">
        <f>IF(#REF!="","",F141-#REF!)</f>
        <v>#REF!</v>
      </c>
      <c r="H141" s="26" t="e">
        <f>IF(#REF!="","",((F141-#REF!)/#REF!)*100)</f>
        <v>#REF!</v>
      </c>
    </row>
    <row r="142" spans="1:8" s="27" customFormat="1" ht="14.1" customHeight="1">
      <c r="A142" s="151" t="s">
        <v>338</v>
      </c>
      <c r="B142" s="18" t="s">
        <v>350</v>
      </c>
      <c r="C142" s="19" t="s">
        <v>351</v>
      </c>
      <c r="D142" s="20"/>
      <c r="E142" s="20" t="s">
        <v>95</v>
      </c>
      <c r="F142" s="22">
        <v>635000</v>
      </c>
      <c r="G142" s="25" t="e">
        <f>IF(#REF!="","",F142-#REF!)</f>
        <v>#REF!</v>
      </c>
      <c r="H142" s="26" t="e">
        <f>IF(#REF!="","",((F142-#REF!)/#REF!)*100)</f>
        <v>#REF!</v>
      </c>
    </row>
    <row r="143" spans="1:8" s="27" customFormat="1" ht="14.1" customHeight="1">
      <c r="A143" s="151" t="s">
        <v>338</v>
      </c>
      <c r="B143" s="28" t="s">
        <v>352</v>
      </c>
      <c r="C143" s="19" t="s">
        <v>353</v>
      </c>
      <c r="D143" s="20"/>
      <c r="E143" s="20" t="s">
        <v>95</v>
      </c>
      <c r="F143" s="22">
        <v>655000</v>
      </c>
      <c r="G143" s="25" t="e">
        <f>IF(#REF!="","",F143-#REF!)</f>
        <v>#REF!</v>
      </c>
      <c r="H143" s="26" t="e">
        <f>IF(#REF!="","",((F143-#REF!)/#REF!)*100)</f>
        <v>#REF!</v>
      </c>
    </row>
    <row r="144" spans="1:8" s="27" customFormat="1" ht="14.1" customHeight="1">
      <c r="A144" s="151" t="s">
        <v>338</v>
      </c>
      <c r="B144" s="18" t="s">
        <v>354</v>
      </c>
      <c r="C144" s="19" t="s">
        <v>355</v>
      </c>
      <c r="D144" s="20"/>
      <c r="E144" s="20" t="s">
        <v>95</v>
      </c>
      <c r="F144" s="22">
        <v>2095000</v>
      </c>
      <c r="G144" s="25" t="e">
        <f>IF(#REF!="","",F144-#REF!)</f>
        <v>#REF!</v>
      </c>
      <c r="H144" s="26" t="e">
        <f>IF(#REF!="","",((F144-#REF!)/#REF!)*100)</f>
        <v>#REF!</v>
      </c>
    </row>
    <row r="145" spans="1:8" s="27" customFormat="1" ht="14.1" customHeight="1">
      <c r="A145" s="151" t="s">
        <v>338</v>
      </c>
      <c r="B145" s="18" t="s">
        <v>356</v>
      </c>
      <c r="C145" s="19" t="s">
        <v>357</v>
      </c>
      <c r="D145" s="20"/>
      <c r="E145" s="20" t="s">
        <v>95</v>
      </c>
      <c r="F145" s="22">
        <v>902000</v>
      </c>
      <c r="G145" s="25" t="e">
        <f>IF(#REF!="","",F145-#REF!)</f>
        <v>#REF!</v>
      </c>
      <c r="H145" s="26" t="e">
        <f>IF(#REF!="","",((F145-#REF!)/#REF!)*100)</f>
        <v>#REF!</v>
      </c>
    </row>
    <row r="146" spans="1:8" s="27" customFormat="1" ht="14.1" customHeight="1">
      <c r="A146" s="151" t="s">
        <v>338</v>
      </c>
      <c r="B146" s="28" t="s">
        <v>358</v>
      </c>
      <c r="C146" s="19" t="s">
        <v>359</v>
      </c>
      <c r="D146" s="20"/>
      <c r="E146" s="20" t="s">
        <v>95</v>
      </c>
      <c r="F146" s="33">
        <v>758000</v>
      </c>
      <c r="G146" s="25" t="e">
        <f>IF(#REF!="","",F146-#REF!)</f>
        <v>#REF!</v>
      </c>
      <c r="H146" s="26" t="e">
        <f>IF(#REF!="","",((F146-#REF!)/#REF!)*100)</f>
        <v>#REF!</v>
      </c>
    </row>
    <row r="147" spans="1:8" s="27" customFormat="1" ht="14.1" customHeight="1">
      <c r="A147" s="151" t="s">
        <v>338</v>
      </c>
      <c r="B147" s="18" t="s">
        <v>360</v>
      </c>
      <c r="C147" s="19" t="s">
        <v>361</v>
      </c>
      <c r="D147" s="20"/>
      <c r="E147" s="20" t="s">
        <v>91</v>
      </c>
      <c r="F147" s="22">
        <v>1180000</v>
      </c>
      <c r="G147" s="25" t="e">
        <f>IF(#REF!="","",F147-#REF!)</f>
        <v>#REF!</v>
      </c>
      <c r="H147" s="26" t="e">
        <f>IF(#REF!="","",((F147-#REF!)/#REF!)*100)</f>
        <v>#REF!</v>
      </c>
    </row>
    <row r="148" spans="1:8" s="27" customFormat="1" ht="14.1" customHeight="1">
      <c r="A148" s="151" t="s">
        <v>338</v>
      </c>
      <c r="B148" s="28" t="s">
        <v>362</v>
      </c>
      <c r="C148" s="29" t="s">
        <v>361</v>
      </c>
      <c r="D148" s="21"/>
      <c r="E148" s="20" t="s">
        <v>95</v>
      </c>
      <c r="F148" s="45">
        <v>1140000</v>
      </c>
      <c r="G148" s="25" t="e">
        <f>IF(#REF!="","",F148-#REF!)</f>
        <v>#REF!</v>
      </c>
      <c r="H148" s="26" t="e">
        <f>IF(#REF!="","",((F148-#REF!)/#REF!)*100)</f>
        <v>#REF!</v>
      </c>
    </row>
    <row r="149" spans="1:8" s="27" customFormat="1" ht="14.1" customHeight="1">
      <c r="A149" s="151" t="s">
        <v>338</v>
      </c>
      <c r="B149" s="18" t="s">
        <v>363</v>
      </c>
      <c r="C149" s="19" t="s">
        <v>364</v>
      </c>
      <c r="D149" s="20"/>
      <c r="E149" s="20" t="s">
        <v>95</v>
      </c>
      <c r="F149" s="45">
        <v>1600000</v>
      </c>
      <c r="G149" s="25" t="e">
        <f>IF(#REF!="","",F149-#REF!)</f>
        <v>#REF!</v>
      </c>
      <c r="H149" s="26" t="e">
        <f>IF(#REF!="","",((F149-#REF!)/#REF!)*100)</f>
        <v>#REF!</v>
      </c>
    </row>
    <row r="150" spans="1:8" s="27" customFormat="1" ht="14.1" customHeight="1">
      <c r="A150" s="151" t="s">
        <v>338</v>
      </c>
      <c r="B150" s="18" t="s">
        <v>365</v>
      </c>
      <c r="C150" s="19" t="s">
        <v>366</v>
      </c>
      <c r="D150" s="20"/>
      <c r="E150" s="20" t="s">
        <v>95</v>
      </c>
      <c r="F150" s="45">
        <v>2100000</v>
      </c>
      <c r="G150" s="25" t="e">
        <f>IF(#REF!="","",F150-#REF!)</f>
        <v>#REF!</v>
      </c>
      <c r="H150" s="26" t="e">
        <f>IF(#REF!="","",((F150-#REF!)/#REF!)*100)</f>
        <v>#REF!</v>
      </c>
    </row>
    <row r="151" spans="1:8" s="27" customFormat="1" ht="14.1" customHeight="1">
      <c r="A151" s="151" t="s">
        <v>338</v>
      </c>
      <c r="B151" s="18" t="s">
        <v>367</v>
      </c>
      <c r="C151" s="19" t="s">
        <v>366</v>
      </c>
      <c r="D151" s="20"/>
      <c r="E151" s="20" t="s">
        <v>95</v>
      </c>
      <c r="F151" s="45">
        <v>1410000</v>
      </c>
      <c r="G151" s="25" t="e">
        <f>IF(#REF!="","",F151-#REF!)</f>
        <v>#REF!</v>
      </c>
      <c r="H151" s="26" t="e">
        <f>IF(#REF!="","",((F151-#REF!)/#REF!)*100)</f>
        <v>#REF!</v>
      </c>
    </row>
    <row r="152" spans="1:8" s="27" customFormat="1" ht="14.1" customHeight="1">
      <c r="A152" s="151" t="s">
        <v>338</v>
      </c>
      <c r="B152" s="28" t="s">
        <v>368</v>
      </c>
      <c r="C152" s="29" t="s">
        <v>369</v>
      </c>
      <c r="D152" s="21"/>
      <c r="E152" s="20" t="s">
        <v>95</v>
      </c>
      <c r="F152" s="22">
        <v>2710000</v>
      </c>
      <c r="G152" s="25" t="e">
        <f>IF(#REF!="","",F152-#REF!)</f>
        <v>#REF!</v>
      </c>
      <c r="H152" s="26" t="e">
        <f>IF(#REF!="","",((F152-#REF!)/#REF!)*100)</f>
        <v>#REF!</v>
      </c>
    </row>
    <row r="153" spans="1:8" s="27" customFormat="1" ht="14.1" customHeight="1">
      <c r="A153" s="151" t="s">
        <v>338</v>
      </c>
      <c r="B153" s="28" t="s">
        <v>370</v>
      </c>
      <c r="C153" s="46" t="s">
        <v>371</v>
      </c>
      <c r="D153" s="21"/>
      <c r="E153" s="21" t="s">
        <v>16</v>
      </c>
      <c r="F153" s="45">
        <v>2470</v>
      </c>
      <c r="G153" s="25" t="e">
        <f>IF(#REF!="","",F153-#REF!)</f>
        <v>#REF!</v>
      </c>
      <c r="H153" s="26" t="e">
        <f>IF(#REF!="","",((F153-#REF!)/#REF!)*100)</f>
        <v>#REF!</v>
      </c>
    </row>
    <row r="154" spans="1:8" s="27" customFormat="1" ht="14.1" customHeight="1">
      <c r="A154" s="151" t="s">
        <v>338</v>
      </c>
      <c r="B154" s="18" t="s">
        <v>372</v>
      </c>
      <c r="C154" s="29" t="s">
        <v>373</v>
      </c>
      <c r="D154" s="21"/>
      <c r="E154" s="20" t="s">
        <v>95</v>
      </c>
      <c r="F154" s="45">
        <v>1550000</v>
      </c>
      <c r="G154" s="25" t="e">
        <f>IF(#REF!="","",F154-#REF!)</f>
        <v>#REF!</v>
      </c>
      <c r="H154" s="26" t="e">
        <f>IF(#REF!="","",((F154-#REF!)/#REF!)*100)</f>
        <v>#REF!</v>
      </c>
    </row>
    <row r="155" spans="1:8" s="27" customFormat="1" ht="14.1" customHeight="1">
      <c r="A155" s="151" t="s">
        <v>338</v>
      </c>
      <c r="B155" s="18" t="s">
        <v>374</v>
      </c>
      <c r="C155" s="19" t="s">
        <v>375</v>
      </c>
      <c r="D155" s="20"/>
      <c r="E155" s="21" t="s">
        <v>205</v>
      </c>
      <c r="F155" s="30">
        <v>29160</v>
      </c>
      <c r="G155" s="25" t="e">
        <f>IF(#REF!="","",F155-#REF!)</f>
        <v>#REF!</v>
      </c>
      <c r="H155" s="26" t="e">
        <f>IF(#REF!="","",((F155-#REF!)/#REF!)*100)</f>
        <v>#REF!</v>
      </c>
    </row>
    <row r="156" spans="1:8" s="27" customFormat="1" ht="14.1" customHeight="1">
      <c r="A156" s="151" t="s">
        <v>338</v>
      </c>
      <c r="B156" s="18" t="s">
        <v>376</v>
      </c>
      <c r="C156" s="19" t="s">
        <v>377</v>
      </c>
      <c r="D156" s="20"/>
      <c r="E156" s="21" t="s">
        <v>205</v>
      </c>
      <c r="F156" s="30">
        <v>8280</v>
      </c>
      <c r="G156" s="25" t="e">
        <f>IF(#REF!="","",F156-#REF!)</f>
        <v>#REF!</v>
      </c>
      <c r="H156" s="26" t="e">
        <f>IF(#REF!="","",((F156-#REF!)/#REF!)*100)</f>
        <v>#REF!</v>
      </c>
    </row>
    <row r="157" spans="1:8" s="27" customFormat="1" ht="14.1" customHeight="1">
      <c r="A157" s="151" t="s">
        <v>338</v>
      </c>
      <c r="B157" s="18" t="s">
        <v>378</v>
      </c>
      <c r="C157" s="19" t="s">
        <v>379</v>
      </c>
      <c r="D157" s="20"/>
      <c r="E157" s="20" t="s">
        <v>16</v>
      </c>
      <c r="F157" s="30">
        <v>2200</v>
      </c>
      <c r="G157" s="25" t="e">
        <f>IF(#REF!="","",F157-#REF!)</f>
        <v>#REF!</v>
      </c>
      <c r="H157" s="26" t="e">
        <f>IF(#REF!="","",((F157-#REF!)/#REF!)*100)</f>
        <v>#REF!</v>
      </c>
    </row>
    <row r="158" spans="1:8" s="27" customFormat="1" ht="14.1" customHeight="1">
      <c r="A158" s="151" t="s">
        <v>338</v>
      </c>
      <c r="B158" s="18" t="s">
        <v>380</v>
      </c>
      <c r="C158" s="19" t="s">
        <v>381</v>
      </c>
      <c r="D158" s="20"/>
      <c r="E158" s="20" t="s">
        <v>95</v>
      </c>
      <c r="F158" s="30">
        <v>1940000</v>
      </c>
      <c r="G158" s="25" t="e">
        <f>IF(#REF!="","",F158-#REF!)</f>
        <v>#REF!</v>
      </c>
      <c r="H158" s="26" t="e">
        <f>IF(#REF!="","",((F158-#REF!)/#REF!)*100)</f>
        <v>#REF!</v>
      </c>
    </row>
    <row r="159" spans="1:8" s="27" customFormat="1" ht="14.1" customHeight="1">
      <c r="A159" s="151" t="s">
        <v>338</v>
      </c>
      <c r="B159" s="18" t="s">
        <v>382</v>
      </c>
      <c r="C159" s="19" t="s">
        <v>383</v>
      </c>
      <c r="D159" s="20"/>
      <c r="E159" s="20" t="s">
        <v>95</v>
      </c>
      <c r="F159" s="30">
        <v>1900000</v>
      </c>
      <c r="G159" s="25" t="e">
        <f>IF(#REF!="","",F159-#REF!)</f>
        <v>#REF!</v>
      </c>
      <c r="H159" s="26" t="e">
        <f>IF(#REF!="","",((F159-#REF!)/#REF!)*100)</f>
        <v>#REF!</v>
      </c>
    </row>
    <row r="160" spans="1:8" s="27" customFormat="1" ht="14.1" customHeight="1">
      <c r="A160" s="151" t="s">
        <v>338</v>
      </c>
      <c r="B160" s="18" t="s">
        <v>384</v>
      </c>
      <c r="C160" s="19" t="s">
        <v>385</v>
      </c>
      <c r="D160" s="20"/>
      <c r="E160" s="21" t="s">
        <v>42</v>
      </c>
      <c r="F160" s="30">
        <v>92900</v>
      </c>
      <c r="G160" s="25" t="e">
        <f>IF(#REF!="","",F160-#REF!)</f>
        <v>#REF!</v>
      </c>
      <c r="H160" s="26" t="e">
        <f>IF(#REF!="","",((F160-#REF!)/#REF!)*100)</f>
        <v>#REF!</v>
      </c>
    </row>
    <row r="161" spans="1:8" s="27" customFormat="1" ht="14.1" customHeight="1">
      <c r="A161" s="151" t="s">
        <v>338</v>
      </c>
      <c r="B161" s="18" t="s">
        <v>386</v>
      </c>
      <c r="C161" s="29" t="s">
        <v>387</v>
      </c>
      <c r="D161" s="21"/>
      <c r="E161" s="21" t="s">
        <v>68</v>
      </c>
      <c r="F161" s="30">
        <v>72800</v>
      </c>
      <c r="G161" s="25" t="e">
        <f>IF(#REF!="","",F161-#REF!)</f>
        <v>#REF!</v>
      </c>
      <c r="H161" s="26" t="e">
        <f>IF(#REF!="","",((F161-#REF!)/#REF!)*100)</f>
        <v>#REF!</v>
      </c>
    </row>
    <row r="162" spans="1:8" s="27" customFormat="1" ht="14.1" customHeight="1">
      <c r="A162" s="151" t="s">
        <v>338</v>
      </c>
      <c r="B162" s="18" t="s">
        <v>388</v>
      </c>
      <c r="C162" s="19" t="s">
        <v>389</v>
      </c>
      <c r="D162" s="20"/>
      <c r="E162" s="21" t="s">
        <v>42</v>
      </c>
      <c r="F162" s="22">
        <v>120000</v>
      </c>
      <c r="G162" s="25" t="e">
        <f>IF(#REF!="","",F162-#REF!)</f>
        <v>#REF!</v>
      </c>
      <c r="H162" s="26" t="e">
        <f>IF(#REF!="","",((F162-#REF!)/#REF!)*100)</f>
        <v>#REF!</v>
      </c>
    </row>
    <row r="163" spans="1:8" s="27" customFormat="1" ht="14.1" customHeight="1">
      <c r="A163" s="18" t="s">
        <v>390</v>
      </c>
      <c r="B163" s="18" t="s">
        <v>391</v>
      </c>
      <c r="C163" s="19" t="s">
        <v>392</v>
      </c>
      <c r="D163" s="20"/>
      <c r="E163" s="21" t="s">
        <v>220</v>
      </c>
      <c r="F163" s="22">
        <v>12000</v>
      </c>
      <c r="G163" s="25" t="e">
        <f>IF(#REF!="","",F163-#REF!)</f>
        <v>#REF!</v>
      </c>
      <c r="H163" s="26" t="e">
        <f>IF(#REF!="","",((F163-#REF!)/#REF!)*100)</f>
        <v>#REF!</v>
      </c>
    </row>
    <row r="164" spans="1:8" s="27" customFormat="1" ht="14.1" customHeight="1">
      <c r="A164" s="18" t="s">
        <v>390</v>
      </c>
      <c r="B164" s="18" t="s">
        <v>393</v>
      </c>
      <c r="C164" s="19" t="s">
        <v>394</v>
      </c>
      <c r="D164" s="20"/>
      <c r="E164" s="21" t="s">
        <v>220</v>
      </c>
      <c r="F164" s="30">
        <v>20000</v>
      </c>
      <c r="G164" s="25" t="e">
        <f>IF(#REF!="","",F164-#REF!)</f>
        <v>#REF!</v>
      </c>
      <c r="H164" s="26" t="e">
        <f>IF(#REF!="","",((F164-#REF!)/#REF!)*100)</f>
        <v>#REF!</v>
      </c>
    </row>
    <row r="165" spans="1:8" s="27" customFormat="1" ht="14.1" customHeight="1">
      <c r="A165" s="18" t="s">
        <v>390</v>
      </c>
      <c r="B165" s="18" t="s">
        <v>395</v>
      </c>
      <c r="C165" s="19" t="s">
        <v>396</v>
      </c>
      <c r="D165" s="20"/>
      <c r="E165" s="21" t="s">
        <v>220</v>
      </c>
      <c r="F165" s="30">
        <v>70000</v>
      </c>
      <c r="G165" s="25" t="e">
        <f>IF(#REF!="","",F165-#REF!)</f>
        <v>#REF!</v>
      </c>
      <c r="H165" s="26" t="e">
        <f>IF(#REF!="","",((F165-#REF!)/#REF!)*100)</f>
        <v>#REF!</v>
      </c>
    </row>
    <row r="166" spans="1:8" s="27" customFormat="1" ht="14.1" customHeight="1">
      <c r="A166" s="18" t="s">
        <v>390</v>
      </c>
      <c r="B166" s="18" t="s">
        <v>397</v>
      </c>
      <c r="C166" s="19" t="s">
        <v>398</v>
      </c>
      <c r="D166" s="20"/>
      <c r="E166" s="21" t="s">
        <v>220</v>
      </c>
      <c r="F166" s="30">
        <v>12000</v>
      </c>
      <c r="G166" s="25" t="e">
        <f>IF(#REF!="","",F166-#REF!)</f>
        <v>#REF!</v>
      </c>
      <c r="H166" s="26" t="e">
        <f>IF(#REF!="","",((F166-#REF!)/#REF!)*100)</f>
        <v>#REF!</v>
      </c>
    </row>
    <row r="167" spans="1:8" s="27" customFormat="1" ht="14.1" customHeight="1">
      <c r="A167" s="18" t="s">
        <v>390</v>
      </c>
      <c r="B167" s="18" t="s">
        <v>399</v>
      </c>
      <c r="C167" s="19" t="s">
        <v>400</v>
      </c>
      <c r="D167" s="20"/>
      <c r="E167" s="21" t="s">
        <v>401</v>
      </c>
      <c r="F167" s="30">
        <v>32000</v>
      </c>
      <c r="G167" s="25" t="e">
        <f>IF(#REF!="","",F167-#REF!)</f>
        <v>#REF!</v>
      </c>
      <c r="H167" s="26" t="e">
        <f>IF(#REF!="","",((F167-#REF!)/#REF!)*100)</f>
        <v>#REF!</v>
      </c>
    </row>
    <row r="168" spans="1:8" s="27" customFormat="1" ht="14.1" customHeight="1">
      <c r="A168" s="18" t="s">
        <v>390</v>
      </c>
      <c r="B168" s="28" t="s">
        <v>402</v>
      </c>
      <c r="C168" s="19" t="s">
        <v>403</v>
      </c>
      <c r="D168" s="20"/>
      <c r="E168" s="21" t="s">
        <v>401</v>
      </c>
      <c r="F168" s="30">
        <v>25000</v>
      </c>
      <c r="G168" s="25" t="e">
        <f>IF(#REF!="","",F168-#REF!)</f>
        <v>#REF!</v>
      </c>
      <c r="H168" s="26" t="e">
        <f>IF(#REF!="","",((F168-#REF!)/#REF!)*100)</f>
        <v>#REF!</v>
      </c>
    </row>
    <row r="169" spans="1:8" s="27" customFormat="1" ht="14.1" customHeight="1">
      <c r="A169" s="18" t="s">
        <v>390</v>
      </c>
      <c r="B169" s="18" t="s">
        <v>404</v>
      </c>
      <c r="C169" s="19" t="s">
        <v>405</v>
      </c>
      <c r="D169" s="20"/>
      <c r="E169" s="21" t="s">
        <v>401</v>
      </c>
      <c r="F169" s="30">
        <v>11000</v>
      </c>
      <c r="G169" s="25" t="e">
        <f>IF(#REF!="","",F169-#REF!)</f>
        <v>#REF!</v>
      </c>
      <c r="H169" s="26" t="e">
        <f>IF(#REF!="","",((F169-#REF!)/#REF!)*100)</f>
        <v>#REF!</v>
      </c>
    </row>
    <row r="170" spans="1:8" s="27" customFormat="1" ht="14.1" customHeight="1">
      <c r="A170" s="18" t="s">
        <v>390</v>
      </c>
      <c r="B170" s="18" t="s">
        <v>406</v>
      </c>
      <c r="C170" s="19" t="s">
        <v>407</v>
      </c>
      <c r="D170" s="20"/>
      <c r="E170" s="21" t="s">
        <v>220</v>
      </c>
      <c r="F170" s="30">
        <v>18000</v>
      </c>
      <c r="G170" s="25" t="e">
        <f>IF(#REF!="","",F170-#REF!)</f>
        <v>#REF!</v>
      </c>
      <c r="H170" s="26" t="e">
        <f>IF(#REF!="","",((F170-#REF!)/#REF!)*100)</f>
        <v>#REF!</v>
      </c>
    </row>
    <row r="171" spans="1:8" s="27" customFormat="1" ht="14.1" customHeight="1">
      <c r="A171" s="18" t="s">
        <v>390</v>
      </c>
      <c r="B171" s="18" t="s">
        <v>408</v>
      </c>
      <c r="C171" s="29" t="s">
        <v>409</v>
      </c>
      <c r="D171" s="21"/>
      <c r="E171" s="21" t="s">
        <v>220</v>
      </c>
      <c r="F171" s="30">
        <v>25000</v>
      </c>
      <c r="G171" s="25" t="e">
        <f>IF(#REF!="","",F171-#REF!)</f>
        <v>#REF!</v>
      </c>
      <c r="H171" s="26" t="e">
        <f>IF(#REF!="","",((F171-#REF!)/#REF!)*100)</f>
        <v>#REF!</v>
      </c>
    </row>
    <row r="172" spans="1:8" s="27" customFormat="1" ht="14.1" customHeight="1">
      <c r="A172" s="18" t="s">
        <v>390</v>
      </c>
      <c r="B172" s="28" t="s">
        <v>410</v>
      </c>
      <c r="C172" s="29" t="s">
        <v>411</v>
      </c>
      <c r="D172" s="21"/>
      <c r="E172" s="21" t="s">
        <v>401</v>
      </c>
      <c r="F172" s="30">
        <v>450000</v>
      </c>
      <c r="G172" s="25" t="e">
        <f>IF(#REF!="","",F172-#REF!)</f>
        <v>#REF!</v>
      </c>
      <c r="H172" s="26" t="e">
        <f>IF(#REF!="","",((F172-#REF!)/#REF!)*100)</f>
        <v>#REF!</v>
      </c>
    </row>
    <row r="173" spans="1:8" s="27" customFormat="1" ht="14.1" customHeight="1">
      <c r="A173" s="18" t="s">
        <v>390</v>
      </c>
      <c r="B173" s="18" t="s">
        <v>412</v>
      </c>
      <c r="C173" s="19" t="s">
        <v>413</v>
      </c>
      <c r="D173" s="20"/>
      <c r="E173" s="21" t="s">
        <v>341</v>
      </c>
      <c r="F173" s="30">
        <v>470</v>
      </c>
      <c r="G173" s="25" t="e">
        <f>IF(#REF!="","",F173-#REF!)</f>
        <v>#REF!</v>
      </c>
      <c r="H173" s="26" t="e">
        <f>IF(#REF!="","",((F173-#REF!)/#REF!)*100)</f>
        <v>#REF!</v>
      </c>
    </row>
    <row r="174" spans="1:8" s="27" customFormat="1" ht="14.1" customHeight="1">
      <c r="A174" s="18" t="s">
        <v>390</v>
      </c>
      <c r="B174" s="18" t="s">
        <v>414</v>
      </c>
      <c r="C174" s="19" t="s">
        <v>415</v>
      </c>
      <c r="D174" s="20"/>
      <c r="E174" s="21" t="s">
        <v>341</v>
      </c>
      <c r="F174" s="30">
        <v>470</v>
      </c>
      <c r="G174" s="25" t="e">
        <f>IF(#REF!="","",F174-#REF!)</f>
        <v>#REF!</v>
      </c>
      <c r="H174" s="26" t="e">
        <f>IF(#REF!="","",((F174-#REF!)/#REF!)*100)</f>
        <v>#REF!</v>
      </c>
    </row>
    <row r="175" spans="1:8" s="27" customFormat="1" ht="14.1" customHeight="1">
      <c r="A175" s="18" t="s">
        <v>390</v>
      </c>
      <c r="B175" s="18" t="s">
        <v>416</v>
      </c>
      <c r="C175" s="19" t="s">
        <v>417</v>
      </c>
      <c r="D175" s="20"/>
      <c r="E175" s="21" t="s">
        <v>418</v>
      </c>
      <c r="F175" s="30">
        <v>11500</v>
      </c>
      <c r="G175" s="25" t="e">
        <f>IF(#REF!="","",F175-#REF!)</f>
        <v>#REF!</v>
      </c>
      <c r="H175" s="26" t="e">
        <f>IF(#REF!="","",((F175-#REF!)/#REF!)*100)</f>
        <v>#REF!</v>
      </c>
    </row>
    <row r="176" spans="1:8" s="27" customFormat="1" ht="14.1" customHeight="1">
      <c r="A176" s="18" t="s">
        <v>390</v>
      </c>
      <c r="B176" s="18" t="s">
        <v>419</v>
      </c>
      <c r="C176" s="19" t="s">
        <v>420</v>
      </c>
      <c r="D176" s="20"/>
      <c r="E176" s="20" t="s">
        <v>16</v>
      </c>
      <c r="F176" s="30">
        <v>11500</v>
      </c>
      <c r="G176" s="25" t="e">
        <f>IF(#REF!="","",F176-#REF!)</f>
        <v>#REF!</v>
      </c>
      <c r="H176" s="26" t="e">
        <f>IF(#REF!="","",((F176-#REF!)/#REF!)*100)</f>
        <v>#REF!</v>
      </c>
    </row>
    <row r="177" spans="1:8" s="27" customFormat="1" ht="14.1" customHeight="1">
      <c r="A177" s="28" t="s">
        <v>421</v>
      </c>
      <c r="B177" s="18" t="s">
        <v>422</v>
      </c>
      <c r="C177" s="19" t="s">
        <v>423</v>
      </c>
      <c r="D177" s="20"/>
      <c r="E177" s="20" t="s">
        <v>16</v>
      </c>
      <c r="F177" s="30">
        <v>18100</v>
      </c>
      <c r="G177" s="25" t="e">
        <f>IF(#REF!="","",F177-#REF!)</f>
        <v>#REF!</v>
      </c>
      <c r="H177" s="26" t="e">
        <f>IF(#REF!="","",((F177-#REF!)/#REF!)*100)</f>
        <v>#REF!</v>
      </c>
    </row>
    <row r="178" spans="1:8" s="27" customFormat="1" ht="14.1" customHeight="1">
      <c r="A178" s="28" t="s">
        <v>421</v>
      </c>
      <c r="B178" s="18" t="s">
        <v>424</v>
      </c>
      <c r="C178" s="19" t="s">
        <v>425</v>
      </c>
      <c r="D178" s="20"/>
      <c r="E178" s="20" t="s">
        <v>16</v>
      </c>
      <c r="F178" s="30">
        <v>9750</v>
      </c>
      <c r="G178" s="25" t="e">
        <f>IF(#REF!="","",F178-#REF!)</f>
        <v>#REF!</v>
      </c>
      <c r="H178" s="26" t="e">
        <f>IF(#REF!="","",((F178-#REF!)/#REF!)*100)</f>
        <v>#REF!</v>
      </c>
    </row>
    <row r="179" spans="1:8" s="27" customFormat="1" ht="14.1" customHeight="1">
      <c r="A179" s="28" t="s">
        <v>421</v>
      </c>
      <c r="B179" s="18" t="s">
        <v>426</v>
      </c>
      <c r="C179" s="19" t="s">
        <v>427</v>
      </c>
      <c r="D179" s="20" t="s">
        <v>129</v>
      </c>
      <c r="E179" s="20" t="s">
        <v>114</v>
      </c>
      <c r="F179" s="30">
        <v>4354</v>
      </c>
      <c r="G179" s="25" t="e">
        <f>IF(#REF!="","",F179-#REF!)</f>
        <v>#REF!</v>
      </c>
      <c r="H179" s="26" t="e">
        <f>IF(#REF!="","",((F179-#REF!)/#REF!)*100)</f>
        <v>#REF!</v>
      </c>
    </row>
    <row r="180" spans="1:8" s="27" customFormat="1" ht="14.1" customHeight="1">
      <c r="A180" s="28" t="s">
        <v>421</v>
      </c>
      <c r="B180" s="18" t="s">
        <v>428</v>
      </c>
      <c r="C180" s="29" t="s">
        <v>429</v>
      </c>
      <c r="D180" s="21" t="s">
        <v>129</v>
      </c>
      <c r="E180" s="20" t="s">
        <v>114</v>
      </c>
      <c r="F180" s="30">
        <v>3638</v>
      </c>
      <c r="G180" s="25" t="e">
        <f>IF(#REF!="","",F180-#REF!)</f>
        <v>#REF!</v>
      </c>
      <c r="H180" s="26" t="e">
        <f>IF(#REF!="","",((F180-#REF!)/#REF!)*100)</f>
        <v>#REF!</v>
      </c>
    </row>
    <row r="181" spans="1:8" s="27" customFormat="1" ht="14.1" customHeight="1">
      <c r="A181" s="28" t="s">
        <v>421</v>
      </c>
      <c r="B181" s="18" t="s">
        <v>430</v>
      </c>
      <c r="C181" s="19" t="s">
        <v>431</v>
      </c>
      <c r="D181" s="20" t="s">
        <v>129</v>
      </c>
      <c r="E181" s="20" t="s">
        <v>16</v>
      </c>
      <c r="F181" s="30">
        <v>2170</v>
      </c>
      <c r="G181" s="25" t="e">
        <f>IF(#REF!="","",F181-#REF!)</f>
        <v>#REF!</v>
      </c>
      <c r="H181" s="26" t="e">
        <f>IF(#REF!="","",((F181-#REF!)/#REF!)*100)</f>
        <v>#REF!</v>
      </c>
    </row>
    <row r="182" spans="1:8" s="27" customFormat="1" ht="14.1" customHeight="1">
      <c r="A182" s="28" t="s">
        <v>421</v>
      </c>
      <c r="B182" s="18" t="s">
        <v>432</v>
      </c>
      <c r="C182" s="29" t="s">
        <v>433</v>
      </c>
      <c r="D182" s="21" t="s">
        <v>129</v>
      </c>
      <c r="E182" s="21" t="s">
        <v>16</v>
      </c>
      <c r="F182" s="30">
        <v>6520</v>
      </c>
      <c r="G182" s="25" t="e">
        <f>IF(#REF!="","",F182-#REF!)</f>
        <v>#REF!</v>
      </c>
      <c r="H182" s="26" t="e">
        <f>IF(#REF!="","",((F182-#REF!)/#REF!)*100)</f>
        <v>#REF!</v>
      </c>
    </row>
    <row r="183" spans="1:8" s="27" customFormat="1" ht="14.1" customHeight="1">
      <c r="A183" s="28" t="s">
        <v>421</v>
      </c>
      <c r="B183" s="18" t="s">
        <v>434</v>
      </c>
      <c r="C183" s="19" t="s">
        <v>435</v>
      </c>
      <c r="D183" s="20" t="s">
        <v>129</v>
      </c>
      <c r="E183" s="20" t="s">
        <v>114</v>
      </c>
      <c r="F183" s="30">
        <v>2170</v>
      </c>
      <c r="G183" s="25" t="e">
        <f>IF(#REF!="","",F183-#REF!)</f>
        <v>#REF!</v>
      </c>
      <c r="H183" s="26" t="e">
        <f>IF(#REF!="","",((F183-#REF!)/#REF!)*100)</f>
        <v>#REF!</v>
      </c>
    </row>
    <row r="184" spans="1:8" s="27" customFormat="1" ht="14.1" customHeight="1">
      <c r="A184" s="28" t="s">
        <v>421</v>
      </c>
      <c r="B184" s="28" t="s">
        <v>436</v>
      </c>
      <c r="C184" s="29" t="s">
        <v>437</v>
      </c>
      <c r="D184" s="21" t="s">
        <v>129</v>
      </c>
      <c r="E184" s="20" t="s">
        <v>16</v>
      </c>
      <c r="F184" s="30">
        <v>2510</v>
      </c>
      <c r="G184" s="25" t="e">
        <f>IF(#REF!="","",F184-#REF!)</f>
        <v>#REF!</v>
      </c>
      <c r="H184" s="26" t="e">
        <f>IF(#REF!="","",((F184-#REF!)/#REF!)*100)</f>
        <v>#REF!</v>
      </c>
    </row>
    <row r="185" spans="1:8" s="27" customFormat="1" ht="14.1" customHeight="1">
      <c r="A185" s="18" t="s">
        <v>438</v>
      </c>
      <c r="B185" s="18" t="s">
        <v>439</v>
      </c>
      <c r="C185" s="29" t="s">
        <v>440</v>
      </c>
      <c r="D185" s="21"/>
      <c r="E185" s="21" t="s">
        <v>441</v>
      </c>
      <c r="F185" s="30">
        <v>22140</v>
      </c>
      <c r="G185" s="25" t="e">
        <f>IF(#REF!="","",F185-#REF!)</f>
        <v>#REF!</v>
      </c>
      <c r="H185" s="26" t="e">
        <f>IF(#REF!="","",((F185-#REF!)/#REF!)*100)</f>
        <v>#REF!</v>
      </c>
    </row>
    <row r="186" spans="1:8" s="27" customFormat="1" ht="14.1" customHeight="1">
      <c r="A186" s="18" t="s">
        <v>438</v>
      </c>
      <c r="B186" s="18" t="s">
        <v>442</v>
      </c>
      <c r="C186" s="29" t="s">
        <v>443</v>
      </c>
      <c r="D186" s="21"/>
      <c r="E186" s="21" t="s">
        <v>441</v>
      </c>
      <c r="F186" s="30">
        <v>37230</v>
      </c>
      <c r="G186" s="25" t="e">
        <f>IF(#REF!="","",F186-#REF!)</f>
        <v>#REF!</v>
      </c>
      <c r="H186" s="26" t="e">
        <f>IF(#REF!="","",((F186-#REF!)/#REF!)*100)</f>
        <v>#REF!</v>
      </c>
    </row>
    <row r="187" spans="1:8" s="27" customFormat="1" ht="14.1" customHeight="1">
      <c r="A187" s="18" t="s">
        <v>438</v>
      </c>
      <c r="B187" s="18" t="s">
        <v>444</v>
      </c>
      <c r="C187" s="19" t="s">
        <v>445</v>
      </c>
      <c r="D187" s="20"/>
      <c r="E187" s="21" t="s">
        <v>441</v>
      </c>
      <c r="F187" s="30">
        <v>47560</v>
      </c>
      <c r="G187" s="25" t="e">
        <f>IF(#REF!="","",F187-#REF!)</f>
        <v>#REF!</v>
      </c>
      <c r="H187" s="26" t="e">
        <f>IF(#REF!="","",((F187-#REF!)/#REF!)*100)</f>
        <v>#REF!</v>
      </c>
    </row>
    <row r="188" spans="1:8" s="27" customFormat="1" ht="14.1" customHeight="1">
      <c r="A188" s="18" t="s">
        <v>438</v>
      </c>
      <c r="B188" s="18" t="s">
        <v>446</v>
      </c>
      <c r="C188" s="19" t="s">
        <v>447</v>
      </c>
      <c r="D188" s="20"/>
      <c r="E188" s="21" t="s">
        <v>441</v>
      </c>
      <c r="F188" s="33">
        <v>64360</v>
      </c>
      <c r="G188" s="25" t="e">
        <f>IF(#REF!="","",F188-#REF!)</f>
        <v>#REF!</v>
      </c>
      <c r="H188" s="26" t="e">
        <f>IF(#REF!="","",((F188-#REF!)/#REF!)*100)</f>
        <v>#REF!</v>
      </c>
    </row>
    <row r="189" spans="1:8" s="27" customFormat="1" ht="14.1" customHeight="1">
      <c r="A189" s="18" t="s">
        <v>438</v>
      </c>
      <c r="B189" s="28" t="s">
        <v>448</v>
      </c>
      <c r="C189" s="29" t="s">
        <v>449</v>
      </c>
      <c r="D189" s="21"/>
      <c r="E189" s="20" t="s">
        <v>95</v>
      </c>
      <c r="F189" s="30">
        <v>2400000</v>
      </c>
      <c r="G189" s="25" t="e">
        <f>IF(#REF!="","",F189-#REF!)</f>
        <v>#REF!</v>
      </c>
      <c r="H189" s="26" t="e">
        <f>IF(#REF!="","",((F189-#REF!)/#REF!)*100)</f>
        <v>#REF!</v>
      </c>
    </row>
    <row r="190" spans="1:8" s="27" customFormat="1" ht="14.1" customHeight="1">
      <c r="A190" s="18" t="s">
        <v>438</v>
      </c>
      <c r="B190" s="28" t="s">
        <v>450</v>
      </c>
      <c r="C190" s="29" t="s">
        <v>451</v>
      </c>
      <c r="D190" s="21"/>
      <c r="E190" s="20" t="s">
        <v>95</v>
      </c>
      <c r="F190" s="30">
        <v>1300000</v>
      </c>
      <c r="G190" s="25" t="e">
        <f>IF(#REF!="","",F190-#REF!)</f>
        <v>#REF!</v>
      </c>
      <c r="H190" s="26" t="e">
        <f>IF(#REF!="","",((F190-#REF!)/#REF!)*100)</f>
        <v>#REF!</v>
      </c>
    </row>
    <row r="191" spans="1:8" s="27" customFormat="1" ht="14.1" customHeight="1">
      <c r="A191" s="18" t="s">
        <v>438</v>
      </c>
      <c r="B191" s="18" t="s">
        <v>452</v>
      </c>
      <c r="C191" s="19" t="s">
        <v>453</v>
      </c>
      <c r="D191" s="20"/>
      <c r="E191" s="21" t="s">
        <v>441</v>
      </c>
      <c r="F191" s="30">
        <v>103100</v>
      </c>
      <c r="G191" s="25" t="e">
        <f>IF(#REF!="","",F191-#REF!)</f>
        <v>#REF!</v>
      </c>
      <c r="H191" s="26" t="e">
        <f>IF(#REF!="","",((F191-#REF!)/#REF!)*100)</f>
        <v>#REF!</v>
      </c>
    </row>
    <row r="192" spans="1:8" s="27" customFormat="1" ht="14.1" customHeight="1">
      <c r="A192" s="18" t="s">
        <v>438</v>
      </c>
      <c r="B192" s="18" t="s">
        <v>454</v>
      </c>
      <c r="C192" s="19" t="s">
        <v>455</v>
      </c>
      <c r="D192" s="20"/>
      <c r="E192" s="20" t="s">
        <v>95</v>
      </c>
      <c r="F192" s="30">
        <v>1700000</v>
      </c>
      <c r="G192" s="25" t="e">
        <f>IF(#REF!="","",F192-#REF!)</f>
        <v>#REF!</v>
      </c>
      <c r="H192" s="26" t="e">
        <f>IF(#REF!="","",((F192-#REF!)/#REF!)*100)</f>
        <v>#REF!</v>
      </c>
    </row>
    <row r="193" spans="1:8" s="27" customFormat="1" ht="14.1" customHeight="1">
      <c r="A193" s="18" t="s">
        <v>438</v>
      </c>
      <c r="B193" s="18" t="s">
        <v>456</v>
      </c>
      <c r="C193" s="19" t="s">
        <v>457</v>
      </c>
      <c r="D193" s="20"/>
      <c r="E193" s="20" t="s">
        <v>95</v>
      </c>
      <c r="F193" s="30">
        <v>520000</v>
      </c>
      <c r="G193" s="25" t="e">
        <f>IF(#REF!="","",F193-#REF!)</f>
        <v>#REF!</v>
      </c>
      <c r="H193" s="26" t="e">
        <f>IF(#REF!="","",((F193-#REF!)/#REF!)*100)</f>
        <v>#REF!</v>
      </c>
    </row>
    <row r="194" spans="1:8" s="27" customFormat="1" ht="14.1" customHeight="1">
      <c r="A194" s="18" t="s">
        <v>438</v>
      </c>
      <c r="B194" s="18" t="s">
        <v>458</v>
      </c>
      <c r="C194" s="19" t="s">
        <v>459</v>
      </c>
      <c r="D194" s="20"/>
      <c r="E194" s="20" t="s">
        <v>16</v>
      </c>
      <c r="F194" s="30">
        <v>6500</v>
      </c>
      <c r="G194" s="25" t="e">
        <f>IF(#REF!="","",F194-#REF!)</f>
        <v>#REF!</v>
      </c>
      <c r="H194" s="26" t="e">
        <f>IF(#REF!="","",((F194-#REF!)/#REF!)*100)</f>
        <v>#REF!</v>
      </c>
    </row>
    <row r="195" spans="1:8" s="27" customFormat="1" ht="14.1" customHeight="1">
      <c r="A195" s="18" t="s">
        <v>438</v>
      </c>
      <c r="B195" s="18" t="s">
        <v>460</v>
      </c>
      <c r="C195" s="19" t="s">
        <v>461</v>
      </c>
      <c r="D195" s="20"/>
      <c r="E195" s="20" t="s">
        <v>95</v>
      </c>
      <c r="F195" s="30">
        <v>1604400</v>
      </c>
      <c r="G195" s="25" t="e">
        <f>IF(#REF!="","",F195-#REF!)</f>
        <v>#REF!</v>
      </c>
      <c r="H195" s="26" t="e">
        <f>IF(#REF!="","",((F195-#REF!)/#REF!)*100)</f>
        <v>#REF!</v>
      </c>
    </row>
    <row r="196" spans="1:8" s="27" customFormat="1" ht="14.1" customHeight="1">
      <c r="A196" s="28" t="s">
        <v>462</v>
      </c>
      <c r="B196" s="28" t="s">
        <v>463</v>
      </c>
      <c r="C196" s="29" t="s">
        <v>464</v>
      </c>
      <c r="D196" s="21"/>
      <c r="E196" s="21" t="s">
        <v>65</v>
      </c>
      <c r="F196" s="22">
        <v>23500</v>
      </c>
      <c r="G196" s="25" t="e">
        <f>IF(#REF!="","",F196-#REF!)</f>
        <v>#REF!</v>
      </c>
      <c r="H196" s="26" t="e">
        <f>IF(#REF!="","",((F196-#REF!)/#REF!)*100)</f>
        <v>#REF!</v>
      </c>
    </row>
    <row r="197" spans="1:8" s="27" customFormat="1" ht="14.1" customHeight="1">
      <c r="A197" s="28" t="s">
        <v>462</v>
      </c>
      <c r="B197" s="18" t="s">
        <v>465</v>
      </c>
      <c r="C197" s="19" t="s">
        <v>466</v>
      </c>
      <c r="D197" s="21" t="s">
        <v>129</v>
      </c>
      <c r="E197" s="21" t="s">
        <v>280</v>
      </c>
      <c r="F197" s="30">
        <v>560000</v>
      </c>
      <c r="G197" s="25" t="e">
        <f>IF(#REF!="","",F197-#REF!)</f>
        <v>#REF!</v>
      </c>
      <c r="H197" s="26" t="e">
        <f>IF(#REF!="","",((F197-#REF!)/#REF!)*100)</f>
        <v>#REF!</v>
      </c>
    </row>
    <row r="198" spans="1:8" s="27" customFormat="1" ht="14.1" customHeight="1">
      <c r="A198" s="28" t="s">
        <v>462</v>
      </c>
      <c r="B198" s="28" t="s">
        <v>467</v>
      </c>
      <c r="C198" s="29" t="s">
        <v>468</v>
      </c>
      <c r="D198" s="21" t="s">
        <v>129</v>
      </c>
      <c r="E198" s="21" t="s">
        <v>280</v>
      </c>
      <c r="F198" s="30">
        <v>215000</v>
      </c>
      <c r="G198" s="25" t="e">
        <f>IF(#REF!="","",F198-#REF!)</f>
        <v>#REF!</v>
      </c>
      <c r="H198" s="26" t="e">
        <f>IF(#REF!="","",((F198-#REF!)/#REF!)*100)</f>
        <v>#REF!</v>
      </c>
    </row>
    <row r="199" spans="1:8" s="27" customFormat="1" ht="14.1" customHeight="1">
      <c r="A199" s="28" t="s">
        <v>462</v>
      </c>
      <c r="B199" s="28" t="s">
        <v>469</v>
      </c>
      <c r="C199" s="29" t="s">
        <v>470</v>
      </c>
      <c r="D199" s="21"/>
      <c r="E199" s="21" t="s">
        <v>68</v>
      </c>
      <c r="F199" s="30">
        <v>11000</v>
      </c>
      <c r="G199" s="25" t="e">
        <f>IF(#REF!="","",F199-#REF!)</f>
        <v>#REF!</v>
      </c>
      <c r="H199" s="26" t="e">
        <f>IF(#REF!="","",((F199-#REF!)/#REF!)*100)</f>
        <v>#REF!</v>
      </c>
    </row>
    <row r="200" spans="1:8" s="27" customFormat="1" ht="14.1" customHeight="1">
      <c r="A200" s="28" t="s">
        <v>462</v>
      </c>
      <c r="B200" s="18" t="s">
        <v>471</v>
      </c>
      <c r="C200" s="29" t="s">
        <v>472</v>
      </c>
      <c r="D200" s="21"/>
      <c r="E200" s="21" t="s">
        <v>280</v>
      </c>
      <c r="F200" s="30">
        <v>277000</v>
      </c>
      <c r="G200" s="25" t="e">
        <f>IF(#REF!="","",F200-#REF!)</f>
        <v>#REF!</v>
      </c>
      <c r="H200" s="26" t="e">
        <f>IF(#REF!="","",((F200-#REF!)/#REF!)*100)</f>
        <v>#REF!</v>
      </c>
    </row>
    <row r="201" spans="1:8" s="27" customFormat="1" ht="14.1" customHeight="1">
      <c r="A201" s="28" t="s">
        <v>462</v>
      </c>
      <c r="B201" s="28" t="s">
        <v>473</v>
      </c>
      <c r="C201" s="29" t="s">
        <v>474</v>
      </c>
      <c r="D201" s="21" t="s">
        <v>129</v>
      </c>
      <c r="E201" s="21" t="s">
        <v>280</v>
      </c>
      <c r="F201" s="30">
        <v>990000</v>
      </c>
      <c r="G201" s="25" t="e">
        <f>IF(#REF!="","",F201-#REF!)</f>
        <v>#REF!</v>
      </c>
      <c r="H201" s="26" t="e">
        <f>IF(#REF!="","",((F201-#REF!)/#REF!)*100)</f>
        <v>#REF!</v>
      </c>
    </row>
    <row r="202" spans="1:8" s="27" customFormat="1" ht="14.1" customHeight="1">
      <c r="A202" s="28" t="s">
        <v>462</v>
      </c>
      <c r="B202" s="28" t="s">
        <v>475</v>
      </c>
      <c r="C202" s="29" t="s">
        <v>476</v>
      </c>
      <c r="D202" s="21"/>
      <c r="E202" s="21" t="s">
        <v>68</v>
      </c>
      <c r="F202" s="30">
        <v>425000</v>
      </c>
      <c r="G202" s="25" t="e">
        <f>IF(#REF!="","",F202-#REF!)</f>
        <v>#REF!</v>
      </c>
      <c r="H202" s="26" t="e">
        <f>IF(#REF!="","",((F202-#REF!)/#REF!)*100)</f>
        <v>#REF!</v>
      </c>
    </row>
    <row r="203" spans="1:8" s="27" customFormat="1" ht="14.1" customHeight="1">
      <c r="A203" s="28" t="s">
        <v>462</v>
      </c>
      <c r="B203" s="28" t="s">
        <v>477</v>
      </c>
      <c r="C203" s="29" t="s">
        <v>478</v>
      </c>
      <c r="D203" s="21"/>
      <c r="E203" s="21" t="s">
        <v>68</v>
      </c>
      <c r="F203" s="30">
        <v>1306000</v>
      </c>
      <c r="G203" s="25" t="e">
        <f>IF(#REF!="","",F203-#REF!)</f>
        <v>#REF!</v>
      </c>
      <c r="H203" s="26" t="e">
        <f>IF(#REF!="","",((F203-#REF!)/#REF!)*100)</f>
        <v>#REF!</v>
      </c>
    </row>
    <row r="204" spans="1:8" s="27" customFormat="1" ht="14.1" customHeight="1">
      <c r="A204" s="28" t="s">
        <v>462</v>
      </c>
      <c r="B204" s="28" t="s">
        <v>479</v>
      </c>
      <c r="C204" s="29" t="s">
        <v>480</v>
      </c>
      <c r="D204" s="21"/>
      <c r="E204" s="21" t="s">
        <v>68</v>
      </c>
      <c r="F204" s="32">
        <v>115000</v>
      </c>
      <c r="G204" s="25" t="e">
        <f>IF(#REF!="","",F204-#REF!)</f>
        <v>#REF!</v>
      </c>
      <c r="H204" s="26" t="e">
        <f>IF(#REF!="","",((F204-#REF!)/#REF!)*100)</f>
        <v>#REF!</v>
      </c>
    </row>
    <row r="205" spans="1:8" s="27" customFormat="1" ht="14.1" customHeight="1">
      <c r="A205" s="28" t="s">
        <v>462</v>
      </c>
      <c r="B205" s="18" t="s">
        <v>481</v>
      </c>
      <c r="C205" s="29" t="s">
        <v>482</v>
      </c>
      <c r="D205" s="21" t="s">
        <v>129</v>
      </c>
      <c r="E205" s="21" t="s">
        <v>483</v>
      </c>
      <c r="F205" s="30">
        <v>2400</v>
      </c>
      <c r="G205" s="25" t="e">
        <f>IF(#REF!="","",F205-#REF!)</f>
        <v>#REF!</v>
      </c>
      <c r="H205" s="26" t="e">
        <f>IF(#REF!="","",((F205-#REF!)/#REF!)*100)</f>
        <v>#REF!</v>
      </c>
    </row>
    <row r="206" spans="1:8" s="27" customFormat="1" ht="14.1" customHeight="1">
      <c r="A206" s="28" t="s">
        <v>462</v>
      </c>
      <c r="B206" s="28" t="s">
        <v>484</v>
      </c>
      <c r="C206" s="29" t="s">
        <v>485</v>
      </c>
      <c r="D206" s="21" t="s">
        <v>129</v>
      </c>
      <c r="E206" s="21" t="s">
        <v>483</v>
      </c>
      <c r="F206" s="30">
        <v>2400</v>
      </c>
      <c r="G206" s="25" t="e">
        <f>IF(#REF!="","",F206-#REF!)</f>
        <v>#REF!</v>
      </c>
      <c r="H206" s="26" t="e">
        <f>IF(#REF!="","",((F206-#REF!)/#REF!)*100)</f>
        <v>#REF!</v>
      </c>
    </row>
    <row r="207" spans="1:8" s="27" customFormat="1" ht="14.1" customHeight="1">
      <c r="A207" s="28" t="s">
        <v>462</v>
      </c>
      <c r="B207" s="18" t="s">
        <v>486</v>
      </c>
      <c r="C207" s="29" t="s">
        <v>487</v>
      </c>
      <c r="D207" s="21" t="s">
        <v>129</v>
      </c>
      <c r="E207" s="21" t="s">
        <v>483</v>
      </c>
      <c r="F207" s="30">
        <v>2400</v>
      </c>
      <c r="G207" s="25" t="e">
        <f>IF(#REF!="","",F207-#REF!)</f>
        <v>#REF!</v>
      </c>
      <c r="H207" s="26" t="e">
        <f>IF(#REF!="","",((F207-#REF!)/#REF!)*100)</f>
        <v>#REF!</v>
      </c>
    </row>
    <row r="208" spans="1:8" s="67" customFormat="1" ht="18.45" customHeight="1">
      <c r="A208" s="60"/>
      <c r="B208" s="61"/>
      <c r="C208" s="62"/>
      <c r="D208" s="63"/>
      <c r="E208" s="60"/>
      <c r="F208" s="66"/>
    </row>
    <row r="209" spans="1:6" s="67" customFormat="1" ht="18.45" customHeight="1">
      <c r="A209" s="60"/>
      <c r="B209" s="61"/>
      <c r="C209" s="62"/>
      <c r="D209" s="63"/>
      <c r="E209" s="60"/>
      <c r="F209" s="66"/>
    </row>
    <row r="210" spans="1:6" s="67" customFormat="1" ht="18.45" customHeight="1">
      <c r="A210" s="60"/>
      <c r="B210" s="61"/>
      <c r="C210" s="62"/>
      <c r="D210" s="63"/>
      <c r="E210" s="60"/>
      <c r="F210" s="66"/>
    </row>
    <row r="211" spans="1:6" s="67" customFormat="1" ht="18.45" customHeight="1">
      <c r="A211" s="60"/>
      <c r="B211" s="61"/>
      <c r="C211" s="62"/>
      <c r="D211" s="63"/>
      <c r="E211" s="60"/>
      <c r="F211" s="66"/>
    </row>
    <row r="212" spans="1:6" s="67" customFormat="1" ht="18.45" customHeight="1">
      <c r="A212" s="60"/>
      <c r="B212" s="61"/>
      <c r="C212" s="62"/>
      <c r="D212" s="63"/>
      <c r="E212" s="60"/>
      <c r="F212" s="66"/>
    </row>
    <row r="213" spans="1:6" s="67" customFormat="1" ht="18.45" customHeight="1">
      <c r="A213" s="60"/>
      <c r="B213" s="61"/>
      <c r="C213" s="62"/>
      <c r="D213" s="63"/>
      <c r="E213" s="60"/>
      <c r="F213" s="66"/>
    </row>
    <row r="214" spans="1:6" s="67" customFormat="1" ht="18.45" customHeight="1">
      <c r="A214" s="60"/>
      <c r="B214" s="61"/>
      <c r="C214" s="62"/>
      <c r="D214" s="63"/>
      <c r="E214" s="60"/>
      <c r="F214" s="66"/>
    </row>
    <row r="215" spans="1:6" s="67" customFormat="1" ht="18.45" customHeight="1">
      <c r="A215" s="60"/>
      <c r="B215" s="61"/>
      <c r="C215" s="62"/>
      <c r="D215" s="63"/>
      <c r="E215" s="60"/>
      <c r="F215" s="66"/>
    </row>
    <row r="216" spans="1:6" s="67" customFormat="1" ht="18.45" customHeight="1">
      <c r="A216" s="60"/>
      <c r="B216" s="61"/>
      <c r="C216" s="62"/>
      <c r="D216" s="63"/>
      <c r="E216" s="60"/>
      <c r="F216" s="66"/>
    </row>
    <row r="217" spans="1:6" s="67" customFormat="1" ht="18.45" customHeight="1">
      <c r="A217" s="60"/>
      <c r="B217" s="61"/>
      <c r="C217" s="62"/>
      <c r="D217" s="63"/>
      <c r="E217" s="60"/>
      <c r="F217" s="66"/>
    </row>
    <row r="218" spans="1:6" s="67" customFormat="1" ht="18.45" customHeight="1">
      <c r="A218" s="60"/>
      <c r="B218" s="61"/>
      <c r="C218" s="62"/>
      <c r="D218" s="63"/>
      <c r="E218" s="60"/>
      <c r="F218" s="66"/>
    </row>
    <row r="219" spans="1:6" s="67" customFormat="1" ht="18.45" customHeight="1">
      <c r="A219" s="60"/>
      <c r="B219" s="61"/>
      <c r="C219" s="62"/>
      <c r="D219" s="63"/>
      <c r="E219" s="60"/>
      <c r="F219" s="66"/>
    </row>
    <row r="220" spans="1:6" s="67" customFormat="1" ht="18.45" customHeight="1">
      <c r="A220" s="60"/>
      <c r="B220" s="61"/>
      <c r="C220" s="62"/>
      <c r="D220" s="63"/>
      <c r="E220" s="60"/>
      <c r="F220" s="66"/>
    </row>
    <row r="221" spans="1:6" s="67" customFormat="1" ht="18.45" customHeight="1">
      <c r="A221" s="60"/>
      <c r="B221" s="61"/>
      <c r="C221" s="62"/>
      <c r="D221" s="63"/>
      <c r="E221" s="60"/>
      <c r="F221" s="66"/>
    </row>
    <row r="222" spans="1:6" s="67" customFormat="1" ht="18.45" customHeight="1">
      <c r="A222" s="60"/>
      <c r="B222" s="61"/>
      <c r="C222" s="62"/>
      <c r="D222" s="63"/>
      <c r="E222" s="60"/>
      <c r="F222" s="66"/>
    </row>
    <row r="223" spans="1:6" s="67" customFormat="1" ht="18.45" customHeight="1">
      <c r="A223" s="60"/>
      <c r="B223" s="61"/>
      <c r="C223" s="62"/>
      <c r="D223" s="63"/>
      <c r="E223" s="60"/>
      <c r="F223" s="66"/>
    </row>
    <row r="224" spans="1:6" s="67" customFormat="1" ht="18.45" customHeight="1">
      <c r="A224" s="60"/>
      <c r="B224" s="61"/>
      <c r="C224" s="62"/>
      <c r="D224" s="63"/>
      <c r="E224" s="60"/>
      <c r="F224" s="66"/>
    </row>
    <row r="225" spans="1:6" s="67" customFormat="1" ht="18.45" customHeight="1">
      <c r="A225" s="60"/>
      <c r="B225" s="61"/>
      <c r="C225" s="62"/>
      <c r="D225" s="63"/>
      <c r="E225" s="60"/>
      <c r="F225" s="66"/>
    </row>
    <row r="226" spans="1:6" s="67" customFormat="1" ht="18.45" customHeight="1">
      <c r="A226" s="60"/>
      <c r="B226" s="61"/>
      <c r="C226" s="62"/>
      <c r="D226" s="63"/>
      <c r="E226" s="60"/>
      <c r="F226" s="66"/>
    </row>
    <row r="227" spans="1:6" s="67" customFormat="1" ht="18.45" customHeight="1">
      <c r="A227" s="60"/>
      <c r="B227" s="61"/>
      <c r="C227" s="62"/>
      <c r="D227" s="63"/>
      <c r="E227" s="60"/>
      <c r="F227" s="66"/>
    </row>
    <row r="228" spans="1:6" s="67" customFormat="1" ht="18.45" customHeight="1">
      <c r="A228" s="60"/>
      <c r="B228" s="61"/>
      <c r="C228" s="62"/>
      <c r="D228" s="63"/>
      <c r="E228" s="60"/>
      <c r="F228" s="66"/>
    </row>
    <row r="229" spans="1:6" s="67" customFormat="1" ht="18.45" customHeight="1">
      <c r="A229" s="60"/>
      <c r="B229" s="61"/>
      <c r="C229" s="62"/>
      <c r="D229" s="63"/>
      <c r="E229" s="60"/>
      <c r="F229" s="66"/>
    </row>
    <row r="230" spans="1:6" s="67" customFormat="1" ht="18.45" customHeight="1">
      <c r="A230" s="60"/>
      <c r="B230" s="61"/>
      <c r="C230" s="62"/>
      <c r="D230" s="63"/>
      <c r="E230" s="60"/>
      <c r="F230" s="66"/>
    </row>
    <row r="231" spans="1:6" s="67" customFormat="1" ht="18.45" customHeight="1">
      <c r="A231" s="60"/>
      <c r="B231" s="61"/>
      <c r="C231" s="62"/>
      <c r="D231" s="63"/>
      <c r="E231" s="60"/>
      <c r="F231" s="66"/>
    </row>
    <row r="232" spans="1:6" s="67" customFormat="1" ht="18.45" customHeight="1">
      <c r="A232" s="60"/>
      <c r="B232" s="61"/>
      <c r="C232" s="62"/>
      <c r="D232" s="63"/>
      <c r="E232" s="60"/>
      <c r="F232" s="66"/>
    </row>
    <row r="233" spans="1:6" s="67" customFormat="1" ht="18.45" customHeight="1">
      <c r="A233" s="60"/>
      <c r="B233" s="61"/>
      <c r="C233" s="62"/>
      <c r="D233" s="63"/>
      <c r="E233" s="60"/>
      <c r="F233" s="66"/>
    </row>
    <row r="234" spans="1:6" s="67" customFormat="1" ht="18.45" customHeight="1">
      <c r="A234" s="60"/>
      <c r="B234" s="61"/>
      <c r="C234" s="62"/>
      <c r="D234" s="63"/>
      <c r="E234" s="60"/>
      <c r="F234" s="66"/>
    </row>
    <row r="235" spans="1:6" s="67" customFormat="1" ht="18.45" customHeight="1">
      <c r="A235" s="60"/>
      <c r="B235" s="61"/>
      <c r="C235" s="62"/>
      <c r="D235" s="63"/>
      <c r="E235" s="60"/>
      <c r="F235" s="66"/>
    </row>
    <row r="236" spans="1:6" s="67" customFormat="1" ht="18.45" customHeight="1">
      <c r="A236" s="60"/>
      <c r="B236" s="61"/>
      <c r="C236" s="62"/>
      <c r="D236" s="63"/>
      <c r="E236" s="60"/>
      <c r="F236" s="66"/>
    </row>
    <row r="237" spans="1:6" s="67" customFormat="1" ht="18.45" customHeight="1">
      <c r="A237" s="60"/>
      <c r="B237" s="61"/>
      <c r="C237" s="62"/>
      <c r="D237" s="63"/>
      <c r="E237" s="60"/>
      <c r="F237" s="66"/>
    </row>
    <row r="238" spans="1:6" s="67" customFormat="1" ht="18.45" customHeight="1">
      <c r="A238" s="60"/>
      <c r="B238" s="61"/>
      <c r="C238" s="62"/>
      <c r="D238" s="63"/>
      <c r="E238" s="60"/>
      <c r="F238" s="66"/>
    </row>
    <row r="239" spans="1:6" s="67" customFormat="1" ht="18.45" customHeight="1">
      <c r="A239" s="60"/>
      <c r="B239" s="61"/>
      <c r="C239" s="62"/>
      <c r="D239" s="63"/>
      <c r="E239" s="60"/>
      <c r="F239" s="66"/>
    </row>
    <row r="240" spans="1:6" s="67" customFormat="1" ht="18.45" customHeight="1">
      <c r="A240" s="60"/>
      <c r="B240" s="61"/>
      <c r="C240" s="62"/>
      <c r="D240" s="63"/>
      <c r="E240" s="60"/>
      <c r="F240" s="66"/>
    </row>
    <row r="241" spans="1:6" s="67" customFormat="1" ht="18.45" customHeight="1">
      <c r="A241" s="60"/>
      <c r="B241" s="61"/>
      <c r="C241" s="62"/>
      <c r="D241" s="63"/>
      <c r="E241" s="60"/>
      <c r="F241" s="66"/>
    </row>
    <row r="242" spans="1:6" s="67" customFormat="1" ht="18.45" customHeight="1">
      <c r="A242" s="60"/>
      <c r="B242" s="61"/>
      <c r="C242" s="62"/>
      <c r="D242" s="63"/>
      <c r="E242" s="60"/>
      <c r="F242" s="66"/>
    </row>
    <row r="243" spans="1:6" s="67" customFormat="1" ht="18.45" customHeight="1">
      <c r="A243" s="60"/>
      <c r="B243" s="61"/>
      <c r="C243" s="62"/>
      <c r="D243" s="63"/>
      <c r="E243" s="60"/>
      <c r="F243" s="66"/>
    </row>
    <row r="244" spans="1:6" s="67" customFormat="1" ht="18.45" customHeight="1">
      <c r="A244" s="60"/>
      <c r="B244" s="61"/>
      <c r="C244" s="62"/>
      <c r="D244" s="63"/>
      <c r="E244" s="60"/>
      <c r="F244" s="66"/>
    </row>
    <row r="245" spans="1:6" s="67" customFormat="1" ht="18.45" customHeight="1">
      <c r="A245" s="60"/>
      <c r="B245" s="61"/>
      <c r="C245" s="62"/>
      <c r="D245" s="63"/>
      <c r="E245" s="60"/>
      <c r="F245" s="66"/>
    </row>
    <row r="246" spans="1:6" s="67" customFormat="1" ht="18.45" customHeight="1">
      <c r="A246" s="60"/>
      <c r="B246" s="61"/>
      <c r="C246" s="62"/>
      <c r="D246" s="63"/>
      <c r="E246" s="60"/>
      <c r="F246" s="66"/>
    </row>
    <row r="247" spans="1:6" s="67" customFormat="1" ht="18.45" customHeight="1">
      <c r="A247" s="60"/>
      <c r="B247" s="61"/>
      <c r="C247" s="62"/>
      <c r="D247" s="63"/>
      <c r="E247" s="60"/>
      <c r="F247" s="66"/>
    </row>
    <row r="248" spans="1:6" s="67" customFormat="1" ht="18.45" customHeight="1">
      <c r="A248" s="60"/>
      <c r="B248" s="61"/>
      <c r="C248" s="62"/>
      <c r="D248" s="63"/>
      <c r="E248" s="60"/>
      <c r="F248" s="66"/>
    </row>
    <row r="249" spans="1:6" s="67" customFormat="1" ht="18.45" customHeight="1">
      <c r="A249" s="60"/>
      <c r="B249" s="61"/>
      <c r="C249" s="62"/>
      <c r="D249" s="63"/>
      <c r="E249" s="60"/>
      <c r="F249" s="66"/>
    </row>
    <row r="250" spans="1:6" s="67" customFormat="1" ht="18.45" customHeight="1">
      <c r="A250" s="60"/>
      <c r="B250" s="61"/>
      <c r="C250" s="62"/>
      <c r="D250" s="63"/>
      <c r="E250" s="60"/>
      <c r="F250" s="66"/>
    </row>
    <row r="251" spans="1:6" s="67" customFormat="1" ht="18.45" customHeight="1">
      <c r="A251" s="60"/>
      <c r="B251" s="61"/>
      <c r="C251" s="62"/>
      <c r="D251" s="63"/>
      <c r="E251" s="60"/>
      <c r="F251" s="66"/>
    </row>
    <row r="252" spans="1:6" s="67" customFormat="1" ht="18.45" customHeight="1">
      <c r="A252" s="60"/>
      <c r="B252" s="61"/>
      <c r="C252" s="62"/>
      <c r="D252" s="63"/>
      <c r="E252" s="60"/>
      <c r="F252" s="66"/>
    </row>
    <row r="253" spans="1:6" s="67" customFormat="1" ht="18.45" customHeight="1">
      <c r="A253" s="60"/>
      <c r="B253" s="61"/>
      <c r="C253" s="62"/>
      <c r="D253" s="63"/>
      <c r="E253" s="60"/>
      <c r="F253" s="66"/>
    </row>
    <row r="254" spans="1:6" s="67" customFormat="1" ht="18.45" customHeight="1">
      <c r="A254" s="60"/>
      <c r="B254" s="61"/>
      <c r="C254" s="62"/>
      <c r="D254" s="63"/>
      <c r="E254" s="60"/>
      <c r="F254" s="66"/>
    </row>
    <row r="255" spans="1:6" s="67" customFormat="1" ht="18.45" customHeight="1">
      <c r="A255" s="60"/>
      <c r="B255" s="61"/>
      <c r="C255" s="62"/>
      <c r="D255" s="63"/>
      <c r="E255" s="60"/>
      <c r="F255" s="66"/>
    </row>
    <row r="256" spans="1:6" s="67" customFormat="1" ht="18.45" customHeight="1">
      <c r="A256" s="60"/>
      <c r="B256" s="61"/>
      <c r="C256" s="62"/>
      <c r="D256" s="63"/>
      <c r="E256" s="60"/>
      <c r="F256" s="66"/>
    </row>
    <row r="257" spans="1:6" s="67" customFormat="1" ht="18.45" customHeight="1">
      <c r="A257" s="60"/>
      <c r="B257" s="61"/>
      <c r="C257" s="62"/>
      <c r="D257" s="63"/>
      <c r="E257" s="60"/>
      <c r="F257" s="66"/>
    </row>
    <row r="258" spans="1:6" s="67" customFormat="1" ht="18.45" customHeight="1">
      <c r="A258" s="60"/>
      <c r="B258" s="61"/>
      <c r="C258" s="62"/>
      <c r="D258" s="63"/>
      <c r="E258" s="60"/>
      <c r="F258" s="66"/>
    </row>
    <row r="259" spans="1:6" s="67" customFormat="1" ht="18.45" customHeight="1">
      <c r="A259" s="60"/>
      <c r="B259" s="61"/>
      <c r="C259" s="62"/>
      <c r="D259" s="63"/>
      <c r="E259" s="60"/>
      <c r="F259" s="66"/>
    </row>
    <row r="260" spans="1:6" s="67" customFormat="1" ht="18.45" customHeight="1">
      <c r="A260" s="60"/>
      <c r="B260" s="61"/>
      <c r="C260" s="62"/>
      <c r="D260" s="63"/>
      <c r="E260" s="60"/>
      <c r="F260" s="66"/>
    </row>
    <row r="261" spans="1:6" s="67" customFormat="1" ht="18.45" customHeight="1">
      <c r="A261" s="60"/>
      <c r="B261" s="61"/>
      <c r="C261" s="62"/>
      <c r="D261" s="63"/>
      <c r="E261" s="60"/>
      <c r="F261" s="66"/>
    </row>
    <row r="262" spans="1:6" s="67" customFormat="1" ht="18.45" customHeight="1">
      <c r="A262" s="60"/>
      <c r="B262" s="61"/>
      <c r="C262" s="62"/>
      <c r="D262" s="63"/>
      <c r="E262" s="60"/>
      <c r="F262" s="66"/>
    </row>
    <row r="263" spans="1:6" s="67" customFormat="1" ht="18.45" customHeight="1">
      <c r="A263" s="60"/>
      <c r="B263" s="61"/>
      <c r="C263" s="62"/>
      <c r="D263" s="63"/>
      <c r="E263" s="60"/>
      <c r="F263" s="66"/>
    </row>
    <row r="264" spans="1:6" s="67" customFormat="1" ht="18.45" customHeight="1">
      <c r="A264" s="60"/>
      <c r="B264" s="61"/>
      <c r="C264" s="62"/>
      <c r="D264" s="63"/>
      <c r="E264" s="60"/>
      <c r="F264" s="66"/>
    </row>
    <row r="265" spans="1:6" s="67" customFormat="1" ht="18.45" customHeight="1">
      <c r="A265" s="60"/>
      <c r="B265" s="61"/>
      <c r="C265" s="62"/>
      <c r="D265" s="63"/>
      <c r="E265" s="60"/>
      <c r="F265" s="66"/>
    </row>
    <row r="266" spans="1:6" s="67" customFormat="1" ht="18.45" customHeight="1">
      <c r="A266" s="60"/>
      <c r="B266" s="61"/>
      <c r="C266" s="62"/>
      <c r="D266" s="63"/>
      <c r="E266" s="60"/>
      <c r="F266" s="66"/>
    </row>
    <row r="267" spans="1:6" s="67" customFormat="1" ht="18.45" customHeight="1">
      <c r="A267" s="60"/>
      <c r="B267" s="61"/>
      <c r="C267" s="62"/>
      <c r="D267" s="63"/>
      <c r="E267" s="60"/>
      <c r="F267" s="66"/>
    </row>
    <row r="268" spans="1:6" s="67" customFormat="1" ht="18.45" customHeight="1">
      <c r="A268" s="60"/>
      <c r="B268" s="61"/>
      <c r="C268" s="62"/>
      <c r="D268" s="63"/>
      <c r="E268" s="60"/>
      <c r="F268" s="66"/>
    </row>
    <row r="269" spans="1:6" s="67" customFormat="1" ht="18.45" customHeight="1">
      <c r="A269" s="60"/>
      <c r="B269" s="61"/>
      <c r="C269" s="62"/>
      <c r="D269" s="63"/>
      <c r="E269" s="60"/>
      <c r="F269" s="66"/>
    </row>
    <row r="270" spans="1:6" s="67" customFormat="1" ht="18.45" customHeight="1">
      <c r="A270" s="60"/>
      <c r="B270" s="61"/>
      <c r="C270" s="62"/>
      <c r="D270" s="63"/>
      <c r="E270" s="60"/>
      <c r="F270" s="66"/>
    </row>
    <row r="271" spans="1:6" s="67" customFormat="1" ht="18.45" customHeight="1">
      <c r="A271" s="60"/>
      <c r="B271" s="61"/>
      <c r="C271" s="62"/>
      <c r="D271" s="63"/>
      <c r="E271" s="60"/>
      <c r="F271" s="66"/>
    </row>
    <row r="272" spans="1:6" s="67" customFormat="1" ht="18.45" customHeight="1">
      <c r="A272" s="60"/>
      <c r="B272" s="61"/>
      <c r="C272" s="62"/>
      <c r="D272" s="63"/>
      <c r="E272" s="60"/>
      <c r="F272" s="66"/>
    </row>
    <row r="273" spans="1:6" s="67" customFormat="1" ht="18.45" customHeight="1">
      <c r="A273" s="60"/>
      <c r="B273" s="61"/>
      <c r="C273" s="62"/>
      <c r="D273" s="63"/>
      <c r="E273" s="60"/>
      <c r="F273" s="66"/>
    </row>
    <row r="274" spans="1:6" s="67" customFormat="1" ht="18.45" customHeight="1">
      <c r="A274" s="60"/>
      <c r="B274" s="61"/>
      <c r="C274" s="62"/>
      <c r="D274" s="63"/>
      <c r="E274" s="60"/>
      <c r="F274" s="66"/>
    </row>
    <row r="275" spans="1:6" s="67" customFormat="1" ht="18.45" customHeight="1">
      <c r="A275" s="60"/>
      <c r="B275" s="61"/>
      <c r="C275" s="62"/>
      <c r="D275" s="63"/>
      <c r="E275" s="60"/>
      <c r="F275" s="66"/>
    </row>
    <row r="276" spans="1:6" s="67" customFormat="1" ht="18.45" customHeight="1">
      <c r="A276" s="60"/>
      <c r="B276" s="61"/>
      <c r="C276" s="62"/>
      <c r="D276" s="63"/>
      <c r="E276" s="60"/>
      <c r="F276" s="66"/>
    </row>
    <row r="277" spans="1:6" s="67" customFormat="1" ht="18.45" customHeight="1">
      <c r="A277" s="60"/>
      <c r="B277" s="61"/>
      <c r="C277" s="62"/>
      <c r="D277" s="63"/>
      <c r="E277" s="60"/>
      <c r="F277" s="66"/>
    </row>
    <row r="278" spans="1:6" s="67" customFormat="1" ht="18.45" customHeight="1">
      <c r="A278" s="60"/>
      <c r="B278" s="61"/>
      <c r="C278" s="62"/>
      <c r="D278" s="63"/>
      <c r="E278" s="60"/>
      <c r="F278" s="66"/>
    </row>
    <row r="279" spans="1:6" s="67" customFormat="1" ht="18.45" customHeight="1">
      <c r="A279" s="60"/>
      <c r="B279" s="61"/>
      <c r="C279" s="62"/>
      <c r="D279" s="63"/>
      <c r="E279" s="60"/>
      <c r="F279" s="66"/>
    </row>
    <row r="280" spans="1:6" s="67" customFormat="1" ht="18.45" customHeight="1">
      <c r="A280" s="60"/>
      <c r="B280" s="61"/>
      <c r="C280" s="62"/>
      <c r="D280" s="63"/>
      <c r="E280" s="60"/>
      <c r="F280" s="66"/>
    </row>
    <row r="281" spans="1:6" s="67" customFormat="1" ht="18.45" customHeight="1">
      <c r="A281" s="60"/>
      <c r="B281" s="61"/>
      <c r="C281" s="62"/>
      <c r="D281" s="63"/>
      <c r="E281" s="60"/>
      <c r="F281" s="66"/>
    </row>
    <row r="282" spans="1:6" s="67" customFormat="1" ht="18.45" customHeight="1">
      <c r="A282" s="60"/>
      <c r="B282" s="61"/>
      <c r="C282" s="62"/>
      <c r="D282" s="63"/>
      <c r="E282" s="60"/>
      <c r="F282" s="66"/>
    </row>
    <row r="283" spans="1:6" s="67" customFormat="1" ht="18.45" customHeight="1">
      <c r="A283" s="60"/>
      <c r="B283" s="61"/>
      <c r="C283" s="62"/>
      <c r="D283" s="63"/>
      <c r="E283" s="60"/>
      <c r="F283" s="66"/>
    </row>
    <row r="284" spans="1:6" s="67" customFormat="1" ht="18.45" customHeight="1">
      <c r="A284" s="60"/>
      <c r="B284" s="61"/>
      <c r="C284" s="62"/>
      <c r="D284" s="63"/>
      <c r="E284" s="60"/>
      <c r="F284" s="66"/>
    </row>
    <row r="285" spans="1:6" s="67" customFormat="1" ht="18.45" customHeight="1">
      <c r="A285" s="60"/>
      <c r="B285" s="61"/>
      <c r="C285" s="62"/>
      <c r="D285" s="63"/>
      <c r="E285" s="60"/>
      <c r="F285" s="66"/>
    </row>
    <row r="286" spans="1:6" s="67" customFormat="1" ht="18.45" customHeight="1">
      <c r="A286" s="60"/>
      <c r="B286" s="61"/>
      <c r="C286" s="62"/>
      <c r="D286" s="63"/>
      <c r="E286" s="60"/>
      <c r="F286" s="66"/>
    </row>
    <row r="287" spans="1:6" s="67" customFormat="1" ht="18.45" customHeight="1">
      <c r="A287" s="60"/>
      <c r="B287" s="61"/>
      <c r="C287" s="62"/>
      <c r="D287" s="63"/>
      <c r="E287" s="60"/>
      <c r="F287" s="66"/>
    </row>
    <row r="288" spans="1:6" s="67" customFormat="1" ht="18.45" customHeight="1">
      <c r="A288" s="60"/>
      <c r="B288" s="61"/>
      <c r="C288" s="62"/>
      <c r="D288" s="63"/>
      <c r="E288" s="60"/>
      <c r="F288" s="66"/>
    </row>
    <row r="289" spans="1:6" s="67" customFormat="1" ht="18.45" customHeight="1">
      <c r="A289" s="60"/>
      <c r="B289" s="61"/>
      <c r="C289" s="62"/>
      <c r="D289" s="63"/>
      <c r="E289" s="60"/>
      <c r="F289" s="66"/>
    </row>
    <row r="290" spans="1:6" s="67" customFormat="1" ht="18.45" customHeight="1">
      <c r="A290" s="60"/>
      <c r="B290" s="61"/>
      <c r="C290" s="62"/>
      <c r="D290" s="63"/>
      <c r="E290" s="60"/>
      <c r="F290" s="66"/>
    </row>
    <row r="291" spans="1:6" s="67" customFormat="1" ht="18.45" customHeight="1">
      <c r="A291" s="60"/>
      <c r="B291" s="61"/>
      <c r="C291" s="62"/>
      <c r="D291" s="63"/>
      <c r="E291" s="60"/>
      <c r="F291" s="66"/>
    </row>
    <row r="292" spans="1:6" s="67" customFormat="1" ht="18.45" customHeight="1">
      <c r="A292" s="60"/>
      <c r="B292" s="61"/>
      <c r="C292" s="62"/>
      <c r="D292" s="63"/>
      <c r="E292" s="60"/>
      <c r="F292" s="66"/>
    </row>
    <row r="293" spans="1:6" s="67" customFormat="1" ht="18.45" customHeight="1">
      <c r="A293" s="60"/>
      <c r="B293" s="61"/>
      <c r="C293" s="62"/>
      <c r="D293" s="63"/>
      <c r="E293" s="60"/>
      <c r="F293" s="66"/>
    </row>
    <row r="294" spans="1:6" s="67" customFormat="1" ht="18.45" customHeight="1">
      <c r="A294" s="60"/>
      <c r="B294" s="61"/>
      <c r="C294" s="62"/>
      <c r="D294" s="63"/>
      <c r="E294" s="60"/>
      <c r="F294" s="66"/>
    </row>
    <row r="295" spans="1:6" s="67" customFormat="1" ht="18.45" customHeight="1">
      <c r="A295" s="60"/>
      <c r="B295" s="61"/>
      <c r="C295" s="62"/>
      <c r="D295" s="63"/>
      <c r="E295" s="60"/>
      <c r="F295" s="66"/>
    </row>
    <row r="296" spans="1:6" s="67" customFormat="1" ht="18.45" customHeight="1">
      <c r="A296" s="60"/>
      <c r="B296" s="61"/>
      <c r="C296" s="62"/>
      <c r="D296" s="63"/>
      <c r="E296" s="60"/>
      <c r="F296" s="66"/>
    </row>
    <row r="297" spans="1:6" s="67" customFormat="1" ht="18.45" customHeight="1">
      <c r="A297" s="60"/>
      <c r="B297" s="61"/>
      <c r="C297" s="62"/>
      <c r="D297" s="63"/>
      <c r="E297" s="60"/>
      <c r="F297" s="66"/>
    </row>
    <row r="298" spans="1:6" s="67" customFormat="1" ht="18.45" customHeight="1">
      <c r="A298" s="60"/>
      <c r="B298" s="61"/>
      <c r="C298" s="62"/>
      <c r="D298" s="63"/>
      <c r="E298" s="60"/>
      <c r="F298" s="66"/>
    </row>
    <row r="299" spans="1:6" s="67" customFormat="1" ht="18.45" customHeight="1">
      <c r="A299" s="60"/>
      <c r="B299" s="61"/>
      <c r="C299" s="62"/>
      <c r="D299" s="63"/>
      <c r="E299" s="60"/>
      <c r="F299" s="66"/>
    </row>
    <row r="300" spans="1:6" s="67" customFormat="1" ht="18.45" customHeight="1">
      <c r="A300" s="60"/>
      <c r="B300" s="61"/>
      <c r="C300" s="62"/>
      <c r="D300" s="63"/>
      <c r="E300" s="60"/>
      <c r="F300" s="66"/>
    </row>
    <row r="301" spans="1:6" s="67" customFormat="1" ht="18.45" customHeight="1">
      <c r="A301" s="60"/>
      <c r="B301" s="61"/>
      <c r="C301" s="62"/>
      <c r="D301" s="63"/>
      <c r="E301" s="60"/>
      <c r="F301" s="66"/>
    </row>
    <row r="302" spans="1:6" s="67" customFormat="1" ht="18.45" customHeight="1">
      <c r="A302" s="60"/>
      <c r="B302" s="61"/>
      <c r="C302" s="62"/>
      <c r="D302" s="63"/>
      <c r="E302" s="60"/>
      <c r="F302" s="66"/>
    </row>
    <row r="303" spans="1:6" s="67" customFormat="1" ht="18.45" customHeight="1">
      <c r="A303" s="60"/>
      <c r="B303" s="61"/>
      <c r="C303" s="62"/>
      <c r="D303" s="63"/>
      <c r="E303" s="60"/>
      <c r="F303" s="66"/>
    </row>
    <row r="304" spans="1:6" s="67" customFormat="1" ht="18.45" customHeight="1">
      <c r="A304" s="60"/>
      <c r="B304" s="61"/>
      <c r="C304" s="62"/>
      <c r="D304" s="63"/>
      <c r="E304" s="60"/>
      <c r="F304" s="66"/>
    </row>
    <row r="305" spans="1:6" s="67" customFormat="1" ht="18.45" customHeight="1">
      <c r="A305" s="60"/>
      <c r="B305" s="61"/>
      <c r="C305" s="62"/>
      <c r="D305" s="63"/>
      <c r="E305" s="60"/>
      <c r="F305" s="66"/>
    </row>
    <row r="306" spans="1:6" s="67" customFormat="1" ht="18.45" customHeight="1">
      <c r="A306" s="60"/>
      <c r="B306" s="61"/>
      <c r="C306" s="62"/>
      <c r="D306" s="63"/>
      <c r="E306" s="60"/>
      <c r="F306" s="66"/>
    </row>
    <row r="307" spans="1:6" s="67" customFormat="1" ht="18.45" customHeight="1">
      <c r="A307" s="60"/>
      <c r="B307" s="61"/>
      <c r="C307" s="62"/>
      <c r="D307" s="63"/>
      <c r="E307" s="60"/>
      <c r="F307" s="66"/>
    </row>
    <row r="308" spans="1:6" s="67" customFormat="1" ht="18.45" customHeight="1">
      <c r="A308" s="60"/>
      <c r="B308" s="61"/>
      <c r="C308" s="62"/>
      <c r="D308" s="63"/>
      <c r="E308" s="60"/>
      <c r="F308" s="66"/>
    </row>
    <row r="309" spans="1:6" s="67" customFormat="1" ht="18.45" customHeight="1">
      <c r="A309" s="60"/>
      <c r="B309" s="61"/>
      <c r="C309" s="62"/>
      <c r="D309" s="63"/>
      <c r="E309" s="60"/>
      <c r="F309" s="66"/>
    </row>
    <row r="310" spans="1:6" s="67" customFormat="1" ht="18.45" customHeight="1">
      <c r="A310" s="60"/>
      <c r="B310" s="61"/>
      <c r="C310" s="62"/>
      <c r="D310" s="63"/>
      <c r="E310" s="60"/>
      <c r="F310" s="66"/>
    </row>
    <row r="311" spans="1:6" s="67" customFormat="1" ht="18.45" customHeight="1">
      <c r="A311" s="60"/>
      <c r="B311" s="61"/>
      <c r="C311" s="62"/>
      <c r="D311" s="63"/>
      <c r="E311" s="60"/>
      <c r="F311" s="66"/>
    </row>
    <row r="312" spans="1:6" s="67" customFormat="1" ht="18.45" customHeight="1">
      <c r="A312" s="60"/>
      <c r="B312" s="61"/>
      <c r="C312" s="62"/>
      <c r="D312" s="63"/>
      <c r="E312" s="60"/>
      <c r="F312" s="66"/>
    </row>
    <row r="313" spans="1:6" s="67" customFormat="1" ht="18.45" customHeight="1">
      <c r="A313" s="60"/>
      <c r="B313" s="61"/>
      <c r="C313" s="62"/>
      <c r="D313" s="63"/>
      <c r="E313" s="60"/>
      <c r="F313" s="66"/>
    </row>
    <row r="314" spans="1:6" s="67" customFormat="1" ht="18.45" customHeight="1">
      <c r="A314" s="60"/>
      <c r="B314" s="61"/>
      <c r="C314" s="62"/>
      <c r="D314" s="63"/>
      <c r="E314" s="60"/>
      <c r="F314" s="66"/>
    </row>
    <row r="315" spans="1:6" s="67" customFormat="1" ht="18.45" customHeight="1">
      <c r="A315" s="60"/>
      <c r="B315" s="61"/>
      <c r="C315" s="62"/>
      <c r="D315" s="63"/>
      <c r="E315" s="60"/>
      <c r="F315" s="66"/>
    </row>
    <row r="316" spans="1:6" s="67" customFormat="1" ht="18.45" customHeight="1">
      <c r="A316" s="60"/>
      <c r="B316" s="61"/>
      <c r="C316" s="62"/>
      <c r="D316" s="63"/>
      <c r="E316" s="60"/>
      <c r="F316" s="66"/>
    </row>
    <row r="317" spans="1:6" s="67" customFormat="1" ht="18.45" customHeight="1">
      <c r="A317" s="60"/>
      <c r="B317" s="61"/>
      <c r="C317" s="62"/>
      <c r="D317" s="63"/>
      <c r="E317" s="60"/>
      <c r="F317" s="66"/>
    </row>
    <row r="318" spans="1:6" s="67" customFormat="1" ht="18.45" customHeight="1">
      <c r="A318" s="60"/>
      <c r="B318" s="61"/>
      <c r="C318" s="62"/>
      <c r="D318" s="63"/>
      <c r="E318" s="60"/>
      <c r="F318" s="66"/>
    </row>
    <row r="319" spans="1:6" s="67" customFormat="1" ht="18.45" customHeight="1">
      <c r="A319" s="60"/>
      <c r="B319" s="61"/>
      <c r="C319" s="62"/>
      <c r="D319" s="63"/>
      <c r="E319" s="60"/>
      <c r="F319" s="66"/>
    </row>
    <row r="320" spans="1:6" s="67" customFormat="1" ht="18.45" customHeight="1">
      <c r="A320" s="60"/>
      <c r="B320" s="61"/>
      <c r="C320" s="62"/>
      <c r="D320" s="63"/>
      <c r="E320" s="60"/>
      <c r="F320" s="66"/>
    </row>
    <row r="321" spans="1:6" s="67" customFormat="1" ht="18.45" customHeight="1">
      <c r="A321" s="60"/>
      <c r="B321" s="61"/>
      <c r="C321" s="62"/>
      <c r="D321" s="63"/>
      <c r="E321" s="60"/>
      <c r="F321" s="66"/>
    </row>
    <row r="322" spans="1:6" s="67" customFormat="1" ht="18.45" customHeight="1">
      <c r="A322" s="60"/>
      <c r="B322" s="61"/>
      <c r="C322" s="62"/>
      <c r="D322" s="63"/>
      <c r="E322" s="60"/>
      <c r="F322" s="66"/>
    </row>
    <row r="323" spans="1:6" s="67" customFormat="1" ht="18.45" customHeight="1">
      <c r="A323" s="60"/>
      <c r="B323" s="61"/>
      <c r="C323" s="62"/>
      <c r="D323" s="63"/>
      <c r="E323" s="60"/>
      <c r="F323" s="66"/>
    </row>
    <row r="324" spans="1:6" s="67" customFormat="1" ht="18.45" customHeight="1">
      <c r="A324" s="60"/>
      <c r="B324" s="61"/>
      <c r="C324" s="62"/>
      <c r="D324" s="63"/>
      <c r="E324" s="60"/>
      <c r="F324" s="66"/>
    </row>
    <row r="325" spans="1:6" s="67" customFormat="1" ht="18.45" customHeight="1">
      <c r="A325" s="60"/>
      <c r="B325" s="61"/>
      <c r="C325" s="62"/>
      <c r="D325" s="63"/>
      <c r="E325" s="60"/>
      <c r="F325" s="66"/>
    </row>
    <row r="326" spans="1:6" s="67" customFormat="1" ht="18.45" customHeight="1">
      <c r="A326" s="60"/>
      <c r="B326" s="61"/>
      <c r="C326" s="62"/>
      <c r="D326" s="63"/>
      <c r="E326" s="60"/>
      <c r="F326" s="66"/>
    </row>
    <row r="327" spans="1:6" s="67" customFormat="1" ht="18.45" customHeight="1">
      <c r="A327" s="60"/>
      <c r="B327" s="61"/>
      <c r="C327" s="62"/>
      <c r="D327" s="63"/>
      <c r="E327" s="60"/>
      <c r="F327" s="66"/>
    </row>
    <row r="328" spans="1:6" s="67" customFormat="1" ht="18.45" customHeight="1">
      <c r="A328" s="60"/>
      <c r="B328" s="61"/>
      <c r="C328" s="62"/>
      <c r="D328" s="63"/>
      <c r="E328" s="60"/>
      <c r="F328" s="66"/>
    </row>
    <row r="329" spans="1:6" s="67" customFormat="1" ht="18.45" customHeight="1">
      <c r="A329" s="60"/>
      <c r="B329" s="61"/>
      <c r="C329" s="62"/>
      <c r="D329" s="63"/>
      <c r="E329" s="60"/>
      <c r="F329" s="66"/>
    </row>
    <row r="330" spans="1:6" s="67" customFormat="1" ht="18.45" customHeight="1">
      <c r="A330" s="60"/>
      <c r="B330" s="61"/>
      <c r="C330" s="62"/>
      <c r="D330" s="63"/>
      <c r="E330" s="60"/>
      <c r="F330" s="66"/>
    </row>
    <row r="331" spans="1:6" s="67" customFormat="1" ht="18.45" customHeight="1">
      <c r="A331" s="60"/>
      <c r="B331" s="61"/>
      <c r="C331" s="62"/>
      <c r="D331" s="63"/>
      <c r="E331" s="60"/>
      <c r="F331" s="66"/>
    </row>
    <row r="332" spans="1:6" s="67" customFormat="1" ht="18.45" customHeight="1">
      <c r="A332" s="60"/>
      <c r="B332" s="61"/>
      <c r="C332" s="62"/>
      <c r="D332" s="63"/>
      <c r="E332" s="60"/>
      <c r="F332" s="66"/>
    </row>
    <row r="333" spans="1:6" s="67" customFormat="1" ht="18.45" customHeight="1">
      <c r="A333" s="60"/>
      <c r="B333" s="61"/>
      <c r="C333" s="62"/>
      <c r="D333" s="63"/>
      <c r="E333" s="60"/>
      <c r="F333" s="66"/>
    </row>
    <row r="334" spans="1:6" s="67" customFormat="1" ht="18.45" customHeight="1">
      <c r="A334" s="60"/>
      <c r="B334" s="61"/>
      <c r="C334" s="62"/>
      <c r="D334" s="63"/>
      <c r="E334" s="60"/>
      <c r="F334" s="66"/>
    </row>
    <row r="335" spans="1:6" s="67" customFormat="1" ht="18.45" customHeight="1">
      <c r="A335" s="60"/>
      <c r="B335" s="61"/>
      <c r="C335" s="62"/>
      <c r="D335" s="63"/>
      <c r="E335" s="60"/>
      <c r="F335" s="66"/>
    </row>
    <row r="336" spans="1:6" s="67" customFormat="1" ht="18.45" customHeight="1">
      <c r="A336" s="60"/>
      <c r="B336" s="61"/>
      <c r="C336" s="62"/>
      <c r="D336" s="63"/>
      <c r="E336" s="60"/>
      <c r="F336" s="66"/>
    </row>
    <row r="337" spans="1:6" s="67" customFormat="1" ht="18.45" customHeight="1">
      <c r="A337" s="60"/>
      <c r="B337" s="61"/>
      <c r="C337" s="62"/>
      <c r="D337" s="63"/>
      <c r="E337" s="60"/>
      <c r="F337" s="66"/>
    </row>
    <row r="338" spans="1:6" s="67" customFormat="1" ht="18.45" customHeight="1">
      <c r="A338" s="60"/>
      <c r="B338" s="61"/>
      <c r="C338" s="62"/>
      <c r="D338" s="63"/>
      <c r="E338" s="60"/>
      <c r="F338" s="66"/>
    </row>
    <row r="339" spans="1:6" s="67" customFormat="1" ht="18.45" customHeight="1">
      <c r="A339" s="60"/>
      <c r="B339" s="61"/>
      <c r="C339" s="62"/>
      <c r="D339" s="63"/>
      <c r="E339" s="60"/>
      <c r="F339" s="66"/>
    </row>
    <row r="340" spans="1:6" s="67" customFormat="1" ht="18.45" customHeight="1">
      <c r="A340" s="60"/>
      <c r="B340" s="61"/>
      <c r="C340" s="62"/>
      <c r="D340" s="63"/>
      <c r="E340" s="60"/>
      <c r="F340" s="66"/>
    </row>
    <row r="341" spans="1:6" s="67" customFormat="1" ht="18.45" customHeight="1">
      <c r="A341" s="60"/>
      <c r="B341" s="61"/>
      <c r="C341" s="62"/>
      <c r="D341" s="63"/>
      <c r="E341" s="60"/>
      <c r="F341" s="66"/>
    </row>
    <row r="342" spans="1:6" s="67" customFormat="1" ht="18.45" customHeight="1">
      <c r="A342" s="60"/>
      <c r="B342" s="61"/>
      <c r="C342" s="62"/>
      <c r="D342" s="63"/>
      <c r="E342" s="60"/>
      <c r="F342" s="66"/>
    </row>
    <row r="343" spans="1:6" s="67" customFormat="1" ht="18.45" customHeight="1">
      <c r="A343" s="60"/>
      <c r="B343" s="61"/>
      <c r="C343" s="62"/>
      <c r="D343" s="63"/>
      <c r="E343" s="60"/>
      <c r="F343" s="66"/>
    </row>
    <row r="344" spans="1:6" s="67" customFormat="1" ht="18.45" customHeight="1">
      <c r="A344" s="60"/>
      <c r="B344" s="61"/>
      <c r="C344" s="62"/>
      <c r="D344" s="63"/>
      <c r="E344" s="60"/>
      <c r="F344" s="66"/>
    </row>
    <row r="345" spans="1:6" s="67" customFormat="1" ht="18.45" customHeight="1">
      <c r="A345" s="60"/>
      <c r="B345" s="61"/>
      <c r="C345" s="62"/>
      <c r="D345" s="63"/>
      <c r="E345" s="60"/>
      <c r="F345" s="66"/>
    </row>
    <row r="346" spans="1:6" s="67" customFormat="1" ht="18.45" customHeight="1">
      <c r="A346" s="60"/>
      <c r="B346" s="61"/>
      <c r="C346" s="62"/>
      <c r="D346" s="63"/>
      <c r="E346" s="60"/>
      <c r="F346" s="66"/>
    </row>
    <row r="347" spans="1:6" s="67" customFormat="1" ht="18.45" customHeight="1">
      <c r="A347" s="60"/>
      <c r="B347" s="61"/>
      <c r="C347" s="62"/>
      <c r="D347" s="63"/>
      <c r="E347" s="60"/>
      <c r="F347" s="66"/>
    </row>
    <row r="348" spans="1:6" s="67" customFormat="1" ht="18.45" customHeight="1">
      <c r="A348" s="60"/>
      <c r="B348" s="61"/>
      <c r="C348" s="62"/>
      <c r="D348" s="63"/>
      <c r="E348" s="60"/>
      <c r="F348" s="66"/>
    </row>
    <row r="349" spans="1:6" s="67" customFormat="1" ht="18.45" customHeight="1">
      <c r="A349" s="60"/>
      <c r="B349" s="61"/>
      <c r="C349" s="62"/>
      <c r="D349" s="63"/>
      <c r="E349" s="60"/>
      <c r="F349" s="66"/>
    </row>
    <row r="350" spans="1:6" s="67" customFormat="1" ht="18.45" customHeight="1">
      <c r="A350" s="60"/>
      <c r="B350" s="61"/>
      <c r="C350" s="62"/>
      <c r="D350" s="63"/>
      <c r="E350" s="60"/>
      <c r="F350" s="66"/>
    </row>
    <row r="351" spans="1:6" s="67" customFormat="1" ht="18.45" customHeight="1">
      <c r="A351" s="60"/>
      <c r="B351" s="61"/>
      <c r="C351" s="62"/>
      <c r="D351" s="63"/>
      <c r="E351" s="60"/>
      <c r="F351" s="66"/>
    </row>
    <row r="352" spans="1:6" s="67" customFormat="1" ht="18.45" customHeight="1">
      <c r="A352" s="60"/>
      <c r="B352" s="61"/>
      <c r="C352" s="62"/>
      <c r="D352" s="63"/>
      <c r="E352" s="60"/>
      <c r="F352" s="66"/>
    </row>
    <row r="353" spans="1:8" s="67" customFormat="1" ht="18.45" customHeight="1">
      <c r="A353" s="60"/>
      <c r="B353" s="61"/>
      <c r="C353" s="62"/>
      <c r="D353" s="63"/>
      <c r="E353" s="60"/>
      <c r="F353" s="66"/>
    </row>
    <row r="354" spans="1:8" s="67" customFormat="1" ht="18.45" customHeight="1">
      <c r="A354" s="60"/>
      <c r="B354" s="61"/>
      <c r="C354" s="62"/>
      <c r="D354" s="63"/>
      <c r="E354" s="60"/>
      <c r="F354" s="66"/>
    </row>
    <row r="355" spans="1:8" s="67" customFormat="1" ht="18.45" customHeight="1">
      <c r="A355" s="60"/>
      <c r="B355" s="61"/>
      <c r="C355" s="62"/>
      <c r="D355" s="63"/>
      <c r="E355" s="60"/>
      <c r="F355" s="66"/>
    </row>
    <row r="356" spans="1:8" s="67" customFormat="1" ht="18.45" customHeight="1">
      <c r="A356" s="60"/>
      <c r="B356" s="61"/>
      <c r="C356" s="62"/>
      <c r="D356" s="63"/>
      <c r="E356" s="60"/>
      <c r="F356" s="66"/>
    </row>
    <row r="357" spans="1:8" s="67" customFormat="1" ht="18.45" customHeight="1">
      <c r="A357" s="68"/>
      <c r="B357" s="69"/>
      <c r="C357" s="62"/>
      <c r="D357" s="70"/>
      <c r="E357" s="68"/>
      <c r="F357" s="66"/>
    </row>
    <row r="358" spans="1:8" ht="18.45" customHeight="1">
      <c r="A358" s="68"/>
    </row>
    <row r="359" spans="1:8" ht="18.45" customHeight="1">
      <c r="A359" s="68"/>
    </row>
    <row r="360" spans="1:8" ht="18.45" customHeight="1">
      <c r="A360" s="68"/>
    </row>
    <row r="361" spans="1:8" s="69" customFormat="1" ht="18.45" customHeight="1">
      <c r="A361" s="68"/>
      <c r="C361" s="62"/>
      <c r="D361" s="70"/>
      <c r="E361" s="68"/>
      <c r="F361" s="66"/>
      <c r="G361" s="73"/>
      <c r="H361" s="73"/>
    </row>
    <row r="362" spans="1:8" s="69" customFormat="1" ht="18.45" customHeight="1">
      <c r="A362" s="68"/>
      <c r="C362" s="62"/>
      <c r="D362" s="70"/>
      <c r="E362" s="68"/>
      <c r="F362" s="66"/>
      <c r="G362" s="73"/>
      <c r="H362" s="73"/>
    </row>
    <row r="363" spans="1:8" s="69" customFormat="1" ht="18.45" customHeight="1">
      <c r="A363" s="68"/>
      <c r="C363" s="62"/>
      <c r="D363" s="70"/>
      <c r="E363" s="68"/>
      <c r="F363" s="66"/>
      <c r="G363" s="73"/>
      <c r="H363" s="73"/>
    </row>
    <row r="364" spans="1:8" s="69" customFormat="1" ht="18.45" customHeight="1">
      <c r="A364" s="68"/>
      <c r="C364" s="62"/>
      <c r="D364" s="70"/>
      <c r="E364" s="68"/>
      <c r="F364" s="66"/>
      <c r="G364" s="73"/>
      <c r="H364" s="73"/>
    </row>
    <row r="365" spans="1:8" s="69" customFormat="1" ht="18.45" customHeight="1">
      <c r="A365" s="68"/>
      <c r="C365" s="62"/>
      <c r="D365" s="70"/>
      <c r="E365" s="68"/>
      <c r="F365" s="66"/>
      <c r="G365" s="73"/>
      <c r="H365" s="73"/>
    </row>
    <row r="366" spans="1:8" s="69" customFormat="1" ht="18.45" customHeight="1">
      <c r="A366" s="68"/>
      <c r="C366" s="62"/>
      <c r="D366" s="70"/>
      <c r="E366" s="68"/>
      <c r="F366" s="66"/>
      <c r="G366" s="73"/>
      <c r="H366" s="73"/>
    </row>
    <row r="367" spans="1:8" s="69" customFormat="1" ht="18.45" customHeight="1">
      <c r="A367" s="68"/>
      <c r="C367" s="62"/>
      <c r="D367" s="70"/>
      <c r="E367" s="68"/>
      <c r="F367" s="66"/>
      <c r="G367" s="73"/>
      <c r="H367" s="73"/>
    </row>
    <row r="368" spans="1:8" s="69" customFormat="1" ht="18.45" customHeight="1">
      <c r="A368" s="68"/>
      <c r="C368" s="62"/>
      <c r="D368" s="70"/>
      <c r="E368" s="68"/>
      <c r="F368" s="66"/>
      <c r="G368" s="73"/>
      <c r="H368" s="73"/>
    </row>
    <row r="369" spans="1:8" s="69" customFormat="1" ht="18.45" customHeight="1">
      <c r="A369" s="68"/>
      <c r="C369" s="62"/>
      <c r="D369" s="70"/>
      <c r="E369" s="68"/>
      <c r="F369" s="66"/>
      <c r="G369" s="73"/>
      <c r="H369" s="73"/>
    </row>
    <row r="370" spans="1:8" s="69" customFormat="1" ht="18.45" customHeight="1">
      <c r="A370" s="68"/>
      <c r="C370" s="62"/>
      <c r="D370" s="70"/>
      <c r="E370" s="68"/>
      <c r="F370" s="66"/>
      <c r="G370" s="73"/>
      <c r="H370" s="73"/>
    </row>
    <row r="371" spans="1:8" s="69" customFormat="1" ht="18.45" customHeight="1">
      <c r="A371" s="68"/>
      <c r="C371" s="62"/>
      <c r="D371" s="70"/>
      <c r="E371" s="68"/>
      <c r="F371" s="66"/>
      <c r="G371" s="73"/>
      <c r="H371" s="73"/>
    </row>
    <row r="372" spans="1:8" s="69" customFormat="1" ht="18.45" customHeight="1">
      <c r="A372" s="68"/>
      <c r="C372" s="62"/>
      <c r="D372" s="70"/>
      <c r="E372" s="68"/>
      <c r="F372" s="66"/>
      <c r="G372" s="73"/>
      <c r="H372" s="73"/>
    </row>
  </sheetData>
  <autoFilter ref="A1:F207" xr:uid="{A57BE3A6-EF00-4D7A-9E9B-94A1B82D7755}"/>
  <phoneticPr fontId="6" type="noConversion"/>
  <pageMargins left="0.35433070866141736" right="0" top="0.6692913385826772" bottom="0.39370078740157483" header="0.47244094488188981" footer="0.31496062992125984"/>
  <pageSetup paperSize="9" scale="79" orientation="landscape" r:id="rId1"/>
  <headerFooter alignWithMargins="0">
    <oddHeader>&amp;C주 간 산 업 물 가 시 세 표</oddHeader>
    <oddFooter>&amp;CPage &amp;P</oddFooter>
  </headerFooter>
  <rowBreaks count="5" manualBreakCount="5">
    <brk id="42" max="16383" man="1"/>
    <brk id="84" max="16383" man="1"/>
    <brk id="119" max="16383" man="1"/>
    <brk id="161" max="16383" man="1"/>
    <brk id="203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595AD-3D9E-4B18-9AD9-DF738364569C}">
  <dimension ref="A1:M459"/>
  <sheetViews>
    <sheetView view="pageBreakPreview" zoomScaleNormal="100" zoomScaleSheetLayoutView="100" workbookViewId="0">
      <pane ySplit="2" topLeftCell="A201" activePane="bottomLeft" state="frozen"/>
      <selection activeCell="A216" sqref="A216:XFD295"/>
      <selection pane="bottomLeft" activeCell="A216" sqref="A216:XFD295"/>
    </sheetView>
  </sheetViews>
  <sheetFormatPr defaultColWidth="8.19921875" defaultRowHeight="18.45" customHeight="1"/>
  <cols>
    <col min="1" max="1" width="15.69921875" style="70" customWidth="1"/>
    <col min="2" max="2" width="29.3984375" style="69" customWidth="1"/>
    <col min="3" max="3" width="59" style="62" customWidth="1"/>
    <col min="4" max="4" width="5.796875" style="68" customWidth="1"/>
    <col min="5" max="5" width="15.796875" style="66" customWidth="1"/>
    <col min="6" max="6" width="17.59765625" style="66" customWidth="1"/>
    <col min="7" max="7" width="9" style="63" customWidth="1"/>
    <col min="8" max="8" width="10" style="73" hidden="1" customWidth="1"/>
    <col min="9" max="9" width="8.19921875" style="73" hidden="1" customWidth="1"/>
    <col min="10" max="252" width="8.19921875" style="73"/>
    <col min="253" max="253" width="15.69921875" style="73" customWidth="1"/>
    <col min="254" max="254" width="29.3984375" style="73" customWidth="1"/>
    <col min="255" max="255" width="59" style="73" customWidth="1"/>
    <col min="256" max="256" width="0" style="73" hidden="1" customWidth="1"/>
    <col min="257" max="257" width="8.19921875" style="73"/>
    <col min="258" max="258" width="5.796875" style="73" customWidth="1"/>
    <col min="259" max="259" width="15.296875" style="73" customWidth="1"/>
    <col min="260" max="260" width="4.09765625" style="73" customWidth="1"/>
    <col min="261" max="261" width="15.796875" style="73" customWidth="1"/>
    <col min="262" max="262" width="17.59765625" style="73" customWidth="1"/>
    <col min="263" max="263" width="9" style="73" customWidth="1"/>
    <col min="264" max="265" width="0" style="73" hidden="1" customWidth="1"/>
    <col min="266" max="508" width="8.19921875" style="73"/>
    <col min="509" max="509" width="15.69921875" style="73" customWidth="1"/>
    <col min="510" max="510" width="29.3984375" style="73" customWidth="1"/>
    <col min="511" max="511" width="59" style="73" customWidth="1"/>
    <col min="512" max="512" width="0" style="73" hidden="1" customWidth="1"/>
    <col min="513" max="513" width="8.19921875" style="73"/>
    <col min="514" max="514" width="5.796875" style="73" customWidth="1"/>
    <col min="515" max="515" width="15.296875" style="73" customWidth="1"/>
    <col min="516" max="516" width="4.09765625" style="73" customWidth="1"/>
    <col min="517" max="517" width="15.796875" style="73" customWidth="1"/>
    <col min="518" max="518" width="17.59765625" style="73" customWidth="1"/>
    <col min="519" max="519" width="9" style="73" customWidth="1"/>
    <col min="520" max="521" width="0" style="73" hidden="1" customWidth="1"/>
    <col min="522" max="764" width="8.19921875" style="73"/>
    <col min="765" max="765" width="15.69921875" style="73" customWidth="1"/>
    <col min="766" max="766" width="29.3984375" style="73" customWidth="1"/>
    <col min="767" max="767" width="59" style="73" customWidth="1"/>
    <col min="768" max="768" width="0" style="73" hidden="1" customWidth="1"/>
    <col min="769" max="769" width="8.19921875" style="73"/>
    <col min="770" max="770" width="5.796875" style="73" customWidth="1"/>
    <col min="771" max="771" width="15.296875" style="73" customWidth="1"/>
    <col min="772" max="772" width="4.09765625" style="73" customWidth="1"/>
    <col min="773" max="773" width="15.796875" style="73" customWidth="1"/>
    <col min="774" max="774" width="17.59765625" style="73" customWidth="1"/>
    <col min="775" max="775" width="9" style="73" customWidth="1"/>
    <col min="776" max="777" width="0" style="73" hidden="1" customWidth="1"/>
    <col min="778" max="1020" width="8.19921875" style="73"/>
    <col min="1021" max="1021" width="15.69921875" style="73" customWidth="1"/>
    <col min="1022" max="1022" width="29.3984375" style="73" customWidth="1"/>
    <col min="1023" max="1023" width="59" style="73" customWidth="1"/>
    <col min="1024" max="1024" width="0" style="73" hidden="1" customWidth="1"/>
    <col min="1025" max="1025" width="8.19921875" style="73"/>
    <col min="1026" max="1026" width="5.796875" style="73" customWidth="1"/>
    <col min="1027" max="1027" width="15.296875" style="73" customWidth="1"/>
    <col min="1028" max="1028" width="4.09765625" style="73" customWidth="1"/>
    <col min="1029" max="1029" width="15.796875" style="73" customWidth="1"/>
    <col min="1030" max="1030" width="17.59765625" style="73" customWidth="1"/>
    <col min="1031" max="1031" width="9" style="73" customWidth="1"/>
    <col min="1032" max="1033" width="0" style="73" hidden="1" customWidth="1"/>
    <col min="1034" max="1276" width="8.19921875" style="73"/>
    <col min="1277" max="1277" width="15.69921875" style="73" customWidth="1"/>
    <col min="1278" max="1278" width="29.3984375" style="73" customWidth="1"/>
    <col min="1279" max="1279" width="59" style="73" customWidth="1"/>
    <col min="1280" max="1280" width="0" style="73" hidden="1" customWidth="1"/>
    <col min="1281" max="1281" width="8.19921875" style="73"/>
    <col min="1282" max="1282" width="5.796875" style="73" customWidth="1"/>
    <col min="1283" max="1283" width="15.296875" style="73" customWidth="1"/>
    <col min="1284" max="1284" width="4.09765625" style="73" customWidth="1"/>
    <col min="1285" max="1285" width="15.796875" style="73" customWidth="1"/>
    <col min="1286" max="1286" width="17.59765625" style="73" customWidth="1"/>
    <col min="1287" max="1287" width="9" style="73" customWidth="1"/>
    <col min="1288" max="1289" width="0" style="73" hidden="1" customWidth="1"/>
    <col min="1290" max="1532" width="8.19921875" style="73"/>
    <col min="1533" max="1533" width="15.69921875" style="73" customWidth="1"/>
    <col min="1534" max="1534" width="29.3984375" style="73" customWidth="1"/>
    <col min="1535" max="1535" width="59" style="73" customWidth="1"/>
    <col min="1536" max="1536" width="0" style="73" hidden="1" customWidth="1"/>
    <col min="1537" max="1537" width="8.19921875" style="73"/>
    <col min="1538" max="1538" width="5.796875" style="73" customWidth="1"/>
    <col min="1539" max="1539" width="15.296875" style="73" customWidth="1"/>
    <col min="1540" max="1540" width="4.09765625" style="73" customWidth="1"/>
    <col min="1541" max="1541" width="15.796875" style="73" customWidth="1"/>
    <col min="1542" max="1542" width="17.59765625" style="73" customWidth="1"/>
    <col min="1543" max="1543" width="9" style="73" customWidth="1"/>
    <col min="1544" max="1545" width="0" style="73" hidden="1" customWidth="1"/>
    <col min="1546" max="1788" width="8.19921875" style="73"/>
    <col min="1789" max="1789" width="15.69921875" style="73" customWidth="1"/>
    <col min="1790" max="1790" width="29.3984375" style="73" customWidth="1"/>
    <col min="1791" max="1791" width="59" style="73" customWidth="1"/>
    <col min="1792" max="1792" width="0" style="73" hidden="1" customWidth="1"/>
    <col min="1793" max="1793" width="8.19921875" style="73"/>
    <col min="1794" max="1794" width="5.796875" style="73" customWidth="1"/>
    <col min="1795" max="1795" width="15.296875" style="73" customWidth="1"/>
    <col min="1796" max="1796" width="4.09765625" style="73" customWidth="1"/>
    <col min="1797" max="1797" width="15.796875" style="73" customWidth="1"/>
    <col min="1798" max="1798" width="17.59765625" style="73" customWidth="1"/>
    <col min="1799" max="1799" width="9" style="73" customWidth="1"/>
    <col min="1800" max="1801" width="0" style="73" hidden="1" customWidth="1"/>
    <col min="1802" max="2044" width="8.19921875" style="73"/>
    <col min="2045" max="2045" width="15.69921875" style="73" customWidth="1"/>
    <col min="2046" max="2046" width="29.3984375" style="73" customWidth="1"/>
    <col min="2047" max="2047" width="59" style="73" customWidth="1"/>
    <col min="2048" max="2048" width="0" style="73" hidden="1" customWidth="1"/>
    <col min="2049" max="2049" width="8.19921875" style="73"/>
    <col min="2050" max="2050" width="5.796875" style="73" customWidth="1"/>
    <col min="2051" max="2051" width="15.296875" style="73" customWidth="1"/>
    <col min="2052" max="2052" width="4.09765625" style="73" customWidth="1"/>
    <col min="2053" max="2053" width="15.796875" style="73" customWidth="1"/>
    <col min="2054" max="2054" width="17.59765625" style="73" customWidth="1"/>
    <col min="2055" max="2055" width="9" style="73" customWidth="1"/>
    <col min="2056" max="2057" width="0" style="73" hidden="1" customWidth="1"/>
    <col min="2058" max="2300" width="8.19921875" style="73"/>
    <col min="2301" max="2301" width="15.69921875" style="73" customWidth="1"/>
    <col min="2302" max="2302" width="29.3984375" style="73" customWidth="1"/>
    <col min="2303" max="2303" width="59" style="73" customWidth="1"/>
    <col min="2304" max="2304" width="0" style="73" hidden="1" customWidth="1"/>
    <col min="2305" max="2305" width="8.19921875" style="73"/>
    <col min="2306" max="2306" width="5.796875" style="73" customWidth="1"/>
    <col min="2307" max="2307" width="15.296875" style="73" customWidth="1"/>
    <col min="2308" max="2308" width="4.09765625" style="73" customWidth="1"/>
    <col min="2309" max="2309" width="15.796875" style="73" customWidth="1"/>
    <col min="2310" max="2310" width="17.59765625" style="73" customWidth="1"/>
    <col min="2311" max="2311" width="9" style="73" customWidth="1"/>
    <col min="2312" max="2313" width="0" style="73" hidden="1" customWidth="1"/>
    <col min="2314" max="2556" width="8.19921875" style="73"/>
    <col min="2557" max="2557" width="15.69921875" style="73" customWidth="1"/>
    <col min="2558" max="2558" width="29.3984375" style="73" customWidth="1"/>
    <col min="2559" max="2559" width="59" style="73" customWidth="1"/>
    <col min="2560" max="2560" width="0" style="73" hidden="1" customWidth="1"/>
    <col min="2561" max="2561" width="8.19921875" style="73"/>
    <col min="2562" max="2562" width="5.796875" style="73" customWidth="1"/>
    <col min="2563" max="2563" width="15.296875" style="73" customWidth="1"/>
    <col min="2564" max="2564" width="4.09765625" style="73" customWidth="1"/>
    <col min="2565" max="2565" width="15.796875" style="73" customWidth="1"/>
    <col min="2566" max="2566" width="17.59765625" style="73" customWidth="1"/>
    <col min="2567" max="2567" width="9" style="73" customWidth="1"/>
    <col min="2568" max="2569" width="0" style="73" hidden="1" customWidth="1"/>
    <col min="2570" max="2812" width="8.19921875" style="73"/>
    <col min="2813" max="2813" width="15.69921875" style="73" customWidth="1"/>
    <col min="2814" max="2814" width="29.3984375" style="73" customWidth="1"/>
    <col min="2815" max="2815" width="59" style="73" customWidth="1"/>
    <col min="2816" max="2816" width="0" style="73" hidden="1" customWidth="1"/>
    <col min="2817" max="2817" width="8.19921875" style="73"/>
    <col min="2818" max="2818" width="5.796875" style="73" customWidth="1"/>
    <col min="2819" max="2819" width="15.296875" style="73" customWidth="1"/>
    <col min="2820" max="2820" width="4.09765625" style="73" customWidth="1"/>
    <col min="2821" max="2821" width="15.796875" style="73" customWidth="1"/>
    <col min="2822" max="2822" width="17.59765625" style="73" customWidth="1"/>
    <col min="2823" max="2823" width="9" style="73" customWidth="1"/>
    <col min="2824" max="2825" width="0" style="73" hidden="1" customWidth="1"/>
    <col min="2826" max="3068" width="8.19921875" style="73"/>
    <col min="3069" max="3069" width="15.69921875" style="73" customWidth="1"/>
    <col min="3070" max="3070" width="29.3984375" style="73" customWidth="1"/>
    <col min="3071" max="3071" width="59" style="73" customWidth="1"/>
    <col min="3072" max="3072" width="0" style="73" hidden="1" customWidth="1"/>
    <col min="3073" max="3073" width="8.19921875" style="73"/>
    <col min="3074" max="3074" width="5.796875" style="73" customWidth="1"/>
    <col min="3075" max="3075" width="15.296875" style="73" customWidth="1"/>
    <col min="3076" max="3076" width="4.09765625" style="73" customWidth="1"/>
    <col min="3077" max="3077" width="15.796875" style="73" customWidth="1"/>
    <col min="3078" max="3078" width="17.59765625" style="73" customWidth="1"/>
    <col min="3079" max="3079" width="9" style="73" customWidth="1"/>
    <col min="3080" max="3081" width="0" style="73" hidden="1" customWidth="1"/>
    <col min="3082" max="3324" width="8.19921875" style="73"/>
    <col min="3325" max="3325" width="15.69921875" style="73" customWidth="1"/>
    <col min="3326" max="3326" width="29.3984375" style="73" customWidth="1"/>
    <col min="3327" max="3327" width="59" style="73" customWidth="1"/>
    <col min="3328" max="3328" width="0" style="73" hidden="1" customWidth="1"/>
    <col min="3329" max="3329" width="8.19921875" style="73"/>
    <col min="3330" max="3330" width="5.796875" style="73" customWidth="1"/>
    <col min="3331" max="3331" width="15.296875" style="73" customWidth="1"/>
    <col min="3332" max="3332" width="4.09765625" style="73" customWidth="1"/>
    <col min="3333" max="3333" width="15.796875" style="73" customWidth="1"/>
    <col min="3334" max="3334" width="17.59765625" style="73" customWidth="1"/>
    <col min="3335" max="3335" width="9" style="73" customWidth="1"/>
    <col min="3336" max="3337" width="0" style="73" hidden="1" customWidth="1"/>
    <col min="3338" max="3580" width="8.19921875" style="73"/>
    <col min="3581" max="3581" width="15.69921875" style="73" customWidth="1"/>
    <col min="3582" max="3582" width="29.3984375" style="73" customWidth="1"/>
    <col min="3583" max="3583" width="59" style="73" customWidth="1"/>
    <col min="3584" max="3584" width="0" style="73" hidden="1" customWidth="1"/>
    <col min="3585" max="3585" width="8.19921875" style="73"/>
    <col min="3586" max="3586" width="5.796875" style="73" customWidth="1"/>
    <col min="3587" max="3587" width="15.296875" style="73" customWidth="1"/>
    <col min="3588" max="3588" width="4.09765625" style="73" customWidth="1"/>
    <col min="3589" max="3589" width="15.796875" style="73" customWidth="1"/>
    <col min="3590" max="3590" width="17.59765625" style="73" customWidth="1"/>
    <col min="3591" max="3591" width="9" style="73" customWidth="1"/>
    <col min="3592" max="3593" width="0" style="73" hidden="1" customWidth="1"/>
    <col min="3594" max="3836" width="8.19921875" style="73"/>
    <col min="3837" max="3837" width="15.69921875" style="73" customWidth="1"/>
    <col min="3838" max="3838" width="29.3984375" style="73" customWidth="1"/>
    <col min="3839" max="3839" width="59" style="73" customWidth="1"/>
    <col min="3840" max="3840" width="0" style="73" hidden="1" customWidth="1"/>
    <col min="3841" max="3841" width="8.19921875" style="73"/>
    <col min="3842" max="3842" width="5.796875" style="73" customWidth="1"/>
    <col min="3843" max="3843" width="15.296875" style="73" customWidth="1"/>
    <col min="3844" max="3844" width="4.09765625" style="73" customWidth="1"/>
    <col min="3845" max="3845" width="15.796875" style="73" customWidth="1"/>
    <col min="3846" max="3846" width="17.59765625" style="73" customWidth="1"/>
    <col min="3847" max="3847" width="9" style="73" customWidth="1"/>
    <col min="3848" max="3849" width="0" style="73" hidden="1" customWidth="1"/>
    <col min="3850" max="4092" width="8.19921875" style="73"/>
    <col min="4093" max="4093" width="15.69921875" style="73" customWidth="1"/>
    <col min="4094" max="4094" width="29.3984375" style="73" customWidth="1"/>
    <col min="4095" max="4095" width="59" style="73" customWidth="1"/>
    <col min="4096" max="4096" width="0" style="73" hidden="1" customWidth="1"/>
    <col min="4097" max="4097" width="8.19921875" style="73"/>
    <col min="4098" max="4098" width="5.796875" style="73" customWidth="1"/>
    <col min="4099" max="4099" width="15.296875" style="73" customWidth="1"/>
    <col min="4100" max="4100" width="4.09765625" style="73" customWidth="1"/>
    <col min="4101" max="4101" width="15.796875" style="73" customWidth="1"/>
    <col min="4102" max="4102" width="17.59765625" style="73" customWidth="1"/>
    <col min="4103" max="4103" width="9" style="73" customWidth="1"/>
    <col min="4104" max="4105" width="0" style="73" hidden="1" customWidth="1"/>
    <col min="4106" max="4348" width="8.19921875" style="73"/>
    <col min="4349" max="4349" width="15.69921875" style="73" customWidth="1"/>
    <col min="4350" max="4350" width="29.3984375" style="73" customWidth="1"/>
    <col min="4351" max="4351" width="59" style="73" customWidth="1"/>
    <col min="4352" max="4352" width="0" style="73" hidden="1" customWidth="1"/>
    <col min="4353" max="4353" width="8.19921875" style="73"/>
    <col min="4354" max="4354" width="5.796875" style="73" customWidth="1"/>
    <col min="4355" max="4355" width="15.296875" style="73" customWidth="1"/>
    <col min="4356" max="4356" width="4.09765625" style="73" customWidth="1"/>
    <col min="4357" max="4357" width="15.796875" style="73" customWidth="1"/>
    <col min="4358" max="4358" width="17.59765625" style="73" customWidth="1"/>
    <col min="4359" max="4359" width="9" style="73" customWidth="1"/>
    <col min="4360" max="4361" width="0" style="73" hidden="1" customWidth="1"/>
    <col min="4362" max="4604" width="8.19921875" style="73"/>
    <col min="4605" max="4605" width="15.69921875" style="73" customWidth="1"/>
    <col min="4606" max="4606" width="29.3984375" style="73" customWidth="1"/>
    <col min="4607" max="4607" width="59" style="73" customWidth="1"/>
    <col min="4608" max="4608" width="0" style="73" hidden="1" customWidth="1"/>
    <col min="4609" max="4609" width="8.19921875" style="73"/>
    <col min="4610" max="4610" width="5.796875" style="73" customWidth="1"/>
    <col min="4611" max="4611" width="15.296875" style="73" customWidth="1"/>
    <col min="4612" max="4612" width="4.09765625" style="73" customWidth="1"/>
    <col min="4613" max="4613" width="15.796875" style="73" customWidth="1"/>
    <col min="4614" max="4614" width="17.59765625" style="73" customWidth="1"/>
    <col min="4615" max="4615" width="9" style="73" customWidth="1"/>
    <col min="4616" max="4617" width="0" style="73" hidden="1" customWidth="1"/>
    <col min="4618" max="4860" width="8.19921875" style="73"/>
    <col min="4861" max="4861" width="15.69921875" style="73" customWidth="1"/>
    <col min="4862" max="4862" width="29.3984375" style="73" customWidth="1"/>
    <col min="4863" max="4863" width="59" style="73" customWidth="1"/>
    <col min="4864" max="4864" width="0" style="73" hidden="1" customWidth="1"/>
    <col min="4865" max="4865" width="8.19921875" style="73"/>
    <col min="4866" max="4866" width="5.796875" style="73" customWidth="1"/>
    <col min="4867" max="4867" width="15.296875" style="73" customWidth="1"/>
    <col min="4868" max="4868" width="4.09765625" style="73" customWidth="1"/>
    <col min="4869" max="4869" width="15.796875" style="73" customWidth="1"/>
    <col min="4870" max="4870" width="17.59765625" style="73" customWidth="1"/>
    <col min="4871" max="4871" width="9" style="73" customWidth="1"/>
    <col min="4872" max="4873" width="0" style="73" hidden="1" customWidth="1"/>
    <col min="4874" max="5116" width="8.19921875" style="73"/>
    <col min="5117" max="5117" width="15.69921875" style="73" customWidth="1"/>
    <col min="5118" max="5118" width="29.3984375" style="73" customWidth="1"/>
    <col min="5119" max="5119" width="59" style="73" customWidth="1"/>
    <col min="5120" max="5120" width="0" style="73" hidden="1" customWidth="1"/>
    <col min="5121" max="5121" width="8.19921875" style="73"/>
    <col min="5122" max="5122" width="5.796875" style="73" customWidth="1"/>
    <col min="5123" max="5123" width="15.296875" style="73" customWidth="1"/>
    <col min="5124" max="5124" width="4.09765625" style="73" customWidth="1"/>
    <col min="5125" max="5125" width="15.796875" style="73" customWidth="1"/>
    <col min="5126" max="5126" width="17.59765625" style="73" customWidth="1"/>
    <col min="5127" max="5127" width="9" style="73" customWidth="1"/>
    <col min="5128" max="5129" width="0" style="73" hidden="1" customWidth="1"/>
    <col min="5130" max="5372" width="8.19921875" style="73"/>
    <col min="5373" max="5373" width="15.69921875" style="73" customWidth="1"/>
    <col min="5374" max="5374" width="29.3984375" style="73" customWidth="1"/>
    <col min="5375" max="5375" width="59" style="73" customWidth="1"/>
    <col min="5376" max="5376" width="0" style="73" hidden="1" customWidth="1"/>
    <col min="5377" max="5377" width="8.19921875" style="73"/>
    <col min="5378" max="5378" width="5.796875" style="73" customWidth="1"/>
    <col min="5379" max="5379" width="15.296875" style="73" customWidth="1"/>
    <col min="5380" max="5380" width="4.09765625" style="73" customWidth="1"/>
    <col min="5381" max="5381" width="15.796875" style="73" customWidth="1"/>
    <col min="5382" max="5382" width="17.59765625" style="73" customWidth="1"/>
    <col min="5383" max="5383" width="9" style="73" customWidth="1"/>
    <col min="5384" max="5385" width="0" style="73" hidden="1" customWidth="1"/>
    <col min="5386" max="5628" width="8.19921875" style="73"/>
    <col min="5629" max="5629" width="15.69921875" style="73" customWidth="1"/>
    <col min="5630" max="5630" width="29.3984375" style="73" customWidth="1"/>
    <col min="5631" max="5631" width="59" style="73" customWidth="1"/>
    <col min="5632" max="5632" width="0" style="73" hidden="1" customWidth="1"/>
    <col min="5633" max="5633" width="8.19921875" style="73"/>
    <col min="5634" max="5634" width="5.796875" style="73" customWidth="1"/>
    <col min="5635" max="5635" width="15.296875" style="73" customWidth="1"/>
    <col min="5636" max="5636" width="4.09765625" style="73" customWidth="1"/>
    <col min="5637" max="5637" width="15.796875" style="73" customWidth="1"/>
    <col min="5638" max="5638" width="17.59765625" style="73" customWidth="1"/>
    <col min="5639" max="5639" width="9" style="73" customWidth="1"/>
    <col min="5640" max="5641" width="0" style="73" hidden="1" customWidth="1"/>
    <col min="5642" max="5884" width="8.19921875" style="73"/>
    <col min="5885" max="5885" width="15.69921875" style="73" customWidth="1"/>
    <col min="5886" max="5886" width="29.3984375" style="73" customWidth="1"/>
    <col min="5887" max="5887" width="59" style="73" customWidth="1"/>
    <col min="5888" max="5888" width="0" style="73" hidden="1" customWidth="1"/>
    <col min="5889" max="5889" width="8.19921875" style="73"/>
    <col min="5890" max="5890" width="5.796875" style="73" customWidth="1"/>
    <col min="5891" max="5891" width="15.296875" style="73" customWidth="1"/>
    <col min="5892" max="5892" width="4.09765625" style="73" customWidth="1"/>
    <col min="5893" max="5893" width="15.796875" style="73" customWidth="1"/>
    <col min="5894" max="5894" width="17.59765625" style="73" customWidth="1"/>
    <col min="5895" max="5895" width="9" style="73" customWidth="1"/>
    <col min="5896" max="5897" width="0" style="73" hidden="1" customWidth="1"/>
    <col min="5898" max="6140" width="8.19921875" style="73"/>
    <col min="6141" max="6141" width="15.69921875" style="73" customWidth="1"/>
    <col min="6142" max="6142" width="29.3984375" style="73" customWidth="1"/>
    <col min="6143" max="6143" width="59" style="73" customWidth="1"/>
    <col min="6144" max="6144" width="0" style="73" hidden="1" customWidth="1"/>
    <col min="6145" max="6145" width="8.19921875" style="73"/>
    <col min="6146" max="6146" width="5.796875" style="73" customWidth="1"/>
    <col min="6147" max="6147" width="15.296875" style="73" customWidth="1"/>
    <col min="6148" max="6148" width="4.09765625" style="73" customWidth="1"/>
    <col min="6149" max="6149" width="15.796875" style="73" customWidth="1"/>
    <col min="6150" max="6150" width="17.59765625" style="73" customWidth="1"/>
    <col min="6151" max="6151" width="9" style="73" customWidth="1"/>
    <col min="6152" max="6153" width="0" style="73" hidden="1" customWidth="1"/>
    <col min="6154" max="6396" width="8.19921875" style="73"/>
    <col min="6397" max="6397" width="15.69921875" style="73" customWidth="1"/>
    <col min="6398" max="6398" width="29.3984375" style="73" customWidth="1"/>
    <col min="6399" max="6399" width="59" style="73" customWidth="1"/>
    <col min="6400" max="6400" width="0" style="73" hidden="1" customWidth="1"/>
    <col min="6401" max="6401" width="8.19921875" style="73"/>
    <col min="6402" max="6402" width="5.796875" style="73" customWidth="1"/>
    <col min="6403" max="6403" width="15.296875" style="73" customWidth="1"/>
    <col min="6404" max="6404" width="4.09765625" style="73" customWidth="1"/>
    <col min="6405" max="6405" width="15.796875" style="73" customWidth="1"/>
    <col min="6406" max="6406" width="17.59765625" style="73" customWidth="1"/>
    <col min="6407" max="6407" width="9" style="73" customWidth="1"/>
    <col min="6408" max="6409" width="0" style="73" hidden="1" customWidth="1"/>
    <col min="6410" max="6652" width="8.19921875" style="73"/>
    <col min="6653" max="6653" width="15.69921875" style="73" customWidth="1"/>
    <col min="6654" max="6654" width="29.3984375" style="73" customWidth="1"/>
    <col min="6655" max="6655" width="59" style="73" customWidth="1"/>
    <col min="6656" max="6656" width="0" style="73" hidden="1" customWidth="1"/>
    <col min="6657" max="6657" width="8.19921875" style="73"/>
    <col min="6658" max="6658" width="5.796875" style="73" customWidth="1"/>
    <col min="6659" max="6659" width="15.296875" style="73" customWidth="1"/>
    <col min="6660" max="6660" width="4.09765625" style="73" customWidth="1"/>
    <col min="6661" max="6661" width="15.796875" style="73" customWidth="1"/>
    <col min="6662" max="6662" width="17.59765625" style="73" customWidth="1"/>
    <col min="6663" max="6663" width="9" style="73" customWidth="1"/>
    <col min="6664" max="6665" width="0" style="73" hidden="1" customWidth="1"/>
    <col min="6666" max="6908" width="8.19921875" style="73"/>
    <col min="6909" max="6909" width="15.69921875" style="73" customWidth="1"/>
    <col min="6910" max="6910" width="29.3984375" style="73" customWidth="1"/>
    <col min="6911" max="6911" width="59" style="73" customWidth="1"/>
    <col min="6912" max="6912" width="0" style="73" hidden="1" customWidth="1"/>
    <col min="6913" max="6913" width="8.19921875" style="73"/>
    <col min="6914" max="6914" width="5.796875" style="73" customWidth="1"/>
    <col min="6915" max="6915" width="15.296875" style="73" customWidth="1"/>
    <col min="6916" max="6916" width="4.09765625" style="73" customWidth="1"/>
    <col min="6917" max="6917" width="15.796875" style="73" customWidth="1"/>
    <col min="6918" max="6918" width="17.59765625" style="73" customWidth="1"/>
    <col min="6919" max="6919" width="9" style="73" customWidth="1"/>
    <col min="6920" max="6921" width="0" style="73" hidden="1" customWidth="1"/>
    <col min="6922" max="7164" width="8.19921875" style="73"/>
    <col min="7165" max="7165" width="15.69921875" style="73" customWidth="1"/>
    <col min="7166" max="7166" width="29.3984375" style="73" customWidth="1"/>
    <col min="7167" max="7167" width="59" style="73" customWidth="1"/>
    <col min="7168" max="7168" width="0" style="73" hidden="1" customWidth="1"/>
    <col min="7169" max="7169" width="8.19921875" style="73"/>
    <col min="7170" max="7170" width="5.796875" style="73" customWidth="1"/>
    <col min="7171" max="7171" width="15.296875" style="73" customWidth="1"/>
    <col min="7172" max="7172" width="4.09765625" style="73" customWidth="1"/>
    <col min="7173" max="7173" width="15.796875" style="73" customWidth="1"/>
    <col min="7174" max="7174" width="17.59765625" style="73" customWidth="1"/>
    <col min="7175" max="7175" width="9" style="73" customWidth="1"/>
    <col min="7176" max="7177" width="0" style="73" hidden="1" customWidth="1"/>
    <col min="7178" max="7420" width="8.19921875" style="73"/>
    <col min="7421" max="7421" width="15.69921875" style="73" customWidth="1"/>
    <col min="7422" max="7422" width="29.3984375" style="73" customWidth="1"/>
    <col min="7423" max="7423" width="59" style="73" customWidth="1"/>
    <col min="7424" max="7424" width="0" style="73" hidden="1" customWidth="1"/>
    <col min="7425" max="7425" width="8.19921875" style="73"/>
    <col min="7426" max="7426" width="5.796875" style="73" customWidth="1"/>
    <col min="7427" max="7427" width="15.296875" style="73" customWidth="1"/>
    <col min="7428" max="7428" width="4.09765625" style="73" customWidth="1"/>
    <col min="7429" max="7429" width="15.796875" style="73" customWidth="1"/>
    <col min="7430" max="7430" width="17.59765625" style="73" customWidth="1"/>
    <col min="7431" max="7431" width="9" style="73" customWidth="1"/>
    <col min="7432" max="7433" width="0" style="73" hidden="1" customWidth="1"/>
    <col min="7434" max="7676" width="8.19921875" style="73"/>
    <col min="7677" max="7677" width="15.69921875" style="73" customWidth="1"/>
    <col min="7678" max="7678" width="29.3984375" style="73" customWidth="1"/>
    <col min="7679" max="7679" width="59" style="73" customWidth="1"/>
    <col min="7680" max="7680" width="0" style="73" hidden="1" customWidth="1"/>
    <col min="7681" max="7681" width="8.19921875" style="73"/>
    <col min="7682" max="7682" width="5.796875" style="73" customWidth="1"/>
    <col min="7683" max="7683" width="15.296875" style="73" customWidth="1"/>
    <col min="7684" max="7684" width="4.09765625" style="73" customWidth="1"/>
    <col min="7685" max="7685" width="15.796875" style="73" customWidth="1"/>
    <col min="7686" max="7686" width="17.59765625" style="73" customWidth="1"/>
    <col min="7687" max="7687" width="9" style="73" customWidth="1"/>
    <col min="7688" max="7689" width="0" style="73" hidden="1" customWidth="1"/>
    <col min="7690" max="7932" width="8.19921875" style="73"/>
    <col min="7933" max="7933" width="15.69921875" style="73" customWidth="1"/>
    <col min="7934" max="7934" width="29.3984375" style="73" customWidth="1"/>
    <col min="7935" max="7935" width="59" style="73" customWidth="1"/>
    <col min="7936" max="7936" width="0" style="73" hidden="1" customWidth="1"/>
    <col min="7937" max="7937" width="8.19921875" style="73"/>
    <col min="7938" max="7938" width="5.796875" style="73" customWidth="1"/>
    <col min="7939" max="7939" width="15.296875" style="73" customWidth="1"/>
    <col min="7940" max="7940" width="4.09765625" style="73" customWidth="1"/>
    <col min="7941" max="7941" width="15.796875" style="73" customWidth="1"/>
    <col min="7942" max="7942" width="17.59765625" style="73" customWidth="1"/>
    <col min="7943" max="7943" width="9" style="73" customWidth="1"/>
    <col min="7944" max="7945" width="0" style="73" hidden="1" customWidth="1"/>
    <col min="7946" max="8188" width="8.19921875" style="73"/>
    <col min="8189" max="8189" width="15.69921875" style="73" customWidth="1"/>
    <col min="8190" max="8190" width="29.3984375" style="73" customWidth="1"/>
    <col min="8191" max="8191" width="59" style="73" customWidth="1"/>
    <col min="8192" max="8192" width="0" style="73" hidden="1" customWidth="1"/>
    <col min="8193" max="8193" width="8.19921875" style="73"/>
    <col min="8194" max="8194" width="5.796875" style="73" customWidth="1"/>
    <col min="8195" max="8195" width="15.296875" style="73" customWidth="1"/>
    <col min="8196" max="8196" width="4.09765625" style="73" customWidth="1"/>
    <col min="8197" max="8197" width="15.796875" style="73" customWidth="1"/>
    <col min="8198" max="8198" width="17.59765625" style="73" customWidth="1"/>
    <col min="8199" max="8199" width="9" style="73" customWidth="1"/>
    <col min="8200" max="8201" width="0" style="73" hidden="1" customWidth="1"/>
    <col min="8202" max="8444" width="8.19921875" style="73"/>
    <col min="8445" max="8445" width="15.69921875" style="73" customWidth="1"/>
    <col min="8446" max="8446" width="29.3984375" style="73" customWidth="1"/>
    <col min="8447" max="8447" width="59" style="73" customWidth="1"/>
    <col min="8448" max="8448" width="0" style="73" hidden="1" customWidth="1"/>
    <col min="8449" max="8449" width="8.19921875" style="73"/>
    <col min="8450" max="8450" width="5.796875" style="73" customWidth="1"/>
    <col min="8451" max="8451" width="15.296875" style="73" customWidth="1"/>
    <col min="8452" max="8452" width="4.09765625" style="73" customWidth="1"/>
    <col min="8453" max="8453" width="15.796875" style="73" customWidth="1"/>
    <col min="8454" max="8454" width="17.59765625" style="73" customWidth="1"/>
    <col min="8455" max="8455" width="9" style="73" customWidth="1"/>
    <col min="8456" max="8457" width="0" style="73" hidden="1" customWidth="1"/>
    <col min="8458" max="8700" width="8.19921875" style="73"/>
    <col min="8701" max="8701" width="15.69921875" style="73" customWidth="1"/>
    <col min="8702" max="8702" width="29.3984375" style="73" customWidth="1"/>
    <col min="8703" max="8703" width="59" style="73" customWidth="1"/>
    <col min="8704" max="8704" width="0" style="73" hidden="1" customWidth="1"/>
    <col min="8705" max="8705" width="8.19921875" style="73"/>
    <col min="8706" max="8706" width="5.796875" style="73" customWidth="1"/>
    <col min="8707" max="8707" width="15.296875" style="73" customWidth="1"/>
    <col min="8708" max="8708" width="4.09765625" style="73" customWidth="1"/>
    <col min="8709" max="8709" width="15.796875" style="73" customWidth="1"/>
    <col min="8710" max="8710" width="17.59765625" style="73" customWidth="1"/>
    <col min="8711" max="8711" width="9" style="73" customWidth="1"/>
    <col min="8712" max="8713" width="0" style="73" hidden="1" customWidth="1"/>
    <col min="8714" max="8956" width="8.19921875" style="73"/>
    <col min="8957" max="8957" width="15.69921875" style="73" customWidth="1"/>
    <col min="8958" max="8958" width="29.3984375" style="73" customWidth="1"/>
    <col min="8959" max="8959" width="59" style="73" customWidth="1"/>
    <col min="8960" max="8960" width="0" style="73" hidden="1" customWidth="1"/>
    <col min="8961" max="8961" width="8.19921875" style="73"/>
    <col min="8962" max="8962" width="5.796875" style="73" customWidth="1"/>
    <col min="8963" max="8963" width="15.296875" style="73" customWidth="1"/>
    <col min="8964" max="8964" width="4.09765625" style="73" customWidth="1"/>
    <col min="8965" max="8965" width="15.796875" style="73" customWidth="1"/>
    <col min="8966" max="8966" width="17.59765625" style="73" customWidth="1"/>
    <col min="8967" max="8967" width="9" style="73" customWidth="1"/>
    <col min="8968" max="8969" width="0" style="73" hidden="1" customWidth="1"/>
    <col min="8970" max="9212" width="8.19921875" style="73"/>
    <col min="9213" max="9213" width="15.69921875" style="73" customWidth="1"/>
    <col min="9214" max="9214" width="29.3984375" style="73" customWidth="1"/>
    <col min="9215" max="9215" width="59" style="73" customWidth="1"/>
    <col min="9216" max="9216" width="0" style="73" hidden="1" customWidth="1"/>
    <col min="9217" max="9217" width="8.19921875" style="73"/>
    <col min="9218" max="9218" width="5.796875" style="73" customWidth="1"/>
    <col min="9219" max="9219" width="15.296875" style="73" customWidth="1"/>
    <col min="9220" max="9220" width="4.09765625" style="73" customWidth="1"/>
    <col min="9221" max="9221" width="15.796875" style="73" customWidth="1"/>
    <col min="9222" max="9222" width="17.59765625" style="73" customWidth="1"/>
    <col min="9223" max="9223" width="9" style="73" customWidth="1"/>
    <col min="9224" max="9225" width="0" style="73" hidden="1" customWidth="1"/>
    <col min="9226" max="9468" width="8.19921875" style="73"/>
    <col min="9469" max="9469" width="15.69921875" style="73" customWidth="1"/>
    <col min="9470" max="9470" width="29.3984375" style="73" customWidth="1"/>
    <col min="9471" max="9471" width="59" style="73" customWidth="1"/>
    <col min="9472" max="9472" width="0" style="73" hidden="1" customWidth="1"/>
    <col min="9473" max="9473" width="8.19921875" style="73"/>
    <col min="9474" max="9474" width="5.796875" style="73" customWidth="1"/>
    <col min="9475" max="9475" width="15.296875" style="73" customWidth="1"/>
    <col min="9476" max="9476" width="4.09765625" style="73" customWidth="1"/>
    <col min="9477" max="9477" width="15.796875" style="73" customWidth="1"/>
    <col min="9478" max="9478" width="17.59765625" style="73" customWidth="1"/>
    <col min="9479" max="9479" width="9" style="73" customWidth="1"/>
    <col min="9480" max="9481" width="0" style="73" hidden="1" customWidth="1"/>
    <col min="9482" max="9724" width="8.19921875" style="73"/>
    <col min="9725" max="9725" width="15.69921875" style="73" customWidth="1"/>
    <col min="9726" max="9726" width="29.3984375" style="73" customWidth="1"/>
    <col min="9727" max="9727" width="59" style="73" customWidth="1"/>
    <col min="9728" max="9728" width="0" style="73" hidden="1" customWidth="1"/>
    <col min="9729" max="9729" width="8.19921875" style="73"/>
    <col min="9730" max="9730" width="5.796875" style="73" customWidth="1"/>
    <col min="9731" max="9731" width="15.296875" style="73" customWidth="1"/>
    <col min="9732" max="9732" width="4.09765625" style="73" customWidth="1"/>
    <col min="9733" max="9733" width="15.796875" style="73" customWidth="1"/>
    <col min="9734" max="9734" width="17.59765625" style="73" customWidth="1"/>
    <col min="9735" max="9735" width="9" style="73" customWidth="1"/>
    <col min="9736" max="9737" width="0" style="73" hidden="1" customWidth="1"/>
    <col min="9738" max="9980" width="8.19921875" style="73"/>
    <col min="9981" max="9981" width="15.69921875" style="73" customWidth="1"/>
    <col min="9982" max="9982" width="29.3984375" style="73" customWidth="1"/>
    <col min="9983" max="9983" width="59" style="73" customWidth="1"/>
    <col min="9984" max="9984" width="0" style="73" hidden="1" customWidth="1"/>
    <col min="9985" max="9985" width="8.19921875" style="73"/>
    <col min="9986" max="9986" width="5.796875" style="73" customWidth="1"/>
    <col min="9987" max="9987" width="15.296875" style="73" customWidth="1"/>
    <col min="9988" max="9988" width="4.09765625" style="73" customWidth="1"/>
    <col min="9989" max="9989" width="15.796875" style="73" customWidth="1"/>
    <col min="9990" max="9990" width="17.59765625" style="73" customWidth="1"/>
    <col min="9991" max="9991" width="9" style="73" customWidth="1"/>
    <col min="9992" max="9993" width="0" style="73" hidden="1" customWidth="1"/>
    <col min="9994" max="10236" width="8.19921875" style="73"/>
    <col min="10237" max="10237" width="15.69921875" style="73" customWidth="1"/>
    <col min="10238" max="10238" width="29.3984375" style="73" customWidth="1"/>
    <col min="10239" max="10239" width="59" style="73" customWidth="1"/>
    <col min="10240" max="10240" width="0" style="73" hidden="1" customWidth="1"/>
    <col min="10241" max="10241" width="8.19921875" style="73"/>
    <col min="10242" max="10242" width="5.796875" style="73" customWidth="1"/>
    <col min="10243" max="10243" width="15.296875" style="73" customWidth="1"/>
    <col min="10244" max="10244" width="4.09765625" style="73" customWidth="1"/>
    <col min="10245" max="10245" width="15.796875" style="73" customWidth="1"/>
    <col min="10246" max="10246" width="17.59765625" style="73" customWidth="1"/>
    <col min="10247" max="10247" width="9" style="73" customWidth="1"/>
    <col min="10248" max="10249" width="0" style="73" hidden="1" customWidth="1"/>
    <col min="10250" max="10492" width="8.19921875" style="73"/>
    <col min="10493" max="10493" width="15.69921875" style="73" customWidth="1"/>
    <col min="10494" max="10494" width="29.3984375" style="73" customWidth="1"/>
    <col min="10495" max="10495" width="59" style="73" customWidth="1"/>
    <col min="10496" max="10496" width="0" style="73" hidden="1" customWidth="1"/>
    <col min="10497" max="10497" width="8.19921875" style="73"/>
    <col min="10498" max="10498" width="5.796875" style="73" customWidth="1"/>
    <col min="10499" max="10499" width="15.296875" style="73" customWidth="1"/>
    <col min="10500" max="10500" width="4.09765625" style="73" customWidth="1"/>
    <col min="10501" max="10501" width="15.796875" style="73" customWidth="1"/>
    <col min="10502" max="10502" width="17.59765625" style="73" customWidth="1"/>
    <col min="10503" max="10503" width="9" style="73" customWidth="1"/>
    <col min="10504" max="10505" width="0" style="73" hidden="1" customWidth="1"/>
    <col min="10506" max="10748" width="8.19921875" style="73"/>
    <col min="10749" max="10749" width="15.69921875" style="73" customWidth="1"/>
    <col min="10750" max="10750" width="29.3984375" style="73" customWidth="1"/>
    <col min="10751" max="10751" width="59" style="73" customWidth="1"/>
    <col min="10752" max="10752" width="0" style="73" hidden="1" customWidth="1"/>
    <col min="10753" max="10753" width="8.19921875" style="73"/>
    <col min="10754" max="10754" width="5.796875" style="73" customWidth="1"/>
    <col min="10755" max="10755" width="15.296875" style="73" customWidth="1"/>
    <col min="10756" max="10756" width="4.09765625" style="73" customWidth="1"/>
    <col min="10757" max="10757" width="15.796875" style="73" customWidth="1"/>
    <col min="10758" max="10758" width="17.59765625" style="73" customWidth="1"/>
    <col min="10759" max="10759" width="9" style="73" customWidth="1"/>
    <col min="10760" max="10761" width="0" style="73" hidden="1" customWidth="1"/>
    <col min="10762" max="11004" width="8.19921875" style="73"/>
    <col min="11005" max="11005" width="15.69921875" style="73" customWidth="1"/>
    <col min="11006" max="11006" width="29.3984375" style="73" customWidth="1"/>
    <col min="11007" max="11007" width="59" style="73" customWidth="1"/>
    <col min="11008" max="11008" width="0" style="73" hidden="1" customWidth="1"/>
    <col min="11009" max="11009" width="8.19921875" style="73"/>
    <col min="11010" max="11010" width="5.796875" style="73" customWidth="1"/>
    <col min="11011" max="11011" width="15.296875" style="73" customWidth="1"/>
    <col min="11012" max="11012" width="4.09765625" style="73" customWidth="1"/>
    <col min="11013" max="11013" width="15.796875" style="73" customWidth="1"/>
    <col min="11014" max="11014" width="17.59765625" style="73" customWidth="1"/>
    <col min="11015" max="11015" width="9" style="73" customWidth="1"/>
    <col min="11016" max="11017" width="0" style="73" hidden="1" customWidth="1"/>
    <col min="11018" max="11260" width="8.19921875" style="73"/>
    <col min="11261" max="11261" width="15.69921875" style="73" customWidth="1"/>
    <col min="11262" max="11262" width="29.3984375" style="73" customWidth="1"/>
    <col min="11263" max="11263" width="59" style="73" customWidth="1"/>
    <col min="11264" max="11264" width="0" style="73" hidden="1" customWidth="1"/>
    <col min="11265" max="11265" width="8.19921875" style="73"/>
    <col min="11266" max="11266" width="5.796875" style="73" customWidth="1"/>
    <col min="11267" max="11267" width="15.296875" style="73" customWidth="1"/>
    <col min="11268" max="11268" width="4.09765625" style="73" customWidth="1"/>
    <col min="11269" max="11269" width="15.796875" style="73" customWidth="1"/>
    <col min="11270" max="11270" width="17.59765625" style="73" customWidth="1"/>
    <col min="11271" max="11271" width="9" style="73" customWidth="1"/>
    <col min="11272" max="11273" width="0" style="73" hidden="1" customWidth="1"/>
    <col min="11274" max="11516" width="8.19921875" style="73"/>
    <col min="11517" max="11517" width="15.69921875" style="73" customWidth="1"/>
    <col min="11518" max="11518" width="29.3984375" style="73" customWidth="1"/>
    <col min="11519" max="11519" width="59" style="73" customWidth="1"/>
    <col min="11520" max="11520" width="0" style="73" hidden="1" customWidth="1"/>
    <col min="11521" max="11521" width="8.19921875" style="73"/>
    <col min="11522" max="11522" width="5.796875" style="73" customWidth="1"/>
    <col min="11523" max="11523" width="15.296875" style="73" customWidth="1"/>
    <col min="11524" max="11524" width="4.09765625" style="73" customWidth="1"/>
    <col min="11525" max="11525" width="15.796875" style="73" customWidth="1"/>
    <col min="11526" max="11526" width="17.59765625" style="73" customWidth="1"/>
    <col min="11527" max="11527" width="9" style="73" customWidth="1"/>
    <col min="11528" max="11529" width="0" style="73" hidden="1" customWidth="1"/>
    <col min="11530" max="11772" width="8.19921875" style="73"/>
    <col min="11773" max="11773" width="15.69921875" style="73" customWidth="1"/>
    <col min="11774" max="11774" width="29.3984375" style="73" customWidth="1"/>
    <col min="11775" max="11775" width="59" style="73" customWidth="1"/>
    <col min="11776" max="11776" width="0" style="73" hidden="1" customWidth="1"/>
    <col min="11777" max="11777" width="8.19921875" style="73"/>
    <col min="11778" max="11778" width="5.796875" style="73" customWidth="1"/>
    <col min="11779" max="11779" width="15.296875" style="73" customWidth="1"/>
    <col min="11780" max="11780" width="4.09765625" style="73" customWidth="1"/>
    <col min="11781" max="11781" width="15.796875" style="73" customWidth="1"/>
    <col min="11782" max="11782" width="17.59765625" style="73" customWidth="1"/>
    <col min="11783" max="11783" width="9" style="73" customWidth="1"/>
    <col min="11784" max="11785" width="0" style="73" hidden="1" customWidth="1"/>
    <col min="11786" max="12028" width="8.19921875" style="73"/>
    <col min="12029" max="12029" width="15.69921875" style="73" customWidth="1"/>
    <col min="12030" max="12030" width="29.3984375" style="73" customWidth="1"/>
    <col min="12031" max="12031" width="59" style="73" customWidth="1"/>
    <col min="12032" max="12032" width="0" style="73" hidden="1" customWidth="1"/>
    <col min="12033" max="12033" width="8.19921875" style="73"/>
    <col min="12034" max="12034" width="5.796875" style="73" customWidth="1"/>
    <col min="12035" max="12035" width="15.296875" style="73" customWidth="1"/>
    <col min="12036" max="12036" width="4.09765625" style="73" customWidth="1"/>
    <col min="12037" max="12037" width="15.796875" style="73" customWidth="1"/>
    <col min="12038" max="12038" width="17.59765625" style="73" customWidth="1"/>
    <col min="12039" max="12039" width="9" style="73" customWidth="1"/>
    <col min="12040" max="12041" width="0" style="73" hidden="1" customWidth="1"/>
    <col min="12042" max="12284" width="8.19921875" style="73"/>
    <col min="12285" max="12285" width="15.69921875" style="73" customWidth="1"/>
    <col min="12286" max="12286" width="29.3984375" style="73" customWidth="1"/>
    <col min="12287" max="12287" width="59" style="73" customWidth="1"/>
    <col min="12288" max="12288" width="0" style="73" hidden="1" customWidth="1"/>
    <col min="12289" max="12289" width="8.19921875" style="73"/>
    <col min="12290" max="12290" width="5.796875" style="73" customWidth="1"/>
    <col min="12291" max="12291" width="15.296875" style="73" customWidth="1"/>
    <col min="12292" max="12292" width="4.09765625" style="73" customWidth="1"/>
    <col min="12293" max="12293" width="15.796875" style="73" customWidth="1"/>
    <col min="12294" max="12294" width="17.59765625" style="73" customWidth="1"/>
    <col min="12295" max="12295" width="9" style="73" customWidth="1"/>
    <col min="12296" max="12297" width="0" style="73" hidden="1" customWidth="1"/>
    <col min="12298" max="12540" width="8.19921875" style="73"/>
    <col min="12541" max="12541" width="15.69921875" style="73" customWidth="1"/>
    <col min="12542" max="12542" width="29.3984375" style="73" customWidth="1"/>
    <col min="12543" max="12543" width="59" style="73" customWidth="1"/>
    <col min="12544" max="12544" width="0" style="73" hidden="1" customWidth="1"/>
    <col min="12545" max="12545" width="8.19921875" style="73"/>
    <col min="12546" max="12546" width="5.796875" style="73" customWidth="1"/>
    <col min="12547" max="12547" width="15.296875" style="73" customWidth="1"/>
    <col min="12548" max="12548" width="4.09765625" style="73" customWidth="1"/>
    <col min="12549" max="12549" width="15.796875" style="73" customWidth="1"/>
    <col min="12550" max="12550" width="17.59765625" style="73" customWidth="1"/>
    <col min="12551" max="12551" width="9" style="73" customWidth="1"/>
    <col min="12552" max="12553" width="0" style="73" hidden="1" customWidth="1"/>
    <col min="12554" max="12796" width="8.19921875" style="73"/>
    <col min="12797" max="12797" width="15.69921875" style="73" customWidth="1"/>
    <col min="12798" max="12798" width="29.3984375" style="73" customWidth="1"/>
    <col min="12799" max="12799" width="59" style="73" customWidth="1"/>
    <col min="12800" max="12800" width="0" style="73" hidden="1" customWidth="1"/>
    <col min="12801" max="12801" width="8.19921875" style="73"/>
    <col min="12802" max="12802" width="5.796875" style="73" customWidth="1"/>
    <col min="12803" max="12803" width="15.296875" style="73" customWidth="1"/>
    <col min="12804" max="12804" width="4.09765625" style="73" customWidth="1"/>
    <col min="12805" max="12805" width="15.796875" style="73" customWidth="1"/>
    <col min="12806" max="12806" width="17.59765625" style="73" customWidth="1"/>
    <col min="12807" max="12807" width="9" style="73" customWidth="1"/>
    <col min="12808" max="12809" width="0" style="73" hidden="1" customWidth="1"/>
    <col min="12810" max="13052" width="8.19921875" style="73"/>
    <col min="13053" max="13053" width="15.69921875" style="73" customWidth="1"/>
    <col min="13054" max="13054" width="29.3984375" style="73" customWidth="1"/>
    <col min="13055" max="13055" width="59" style="73" customWidth="1"/>
    <col min="13056" max="13056" width="0" style="73" hidden="1" customWidth="1"/>
    <col min="13057" max="13057" width="8.19921875" style="73"/>
    <col min="13058" max="13058" width="5.796875" style="73" customWidth="1"/>
    <col min="13059" max="13059" width="15.296875" style="73" customWidth="1"/>
    <col min="13060" max="13060" width="4.09765625" style="73" customWidth="1"/>
    <col min="13061" max="13061" width="15.796875" style="73" customWidth="1"/>
    <col min="13062" max="13062" width="17.59765625" style="73" customWidth="1"/>
    <col min="13063" max="13063" width="9" style="73" customWidth="1"/>
    <col min="13064" max="13065" width="0" style="73" hidden="1" customWidth="1"/>
    <col min="13066" max="13308" width="8.19921875" style="73"/>
    <col min="13309" max="13309" width="15.69921875" style="73" customWidth="1"/>
    <col min="13310" max="13310" width="29.3984375" style="73" customWidth="1"/>
    <col min="13311" max="13311" width="59" style="73" customWidth="1"/>
    <col min="13312" max="13312" width="0" style="73" hidden="1" customWidth="1"/>
    <col min="13313" max="13313" width="8.19921875" style="73"/>
    <col min="13314" max="13314" width="5.796875" style="73" customWidth="1"/>
    <col min="13315" max="13315" width="15.296875" style="73" customWidth="1"/>
    <col min="13316" max="13316" width="4.09765625" style="73" customWidth="1"/>
    <col min="13317" max="13317" width="15.796875" style="73" customWidth="1"/>
    <col min="13318" max="13318" width="17.59765625" style="73" customWidth="1"/>
    <col min="13319" max="13319" width="9" style="73" customWidth="1"/>
    <col min="13320" max="13321" width="0" style="73" hidden="1" customWidth="1"/>
    <col min="13322" max="13564" width="8.19921875" style="73"/>
    <col min="13565" max="13565" width="15.69921875" style="73" customWidth="1"/>
    <col min="13566" max="13566" width="29.3984375" style="73" customWidth="1"/>
    <col min="13567" max="13567" width="59" style="73" customWidth="1"/>
    <col min="13568" max="13568" width="0" style="73" hidden="1" customWidth="1"/>
    <col min="13569" max="13569" width="8.19921875" style="73"/>
    <col min="13570" max="13570" width="5.796875" style="73" customWidth="1"/>
    <col min="13571" max="13571" width="15.296875" style="73" customWidth="1"/>
    <col min="13572" max="13572" width="4.09765625" style="73" customWidth="1"/>
    <col min="13573" max="13573" width="15.796875" style="73" customWidth="1"/>
    <col min="13574" max="13574" width="17.59765625" style="73" customWidth="1"/>
    <col min="13575" max="13575" width="9" style="73" customWidth="1"/>
    <col min="13576" max="13577" width="0" style="73" hidden="1" customWidth="1"/>
    <col min="13578" max="13820" width="8.19921875" style="73"/>
    <col min="13821" max="13821" width="15.69921875" style="73" customWidth="1"/>
    <col min="13822" max="13822" width="29.3984375" style="73" customWidth="1"/>
    <col min="13823" max="13823" width="59" style="73" customWidth="1"/>
    <col min="13824" max="13824" width="0" style="73" hidden="1" customWidth="1"/>
    <col min="13825" max="13825" width="8.19921875" style="73"/>
    <col min="13826" max="13826" width="5.796875" style="73" customWidth="1"/>
    <col min="13827" max="13827" width="15.296875" style="73" customWidth="1"/>
    <col min="13828" max="13828" width="4.09765625" style="73" customWidth="1"/>
    <col min="13829" max="13829" width="15.796875" style="73" customWidth="1"/>
    <col min="13830" max="13830" width="17.59765625" style="73" customWidth="1"/>
    <col min="13831" max="13831" width="9" style="73" customWidth="1"/>
    <col min="13832" max="13833" width="0" style="73" hidden="1" customWidth="1"/>
    <col min="13834" max="14076" width="8.19921875" style="73"/>
    <col min="14077" max="14077" width="15.69921875" style="73" customWidth="1"/>
    <col min="14078" max="14078" width="29.3984375" style="73" customWidth="1"/>
    <col min="14079" max="14079" width="59" style="73" customWidth="1"/>
    <col min="14080" max="14080" width="0" style="73" hidden="1" customWidth="1"/>
    <col min="14081" max="14081" width="8.19921875" style="73"/>
    <col min="14082" max="14082" width="5.796875" style="73" customWidth="1"/>
    <col min="14083" max="14083" width="15.296875" style="73" customWidth="1"/>
    <col min="14084" max="14084" width="4.09765625" style="73" customWidth="1"/>
    <col min="14085" max="14085" width="15.796875" style="73" customWidth="1"/>
    <col min="14086" max="14086" width="17.59765625" style="73" customWidth="1"/>
    <col min="14087" max="14087" width="9" style="73" customWidth="1"/>
    <col min="14088" max="14089" width="0" style="73" hidden="1" customWidth="1"/>
    <col min="14090" max="14332" width="8.19921875" style="73"/>
    <col min="14333" max="14333" width="15.69921875" style="73" customWidth="1"/>
    <col min="14334" max="14334" width="29.3984375" style="73" customWidth="1"/>
    <col min="14335" max="14335" width="59" style="73" customWidth="1"/>
    <col min="14336" max="14336" width="0" style="73" hidden="1" customWidth="1"/>
    <col min="14337" max="14337" width="8.19921875" style="73"/>
    <col min="14338" max="14338" width="5.796875" style="73" customWidth="1"/>
    <col min="14339" max="14339" width="15.296875" style="73" customWidth="1"/>
    <col min="14340" max="14340" width="4.09765625" style="73" customWidth="1"/>
    <col min="14341" max="14341" width="15.796875" style="73" customWidth="1"/>
    <col min="14342" max="14342" width="17.59765625" style="73" customWidth="1"/>
    <col min="14343" max="14343" width="9" style="73" customWidth="1"/>
    <col min="14344" max="14345" width="0" style="73" hidden="1" customWidth="1"/>
    <col min="14346" max="14588" width="8.19921875" style="73"/>
    <col min="14589" max="14589" width="15.69921875" style="73" customWidth="1"/>
    <col min="14590" max="14590" width="29.3984375" style="73" customWidth="1"/>
    <col min="14591" max="14591" width="59" style="73" customWidth="1"/>
    <col min="14592" max="14592" width="0" style="73" hidden="1" customWidth="1"/>
    <col min="14593" max="14593" width="8.19921875" style="73"/>
    <col min="14594" max="14594" width="5.796875" style="73" customWidth="1"/>
    <col min="14595" max="14595" width="15.296875" style="73" customWidth="1"/>
    <col min="14596" max="14596" width="4.09765625" style="73" customWidth="1"/>
    <col min="14597" max="14597" width="15.796875" style="73" customWidth="1"/>
    <col min="14598" max="14598" width="17.59765625" style="73" customWidth="1"/>
    <col min="14599" max="14599" width="9" style="73" customWidth="1"/>
    <col min="14600" max="14601" width="0" style="73" hidden="1" customWidth="1"/>
    <col min="14602" max="14844" width="8.19921875" style="73"/>
    <col min="14845" max="14845" width="15.69921875" style="73" customWidth="1"/>
    <col min="14846" max="14846" width="29.3984375" style="73" customWidth="1"/>
    <col min="14847" max="14847" width="59" style="73" customWidth="1"/>
    <col min="14848" max="14848" width="0" style="73" hidden="1" customWidth="1"/>
    <col min="14849" max="14849" width="8.19921875" style="73"/>
    <col min="14850" max="14850" width="5.796875" style="73" customWidth="1"/>
    <col min="14851" max="14851" width="15.296875" style="73" customWidth="1"/>
    <col min="14852" max="14852" width="4.09765625" style="73" customWidth="1"/>
    <col min="14853" max="14853" width="15.796875" style="73" customWidth="1"/>
    <col min="14854" max="14854" width="17.59765625" style="73" customWidth="1"/>
    <col min="14855" max="14855" width="9" style="73" customWidth="1"/>
    <col min="14856" max="14857" width="0" style="73" hidden="1" customWidth="1"/>
    <col min="14858" max="15100" width="8.19921875" style="73"/>
    <col min="15101" max="15101" width="15.69921875" style="73" customWidth="1"/>
    <col min="15102" max="15102" width="29.3984375" style="73" customWidth="1"/>
    <col min="15103" max="15103" width="59" style="73" customWidth="1"/>
    <col min="15104" max="15104" width="0" style="73" hidden="1" customWidth="1"/>
    <col min="15105" max="15105" width="8.19921875" style="73"/>
    <col min="15106" max="15106" width="5.796875" style="73" customWidth="1"/>
    <col min="15107" max="15107" width="15.296875" style="73" customWidth="1"/>
    <col min="15108" max="15108" width="4.09765625" style="73" customWidth="1"/>
    <col min="15109" max="15109" width="15.796875" style="73" customWidth="1"/>
    <col min="15110" max="15110" width="17.59765625" style="73" customWidth="1"/>
    <col min="15111" max="15111" width="9" style="73" customWidth="1"/>
    <col min="15112" max="15113" width="0" style="73" hidden="1" customWidth="1"/>
    <col min="15114" max="15356" width="8.19921875" style="73"/>
    <col min="15357" max="15357" width="15.69921875" style="73" customWidth="1"/>
    <col min="15358" max="15358" width="29.3984375" style="73" customWidth="1"/>
    <col min="15359" max="15359" width="59" style="73" customWidth="1"/>
    <col min="15360" max="15360" width="0" style="73" hidden="1" customWidth="1"/>
    <col min="15361" max="15361" width="8.19921875" style="73"/>
    <col min="15362" max="15362" width="5.796875" style="73" customWidth="1"/>
    <col min="15363" max="15363" width="15.296875" style="73" customWidth="1"/>
    <col min="15364" max="15364" width="4.09765625" style="73" customWidth="1"/>
    <col min="15365" max="15365" width="15.796875" style="73" customWidth="1"/>
    <col min="15366" max="15366" width="17.59765625" style="73" customWidth="1"/>
    <col min="15367" max="15367" width="9" style="73" customWidth="1"/>
    <col min="15368" max="15369" width="0" style="73" hidden="1" customWidth="1"/>
    <col min="15370" max="15612" width="8.19921875" style="73"/>
    <col min="15613" max="15613" width="15.69921875" style="73" customWidth="1"/>
    <col min="15614" max="15614" width="29.3984375" style="73" customWidth="1"/>
    <col min="15615" max="15615" width="59" style="73" customWidth="1"/>
    <col min="15616" max="15616" width="0" style="73" hidden="1" customWidth="1"/>
    <col min="15617" max="15617" width="8.19921875" style="73"/>
    <col min="15618" max="15618" width="5.796875" style="73" customWidth="1"/>
    <col min="15619" max="15619" width="15.296875" style="73" customWidth="1"/>
    <col min="15620" max="15620" width="4.09765625" style="73" customWidth="1"/>
    <col min="15621" max="15621" width="15.796875" style="73" customWidth="1"/>
    <col min="15622" max="15622" width="17.59765625" style="73" customWidth="1"/>
    <col min="15623" max="15623" width="9" style="73" customWidth="1"/>
    <col min="15624" max="15625" width="0" style="73" hidden="1" customWidth="1"/>
    <col min="15626" max="15868" width="8.19921875" style="73"/>
    <col min="15869" max="15869" width="15.69921875" style="73" customWidth="1"/>
    <col min="15870" max="15870" width="29.3984375" style="73" customWidth="1"/>
    <col min="15871" max="15871" width="59" style="73" customWidth="1"/>
    <col min="15872" max="15872" width="0" style="73" hidden="1" customWidth="1"/>
    <col min="15873" max="15873" width="8.19921875" style="73"/>
    <col min="15874" max="15874" width="5.796875" style="73" customWidth="1"/>
    <col min="15875" max="15875" width="15.296875" style="73" customWidth="1"/>
    <col min="15876" max="15876" width="4.09765625" style="73" customWidth="1"/>
    <col min="15877" max="15877" width="15.796875" style="73" customWidth="1"/>
    <col min="15878" max="15878" width="17.59765625" style="73" customWidth="1"/>
    <col min="15879" max="15879" width="9" style="73" customWidth="1"/>
    <col min="15880" max="15881" width="0" style="73" hidden="1" customWidth="1"/>
    <col min="15882" max="16124" width="8.19921875" style="73"/>
    <col min="16125" max="16125" width="15.69921875" style="73" customWidth="1"/>
    <col min="16126" max="16126" width="29.3984375" style="73" customWidth="1"/>
    <col min="16127" max="16127" width="59" style="73" customWidth="1"/>
    <col min="16128" max="16128" width="0" style="73" hidden="1" customWidth="1"/>
    <col min="16129" max="16129" width="8.19921875" style="73"/>
    <col min="16130" max="16130" width="5.796875" style="73" customWidth="1"/>
    <col min="16131" max="16131" width="15.296875" style="73" customWidth="1"/>
    <col min="16132" max="16132" width="4.09765625" style="73" customWidth="1"/>
    <col min="16133" max="16133" width="15.796875" style="73" customWidth="1"/>
    <col min="16134" max="16134" width="17.59765625" style="73" customWidth="1"/>
    <col min="16135" max="16135" width="9" style="73" customWidth="1"/>
    <col min="16136" max="16137" width="0" style="73" hidden="1" customWidth="1"/>
    <col min="16138" max="16384" width="8.19921875" style="73"/>
  </cols>
  <sheetData>
    <row r="1" spans="1:9" s="8" customFormat="1" ht="15.75" customHeight="1">
      <c r="A1" s="1" t="s">
        <v>677</v>
      </c>
      <c r="B1" s="2"/>
      <c r="C1" s="2"/>
      <c r="D1" s="4"/>
      <c r="E1" s="5"/>
      <c r="F1" s="5"/>
      <c r="G1" s="5"/>
      <c r="H1" s="6" t="s">
        <v>2</v>
      </c>
      <c r="I1" s="7" t="s">
        <v>3</v>
      </c>
    </row>
    <row r="2" spans="1:9" s="8" customFormat="1" ht="14.1" customHeight="1">
      <c r="A2" s="9" t="s">
        <v>4</v>
      </c>
      <c r="B2" s="9" t="s">
        <v>5</v>
      </c>
      <c r="C2" s="10" t="s">
        <v>6</v>
      </c>
      <c r="D2" s="9" t="s">
        <v>8</v>
      </c>
      <c r="E2" s="12"/>
      <c r="F2" s="12" t="s">
        <v>678</v>
      </c>
      <c r="G2" s="14" t="s">
        <v>11</v>
      </c>
      <c r="H2" s="15"/>
      <c r="I2" s="16"/>
    </row>
    <row r="3" spans="1:9" s="27" customFormat="1" ht="14.1" customHeight="1">
      <c r="A3" s="17" t="s">
        <v>12</v>
      </c>
      <c r="B3" s="18" t="s">
        <v>13</v>
      </c>
      <c r="C3" s="19" t="s">
        <v>14</v>
      </c>
      <c r="D3" s="20" t="s">
        <v>16</v>
      </c>
      <c r="E3" s="22">
        <v>1220</v>
      </c>
      <c r="F3" s="24" t="s">
        <v>679</v>
      </c>
      <c r="G3" s="21"/>
      <c r="H3" s="25" t="e">
        <f>IF(#REF!="","",E3-#REF!)</f>
        <v>#REF!</v>
      </c>
      <c r="I3" s="26" t="e">
        <f>IF(#REF!="","",((E3-#REF!)/#REF!)*100)</f>
        <v>#REF!</v>
      </c>
    </row>
    <row r="4" spans="1:9" s="27" customFormat="1" ht="14.1" customHeight="1">
      <c r="A4" s="17"/>
      <c r="B4" s="18" t="s">
        <v>17</v>
      </c>
      <c r="C4" s="19" t="s">
        <v>18</v>
      </c>
      <c r="D4" s="20" t="s">
        <v>20</v>
      </c>
      <c r="E4" s="22">
        <v>1075000</v>
      </c>
      <c r="F4" s="24" t="s">
        <v>680</v>
      </c>
      <c r="G4" s="21"/>
      <c r="H4" s="25" t="e">
        <f>IF(#REF!="","",E4-#REF!)</f>
        <v>#REF!</v>
      </c>
      <c r="I4" s="26" t="e">
        <f>IF(#REF!="","",((E4-#REF!)/#REF!)*100)</f>
        <v>#REF!</v>
      </c>
    </row>
    <row r="5" spans="1:9" s="27" customFormat="1" ht="14.1" customHeight="1">
      <c r="A5" s="17"/>
      <c r="B5" s="18" t="s">
        <v>21</v>
      </c>
      <c r="C5" s="19" t="s">
        <v>22</v>
      </c>
      <c r="D5" s="20" t="s">
        <v>23</v>
      </c>
      <c r="E5" s="22">
        <v>1085000</v>
      </c>
      <c r="F5" s="24" t="s">
        <v>680</v>
      </c>
      <c r="G5" s="21"/>
      <c r="H5" s="25" t="e">
        <f>IF(#REF!="","",E5-#REF!)</f>
        <v>#REF!</v>
      </c>
      <c r="I5" s="26" t="e">
        <f>IF(#REF!="","",((E5-#REF!)/#REF!)*100)</f>
        <v>#REF!</v>
      </c>
    </row>
    <row r="6" spans="1:9" s="27" customFormat="1" ht="14.1" customHeight="1">
      <c r="A6" s="17"/>
      <c r="B6" s="28" t="s">
        <v>24</v>
      </c>
      <c r="C6" s="19" t="s">
        <v>25</v>
      </c>
      <c r="D6" s="20" t="s">
        <v>16</v>
      </c>
      <c r="E6" s="22">
        <v>1220</v>
      </c>
      <c r="F6" s="24" t="s">
        <v>679</v>
      </c>
      <c r="G6" s="21"/>
      <c r="H6" s="25" t="e">
        <f>IF(#REF!="","",E6-#REF!)</f>
        <v>#REF!</v>
      </c>
      <c r="I6" s="26" t="e">
        <f>IF(#REF!="","",((E6-#REF!)/#REF!)*100)</f>
        <v>#REF!</v>
      </c>
    </row>
    <row r="7" spans="1:9" s="27" customFormat="1" ht="14.1" customHeight="1">
      <c r="A7" s="17"/>
      <c r="B7" s="18" t="s">
        <v>26</v>
      </c>
      <c r="C7" s="19" t="s">
        <v>27</v>
      </c>
      <c r="D7" s="20" t="s">
        <v>16</v>
      </c>
      <c r="E7" s="22">
        <v>1220</v>
      </c>
      <c r="F7" s="24" t="s">
        <v>679</v>
      </c>
      <c r="G7" s="21"/>
      <c r="H7" s="25" t="e">
        <f>IF(#REF!="","",E7-#REF!)</f>
        <v>#REF!</v>
      </c>
      <c r="I7" s="26" t="e">
        <f>IF(#REF!="","",((E7-#REF!)/#REF!)*100)</f>
        <v>#REF!</v>
      </c>
    </row>
    <row r="8" spans="1:9" s="27" customFormat="1" ht="14.1" customHeight="1">
      <c r="A8" s="17"/>
      <c r="B8" s="18" t="s">
        <v>28</v>
      </c>
      <c r="C8" s="19" t="s">
        <v>29</v>
      </c>
      <c r="D8" s="20" t="s">
        <v>16</v>
      </c>
      <c r="E8" s="22">
        <v>1220</v>
      </c>
      <c r="F8" s="24"/>
      <c r="G8" s="21"/>
      <c r="H8" s="25" t="e">
        <f>IF(#REF!="","",E8-#REF!)</f>
        <v>#REF!</v>
      </c>
      <c r="I8" s="26" t="e">
        <f>IF(#REF!="","",((E8-#REF!)/#REF!)*100)</f>
        <v>#REF!</v>
      </c>
    </row>
    <row r="9" spans="1:9" s="27" customFormat="1" ht="14.1" customHeight="1">
      <c r="A9" s="17"/>
      <c r="B9" s="18" t="s">
        <v>30</v>
      </c>
      <c r="C9" s="19" t="s">
        <v>31</v>
      </c>
      <c r="D9" s="20" t="s">
        <v>16</v>
      </c>
      <c r="E9" s="22">
        <v>1220</v>
      </c>
      <c r="F9" s="24" t="s">
        <v>679</v>
      </c>
      <c r="G9" s="21"/>
      <c r="H9" s="25" t="e">
        <f>IF(#REF!="","",E9-#REF!)</f>
        <v>#REF!</v>
      </c>
      <c r="I9" s="26" t="e">
        <f>IF(#REF!="","",((E9-#REF!)/#REF!)*100)</f>
        <v>#REF!</v>
      </c>
    </row>
    <row r="10" spans="1:9" s="27" customFormat="1" ht="14.1" customHeight="1">
      <c r="A10" s="17"/>
      <c r="B10" s="18" t="s">
        <v>32</v>
      </c>
      <c r="C10" s="19" t="s">
        <v>33</v>
      </c>
      <c r="D10" s="20" t="s">
        <v>23</v>
      </c>
      <c r="E10" s="22">
        <v>1300000</v>
      </c>
      <c r="F10" s="24" t="s">
        <v>680</v>
      </c>
      <c r="G10" s="21"/>
      <c r="H10" s="25" t="e">
        <f>IF(#REF!="","",E10-#REF!)</f>
        <v>#REF!</v>
      </c>
      <c r="I10" s="26" t="e">
        <f>IF(#REF!="","",((E10-#REF!)/#REF!)*100)</f>
        <v>#REF!</v>
      </c>
    </row>
    <row r="11" spans="1:9" s="27" customFormat="1" ht="14.1" customHeight="1">
      <c r="A11" s="17"/>
      <c r="B11" s="18" t="s">
        <v>34</v>
      </c>
      <c r="C11" s="19" t="s">
        <v>681</v>
      </c>
      <c r="D11" s="20" t="s">
        <v>16</v>
      </c>
      <c r="E11" s="22">
        <v>1370</v>
      </c>
      <c r="F11" s="24"/>
      <c r="G11" s="21"/>
      <c r="H11" s="25" t="e">
        <f>IF(#REF!="","",E11-#REF!)</f>
        <v>#REF!</v>
      </c>
      <c r="I11" s="26" t="e">
        <f>IF(#REF!="","",((E11-#REF!)/#REF!)*100)</f>
        <v>#REF!</v>
      </c>
    </row>
    <row r="12" spans="1:9" s="27" customFormat="1" ht="14.1" customHeight="1">
      <c r="A12" s="17"/>
      <c r="B12" s="18" t="s">
        <v>36</v>
      </c>
      <c r="C12" s="19" t="s">
        <v>682</v>
      </c>
      <c r="D12" s="20" t="s">
        <v>16</v>
      </c>
      <c r="E12" s="22">
        <v>1190</v>
      </c>
      <c r="F12" s="24" t="s">
        <v>679</v>
      </c>
      <c r="G12" s="21"/>
      <c r="H12" s="25" t="e">
        <f>IF(#REF!="","",E12-#REF!)</f>
        <v>#REF!</v>
      </c>
      <c r="I12" s="26" t="e">
        <f>IF(#REF!="","",((E12-#REF!)/#REF!)*100)</f>
        <v>#REF!</v>
      </c>
    </row>
    <row r="13" spans="1:9" s="27" customFormat="1" ht="14.1" customHeight="1">
      <c r="A13" s="17"/>
      <c r="B13" s="18" t="s">
        <v>38</v>
      </c>
      <c r="C13" s="19" t="s">
        <v>39</v>
      </c>
      <c r="D13" s="20" t="s">
        <v>16</v>
      </c>
      <c r="E13" s="22">
        <v>1380</v>
      </c>
      <c r="F13" s="24"/>
      <c r="G13" s="21"/>
      <c r="H13" s="25" t="e">
        <f>IF(#REF!="","",E13-#REF!)</f>
        <v>#REF!</v>
      </c>
      <c r="I13" s="26" t="e">
        <f>IF(#REF!="","",((E13-#REF!)/#REF!)*100)</f>
        <v>#REF!</v>
      </c>
    </row>
    <row r="14" spans="1:9" s="27" customFormat="1" ht="14.1" customHeight="1">
      <c r="A14" s="17"/>
      <c r="B14" s="18" t="s">
        <v>40</v>
      </c>
      <c r="C14" s="19" t="s">
        <v>683</v>
      </c>
      <c r="D14" s="21" t="s">
        <v>42</v>
      </c>
      <c r="E14" s="22">
        <v>7050</v>
      </c>
      <c r="F14" s="24"/>
      <c r="G14" s="21"/>
      <c r="H14" s="25" t="e">
        <f>IF(#REF!="","",E14-#REF!)</f>
        <v>#REF!</v>
      </c>
      <c r="I14" s="26" t="e">
        <f>IF(#REF!="","",((E14-#REF!)/#REF!)*100)</f>
        <v>#REF!</v>
      </c>
    </row>
    <row r="15" spans="1:9" s="27" customFormat="1" ht="14.1" customHeight="1">
      <c r="A15" s="17"/>
      <c r="B15" s="18" t="s">
        <v>43</v>
      </c>
      <c r="C15" s="19" t="s">
        <v>684</v>
      </c>
      <c r="D15" s="21" t="s">
        <v>42</v>
      </c>
      <c r="E15" s="22">
        <v>5070</v>
      </c>
      <c r="F15" s="24"/>
      <c r="G15" s="21"/>
      <c r="H15" s="25" t="e">
        <f>IF(#REF!="","",E15-#REF!)</f>
        <v>#REF!</v>
      </c>
      <c r="I15" s="26" t="e">
        <f>IF(#REF!="","",((E15-#REF!)/#REF!)*100)</f>
        <v>#REF!</v>
      </c>
    </row>
    <row r="16" spans="1:9" s="27" customFormat="1" ht="14.1" customHeight="1">
      <c r="A16" s="17"/>
      <c r="B16" s="18" t="s">
        <v>45</v>
      </c>
      <c r="C16" s="19" t="s">
        <v>685</v>
      </c>
      <c r="D16" s="20" t="s">
        <v>23</v>
      </c>
      <c r="E16" s="22">
        <v>2341000</v>
      </c>
      <c r="F16" s="35"/>
      <c r="G16" s="21"/>
      <c r="H16" s="25" t="e">
        <f>IF(#REF!="","",E16-#REF!)</f>
        <v>#REF!</v>
      </c>
      <c r="I16" s="26" t="e">
        <f>IF(#REF!="","",((E16-#REF!)/#REF!)*100)</f>
        <v>#REF!</v>
      </c>
    </row>
    <row r="17" spans="1:9" s="27" customFormat="1" ht="14.1" customHeight="1">
      <c r="A17" s="17"/>
      <c r="B17" s="28" t="s">
        <v>48</v>
      </c>
      <c r="C17" s="29" t="s">
        <v>686</v>
      </c>
      <c r="D17" s="20" t="s">
        <v>50</v>
      </c>
      <c r="E17" s="22">
        <v>11090</v>
      </c>
      <c r="F17" s="24" t="s">
        <v>687</v>
      </c>
      <c r="G17" s="21"/>
      <c r="H17" s="25" t="e">
        <f>IF(#REF!="","",E17-#REF!)</f>
        <v>#REF!</v>
      </c>
      <c r="I17" s="26" t="e">
        <f>IF(#REF!="","",((E17-#REF!)/#REF!)*100)</f>
        <v>#REF!</v>
      </c>
    </row>
    <row r="18" spans="1:9" s="27" customFormat="1" ht="14.1" customHeight="1">
      <c r="A18" s="17"/>
      <c r="B18" s="18" t="s">
        <v>51</v>
      </c>
      <c r="C18" s="19" t="s">
        <v>52</v>
      </c>
      <c r="D18" s="20" t="s">
        <v>16</v>
      </c>
      <c r="E18" s="22">
        <v>1390</v>
      </c>
      <c r="F18" s="24"/>
      <c r="G18" s="21"/>
      <c r="H18" s="25" t="e">
        <f>IF(#REF!="","",E18-#REF!)</f>
        <v>#REF!</v>
      </c>
      <c r="I18" s="26" t="e">
        <f>IF(#REF!="","",((E18-#REF!)/#REF!)*100)</f>
        <v>#REF!</v>
      </c>
    </row>
    <row r="19" spans="1:9" s="27" customFormat="1" ht="14.1" customHeight="1">
      <c r="A19" s="17"/>
      <c r="B19" s="18" t="s">
        <v>53</v>
      </c>
      <c r="C19" s="19" t="s">
        <v>54</v>
      </c>
      <c r="D19" s="20" t="s">
        <v>16</v>
      </c>
      <c r="E19" s="22">
        <v>1460</v>
      </c>
      <c r="F19" s="24"/>
      <c r="G19" s="21"/>
      <c r="H19" s="25" t="e">
        <f>IF(#REF!="","",E19-#REF!)</f>
        <v>#REF!</v>
      </c>
      <c r="I19" s="26" t="e">
        <f>IF(#REF!="","",((E19-#REF!)/#REF!)*100)</f>
        <v>#REF!</v>
      </c>
    </row>
    <row r="20" spans="1:9" s="27" customFormat="1" ht="14.1" customHeight="1">
      <c r="A20" s="17"/>
      <c r="B20" s="18" t="s">
        <v>55</v>
      </c>
      <c r="C20" s="19" t="s">
        <v>56</v>
      </c>
      <c r="D20" s="20" t="s">
        <v>16</v>
      </c>
      <c r="E20" s="22">
        <v>1710</v>
      </c>
      <c r="F20" s="24"/>
      <c r="G20" s="21"/>
      <c r="H20" s="25" t="e">
        <f>IF(#REF!="","",E20-#REF!)</f>
        <v>#REF!</v>
      </c>
      <c r="I20" s="26" t="e">
        <f>IF(#REF!="","",((E20-#REF!)/#REF!)*100)</f>
        <v>#REF!</v>
      </c>
    </row>
    <row r="21" spans="1:9" s="27" customFormat="1" ht="14.1" customHeight="1">
      <c r="A21" s="17"/>
      <c r="B21" s="18" t="s">
        <v>57</v>
      </c>
      <c r="C21" s="19" t="s">
        <v>58</v>
      </c>
      <c r="D21" s="20" t="s">
        <v>16</v>
      </c>
      <c r="E21" s="22">
        <v>2760</v>
      </c>
      <c r="F21" s="24"/>
      <c r="G21" s="21"/>
      <c r="H21" s="25" t="e">
        <f>IF(#REF!="","",E21-#REF!)</f>
        <v>#REF!</v>
      </c>
      <c r="I21" s="26" t="e">
        <f>IF(#REF!="","",((E21-#REF!)/#REF!)*100)</f>
        <v>#REF!</v>
      </c>
    </row>
    <row r="22" spans="1:9" s="27" customFormat="1" ht="14.1" customHeight="1">
      <c r="A22" s="17"/>
      <c r="B22" s="18" t="s">
        <v>59</v>
      </c>
      <c r="C22" s="19" t="s">
        <v>60</v>
      </c>
      <c r="D22" s="20" t="s">
        <v>16</v>
      </c>
      <c r="E22" s="22">
        <v>2010</v>
      </c>
      <c r="F22" s="24"/>
      <c r="G22" s="21"/>
      <c r="H22" s="25" t="e">
        <f>IF(#REF!="","",E22-#REF!)</f>
        <v>#REF!</v>
      </c>
      <c r="I22" s="26" t="e">
        <f>IF(#REF!="","",((E22-#REF!)/#REF!)*100)</f>
        <v>#REF!</v>
      </c>
    </row>
    <row r="23" spans="1:9" s="27" customFormat="1" ht="14.1" customHeight="1">
      <c r="A23" s="17"/>
      <c r="B23" s="18" t="s">
        <v>61</v>
      </c>
      <c r="C23" s="19" t="s">
        <v>62</v>
      </c>
      <c r="D23" s="20" t="s">
        <v>50</v>
      </c>
      <c r="E23" s="22">
        <v>1220</v>
      </c>
      <c r="F23" s="24"/>
      <c r="G23" s="21"/>
      <c r="H23" s="25" t="e">
        <f>IF(#REF!="","",E23-#REF!)</f>
        <v>#REF!</v>
      </c>
      <c r="I23" s="26" t="e">
        <f>IF(#REF!="","",((E23-#REF!)/#REF!)*100)</f>
        <v>#REF!</v>
      </c>
    </row>
    <row r="24" spans="1:9" s="27" customFormat="1" ht="14.1" customHeight="1">
      <c r="A24" s="17"/>
      <c r="B24" s="18" t="s">
        <v>63</v>
      </c>
      <c r="C24" s="19" t="s">
        <v>64</v>
      </c>
      <c r="D24" s="20" t="s">
        <v>65</v>
      </c>
      <c r="E24" s="22">
        <v>40460</v>
      </c>
      <c r="F24" s="24"/>
      <c r="G24" s="21"/>
      <c r="H24" s="25" t="e">
        <f>IF(#REF!="","",E24-#REF!)</f>
        <v>#REF!</v>
      </c>
      <c r="I24" s="26" t="e">
        <f>IF(#REF!="","",((E24-#REF!)/#REF!)*100)</f>
        <v>#REF!</v>
      </c>
    </row>
    <row r="25" spans="1:9" s="27" customFormat="1" ht="14.1" customHeight="1">
      <c r="A25" s="17"/>
      <c r="B25" s="18" t="s">
        <v>66</v>
      </c>
      <c r="C25" s="19" t="s">
        <v>67</v>
      </c>
      <c r="D25" s="21" t="s">
        <v>68</v>
      </c>
      <c r="E25" s="30">
        <v>16</v>
      </c>
      <c r="F25" s="31"/>
      <c r="G25" s="21"/>
      <c r="H25" s="25" t="e">
        <f>IF(#REF!="","",E25-#REF!)</f>
        <v>#REF!</v>
      </c>
      <c r="I25" s="26" t="e">
        <f>IF(#REF!="","",((E25-#REF!)/#REF!)*100)</f>
        <v>#REF!</v>
      </c>
    </row>
    <row r="26" spans="1:9" s="27" customFormat="1" ht="14.1" customHeight="1">
      <c r="A26" s="17" t="s">
        <v>69</v>
      </c>
      <c r="B26" s="28" t="s">
        <v>70</v>
      </c>
      <c r="C26" s="29" t="s">
        <v>71</v>
      </c>
      <c r="D26" s="21" t="s">
        <v>23</v>
      </c>
      <c r="E26" s="30">
        <v>3900000</v>
      </c>
      <c r="F26" s="24" t="s">
        <v>687</v>
      </c>
      <c r="G26" s="21"/>
      <c r="H26" s="25" t="e">
        <f>IF(#REF!="","",E26-#REF!)</f>
        <v>#REF!</v>
      </c>
      <c r="I26" s="26" t="e">
        <f>IF(#REF!="","",((E26-#REF!)/#REF!)*100)</f>
        <v>#REF!</v>
      </c>
    </row>
    <row r="27" spans="1:9" s="27" customFormat="1" ht="14.1" customHeight="1">
      <c r="A27" s="17"/>
      <c r="B27" s="18" t="s">
        <v>72</v>
      </c>
      <c r="C27" s="19" t="s">
        <v>73</v>
      </c>
      <c r="D27" s="20" t="s">
        <v>16</v>
      </c>
      <c r="E27" s="30">
        <v>9000</v>
      </c>
      <c r="F27" s="24"/>
      <c r="G27" s="21"/>
      <c r="H27" s="25" t="e">
        <f>IF(#REF!="","",E27-#REF!)</f>
        <v>#REF!</v>
      </c>
      <c r="I27" s="26" t="e">
        <f>IF(#REF!="","",((E27-#REF!)/#REF!)*100)</f>
        <v>#REF!</v>
      </c>
    </row>
    <row r="28" spans="1:9" s="27" customFormat="1" ht="14.1" customHeight="1">
      <c r="A28" s="17"/>
      <c r="B28" s="28" t="s">
        <v>74</v>
      </c>
      <c r="C28" s="19" t="s">
        <v>75</v>
      </c>
      <c r="D28" s="21" t="s">
        <v>50</v>
      </c>
      <c r="E28" s="30">
        <v>1650</v>
      </c>
      <c r="F28" s="24"/>
      <c r="G28" s="21"/>
      <c r="H28" s="25" t="e">
        <f>IF(#REF!="","",E28-#REF!)</f>
        <v>#REF!</v>
      </c>
      <c r="I28" s="26" t="e">
        <f>IF(#REF!="","",((E28-#REF!)/#REF!)*100)</f>
        <v>#REF!</v>
      </c>
    </row>
    <row r="29" spans="1:9" s="27" customFormat="1" ht="14.1" customHeight="1">
      <c r="A29" s="17"/>
      <c r="B29" s="18" t="s">
        <v>76</v>
      </c>
      <c r="C29" s="19" t="s">
        <v>77</v>
      </c>
      <c r="D29" s="20" t="s">
        <v>16</v>
      </c>
      <c r="E29" s="30">
        <v>2500</v>
      </c>
      <c r="F29" s="31"/>
      <c r="G29" s="21"/>
      <c r="H29" s="25" t="e">
        <f>IF(#REF!="","",E29-#REF!)</f>
        <v>#REF!</v>
      </c>
      <c r="I29" s="26" t="e">
        <f>IF(#REF!="","",((E29-#REF!)/#REF!)*100)</f>
        <v>#REF!</v>
      </c>
    </row>
    <row r="30" spans="1:9" s="27" customFormat="1" ht="14.1" customHeight="1">
      <c r="A30" s="17"/>
      <c r="B30" s="18" t="s">
        <v>78</v>
      </c>
      <c r="C30" s="19" t="s">
        <v>79</v>
      </c>
      <c r="D30" s="20" t="s">
        <v>16</v>
      </c>
      <c r="E30" s="30">
        <v>1730</v>
      </c>
      <c r="F30" s="24" t="s">
        <v>687</v>
      </c>
      <c r="G30" s="21"/>
      <c r="H30" s="25" t="e">
        <f>IF(#REF!="","",E30-#REF!)</f>
        <v>#REF!</v>
      </c>
      <c r="I30" s="26" t="e">
        <f>IF(#REF!="","",((E30-#REF!)/#REF!)*100)</f>
        <v>#REF!</v>
      </c>
    </row>
    <row r="31" spans="1:9" s="27" customFormat="1" ht="14.1" customHeight="1">
      <c r="A31" s="17" t="s">
        <v>80</v>
      </c>
      <c r="B31" s="18" t="s">
        <v>81</v>
      </c>
      <c r="C31" s="19" t="s">
        <v>82</v>
      </c>
      <c r="D31" s="20" t="s">
        <v>16</v>
      </c>
      <c r="E31" s="22">
        <v>15370</v>
      </c>
      <c r="F31" s="24"/>
      <c r="G31" s="21"/>
      <c r="H31" s="25" t="e">
        <f>IF(#REF!="","",E31-#REF!)</f>
        <v>#REF!</v>
      </c>
      <c r="I31" s="26" t="e">
        <f>IF(#REF!="","",((E31-#REF!)/#REF!)*100)</f>
        <v>#REF!</v>
      </c>
    </row>
    <row r="32" spans="1:9" s="27" customFormat="1" ht="14.1" customHeight="1">
      <c r="A32" s="17"/>
      <c r="B32" s="18" t="s">
        <v>83</v>
      </c>
      <c r="C32" s="19" t="s">
        <v>84</v>
      </c>
      <c r="D32" s="20" t="s">
        <v>16</v>
      </c>
      <c r="E32" s="22">
        <v>16630</v>
      </c>
      <c r="F32" s="24"/>
      <c r="G32" s="21"/>
      <c r="H32" s="25" t="e">
        <f>IF(#REF!="","",E32-#REF!)</f>
        <v>#REF!</v>
      </c>
      <c r="I32" s="26" t="e">
        <f>IF(#REF!="","",((E32-#REF!)/#REF!)*100)</f>
        <v>#REF!</v>
      </c>
    </row>
    <row r="33" spans="1:9" s="27" customFormat="1" ht="14.1" customHeight="1">
      <c r="A33" s="17"/>
      <c r="B33" s="18" t="s">
        <v>85</v>
      </c>
      <c r="C33" s="19" t="s">
        <v>86</v>
      </c>
      <c r="D33" s="20" t="s">
        <v>16</v>
      </c>
      <c r="E33" s="22">
        <v>16290</v>
      </c>
      <c r="F33" s="24"/>
      <c r="G33" s="21"/>
      <c r="H33" s="25" t="e">
        <f>IF(#REF!="","",E33-#REF!)</f>
        <v>#REF!</v>
      </c>
      <c r="I33" s="26" t="e">
        <f>IF(#REF!="","",((E33-#REF!)/#REF!)*100)</f>
        <v>#REF!</v>
      </c>
    </row>
    <row r="34" spans="1:9" s="27" customFormat="1" ht="14.1" customHeight="1">
      <c r="A34" s="17"/>
      <c r="B34" s="18" t="s">
        <v>87</v>
      </c>
      <c r="C34" s="19" t="s">
        <v>88</v>
      </c>
      <c r="D34" s="20" t="s">
        <v>16</v>
      </c>
      <c r="E34" s="22">
        <v>12180</v>
      </c>
      <c r="F34" s="24" t="s">
        <v>688</v>
      </c>
      <c r="G34" s="21"/>
      <c r="H34" s="25" t="e">
        <f>IF(#REF!="","",E34-#REF!)</f>
        <v>#REF!</v>
      </c>
      <c r="I34" s="26" t="e">
        <f>IF(#REF!="","",((E34-#REF!)/#REF!)*100)</f>
        <v>#REF!</v>
      </c>
    </row>
    <row r="35" spans="1:9" s="27" customFormat="1" ht="14.1" customHeight="1">
      <c r="A35" s="17"/>
      <c r="B35" s="28" t="s">
        <v>89</v>
      </c>
      <c r="C35" s="29" t="s">
        <v>90</v>
      </c>
      <c r="D35" s="21" t="s">
        <v>91</v>
      </c>
      <c r="E35" s="30">
        <v>12860000</v>
      </c>
      <c r="F35" s="24" t="s">
        <v>687</v>
      </c>
      <c r="G35" s="21"/>
      <c r="H35" s="25" t="e">
        <f>IF(#REF!="","",E35-#REF!)</f>
        <v>#REF!</v>
      </c>
      <c r="I35" s="26" t="e">
        <f>IF(#REF!="","",((E35-#REF!)/#REF!)*100)</f>
        <v>#REF!</v>
      </c>
    </row>
    <row r="36" spans="1:9" s="27" customFormat="1" ht="14.1" customHeight="1">
      <c r="A36" s="17"/>
      <c r="B36" s="18" t="s">
        <v>93</v>
      </c>
      <c r="C36" s="19" t="s">
        <v>94</v>
      </c>
      <c r="D36" s="20" t="s">
        <v>95</v>
      </c>
      <c r="E36" s="32">
        <v>3410000</v>
      </c>
      <c r="F36" s="24"/>
      <c r="G36" s="21"/>
      <c r="H36" s="25" t="e">
        <f>IF(#REF!="","",E36-#REF!)</f>
        <v>#REF!</v>
      </c>
      <c r="I36" s="26" t="e">
        <f>IF(#REF!="","",((E36-#REF!)/#REF!)*100)</f>
        <v>#REF!</v>
      </c>
    </row>
    <row r="37" spans="1:9" s="27" customFormat="1" ht="14.1" customHeight="1">
      <c r="A37" s="17"/>
      <c r="B37" s="18" t="s">
        <v>96</v>
      </c>
      <c r="C37" s="19" t="s">
        <v>97</v>
      </c>
      <c r="D37" s="20" t="s">
        <v>16</v>
      </c>
      <c r="E37" s="22">
        <v>24300</v>
      </c>
      <c r="F37" s="24"/>
      <c r="G37" s="21"/>
      <c r="H37" s="25" t="e">
        <f>IF(#REF!="","",E37-#REF!)</f>
        <v>#REF!</v>
      </c>
      <c r="I37" s="26" t="e">
        <f>IF(#REF!="","",((E37-#REF!)/#REF!)*100)</f>
        <v>#REF!</v>
      </c>
    </row>
    <row r="38" spans="1:9" s="27" customFormat="1" ht="14.1" customHeight="1">
      <c r="A38" s="17"/>
      <c r="B38" s="18" t="s">
        <v>98</v>
      </c>
      <c r="C38" s="19" t="s">
        <v>99</v>
      </c>
      <c r="D38" s="20" t="s">
        <v>16</v>
      </c>
      <c r="E38" s="22">
        <v>5000</v>
      </c>
      <c r="F38" s="24"/>
      <c r="G38" s="21"/>
      <c r="H38" s="25" t="e">
        <f>IF(#REF!="","",E38-#REF!)</f>
        <v>#REF!</v>
      </c>
      <c r="I38" s="26" t="e">
        <f>IF(#REF!="","",((E38-#REF!)/#REF!)*100)</f>
        <v>#REF!</v>
      </c>
    </row>
    <row r="39" spans="1:9" s="27" customFormat="1" ht="14.1" customHeight="1">
      <c r="A39" s="17"/>
      <c r="B39" s="18" t="s">
        <v>100</v>
      </c>
      <c r="C39" s="19" t="s">
        <v>101</v>
      </c>
      <c r="D39" s="21" t="s">
        <v>95</v>
      </c>
      <c r="E39" s="22">
        <v>3985000</v>
      </c>
      <c r="F39" s="24"/>
      <c r="G39" s="21"/>
      <c r="H39" s="25" t="e">
        <f>IF(#REF!="","",E39-#REF!)</f>
        <v>#REF!</v>
      </c>
      <c r="I39" s="26" t="e">
        <f>IF(#REF!="","",((E39-#REF!)/#REF!)*100)</f>
        <v>#REF!</v>
      </c>
    </row>
    <row r="40" spans="1:9" s="27" customFormat="1" ht="14.1" customHeight="1">
      <c r="A40" s="17"/>
      <c r="B40" s="18" t="s">
        <v>102</v>
      </c>
      <c r="C40" s="19" t="s">
        <v>103</v>
      </c>
      <c r="D40" s="20" t="s">
        <v>95</v>
      </c>
      <c r="E40" s="30">
        <v>3198000</v>
      </c>
      <c r="F40" s="24"/>
      <c r="G40" s="21"/>
      <c r="H40" s="25" t="e">
        <f>IF(#REF!="","",E40-#REF!)</f>
        <v>#REF!</v>
      </c>
      <c r="I40" s="26" t="e">
        <f>IF(#REF!="","",((E40-#REF!)/#REF!)*100)</f>
        <v>#REF!</v>
      </c>
    </row>
    <row r="41" spans="1:9" s="27" customFormat="1" ht="14.1" customHeight="1">
      <c r="A41" s="17"/>
      <c r="B41" s="28" t="s">
        <v>104</v>
      </c>
      <c r="C41" s="29" t="s">
        <v>103</v>
      </c>
      <c r="D41" s="20" t="s">
        <v>16</v>
      </c>
      <c r="E41" s="30">
        <v>47800</v>
      </c>
      <c r="F41" s="24"/>
      <c r="G41" s="21"/>
      <c r="H41" s="25" t="e">
        <f>IF(#REF!="","",E41-#REF!)</f>
        <v>#REF!</v>
      </c>
      <c r="I41" s="26" t="e">
        <f>IF(#REF!="","",((E41-#REF!)/#REF!)*100)</f>
        <v>#REF!</v>
      </c>
    </row>
    <row r="42" spans="1:9" s="27" customFormat="1" ht="14.1" customHeight="1">
      <c r="A42" s="17"/>
      <c r="B42" s="28" t="s">
        <v>105</v>
      </c>
      <c r="C42" s="29" t="s">
        <v>106</v>
      </c>
      <c r="D42" s="20" t="s">
        <v>16</v>
      </c>
      <c r="E42" s="30">
        <v>8000</v>
      </c>
      <c r="F42" s="24"/>
      <c r="G42" s="21"/>
      <c r="H42" s="25" t="e">
        <f>IF(#REF!="","",E42-#REF!)</f>
        <v>#REF!</v>
      </c>
      <c r="I42" s="26" t="e">
        <f>IF(#REF!="","",((E42-#REF!)/#REF!)*100)</f>
        <v>#REF!</v>
      </c>
    </row>
    <row r="43" spans="1:9" s="27" customFormat="1" ht="14.1" customHeight="1">
      <c r="A43" s="17"/>
      <c r="B43" s="18" t="s">
        <v>107</v>
      </c>
      <c r="C43" s="19" t="s">
        <v>689</v>
      </c>
      <c r="D43" s="21" t="s">
        <v>42</v>
      </c>
      <c r="E43" s="30">
        <v>70000</v>
      </c>
      <c r="F43" s="24"/>
      <c r="G43" s="21"/>
      <c r="H43" s="25" t="e">
        <f>IF(#REF!="","",E43-#REF!)</f>
        <v>#REF!</v>
      </c>
      <c r="I43" s="26" t="e">
        <f>IF(#REF!="","",((E43-#REF!)/#REF!)*100)</f>
        <v>#REF!</v>
      </c>
    </row>
    <row r="44" spans="1:9" s="27" customFormat="1" ht="14.1" customHeight="1">
      <c r="A44" s="17"/>
      <c r="B44" s="18" t="s">
        <v>109</v>
      </c>
      <c r="C44" s="19" t="s">
        <v>110</v>
      </c>
      <c r="D44" s="20" t="s">
        <v>16</v>
      </c>
      <c r="E44" s="33">
        <v>31500</v>
      </c>
      <c r="F44" s="24"/>
      <c r="G44" s="21"/>
      <c r="H44" s="25" t="e">
        <f>IF(#REF!="","",E44-#REF!)</f>
        <v>#REF!</v>
      </c>
      <c r="I44" s="26" t="e">
        <f>IF(#REF!="","",((E44-#REF!)/#REF!)*100)</f>
        <v>#REF!</v>
      </c>
    </row>
    <row r="45" spans="1:9" s="27" customFormat="1" ht="14.1" customHeight="1">
      <c r="A45" s="17"/>
      <c r="B45" s="18" t="s">
        <v>112</v>
      </c>
      <c r="C45" s="19" t="s">
        <v>113</v>
      </c>
      <c r="D45" s="20" t="s">
        <v>114</v>
      </c>
      <c r="E45" s="30">
        <v>5490</v>
      </c>
      <c r="F45" s="24" t="s">
        <v>688</v>
      </c>
      <c r="G45" s="21"/>
      <c r="H45" s="25" t="e">
        <f>IF(#REF!="","",E45-#REF!)</f>
        <v>#REF!</v>
      </c>
      <c r="I45" s="26" t="e">
        <f>IF(#REF!="","",((E45-#REF!)/#REF!)*100)</f>
        <v>#REF!</v>
      </c>
    </row>
    <row r="46" spans="1:9" s="27" customFormat="1" ht="14.1" customHeight="1">
      <c r="A46" s="17"/>
      <c r="B46" s="18" t="s">
        <v>115</v>
      </c>
      <c r="C46" s="29" t="s">
        <v>116</v>
      </c>
      <c r="D46" s="21" t="s">
        <v>117</v>
      </c>
      <c r="E46" s="30">
        <v>3790</v>
      </c>
      <c r="F46" s="24"/>
      <c r="G46" s="21"/>
      <c r="H46" s="25" t="e">
        <f>IF(#REF!="","",E46-#REF!)</f>
        <v>#REF!</v>
      </c>
      <c r="I46" s="26" t="e">
        <f>IF(#REF!="","",((E46-#REF!)/#REF!)*100)</f>
        <v>#REF!</v>
      </c>
    </row>
    <row r="47" spans="1:9" s="27" customFormat="1" ht="14.1" customHeight="1">
      <c r="A47" s="17" t="s">
        <v>118</v>
      </c>
      <c r="B47" s="18" t="s">
        <v>119</v>
      </c>
      <c r="C47" s="19" t="s">
        <v>120</v>
      </c>
      <c r="D47" s="20" t="s">
        <v>121</v>
      </c>
      <c r="E47" s="30">
        <v>35000</v>
      </c>
      <c r="F47" s="24"/>
      <c r="G47" s="34"/>
      <c r="H47" s="25" t="e">
        <f>IF(#REF!="","",E47-#REF!)</f>
        <v>#REF!</v>
      </c>
      <c r="I47" s="26" t="e">
        <f>IF(#REF!="","",((E47-#REF!)/#REF!)*100)</f>
        <v>#REF!</v>
      </c>
    </row>
    <row r="48" spans="1:9" s="27" customFormat="1" ht="14.1" customHeight="1">
      <c r="A48" s="17"/>
      <c r="B48" s="18" t="s">
        <v>122</v>
      </c>
      <c r="C48" s="19" t="s">
        <v>123</v>
      </c>
      <c r="D48" s="20" t="s">
        <v>124</v>
      </c>
      <c r="E48" s="30">
        <v>30000</v>
      </c>
      <c r="F48" s="24"/>
      <c r="G48" s="35"/>
      <c r="H48" s="25" t="e">
        <f>IF(#REF!="","",E48-#REF!)</f>
        <v>#REF!</v>
      </c>
      <c r="I48" s="26" t="e">
        <f>IF(#REF!="","",((E48-#REF!)/#REF!)*100)</f>
        <v>#REF!</v>
      </c>
    </row>
    <row r="49" spans="1:9" s="27" customFormat="1" ht="14.1" customHeight="1">
      <c r="A49" s="17"/>
      <c r="B49" s="18" t="s">
        <v>125</v>
      </c>
      <c r="C49" s="19" t="s">
        <v>126</v>
      </c>
      <c r="D49" s="20" t="s">
        <v>124</v>
      </c>
      <c r="E49" s="30">
        <v>28000</v>
      </c>
      <c r="F49" s="24"/>
      <c r="G49" s="35"/>
      <c r="H49" s="25" t="e">
        <f>IF(#REF!="","",E49-#REF!)</f>
        <v>#REF!</v>
      </c>
      <c r="I49" s="26" t="e">
        <f>IF(#REF!="","",((E49-#REF!)/#REF!)*100)</f>
        <v>#REF!</v>
      </c>
    </row>
    <row r="50" spans="1:9" s="27" customFormat="1" ht="14.1" customHeight="1">
      <c r="A50" s="17"/>
      <c r="B50" s="18" t="s">
        <v>127</v>
      </c>
      <c r="C50" s="19" t="s">
        <v>128</v>
      </c>
      <c r="D50" s="21" t="s">
        <v>130</v>
      </c>
      <c r="E50" s="30">
        <v>5100</v>
      </c>
      <c r="F50" s="24"/>
      <c r="G50" s="35"/>
      <c r="H50" s="25" t="e">
        <f>IF(#REF!="","",E50-#REF!)</f>
        <v>#REF!</v>
      </c>
      <c r="I50" s="26" t="e">
        <f>IF(#REF!="","",((E50-#REF!)/#REF!)*100)</f>
        <v>#REF!</v>
      </c>
    </row>
    <row r="51" spans="1:9" s="27" customFormat="1" ht="14.1" customHeight="1">
      <c r="A51" s="17"/>
      <c r="B51" s="28" t="s">
        <v>131</v>
      </c>
      <c r="C51" s="29" t="s">
        <v>132</v>
      </c>
      <c r="D51" s="21" t="s">
        <v>130</v>
      </c>
      <c r="E51" s="30">
        <v>11500</v>
      </c>
      <c r="F51" s="24"/>
      <c r="G51" s="21"/>
      <c r="H51" s="25" t="e">
        <f>IF(#REF!="","",E51-#REF!)</f>
        <v>#REF!</v>
      </c>
      <c r="I51" s="26" t="e">
        <f>IF(#REF!="","",((E51-#REF!)/#REF!)*100)</f>
        <v>#REF!</v>
      </c>
    </row>
    <row r="52" spans="1:9" s="27" customFormat="1" ht="14.1" customHeight="1">
      <c r="A52" s="17"/>
      <c r="B52" s="28" t="s">
        <v>133</v>
      </c>
      <c r="C52" s="29" t="s">
        <v>134</v>
      </c>
      <c r="D52" s="21" t="s">
        <v>130</v>
      </c>
      <c r="E52" s="30">
        <v>5200</v>
      </c>
      <c r="F52" s="31"/>
      <c r="G52" s="21"/>
      <c r="H52" s="25" t="e">
        <f>IF(#REF!="","",E52-#REF!)</f>
        <v>#REF!</v>
      </c>
      <c r="I52" s="26" t="e">
        <f>IF(#REF!="","",((E52-#REF!)/#REF!)*100)</f>
        <v>#REF!</v>
      </c>
    </row>
    <row r="53" spans="1:9" s="27" customFormat="1" ht="14.1" customHeight="1">
      <c r="A53" s="17"/>
      <c r="B53" s="18" t="s">
        <v>135</v>
      </c>
      <c r="C53" s="19" t="s">
        <v>136</v>
      </c>
      <c r="D53" s="20" t="s">
        <v>124</v>
      </c>
      <c r="E53" s="30">
        <v>69040</v>
      </c>
      <c r="F53" s="24"/>
      <c r="G53" s="21"/>
      <c r="H53" s="25" t="e">
        <f>IF(#REF!="","",E53-#REF!)</f>
        <v>#REF!</v>
      </c>
      <c r="I53" s="26" t="e">
        <f>IF(#REF!="","",((E53-#REF!)/#REF!)*100)</f>
        <v>#REF!</v>
      </c>
    </row>
    <row r="54" spans="1:9" s="27" customFormat="1" ht="14.1" customHeight="1">
      <c r="A54" s="17"/>
      <c r="B54" s="18" t="s">
        <v>137</v>
      </c>
      <c r="C54" s="29" t="s">
        <v>138</v>
      </c>
      <c r="D54" s="21" t="s">
        <v>139</v>
      </c>
      <c r="E54" s="30">
        <v>2100</v>
      </c>
      <c r="F54" s="24"/>
      <c r="G54" s="35"/>
      <c r="H54" s="25" t="e">
        <f>IF(#REF!="","",E54-#REF!)</f>
        <v>#REF!</v>
      </c>
      <c r="I54" s="26" t="e">
        <f>IF(#REF!="","",((E54-#REF!)/#REF!)*100)</f>
        <v>#REF!</v>
      </c>
    </row>
    <row r="55" spans="1:9" s="27" customFormat="1" ht="14.1" customHeight="1">
      <c r="A55" s="17"/>
      <c r="B55" s="28" t="s">
        <v>140</v>
      </c>
      <c r="C55" s="29" t="s">
        <v>138</v>
      </c>
      <c r="D55" s="21" t="s">
        <v>139</v>
      </c>
      <c r="E55" s="30">
        <v>1900</v>
      </c>
      <c r="F55" s="24"/>
      <c r="G55" s="35"/>
      <c r="H55" s="25" t="e">
        <f>IF(#REF!="","",E55-#REF!)</f>
        <v>#REF!</v>
      </c>
      <c r="I55" s="26" t="e">
        <f>IF(#REF!="","",((E55-#REF!)/#REF!)*100)</f>
        <v>#REF!</v>
      </c>
    </row>
    <row r="56" spans="1:9" s="27" customFormat="1" ht="14.1" customHeight="1">
      <c r="A56" s="17"/>
      <c r="B56" s="18" t="s">
        <v>141</v>
      </c>
      <c r="C56" s="29" t="s">
        <v>142</v>
      </c>
      <c r="D56" s="21" t="s">
        <v>139</v>
      </c>
      <c r="E56" s="30">
        <v>6300</v>
      </c>
      <c r="F56" s="24"/>
      <c r="G56" s="35"/>
      <c r="H56" s="25" t="e">
        <f>IF(#REF!="","",E56-#REF!)</f>
        <v>#REF!</v>
      </c>
      <c r="I56" s="26" t="e">
        <f>IF(#REF!="","",((E56-#REF!)/#REF!)*100)</f>
        <v>#REF!</v>
      </c>
    </row>
    <row r="57" spans="1:9" s="27" customFormat="1" ht="14.1" customHeight="1">
      <c r="A57" s="17"/>
      <c r="B57" s="18" t="s">
        <v>143</v>
      </c>
      <c r="C57" s="29" t="s">
        <v>144</v>
      </c>
      <c r="D57" s="21" t="s">
        <v>139</v>
      </c>
      <c r="E57" s="30">
        <v>2400</v>
      </c>
      <c r="F57" s="24"/>
      <c r="G57" s="35"/>
      <c r="H57" s="25" t="e">
        <f>IF(#REF!="","",E57-#REF!)</f>
        <v>#REF!</v>
      </c>
      <c r="I57" s="26" t="e">
        <f>IF(#REF!="","",((E57-#REF!)/#REF!)*100)</f>
        <v>#REF!</v>
      </c>
    </row>
    <row r="58" spans="1:9" s="27" customFormat="1" ht="14.1" customHeight="1">
      <c r="A58" s="17"/>
      <c r="B58" s="28" t="s">
        <v>145</v>
      </c>
      <c r="C58" s="29" t="s">
        <v>144</v>
      </c>
      <c r="D58" s="21" t="s">
        <v>139</v>
      </c>
      <c r="E58" s="30">
        <v>1900</v>
      </c>
      <c r="F58" s="24"/>
      <c r="G58" s="35"/>
      <c r="H58" s="25" t="e">
        <f>IF(#REF!="","",E58-#REF!)</f>
        <v>#REF!</v>
      </c>
      <c r="I58" s="26" t="e">
        <f>IF(#REF!="","",((E58-#REF!)/#REF!)*100)</f>
        <v>#REF!</v>
      </c>
    </row>
    <row r="59" spans="1:9" s="27" customFormat="1" ht="14.1" customHeight="1">
      <c r="A59" s="17"/>
      <c r="B59" s="18" t="s">
        <v>146</v>
      </c>
      <c r="C59" s="29" t="s">
        <v>147</v>
      </c>
      <c r="D59" s="21" t="s">
        <v>139</v>
      </c>
      <c r="E59" s="30">
        <v>6400</v>
      </c>
      <c r="F59" s="24"/>
      <c r="G59" s="35"/>
      <c r="H59" s="25" t="e">
        <f>IF(#REF!="","",E59-#REF!)</f>
        <v>#REF!</v>
      </c>
      <c r="I59" s="26" t="e">
        <f>IF(#REF!="","",((E59-#REF!)/#REF!)*100)</f>
        <v>#REF!</v>
      </c>
    </row>
    <row r="60" spans="1:9" s="27" customFormat="1" ht="14.1" customHeight="1">
      <c r="A60" s="17" t="s">
        <v>148</v>
      </c>
      <c r="B60" s="28" t="s">
        <v>149</v>
      </c>
      <c r="C60" s="29" t="s">
        <v>150</v>
      </c>
      <c r="D60" s="21" t="s">
        <v>114</v>
      </c>
      <c r="E60" s="30">
        <v>700</v>
      </c>
      <c r="F60" s="35"/>
      <c r="G60" s="35"/>
      <c r="H60" s="25" t="e">
        <f>IF(#REF!="","",E60-#REF!)</f>
        <v>#REF!</v>
      </c>
      <c r="I60" s="26" t="e">
        <f>IF(#REF!="","",((E60-#REF!)/#REF!)*100)</f>
        <v>#REF!</v>
      </c>
    </row>
    <row r="61" spans="1:9" s="27" customFormat="1" ht="14.1" customHeight="1">
      <c r="A61" s="17"/>
      <c r="B61" s="28" t="s">
        <v>151</v>
      </c>
      <c r="C61" s="29" t="s">
        <v>152</v>
      </c>
      <c r="D61" s="21" t="s">
        <v>23</v>
      </c>
      <c r="E61" s="30">
        <v>63000</v>
      </c>
      <c r="F61" s="35"/>
      <c r="G61" s="35"/>
      <c r="H61" s="25" t="e">
        <f>IF(#REF!="","",E61-#REF!)</f>
        <v>#REF!</v>
      </c>
      <c r="I61" s="26" t="e">
        <f>IF(#REF!="","",((E61-#REF!)/#REF!)*100)</f>
        <v>#REF!</v>
      </c>
    </row>
    <row r="62" spans="1:9" s="27" customFormat="1" ht="14.1" customHeight="1">
      <c r="A62" s="17"/>
      <c r="B62" s="28" t="s">
        <v>153</v>
      </c>
      <c r="C62" s="29" t="s">
        <v>154</v>
      </c>
      <c r="D62" s="21" t="s">
        <v>68</v>
      </c>
      <c r="E62" s="30">
        <v>29520</v>
      </c>
      <c r="F62" s="35"/>
      <c r="G62" s="35"/>
      <c r="H62" s="25" t="e">
        <f>IF(#REF!="","",E62-#REF!)</f>
        <v>#REF!</v>
      </c>
      <c r="I62" s="26" t="e">
        <f>IF(#REF!="","",((E62-#REF!)/#REF!)*100)</f>
        <v>#REF!</v>
      </c>
    </row>
    <row r="63" spans="1:9" s="27" customFormat="1" ht="14.1" customHeight="1">
      <c r="A63" s="17"/>
      <c r="B63" s="28" t="s">
        <v>155</v>
      </c>
      <c r="C63" s="29" t="s">
        <v>156</v>
      </c>
      <c r="D63" s="20" t="s">
        <v>157</v>
      </c>
      <c r="E63" s="30">
        <v>11000</v>
      </c>
      <c r="F63" s="31"/>
      <c r="G63" s="35"/>
      <c r="H63" s="25" t="e">
        <f>IF(#REF!="","",E63-#REF!)</f>
        <v>#REF!</v>
      </c>
      <c r="I63" s="26" t="e">
        <f>IF(#REF!="","",((E63-#REF!)/#REF!)*100)</f>
        <v>#REF!</v>
      </c>
    </row>
    <row r="64" spans="1:9" s="27" customFormat="1" ht="14.1" customHeight="1">
      <c r="A64" s="17"/>
      <c r="B64" s="28" t="s">
        <v>158</v>
      </c>
      <c r="C64" s="29" t="s">
        <v>159</v>
      </c>
      <c r="D64" s="21" t="s">
        <v>68</v>
      </c>
      <c r="E64" s="30">
        <v>7600</v>
      </c>
      <c r="F64" s="35"/>
      <c r="G64" s="35"/>
      <c r="H64" s="25" t="e">
        <f>IF(#REF!="","",E64-#REF!)</f>
        <v>#REF!</v>
      </c>
      <c r="I64" s="26" t="e">
        <f>IF(#REF!="","",((E64-#REF!)/#REF!)*100)</f>
        <v>#REF!</v>
      </c>
    </row>
    <row r="65" spans="1:9" s="27" customFormat="1" ht="14.1" customHeight="1">
      <c r="A65" s="17"/>
      <c r="B65" s="28" t="s">
        <v>160</v>
      </c>
      <c r="C65" s="29" t="s">
        <v>161</v>
      </c>
      <c r="D65" s="20" t="s">
        <v>157</v>
      </c>
      <c r="E65" s="30">
        <v>8500</v>
      </c>
      <c r="F65" s="35"/>
      <c r="G65" s="35"/>
      <c r="H65" s="25" t="e">
        <f>IF(#REF!="","",E65-#REF!)</f>
        <v>#REF!</v>
      </c>
      <c r="I65" s="26" t="e">
        <f>IF(#REF!="","",((E65-#REF!)/#REF!)*100)</f>
        <v>#REF!</v>
      </c>
    </row>
    <row r="66" spans="1:9" s="27" customFormat="1" ht="14.1" customHeight="1">
      <c r="A66" s="17"/>
      <c r="B66" s="28" t="s">
        <v>162</v>
      </c>
      <c r="C66" s="29" t="s">
        <v>690</v>
      </c>
      <c r="D66" s="21" t="s">
        <v>691</v>
      </c>
      <c r="E66" s="30">
        <v>94900</v>
      </c>
      <c r="F66" s="35"/>
      <c r="G66" s="35"/>
      <c r="H66" s="25" t="e">
        <f>IF(#REF!="","",E66-#REF!)</f>
        <v>#REF!</v>
      </c>
      <c r="I66" s="26" t="e">
        <f>IF(#REF!="","",((E66-#REF!)/#REF!)*100)</f>
        <v>#REF!</v>
      </c>
    </row>
    <row r="67" spans="1:9" s="27" customFormat="1" ht="14.1" customHeight="1">
      <c r="A67" s="17"/>
      <c r="B67" s="18" t="s">
        <v>165</v>
      </c>
      <c r="C67" s="19" t="s">
        <v>166</v>
      </c>
      <c r="D67" s="21" t="s">
        <v>117</v>
      </c>
      <c r="E67" s="30">
        <v>79800</v>
      </c>
      <c r="F67" s="35"/>
      <c r="G67" s="35"/>
      <c r="H67" s="25" t="e">
        <f>IF(#REF!="","",E67-#REF!)</f>
        <v>#REF!</v>
      </c>
      <c r="I67" s="26" t="e">
        <f>IF(#REF!="","",((E67-#REF!)/#REF!)*100)</f>
        <v>#REF!</v>
      </c>
    </row>
    <row r="68" spans="1:9" s="27" customFormat="1" ht="14.1" customHeight="1">
      <c r="A68" s="17"/>
      <c r="B68" s="18" t="s">
        <v>167</v>
      </c>
      <c r="C68" s="29" t="s">
        <v>168</v>
      </c>
      <c r="D68" s="21" t="s">
        <v>117</v>
      </c>
      <c r="E68" s="30">
        <v>274800</v>
      </c>
      <c r="F68" s="35"/>
      <c r="G68" s="35"/>
      <c r="H68" s="25" t="e">
        <f>IF(#REF!="","",E68-#REF!)</f>
        <v>#REF!</v>
      </c>
      <c r="I68" s="26" t="e">
        <f>IF(#REF!="","",((E68-#REF!)/#REF!)*100)</f>
        <v>#REF!</v>
      </c>
    </row>
    <row r="69" spans="1:9" s="27" customFormat="1" ht="14.1" customHeight="1">
      <c r="A69" s="17"/>
      <c r="B69" s="28" t="s">
        <v>169</v>
      </c>
      <c r="C69" s="29" t="s">
        <v>692</v>
      </c>
      <c r="D69" s="21" t="s">
        <v>117</v>
      </c>
      <c r="E69" s="30">
        <v>62800</v>
      </c>
      <c r="F69" s="35"/>
      <c r="G69" s="35"/>
      <c r="H69" s="25" t="e">
        <f>IF(#REF!="","",E69-#REF!)</f>
        <v>#REF!</v>
      </c>
      <c r="I69" s="26" t="e">
        <f>IF(#REF!="","",((E69-#REF!)/#REF!)*100)</f>
        <v>#REF!</v>
      </c>
    </row>
    <row r="70" spans="1:9" s="27" customFormat="1" ht="14.1" customHeight="1">
      <c r="A70" s="17"/>
      <c r="B70" s="28" t="s">
        <v>171</v>
      </c>
      <c r="C70" s="29" t="s">
        <v>693</v>
      </c>
      <c r="D70" s="21" t="s">
        <v>23</v>
      </c>
      <c r="E70" s="30">
        <v>1000000</v>
      </c>
      <c r="F70" s="21"/>
      <c r="G70" s="21"/>
      <c r="H70" s="25" t="e">
        <f>IF(#REF!="","",E70-#REF!)</f>
        <v>#REF!</v>
      </c>
      <c r="I70" s="26" t="e">
        <f>IF(#REF!="","",((E70-#REF!)/#REF!)*100)</f>
        <v>#REF!</v>
      </c>
    </row>
    <row r="71" spans="1:9" s="27" customFormat="1" ht="14.1" customHeight="1">
      <c r="A71" s="17"/>
      <c r="B71" s="28" t="s">
        <v>173</v>
      </c>
      <c r="C71" s="29" t="s">
        <v>174</v>
      </c>
      <c r="D71" s="21" t="s">
        <v>65</v>
      </c>
      <c r="E71" s="30">
        <v>74200</v>
      </c>
      <c r="F71" s="21"/>
      <c r="G71" s="21"/>
      <c r="H71" s="25" t="e">
        <f>IF(#REF!="","",E71-#REF!)</f>
        <v>#REF!</v>
      </c>
      <c r="I71" s="26" t="e">
        <f>IF(#REF!="","",((E71-#REF!)/#REF!)*100)</f>
        <v>#REF!</v>
      </c>
    </row>
    <row r="72" spans="1:9" s="27" customFormat="1" ht="14.1" customHeight="1">
      <c r="A72" s="17"/>
      <c r="B72" s="28" t="s">
        <v>175</v>
      </c>
      <c r="C72" s="29" t="s">
        <v>176</v>
      </c>
      <c r="D72" s="21" t="s">
        <v>177</v>
      </c>
      <c r="E72" s="30">
        <v>9200000</v>
      </c>
      <c r="F72" s="35"/>
      <c r="G72" s="35"/>
      <c r="H72" s="25" t="e">
        <f>IF(#REF!="","",E72-#REF!)</f>
        <v>#REF!</v>
      </c>
      <c r="I72" s="26" t="e">
        <f>IF(#REF!="","",((E72-#REF!)/#REF!)*100)</f>
        <v>#REF!</v>
      </c>
    </row>
    <row r="73" spans="1:9" s="27" customFormat="1" ht="14.1" customHeight="1">
      <c r="A73" s="17"/>
      <c r="B73" s="28" t="s">
        <v>178</v>
      </c>
      <c r="C73" s="29" t="s">
        <v>694</v>
      </c>
      <c r="D73" s="21" t="s">
        <v>42</v>
      </c>
      <c r="E73" s="30">
        <v>185</v>
      </c>
      <c r="F73" s="35"/>
      <c r="G73" s="35"/>
      <c r="H73" s="25" t="e">
        <f>IF(#REF!="","",E73-#REF!)</f>
        <v>#REF!</v>
      </c>
      <c r="I73" s="26" t="e">
        <f>IF(#REF!="","",((E73-#REF!)/#REF!)*100)</f>
        <v>#REF!</v>
      </c>
    </row>
    <row r="74" spans="1:9" s="27" customFormat="1" ht="14.1" customHeight="1">
      <c r="A74" s="17"/>
      <c r="B74" s="28" t="s">
        <v>180</v>
      </c>
      <c r="C74" s="29" t="s">
        <v>181</v>
      </c>
      <c r="D74" s="20" t="s">
        <v>157</v>
      </c>
      <c r="E74" s="30">
        <v>21500</v>
      </c>
      <c r="F74" s="35"/>
      <c r="G74" s="35"/>
      <c r="H74" s="25" t="e">
        <f>IF(#REF!="","",E74-#REF!)</f>
        <v>#REF!</v>
      </c>
      <c r="I74" s="26" t="e">
        <f>IF(#REF!="","",((E74-#REF!)/#REF!)*100)</f>
        <v>#REF!</v>
      </c>
    </row>
    <row r="75" spans="1:9" s="27" customFormat="1" ht="14.1" customHeight="1">
      <c r="A75" s="17" t="s">
        <v>182</v>
      </c>
      <c r="B75" s="28" t="s">
        <v>183</v>
      </c>
      <c r="C75" s="19" t="s">
        <v>184</v>
      </c>
      <c r="D75" s="21" t="s">
        <v>42</v>
      </c>
      <c r="E75" s="30">
        <v>70</v>
      </c>
      <c r="F75" s="35"/>
      <c r="G75" s="35"/>
      <c r="H75" s="25" t="e">
        <f>IF(#REF!="","",E75-#REF!)</f>
        <v>#REF!</v>
      </c>
      <c r="I75" s="26" t="e">
        <f>IF(#REF!="","",((E75-#REF!)/#REF!)*100)</f>
        <v>#REF!</v>
      </c>
    </row>
    <row r="76" spans="1:9" s="27" customFormat="1" ht="14.1" customHeight="1">
      <c r="A76" s="17"/>
      <c r="B76" s="28" t="s">
        <v>185</v>
      </c>
      <c r="C76" s="29" t="s">
        <v>186</v>
      </c>
      <c r="D76" s="21" t="s">
        <v>42</v>
      </c>
      <c r="E76" s="30">
        <v>700</v>
      </c>
      <c r="F76" s="35"/>
      <c r="G76" s="35"/>
      <c r="H76" s="25" t="e">
        <f>IF(#REF!="","",E76-#REF!)</f>
        <v>#REF!</v>
      </c>
      <c r="I76" s="26" t="e">
        <f>IF(#REF!="","",((E76-#REF!)/#REF!)*100)</f>
        <v>#REF!</v>
      </c>
    </row>
    <row r="77" spans="1:9" s="27" customFormat="1" ht="14.1" customHeight="1">
      <c r="A77" s="17"/>
      <c r="B77" s="28" t="s">
        <v>187</v>
      </c>
      <c r="C77" s="29" t="s">
        <v>188</v>
      </c>
      <c r="D77" s="21" t="s">
        <v>68</v>
      </c>
      <c r="E77" s="30">
        <v>380</v>
      </c>
      <c r="F77" s="35"/>
      <c r="G77" s="35"/>
      <c r="H77" s="25" t="e">
        <f>IF(#REF!="","",E77-#REF!)</f>
        <v>#REF!</v>
      </c>
      <c r="I77" s="26" t="e">
        <f>IF(#REF!="","",((E77-#REF!)/#REF!)*100)</f>
        <v>#REF!</v>
      </c>
    </row>
    <row r="78" spans="1:9" s="27" customFormat="1" ht="14.1" customHeight="1">
      <c r="A78" s="17"/>
      <c r="B78" s="28" t="s">
        <v>189</v>
      </c>
      <c r="C78" s="29" t="s">
        <v>190</v>
      </c>
      <c r="D78" s="20" t="s">
        <v>157</v>
      </c>
      <c r="E78" s="30">
        <v>140000</v>
      </c>
      <c r="F78" s="35"/>
      <c r="G78" s="35"/>
      <c r="H78" s="25" t="e">
        <f>IF(#REF!="","",E78-#REF!)</f>
        <v>#REF!</v>
      </c>
      <c r="I78" s="26" t="e">
        <f>IF(#REF!="","",((E78-#REF!)/#REF!)*100)</f>
        <v>#REF!</v>
      </c>
    </row>
    <row r="79" spans="1:9" s="27" customFormat="1" ht="14.1" customHeight="1">
      <c r="A79" s="17"/>
      <c r="B79" s="18" t="s">
        <v>191</v>
      </c>
      <c r="C79" s="19" t="s">
        <v>192</v>
      </c>
      <c r="D79" s="21" t="s">
        <v>193</v>
      </c>
      <c r="E79" s="30">
        <v>8000</v>
      </c>
      <c r="F79" s="35"/>
      <c r="G79" s="35"/>
      <c r="H79" s="25" t="e">
        <f>IF(#REF!="","",E79-#REF!)</f>
        <v>#REF!</v>
      </c>
      <c r="I79" s="26" t="e">
        <f>IF(#REF!="","",((E79-#REF!)/#REF!)*100)</f>
        <v>#REF!</v>
      </c>
    </row>
    <row r="80" spans="1:9" s="27" customFormat="1" ht="14.1" customHeight="1">
      <c r="A80" s="17"/>
      <c r="B80" s="28" t="s">
        <v>194</v>
      </c>
      <c r="C80" s="29" t="s">
        <v>695</v>
      </c>
      <c r="D80" s="20" t="s">
        <v>157</v>
      </c>
      <c r="E80" s="30">
        <v>41000</v>
      </c>
      <c r="F80" s="35"/>
      <c r="G80" s="35"/>
      <c r="H80" s="25" t="e">
        <f>IF(#REF!="","",E80-#REF!)</f>
        <v>#REF!</v>
      </c>
      <c r="I80" s="26" t="e">
        <f>IF(#REF!="","",((E80-#REF!)/#REF!)*100)</f>
        <v>#REF!</v>
      </c>
    </row>
    <row r="81" spans="1:9" s="27" customFormat="1" ht="14.1" customHeight="1">
      <c r="A81" s="17"/>
      <c r="B81" s="28" t="s">
        <v>196</v>
      </c>
      <c r="C81" s="29" t="s">
        <v>197</v>
      </c>
      <c r="D81" s="21" t="s">
        <v>68</v>
      </c>
      <c r="E81" s="30">
        <v>16000</v>
      </c>
      <c r="F81" s="35"/>
      <c r="G81" s="35"/>
      <c r="H81" s="25" t="e">
        <f>IF(#REF!="","",E81-#REF!)</f>
        <v>#REF!</v>
      </c>
      <c r="I81" s="26" t="e">
        <f>IF(#REF!="","",((E81-#REF!)/#REF!)*100)</f>
        <v>#REF!</v>
      </c>
    </row>
    <row r="82" spans="1:9" s="27" customFormat="1" ht="14.1" customHeight="1">
      <c r="A82" s="17"/>
      <c r="B82" s="28" t="s">
        <v>198</v>
      </c>
      <c r="C82" s="29" t="s">
        <v>199</v>
      </c>
      <c r="D82" s="20" t="s">
        <v>157</v>
      </c>
      <c r="E82" s="30">
        <v>27000</v>
      </c>
      <c r="F82" s="35"/>
      <c r="G82" s="35"/>
      <c r="H82" s="25" t="e">
        <f>IF(#REF!="","",E82-#REF!)</f>
        <v>#REF!</v>
      </c>
      <c r="I82" s="26" t="e">
        <f>IF(#REF!="","",((E82-#REF!)/#REF!)*100)</f>
        <v>#REF!</v>
      </c>
    </row>
    <row r="83" spans="1:9" s="27" customFormat="1" ht="14.1" customHeight="1">
      <c r="A83" s="17"/>
      <c r="B83" s="28" t="s">
        <v>200</v>
      </c>
      <c r="C83" s="29" t="s">
        <v>201</v>
      </c>
      <c r="D83" s="20" t="s">
        <v>202</v>
      </c>
      <c r="E83" s="30">
        <v>33000</v>
      </c>
      <c r="F83" s="35"/>
      <c r="G83" s="35"/>
      <c r="H83" s="25" t="e">
        <f>IF(#REF!="","",E83-#REF!)</f>
        <v>#REF!</v>
      </c>
      <c r="I83" s="26" t="e">
        <f>IF(#REF!="","",((E83-#REF!)/#REF!)*100)</f>
        <v>#REF!</v>
      </c>
    </row>
    <row r="84" spans="1:9" s="27" customFormat="1" ht="14.1" customHeight="1">
      <c r="A84" s="17"/>
      <c r="B84" s="28" t="s">
        <v>203</v>
      </c>
      <c r="C84" s="29" t="s">
        <v>204</v>
      </c>
      <c r="D84" s="21" t="s">
        <v>205</v>
      </c>
      <c r="E84" s="30">
        <v>50000</v>
      </c>
      <c r="F84" s="35"/>
      <c r="G84" s="35"/>
      <c r="H84" s="25" t="e">
        <f>IF(#REF!="","",E84-#REF!)</f>
        <v>#REF!</v>
      </c>
      <c r="I84" s="26" t="e">
        <f>IF(#REF!="","",((E84-#REF!)/#REF!)*100)</f>
        <v>#REF!</v>
      </c>
    </row>
    <row r="85" spans="1:9" s="27" customFormat="1" ht="14.1" customHeight="1">
      <c r="A85" s="17"/>
      <c r="B85" s="28" t="s">
        <v>206</v>
      </c>
      <c r="C85" s="29" t="s">
        <v>207</v>
      </c>
      <c r="D85" s="21" t="s">
        <v>208</v>
      </c>
      <c r="E85" s="30">
        <v>2080</v>
      </c>
      <c r="F85" s="35"/>
      <c r="G85" s="35"/>
      <c r="H85" s="25" t="e">
        <f>IF(#REF!="","",E85-#REF!)</f>
        <v>#REF!</v>
      </c>
      <c r="I85" s="26" t="e">
        <f>IF(#REF!="","",((E85-#REF!)/#REF!)*100)</f>
        <v>#REF!</v>
      </c>
    </row>
    <row r="86" spans="1:9" s="27" customFormat="1" ht="14.1" customHeight="1">
      <c r="A86" s="17"/>
      <c r="B86" s="18" t="s">
        <v>209</v>
      </c>
      <c r="C86" s="19" t="s">
        <v>210</v>
      </c>
      <c r="D86" s="20" t="s">
        <v>20</v>
      </c>
      <c r="E86" s="33">
        <v>1700000</v>
      </c>
      <c r="F86" s="35"/>
      <c r="G86" s="35"/>
      <c r="H86" s="25" t="e">
        <f>IF(#REF!="","",E86-#REF!)</f>
        <v>#REF!</v>
      </c>
      <c r="I86" s="26" t="e">
        <f>IF(#REF!="","",((E86-#REF!)/#REF!)*100)</f>
        <v>#REF!</v>
      </c>
    </row>
    <row r="87" spans="1:9" s="27" customFormat="1" ht="14.1" customHeight="1">
      <c r="A87" s="17"/>
      <c r="B87" s="28" t="s">
        <v>211</v>
      </c>
      <c r="C87" s="74" t="s">
        <v>696</v>
      </c>
      <c r="D87" s="21" t="s">
        <v>213</v>
      </c>
      <c r="E87" s="33">
        <v>87980</v>
      </c>
      <c r="F87" s="35"/>
      <c r="G87" s="35"/>
      <c r="H87" s="25" t="e">
        <f>IF(#REF!="","",E87-#REF!)</f>
        <v>#REF!</v>
      </c>
      <c r="I87" s="26" t="e">
        <f>IF(#REF!="","",((E87-#REF!)/#REF!)*100)</f>
        <v>#REF!</v>
      </c>
    </row>
    <row r="88" spans="1:9" s="27" customFormat="1" ht="14.1" customHeight="1">
      <c r="A88" s="17"/>
      <c r="B88" s="18" t="s">
        <v>214</v>
      </c>
      <c r="C88" s="29" t="s">
        <v>215</v>
      </c>
      <c r="D88" s="20" t="s">
        <v>16</v>
      </c>
      <c r="E88" s="30">
        <v>9000</v>
      </c>
      <c r="F88" s="35"/>
      <c r="G88" s="35"/>
      <c r="H88" s="25" t="e">
        <f>IF(#REF!="","",E88-#REF!)</f>
        <v>#REF!</v>
      </c>
      <c r="I88" s="26" t="e">
        <f>IF(#REF!="","",((E88-#REF!)/#REF!)*100)</f>
        <v>#REF!</v>
      </c>
    </row>
    <row r="89" spans="1:9" s="27" customFormat="1" ht="14.1" customHeight="1">
      <c r="A89" s="17"/>
      <c r="B89" s="18" t="s">
        <v>216</v>
      </c>
      <c r="C89" s="29" t="s">
        <v>217</v>
      </c>
      <c r="D89" s="20" t="s">
        <v>157</v>
      </c>
      <c r="E89" s="30">
        <v>7620</v>
      </c>
      <c r="F89" s="21"/>
      <c r="G89" s="21"/>
      <c r="H89" s="25" t="e">
        <f>IF(#REF!="","",E89-#REF!)</f>
        <v>#REF!</v>
      </c>
      <c r="I89" s="26" t="e">
        <f>IF(#REF!="","",((E89-#REF!)/#REF!)*100)</f>
        <v>#REF!</v>
      </c>
    </row>
    <row r="90" spans="1:9" s="27" customFormat="1" ht="14.1" customHeight="1">
      <c r="A90" s="17"/>
      <c r="B90" s="28" t="s">
        <v>218</v>
      </c>
      <c r="C90" s="29" t="s">
        <v>219</v>
      </c>
      <c r="D90" s="21" t="s">
        <v>220</v>
      </c>
      <c r="E90" s="30">
        <v>66000</v>
      </c>
      <c r="F90" s="24"/>
      <c r="G90" s="21"/>
      <c r="H90" s="25" t="e">
        <f>IF(#REF!="","",E90-#REF!)</f>
        <v>#REF!</v>
      </c>
      <c r="I90" s="26" t="e">
        <f>IF(#REF!="","",((E90-#REF!)/#REF!)*100)</f>
        <v>#REF!</v>
      </c>
    </row>
    <row r="91" spans="1:9" s="27" customFormat="1" ht="14.1" customHeight="1">
      <c r="A91" s="17"/>
      <c r="B91" s="28" t="s">
        <v>221</v>
      </c>
      <c r="C91" s="29" t="s">
        <v>222</v>
      </c>
      <c r="D91" s="21" t="s">
        <v>220</v>
      </c>
      <c r="E91" s="30">
        <v>221000</v>
      </c>
      <c r="F91" s="24"/>
      <c r="G91" s="21"/>
      <c r="H91" s="25" t="e">
        <f>IF(#REF!="","",E91-#REF!)</f>
        <v>#REF!</v>
      </c>
      <c r="I91" s="26" t="e">
        <f>IF(#REF!="","",((E91-#REF!)/#REF!)*100)</f>
        <v>#REF!</v>
      </c>
    </row>
    <row r="92" spans="1:9" s="27" customFormat="1" ht="14.1" customHeight="1">
      <c r="A92" s="17" t="s">
        <v>182</v>
      </c>
      <c r="B92" s="28" t="s">
        <v>223</v>
      </c>
      <c r="C92" s="29" t="s">
        <v>224</v>
      </c>
      <c r="D92" s="21" t="s">
        <v>220</v>
      </c>
      <c r="E92" s="30">
        <v>97000</v>
      </c>
      <c r="F92" s="35"/>
      <c r="G92" s="35"/>
      <c r="H92" s="25" t="e">
        <f>IF(#REF!="","",E92-#REF!)</f>
        <v>#REF!</v>
      </c>
      <c r="I92" s="26" t="e">
        <f>IF(#REF!="","",((E92-#REF!)/#REF!)*100)</f>
        <v>#REF!</v>
      </c>
    </row>
    <row r="93" spans="1:9" s="27" customFormat="1" ht="14.1" customHeight="1">
      <c r="A93" s="17"/>
      <c r="B93" s="28" t="s">
        <v>225</v>
      </c>
      <c r="C93" s="29" t="s">
        <v>226</v>
      </c>
      <c r="D93" s="21" t="s">
        <v>220</v>
      </c>
      <c r="E93" s="30">
        <v>119350</v>
      </c>
      <c r="F93" s="24"/>
      <c r="G93" s="35"/>
      <c r="H93" s="25" t="e">
        <f>IF(#REF!="","",E93-#REF!)</f>
        <v>#REF!</v>
      </c>
      <c r="I93" s="26" t="e">
        <f>IF(#REF!="","",((E93-#REF!)/#REF!)*100)</f>
        <v>#REF!</v>
      </c>
    </row>
    <row r="94" spans="1:9" s="27" customFormat="1" ht="14.1" customHeight="1">
      <c r="A94" s="17"/>
      <c r="B94" s="28" t="s">
        <v>227</v>
      </c>
      <c r="C94" s="29" t="s">
        <v>697</v>
      </c>
      <c r="D94" s="20" t="s">
        <v>157</v>
      </c>
      <c r="E94" s="30">
        <v>16000</v>
      </c>
      <c r="F94" s="35"/>
      <c r="G94" s="35"/>
      <c r="H94" s="25" t="e">
        <f>IF(#REF!="","",E94-#REF!)</f>
        <v>#REF!</v>
      </c>
      <c r="I94" s="26" t="e">
        <f>IF(#REF!="","",((E94-#REF!)/#REF!)*100)</f>
        <v>#REF!</v>
      </c>
    </row>
    <row r="95" spans="1:9" s="27" customFormat="1" ht="14.1" customHeight="1">
      <c r="A95" s="17"/>
      <c r="B95" s="28" t="s">
        <v>229</v>
      </c>
      <c r="C95" s="19" t="s">
        <v>230</v>
      </c>
      <c r="D95" s="20" t="s">
        <v>157</v>
      </c>
      <c r="E95" s="30">
        <v>8400</v>
      </c>
      <c r="F95" s="24"/>
      <c r="G95" s="35"/>
      <c r="H95" s="25" t="e">
        <f>IF(#REF!="","",E95-#REF!)</f>
        <v>#REF!</v>
      </c>
      <c r="I95" s="26" t="e">
        <f>IF(#REF!="","",((E95-#REF!)/#REF!)*100)</f>
        <v>#REF!</v>
      </c>
    </row>
    <row r="96" spans="1:9" s="27" customFormat="1" ht="14.1" customHeight="1">
      <c r="A96" s="17"/>
      <c r="B96" s="18" t="s">
        <v>231</v>
      </c>
      <c r="C96" s="19" t="s">
        <v>698</v>
      </c>
      <c r="D96" s="21" t="s">
        <v>42</v>
      </c>
      <c r="E96" s="30">
        <v>1940</v>
      </c>
      <c r="F96" s="21"/>
      <c r="G96" s="21"/>
      <c r="H96" s="25" t="e">
        <f>IF(#REF!="","",E96-#REF!)</f>
        <v>#REF!</v>
      </c>
      <c r="I96" s="26" t="e">
        <f>IF(#REF!="","",((E96-#REF!)/#REF!)*100)</f>
        <v>#REF!</v>
      </c>
    </row>
    <row r="97" spans="1:9" s="27" customFormat="1" ht="14.1" customHeight="1">
      <c r="A97" s="17"/>
      <c r="B97" s="28" t="s">
        <v>233</v>
      </c>
      <c r="C97" s="29" t="s">
        <v>234</v>
      </c>
      <c r="D97" s="20" t="s">
        <v>157</v>
      </c>
      <c r="E97" s="30">
        <v>8320</v>
      </c>
      <c r="F97" s="35"/>
      <c r="G97" s="35"/>
      <c r="H97" s="25" t="e">
        <f>IF(#REF!="","",E97-#REF!)</f>
        <v>#REF!</v>
      </c>
      <c r="I97" s="26" t="e">
        <f>IF(#REF!="","",((E97-#REF!)/#REF!)*100)</f>
        <v>#REF!</v>
      </c>
    </row>
    <row r="98" spans="1:9" s="27" customFormat="1" ht="14.1" customHeight="1">
      <c r="A98" s="17"/>
      <c r="B98" s="18" t="s">
        <v>699</v>
      </c>
      <c r="C98" s="19" t="s">
        <v>700</v>
      </c>
      <c r="D98" s="21" t="s">
        <v>42</v>
      </c>
      <c r="E98" s="30">
        <v>29500</v>
      </c>
      <c r="F98" s="35"/>
      <c r="G98" s="35"/>
      <c r="H98" s="25" t="e">
        <f>IF(#REF!="","",E98-#REF!)</f>
        <v>#REF!</v>
      </c>
      <c r="I98" s="26" t="e">
        <f>IF(#REF!="","",((E98-#REF!)/#REF!)*100)</f>
        <v>#REF!</v>
      </c>
    </row>
    <row r="99" spans="1:9" s="27" customFormat="1" ht="14.1" customHeight="1">
      <c r="A99" s="17"/>
      <c r="B99" s="28" t="s">
        <v>237</v>
      </c>
      <c r="C99" s="29" t="s">
        <v>238</v>
      </c>
      <c r="D99" s="20" t="s">
        <v>157</v>
      </c>
      <c r="E99" s="30">
        <v>8200</v>
      </c>
      <c r="F99" s="35"/>
      <c r="G99" s="35"/>
      <c r="H99" s="25" t="e">
        <f>IF(#REF!="","",E99-#REF!)</f>
        <v>#REF!</v>
      </c>
      <c r="I99" s="26" t="e">
        <f>IF(#REF!="","",((E99-#REF!)/#REF!)*100)</f>
        <v>#REF!</v>
      </c>
    </row>
    <row r="100" spans="1:9" s="27" customFormat="1" ht="14.1" customHeight="1">
      <c r="A100" s="17"/>
      <c r="B100" s="18" t="s">
        <v>239</v>
      </c>
      <c r="C100" s="19" t="s">
        <v>240</v>
      </c>
      <c r="D100" s="21" t="s">
        <v>42</v>
      </c>
      <c r="E100" s="30">
        <v>3900</v>
      </c>
      <c r="F100" s="35"/>
      <c r="G100" s="21"/>
      <c r="H100" s="25" t="e">
        <f>IF(#REF!="","",E100-#REF!)</f>
        <v>#REF!</v>
      </c>
      <c r="I100" s="26" t="e">
        <f>IF(#REF!="","",((E100-#REF!)/#REF!)*100)</f>
        <v>#REF!</v>
      </c>
    </row>
    <row r="101" spans="1:9" s="27" customFormat="1" ht="14.1" customHeight="1">
      <c r="A101" s="17" t="s">
        <v>241</v>
      </c>
      <c r="B101" s="18" t="s">
        <v>242</v>
      </c>
      <c r="C101" s="19" t="s">
        <v>243</v>
      </c>
      <c r="D101" s="20" t="s">
        <v>244</v>
      </c>
      <c r="E101" s="30">
        <v>2200</v>
      </c>
      <c r="F101" s="21"/>
      <c r="G101" s="21"/>
      <c r="H101" s="25" t="e">
        <f>IF(#REF!="","",E101-#REF!)</f>
        <v>#REF!</v>
      </c>
      <c r="I101" s="26" t="e">
        <f>IF(#REF!="","",((E101-#REF!)/#REF!)*100)</f>
        <v>#REF!</v>
      </c>
    </row>
    <row r="102" spans="1:9" s="27" customFormat="1" ht="14.1" customHeight="1">
      <c r="A102" s="17"/>
      <c r="B102" s="18" t="s">
        <v>245</v>
      </c>
      <c r="C102" s="19" t="s">
        <v>246</v>
      </c>
      <c r="D102" s="20" t="s">
        <v>50</v>
      </c>
      <c r="E102" s="30">
        <v>2980</v>
      </c>
      <c r="F102" s="21"/>
      <c r="G102" s="21"/>
      <c r="H102" s="25" t="e">
        <f>IF(#REF!="","",E102-#REF!)</f>
        <v>#REF!</v>
      </c>
      <c r="I102" s="26" t="e">
        <f>IF(#REF!="","",((E102-#REF!)/#REF!)*100)</f>
        <v>#REF!</v>
      </c>
    </row>
    <row r="103" spans="1:9" s="27" customFormat="1" ht="14.1" customHeight="1">
      <c r="A103" s="17"/>
      <c r="B103" s="18" t="s">
        <v>247</v>
      </c>
      <c r="C103" s="19" t="s">
        <v>248</v>
      </c>
      <c r="D103" s="20" t="s">
        <v>50</v>
      </c>
      <c r="E103" s="30">
        <v>4950</v>
      </c>
      <c r="F103" s="35"/>
      <c r="G103" s="21"/>
      <c r="H103" s="25" t="e">
        <f>IF(#REF!="","",E103-#REF!)</f>
        <v>#REF!</v>
      </c>
      <c r="I103" s="26" t="e">
        <f>IF(#REF!="","",((E103-#REF!)/#REF!)*100)</f>
        <v>#REF!</v>
      </c>
    </row>
    <row r="104" spans="1:9" s="27" customFormat="1" ht="14.1" customHeight="1">
      <c r="A104" s="17"/>
      <c r="B104" s="28" t="s">
        <v>249</v>
      </c>
      <c r="C104" s="29" t="s">
        <v>250</v>
      </c>
      <c r="D104" s="21" t="s">
        <v>50</v>
      </c>
      <c r="E104" s="30">
        <v>740</v>
      </c>
      <c r="F104" s="21"/>
      <c r="G104" s="21"/>
      <c r="H104" s="25" t="e">
        <f>IF(#REF!="","",E104-#REF!)</f>
        <v>#REF!</v>
      </c>
      <c r="I104" s="26" t="e">
        <f>IF(#REF!="","",((E104-#REF!)/#REF!)*100)</f>
        <v>#REF!</v>
      </c>
    </row>
    <row r="105" spans="1:9" s="27" customFormat="1" ht="14.1" customHeight="1">
      <c r="A105" s="17"/>
      <c r="B105" s="18" t="s">
        <v>251</v>
      </c>
      <c r="C105" s="19" t="s">
        <v>252</v>
      </c>
      <c r="D105" s="21" t="s">
        <v>117</v>
      </c>
      <c r="E105" s="30">
        <v>3760</v>
      </c>
      <c r="F105" s="21"/>
      <c r="G105" s="35"/>
      <c r="H105" s="25" t="e">
        <f>IF(#REF!="","",E105-#REF!)</f>
        <v>#REF!</v>
      </c>
      <c r="I105" s="26" t="e">
        <f>IF(#REF!="","",((E105-#REF!)/#REF!)*100)</f>
        <v>#REF!</v>
      </c>
    </row>
    <row r="106" spans="1:9" s="27" customFormat="1" ht="14.1" customHeight="1">
      <c r="A106" s="17"/>
      <c r="B106" s="18" t="s">
        <v>253</v>
      </c>
      <c r="C106" s="19" t="s">
        <v>254</v>
      </c>
      <c r="D106" s="20" t="s">
        <v>244</v>
      </c>
      <c r="E106" s="22">
        <v>6280</v>
      </c>
      <c r="F106" s="21"/>
      <c r="G106" s="21"/>
      <c r="H106" s="25" t="e">
        <f>IF(#REF!="","",E106-#REF!)</f>
        <v>#REF!</v>
      </c>
      <c r="I106" s="26" t="e">
        <f>IF(#REF!="","",((E106-#REF!)/#REF!)*100)</f>
        <v>#REF!</v>
      </c>
    </row>
    <row r="107" spans="1:9" s="27" customFormat="1" ht="14.1" customHeight="1">
      <c r="A107" s="17"/>
      <c r="B107" s="28" t="s">
        <v>255</v>
      </c>
      <c r="C107" s="29" t="s">
        <v>256</v>
      </c>
      <c r="D107" s="20" t="s">
        <v>244</v>
      </c>
      <c r="E107" s="22">
        <v>560</v>
      </c>
      <c r="F107" s="21"/>
      <c r="G107" s="21"/>
      <c r="H107" s="25" t="e">
        <f>IF(#REF!="","",E107-#REF!)</f>
        <v>#REF!</v>
      </c>
      <c r="I107" s="26" t="e">
        <f>IF(#REF!="","",((E107-#REF!)/#REF!)*100)</f>
        <v>#REF!</v>
      </c>
    </row>
    <row r="108" spans="1:9" s="27" customFormat="1" ht="14.1" customHeight="1">
      <c r="A108" s="17"/>
      <c r="B108" s="28" t="s">
        <v>257</v>
      </c>
      <c r="C108" s="29" t="s">
        <v>258</v>
      </c>
      <c r="D108" s="20" t="s">
        <v>50</v>
      </c>
      <c r="E108" s="30">
        <v>43550</v>
      </c>
      <c r="F108" s="35"/>
      <c r="G108" s="35"/>
      <c r="H108" s="25" t="e">
        <f>IF(#REF!="","",E108-#REF!)</f>
        <v>#REF!</v>
      </c>
      <c r="I108" s="26" t="e">
        <f>IF(#REF!="","",((E108-#REF!)/#REF!)*100)</f>
        <v>#REF!</v>
      </c>
    </row>
    <row r="109" spans="1:9" s="27" customFormat="1" ht="14.1" customHeight="1">
      <c r="A109" s="17"/>
      <c r="B109" s="28" t="s">
        <v>259</v>
      </c>
      <c r="C109" s="29" t="s">
        <v>260</v>
      </c>
      <c r="D109" s="21" t="s">
        <v>68</v>
      </c>
      <c r="E109" s="30">
        <v>450</v>
      </c>
      <c r="F109" s="21"/>
      <c r="G109" s="21"/>
      <c r="H109" s="25" t="e">
        <f>IF(#REF!="","",E109-#REF!)</f>
        <v>#REF!</v>
      </c>
      <c r="I109" s="26" t="e">
        <f>IF(#REF!="","",((E109-#REF!)/#REF!)*100)</f>
        <v>#REF!</v>
      </c>
    </row>
    <row r="110" spans="1:9" s="27" customFormat="1" ht="14.1" customHeight="1">
      <c r="A110" s="17"/>
      <c r="B110" s="28" t="s">
        <v>261</v>
      </c>
      <c r="C110" s="29" t="s">
        <v>262</v>
      </c>
      <c r="D110" s="21" t="s">
        <v>68</v>
      </c>
      <c r="E110" s="30">
        <v>17220</v>
      </c>
      <c r="F110" s="21"/>
      <c r="G110" s="21"/>
      <c r="H110" s="25" t="e">
        <f>IF(#REF!="","",E110-#REF!)</f>
        <v>#REF!</v>
      </c>
      <c r="I110" s="26" t="e">
        <f>IF(#REF!="","",((E110-#REF!)/#REF!)*100)</f>
        <v>#REF!</v>
      </c>
    </row>
    <row r="111" spans="1:9" s="27" customFormat="1" ht="14.1" customHeight="1">
      <c r="A111" s="17" t="s">
        <v>263</v>
      </c>
      <c r="B111" s="18" t="s">
        <v>264</v>
      </c>
      <c r="C111" s="19" t="s">
        <v>265</v>
      </c>
      <c r="D111" s="21" t="s">
        <v>68</v>
      </c>
      <c r="E111" s="30">
        <v>9430</v>
      </c>
      <c r="F111" s="21"/>
      <c r="G111" s="35"/>
      <c r="H111" s="25" t="e">
        <f>IF(#REF!="","",E111-#REF!)</f>
        <v>#REF!</v>
      </c>
      <c r="I111" s="26" t="e">
        <f>IF(#REF!="","",((E111-#REF!)/#REF!)*100)</f>
        <v>#REF!</v>
      </c>
    </row>
    <row r="112" spans="1:9" s="27" customFormat="1" ht="14.1" customHeight="1">
      <c r="A112" s="17"/>
      <c r="B112" s="18" t="s">
        <v>266</v>
      </c>
      <c r="C112" s="19" t="s">
        <v>267</v>
      </c>
      <c r="D112" s="21" t="s">
        <v>68</v>
      </c>
      <c r="E112" s="22">
        <v>97500</v>
      </c>
      <c r="F112" s="36"/>
      <c r="G112" s="36"/>
      <c r="H112" s="25" t="e">
        <f>IF(#REF!="","",E112-#REF!)</f>
        <v>#REF!</v>
      </c>
      <c r="I112" s="26" t="e">
        <f>IF(#REF!="","",((E112-#REF!)/#REF!)*100)</f>
        <v>#REF!</v>
      </c>
    </row>
    <row r="113" spans="1:9" s="27" customFormat="1" ht="14.1" customHeight="1">
      <c r="A113" s="17"/>
      <c r="B113" s="28" t="s">
        <v>268</v>
      </c>
      <c r="C113" s="19" t="s">
        <v>267</v>
      </c>
      <c r="D113" s="21" t="s">
        <v>68</v>
      </c>
      <c r="E113" s="30">
        <v>347600</v>
      </c>
      <c r="F113" s="35"/>
      <c r="G113" s="35"/>
      <c r="H113" s="25" t="e">
        <f>IF(#REF!="","",E113-#REF!)</f>
        <v>#REF!</v>
      </c>
      <c r="I113" s="26" t="e">
        <f>IF(#REF!="","",((E113-#REF!)/#REF!)*100)</f>
        <v>#REF!</v>
      </c>
    </row>
    <row r="114" spans="1:9" s="27" customFormat="1" ht="14.1" customHeight="1">
      <c r="A114" s="17" t="s">
        <v>269</v>
      </c>
      <c r="B114" s="28" t="s">
        <v>270</v>
      </c>
      <c r="C114" s="19" t="s">
        <v>701</v>
      </c>
      <c r="D114" s="21" t="s">
        <v>272</v>
      </c>
      <c r="E114" s="30">
        <v>230000</v>
      </c>
      <c r="F114" s="35"/>
      <c r="G114" s="35"/>
      <c r="H114" s="25" t="e">
        <f>IF(#REF!="","",E114-#REF!)</f>
        <v>#REF!</v>
      </c>
      <c r="I114" s="26" t="e">
        <f>IF(#REF!="","",((E114-#REF!)/#REF!)*100)</f>
        <v>#REF!</v>
      </c>
    </row>
    <row r="115" spans="1:9" s="27" customFormat="1" ht="14.1" customHeight="1">
      <c r="A115" s="17"/>
      <c r="B115" s="18" t="s">
        <v>273</v>
      </c>
      <c r="C115" s="19" t="s">
        <v>274</v>
      </c>
      <c r="D115" s="21" t="s">
        <v>272</v>
      </c>
      <c r="E115" s="30">
        <v>169000</v>
      </c>
      <c r="F115" s="35"/>
      <c r="G115" s="35"/>
      <c r="H115" s="25" t="e">
        <f>IF(#REF!="","",E115-#REF!)</f>
        <v>#REF!</v>
      </c>
      <c r="I115" s="26" t="e">
        <f>IF(#REF!="","",((E115-#REF!)/#REF!)*100)</f>
        <v>#REF!</v>
      </c>
    </row>
    <row r="116" spans="1:9" s="27" customFormat="1" ht="14.1" customHeight="1">
      <c r="A116" s="17"/>
      <c r="B116" s="18" t="s">
        <v>275</v>
      </c>
      <c r="C116" s="29" t="s">
        <v>276</v>
      </c>
      <c r="D116" s="21" t="s">
        <v>272</v>
      </c>
      <c r="E116" s="30">
        <v>62000</v>
      </c>
      <c r="F116" s="35"/>
      <c r="G116" s="35"/>
      <c r="H116" s="25" t="e">
        <f>IF(#REF!="","",E116-#REF!)</f>
        <v>#REF!</v>
      </c>
      <c r="I116" s="26" t="e">
        <f>IF(#REF!="","",((E116-#REF!)/#REF!)*100)</f>
        <v>#REF!</v>
      </c>
    </row>
    <row r="117" spans="1:9" s="27" customFormat="1" ht="14.1" customHeight="1">
      <c r="A117" s="42" t="s">
        <v>702</v>
      </c>
      <c r="B117" s="28" t="s">
        <v>278</v>
      </c>
      <c r="C117" s="29" t="s">
        <v>703</v>
      </c>
      <c r="D117" s="21" t="s">
        <v>280</v>
      </c>
      <c r="E117" s="30">
        <v>550000</v>
      </c>
      <c r="F117" s="35"/>
      <c r="G117" s="35"/>
      <c r="H117" s="25" t="e">
        <f>IF(#REF!="","",E117-#REF!)</f>
        <v>#REF!</v>
      </c>
      <c r="I117" s="26" t="e">
        <f>IF(#REF!="","",((E117-#REF!)/#REF!)*100)</f>
        <v>#REF!</v>
      </c>
    </row>
    <row r="118" spans="1:9" s="27" customFormat="1" ht="14.1" customHeight="1">
      <c r="A118" s="47"/>
      <c r="B118" s="28" t="s">
        <v>281</v>
      </c>
      <c r="C118" s="29" t="s">
        <v>704</v>
      </c>
      <c r="D118" s="21" t="s">
        <v>280</v>
      </c>
      <c r="E118" s="30">
        <v>1270000</v>
      </c>
      <c r="F118" s="21"/>
      <c r="G118" s="21"/>
      <c r="H118" s="25" t="e">
        <f>IF(#REF!="","",E118-#REF!)</f>
        <v>#REF!</v>
      </c>
      <c r="I118" s="26" t="e">
        <f>IF(#REF!="","",((E118-#REF!)/#REF!)*100)</f>
        <v>#REF!</v>
      </c>
    </row>
    <row r="119" spans="1:9" s="27" customFormat="1" ht="14.1" customHeight="1">
      <c r="A119" s="42" t="s">
        <v>277</v>
      </c>
      <c r="B119" s="28" t="s">
        <v>283</v>
      </c>
      <c r="C119" s="29" t="s">
        <v>284</v>
      </c>
      <c r="D119" s="21" t="s">
        <v>280</v>
      </c>
      <c r="E119" s="30">
        <v>1105000</v>
      </c>
      <c r="F119" s="35"/>
      <c r="G119" s="35"/>
      <c r="H119" s="25" t="e">
        <f>IF(#REF!="","",E119-#REF!)</f>
        <v>#REF!</v>
      </c>
      <c r="I119" s="26" t="e">
        <f>IF(#REF!="","",((E119-#REF!)/#REF!)*100)</f>
        <v>#REF!</v>
      </c>
    </row>
    <row r="120" spans="1:9" s="27" customFormat="1" ht="14.1" customHeight="1">
      <c r="A120" s="47"/>
      <c r="B120" s="28" t="s">
        <v>285</v>
      </c>
      <c r="C120" s="29" t="s">
        <v>286</v>
      </c>
      <c r="D120" s="21" t="s">
        <v>280</v>
      </c>
      <c r="E120" s="30">
        <v>15028200</v>
      </c>
      <c r="F120" s="35"/>
      <c r="G120" s="35"/>
      <c r="H120" s="25" t="e">
        <f>IF(#REF!="","",E120-#REF!)</f>
        <v>#REF!</v>
      </c>
      <c r="I120" s="26" t="e">
        <f>IF(#REF!="","",((E120-#REF!)/#REF!)*100)</f>
        <v>#REF!</v>
      </c>
    </row>
    <row r="121" spans="1:9" s="27" customFormat="1" ht="14.1" customHeight="1">
      <c r="A121" s="21" t="s">
        <v>287</v>
      </c>
      <c r="B121" s="28" t="s">
        <v>288</v>
      </c>
      <c r="C121" s="29" t="s">
        <v>289</v>
      </c>
      <c r="D121" s="21" t="s">
        <v>50</v>
      </c>
      <c r="E121" s="30">
        <v>5104</v>
      </c>
      <c r="F121" s="21"/>
      <c r="G121" s="21"/>
      <c r="H121" s="25" t="e">
        <f>IF(#REF!="","",E121-#REF!)</f>
        <v>#REF!</v>
      </c>
      <c r="I121" s="26" t="e">
        <f>IF(#REF!="","",((E121-#REF!)/#REF!)*100)</f>
        <v>#REF!</v>
      </c>
    </row>
    <row r="122" spans="1:9" s="27" customFormat="1" ht="14.1" customHeight="1">
      <c r="A122" s="37" t="s">
        <v>290</v>
      </c>
      <c r="B122" s="28" t="s">
        <v>291</v>
      </c>
      <c r="C122" s="29" t="s">
        <v>292</v>
      </c>
      <c r="D122" s="20" t="s">
        <v>50</v>
      </c>
      <c r="E122" s="38">
        <v>331</v>
      </c>
      <c r="F122" s="39"/>
      <c r="G122" s="39"/>
      <c r="H122" s="25" t="e">
        <f>IF(#REF!="","",E122-#REF!)</f>
        <v>#REF!</v>
      </c>
      <c r="I122" s="26" t="e">
        <f>IF(#REF!="","",((E122-#REF!)/#REF!)*100)</f>
        <v>#REF!</v>
      </c>
    </row>
    <row r="123" spans="1:9" s="27" customFormat="1" ht="14.1" customHeight="1">
      <c r="A123" s="37"/>
      <c r="B123" s="28" t="s">
        <v>293</v>
      </c>
      <c r="C123" s="29" t="s">
        <v>294</v>
      </c>
      <c r="D123" s="21" t="s">
        <v>50</v>
      </c>
      <c r="E123" s="38">
        <v>1732</v>
      </c>
      <c r="F123" s="39"/>
      <c r="G123" s="39"/>
      <c r="H123" s="25" t="e">
        <f>IF(#REF!="","",E123-#REF!)</f>
        <v>#REF!</v>
      </c>
      <c r="I123" s="26" t="e">
        <f>IF(#REF!="","",((E123-#REF!)/#REF!)*100)</f>
        <v>#REF!</v>
      </c>
    </row>
    <row r="124" spans="1:9" s="27" customFormat="1" ht="14.1" customHeight="1">
      <c r="A124" s="37"/>
      <c r="B124" s="28" t="s">
        <v>705</v>
      </c>
      <c r="C124" s="29" t="s">
        <v>296</v>
      </c>
      <c r="D124" s="20" t="s">
        <v>50</v>
      </c>
      <c r="E124" s="38">
        <v>608</v>
      </c>
      <c r="F124" s="39"/>
      <c r="G124" s="40"/>
      <c r="H124" s="25" t="e">
        <f>IF(#REF!="","",E124-#REF!)</f>
        <v>#REF!</v>
      </c>
      <c r="I124" s="26" t="e">
        <f>IF(#REF!="","",((E124-#REF!)/#REF!)*100)</f>
        <v>#REF!</v>
      </c>
    </row>
    <row r="125" spans="1:9" s="27" customFormat="1" ht="14.1" customHeight="1">
      <c r="A125" s="37"/>
      <c r="B125" s="28" t="s">
        <v>297</v>
      </c>
      <c r="C125" s="29" t="s">
        <v>298</v>
      </c>
      <c r="D125" s="20" t="s">
        <v>50</v>
      </c>
      <c r="E125" s="38">
        <v>680</v>
      </c>
      <c r="F125" s="40"/>
      <c r="G125" s="40"/>
      <c r="H125" s="25" t="e">
        <f>IF(#REF!="","",E125-#REF!)</f>
        <v>#REF!</v>
      </c>
      <c r="I125" s="26" t="e">
        <f>IF(#REF!="","",((E125-#REF!)/#REF!)*100)</f>
        <v>#REF!</v>
      </c>
    </row>
    <row r="126" spans="1:9" s="27" customFormat="1" ht="14.1" customHeight="1">
      <c r="A126" s="37"/>
      <c r="B126" s="28" t="s">
        <v>299</v>
      </c>
      <c r="C126" s="29" t="s">
        <v>300</v>
      </c>
      <c r="D126" s="21" t="s">
        <v>50</v>
      </c>
      <c r="E126" s="38">
        <v>21320</v>
      </c>
      <c r="F126" s="39"/>
      <c r="G126" s="39"/>
      <c r="H126" s="25" t="e">
        <f>IF(#REF!="","",E126-#REF!)</f>
        <v>#REF!</v>
      </c>
      <c r="I126" s="26" t="e">
        <f>IF(#REF!="","",((E126-#REF!)/#REF!)*100)</f>
        <v>#REF!</v>
      </c>
    </row>
    <row r="127" spans="1:9" s="27" customFormat="1" ht="14.1" customHeight="1">
      <c r="A127" s="37"/>
      <c r="B127" s="28" t="s">
        <v>301</v>
      </c>
      <c r="C127" s="29" t="s">
        <v>706</v>
      </c>
      <c r="D127" s="21" t="s">
        <v>50</v>
      </c>
      <c r="E127" s="38">
        <v>670</v>
      </c>
      <c r="F127" s="40"/>
      <c r="G127" s="40"/>
      <c r="H127" s="25" t="e">
        <f>IF(#REF!="","",E127-#REF!)</f>
        <v>#REF!</v>
      </c>
      <c r="I127" s="26" t="e">
        <f>IF(#REF!="","",((E127-#REF!)/#REF!)*100)</f>
        <v>#REF!</v>
      </c>
    </row>
    <row r="128" spans="1:9" s="27" customFormat="1" ht="14.1" customHeight="1">
      <c r="A128" s="37"/>
      <c r="B128" s="18" t="s">
        <v>303</v>
      </c>
      <c r="C128" s="29" t="s">
        <v>304</v>
      </c>
      <c r="D128" s="20" t="s">
        <v>114</v>
      </c>
      <c r="E128" s="30">
        <v>16951</v>
      </c>
      <c r="F128" s="39"/>
      <c r="G128" s="75"/>
      <c r="H128" s="25" t="e">
        <f>IF(#REF!="","",E128-#REF!)</f>
        <v>#REF!</v>
      </c>
      <c r="I128" s="26" t="e">
        <f>IF(#REF!="","",((E128-#REF!)/#REF!)*100)</f>
        <v>#REF!</v>
      </c>
    </row>
    <row r="129" spans="1:9" s="27" customFormat="1" ht="14.1" customHeight="1">
      <c r="A129" s="37"/>
      <c r="B129" s="28" t="s">
        <v>305</v>
      </c>
      <c r="C129" s="29" t="s">
        <v>707</v>
      </c>
      <c r="D129" s="21" t="s">
        <v>50</v>
      </c>
      <c r="E129" s="30">
        <v>2830</v>
      </c>
      <c r="F129" s="39"/>
      <c r="G129" s="75"/>
      <c r="H129" s="25" t="e">
        <f>IF(#REF!="","",E129-#REF!)</f>
        <v>#REF!</v>
      </c>
      <c r="I129" s="26" t="e">
        <f>IF(#REF!="","",((E129-#REF!)/#REF!)*100)</f>
        <v>#REF!</v>
      </c>
    </row>
    <row r="130" spans="1:9" s="27" customFormat="1" ht="14.1" customHeight="1">
      <c r="A130" s="37"/>
      <c r="B130" s="28" t="s">
        <v>708</v>
      </c>
      <c r="C130" s="19" t="s">
        <v>709</v>
      </c>
      <c r="D130" s="21" t="s">
        <v>710</v>
      </c>
      <c r="E130" s="30">
        <v>21500</v>
      </c>
      <c r="F130" s="35"/>
      <c r="G130" s="75"/>
      <c r="H130" s="25" t="e">
        <f>IF(#REF!="","",E130-#REF!)</f>
        <v>#REF!</v>
      </c>
      <c r="I130" s="26" t="e">
        <f>IF(#REF!="","",((E130-#REF!)/#REF!)*100)</f>
        <v>#REF!</v>
      </c>
    </row>
    <row r="131" spans="1:9" s="27" customFormat="1" ht="14.1" customHeight="1">
      <c r="A131" s="37"/>
      <c r="B131" s="28" t="s">
        <v>309</v>
      </c>
      <c r="C131" s="29" t="s">
        <v>310</v>
      </c>
      <c r="D131" s="21" t="s">
        <v>280</v>
      </c>
      <c r="E131" s="22">
        <v>13300000</v>
      </c>
      <c r="F131" s="35"/>
      <c r="G131" s="75"/>
      <c r="H131" s="25" t="e">
        <f>IF(#REF!="","",E131-#REF!)</f>
        <v>#REF!</v>
      </c>
      <c r="I131" s="26" t="e">
        <f>IF(#REF!="","",((E131-#REF!)/#REF!)*100)</f>
        <v>#REF!</v>
      </c>
    </row>
    <row r="132" spans="1:9" s="27" customFormat="1" ht="14.1" customHeight="1">
      <c r="A132" s="37"/>
      <c r="B132" s="28" t="s">
        <v>311</v>
      </c>
      <c r="C132" s="41" t="s">
        <v>312</v>
      </c>
      <c r="D132" s="21" t="s">
        <v>280</v>
      </c>
      <c r="E132" s="22">
        <v>33800</v>
      </c>
      <c r="F132" s="39"/>
      <c r="G132" s="75"/>
      <c r="H132" s="25" t="e">
        <f>IF(#REF!="","",E132-#REF!)</f>
        <v>#REF!</v>
      </c>
      <c r="I132" s="26" t="e">
        <f>IF(#REF!="","",((E132-#REF!)/#REF!)*100)</f>
        <v>#REF!</v>
      </c>
    </row>
    <row r="133" spans="1:9" s="27" customFormat="1" ht="14.1" customHeight="1">
      <c r="A133" s="37"/>
      <c r="B133" s="28" t="s">
        <v>313</v>
      </c>
      <c r="C133" s="29" t="s">
        <v>314</v>
      </c>
      <c r="D133" s="21" t="s">
        <v>280</v>
      </c>
      <c r="E133" s="22">
        <v>82857</v>
      </c>
      <c r="F133" s="35"/>
      <c r="G133" s="75"/>
      <c r="H133" s="25" t="e">
        <f>IF(#REF!="","",E133-#REF!)</f>
        <v>#REF!</v>
      </c>
      <c r="I133" s="26" t="e">
        <f>IF(#REF!="","",((E133-#REF!)/#REF!)*100)</f>
        <v>#REF!</v>
      </c>
    </row>
    <row r="134" spans="1:9" s="27" customFormat="1" ht="14.1" customHeight="1">
      <c r="A134" s="37"/>
      <c r="B134" s="28" t="s">
        <v>315</v>
      </c>
      <c r="C134" s="29" t="s">
        <v>316</v>
      </c>
      <c r="D134" s="21" t="s">
        <v>68</v>
      </c>
      <c r="E134" s="30">
        <v>1900</v>
      </c>
      <c r="F134" s="35"/>
      <c r="G134" s="75"/>
      <c r="H134" s="25" t="e">
        <f>IF(#REF!="","",E134-#REF!)</f>
        <v>#REF!</v>
      </c>
      <c r="I134" s="26" t="e">
        <f>IF(#REF!="","",((E134-#REF!)/#REF!)*100)</f>
        <v>#REF!</v>
      </c>
    </row>
    <row r="135" spans="1:9" s="27" customFormat="1" ht="14.1" customHeight="1">
      <c r="A135" s="37"/>
      <c r="B135" s="28" t="s">
        <v>317</v>
      </c>
      <c r="C135" s="29" t="s">
        <v>318</v>
      </c>
      <c r="D135" s="21" t="s">
        <v>68</v>
      </c>
      <c r="E135" s="22">
        <v>115000</v>
      </c>
      <c r="F135" s="35"/>
      <c r="G135" s="75"/>
      <c r="H135" s="25" t="e">
        <f>IF(#REF!="","",E135-#REF!)</f>
        <v>#REF!</v>
      </c>
      <c r="I135" s="26" t="e">
        <f>IF(#REF!="","",((E135-#REF!)/#REF!)*100)</f>
        <v>#REF!</v>
      </c>
    </row>
    <row r="136" spans="1:9" s="27" customFormat="1" ht="13.5" customHeight="1">
      <c r="A136" s="37"/>
      <c r="B136" s="28" t="s">
        <v>319</v>
      </c>
      <c r="C136" s="29" t="s">
        <v>320</v>
      </c>
      <c r="D136" s="21" t="s">
        <v>280</v>
      </c>
      <c r="E136" s="30">
        <v>21000</v>
      </c>
      <c r="F136" s="21"/>
      <c r="G136" s="75"/>
      <c r="H136" s="25" t="e">
        <f>IF(#REF!="","",E136-#REF!)</f>
        <v>#REF!</v>
      </c>
      <c r="I136" s="26" t="e">
        <f>IF(#REF!="","",((E136-#REF!)/#REF!)*100)</f>
        <v>#REF!</v>
      </c>
    </row>
    <row r="137" spans="1:9" s="27" customFormat="1" ht="14.4">
      <c r="A137" s="17" t="s">
        <v>321</v>
      </c>
      <c r="B137" s="28" t="s">
        <v>322</v>
      </c>
      <c r="C137" s="29" t="s">
        <v>323</v>
      </c>
      <c r="D137" s="21" t="s">
        <v>68</v>
      </c>
      <c r="E137" s="30">
        <v>112000</v>
      </c>
      <c r="F137" s="35"/>
      <c r="G137" s="35"/>
      <c r="H137" s="25" t="e">
        <f>IF(#REF!="","",E137-#REF!)</f>
        <v>#REF!</v>
      </c>
      <c r="I137" s="26" t="e">
        <f>IF(#REF!="","",((E137-#REF!)/#REF!)*100)</f>
        <v>#REF!</v>
      </c>
    </row>
    <row r="138" spans="1:9" s="27" customFormat="1" ht="14.1" customHeight="1">
      <c r="A138" s="17"/>
      <c r="B138" s="28" t="s">
        <v>711</v>
      </c>
      <c r="C138" s="29" t="s">
        <v>712</v>
      </c>
      <c r="D138" s="21" t="s">
        <v>280</v>
      </c>
      <c r="E138" s="30">
        <v>1970000</v>
      </c>
      <c r="F138" s="35"/>
      <c r="G138" s="21"/>
      <c r="H138" s="25" t="e">
        <f>IF(#REF!="","",E138-#REF!)</f>
        <v>#REF!</v>
      </c>
      <c r="I138" s="26" t="e">
        <f>IF(#REF!="","",((E138-#REF!)/#REF!)*100)</f>
        <v>#REF!</v>
      </c>
    </row>
    <row r="139" spans="1:9" s="27" customFormat="1" ht="14.1" customHeight="1">
      <c r="A139" s="17"/>
      <c r="B139" s="28" t="s">
        <v>326</v>
      </c>
      <c r="C139" s="29" t="s">
        <v>327</v>
      </c>
      <c r="D139" s="21" t="s">
        <v>280</v>
      </c>
      <c r="E139" s="30">
        <v>196000</v>
      </c>
      <c r="F139" s="35"/>
      <c r="G139" s="35"/>
      <c r="H139" s="25" t="e">
        <f>IF(#REF!="","",E139-#REF!)</f>
        <v>#REF!</v>
      </c>
      <c r="I139" s="26" t="e">
        <f>IF(#REF!="","",((E139-#REF!)/#REF!)*100)</f>
        <v>#REF!</v>
      </c>
    </row>
    <row r="140" spans="1:9" s="27" customFormat="1" ht="14.1" customHeight="1">
      <c r="A140" s="17"/>
      <c r="B140" s="28" t="s">
        <v>328</v>
      </c>
      <c r="C140" s="29" t="s">
        <v>329</v>
      </c>
      <c r="D140" s="21" t="s">
        <v>16</v>
      </c>
      <c r="E140" s="30">
        <v>2980</v>
      </c>
      <c r="F140" s="21"/>
      <c r="G140" s="21"/>
      <c r="H140" s="25" t="e">
        <f>IF(#REF!="","",E140-#REF!)</f>
        <v>#REF!</v>
      </c>
      <c r="I140" s="26" t="e">
        <f>IF(#REF!="","",((E140-#REF!)/#REF!)*100)</f>
        <v>#REF!</v>
      </c>
    </row>
    <row r="141" spans="1:9" s="27" customFormat="1" ht="14.1" customHeight="1">
      <c r="A141" s="17"/>
      <c r="B141" s="28" t="s">
        <v>330</v>
      </c>
      <c r="C141" s="29" t="s">
        <v>331</v>
      </c>
      <c r="D141" s="21" t="s">
        <v>280</v>
      </c>
      <c r="E141" s="30">
        <v>90000</v>
      </c>
      <c r="F141" s="35"/>
      <c r="G141" s="35"/>
      <c r="H141" s="25" t="e">
        <f>IF(#REF!="","",E141-#REF!)</f>
        <v>#REF!</v>
      </c>
      <c r="I141" s="26" t="e">
        <f>IF(#REF!="","",((E141-#REF!)/#REF!)*100)</f>
        <v>#REF!</v>
      </c>
    </row>
    <row r="142" spans="1:9" s="27" customFormat="1" ht="14.1" customHeight="1">
      <c r="A142" s="17"/>
      <c r="B142" s="28" t="s">
        <v>332</v>
      </c>
      <c r="C142" s="29" t="s">
        <v>333</v>
      </c>
      <c r="D142" s="21" t="s">
        <v>280</v>
      </c>
      <c r="E142" s="30">
        <v>176000</v>
      </c>
      <c r="F142" s="35"/>
      <c r="G142" s="35"/>
      <c r="H142" s="25" t="e">
        <f>IF(#REF!="","",E142-#REF!)</f>
        <v>#REF!</v>
      </c>
      <c r="I142" s="26" t="e">
        <f>IF(#REF!="","",((E142-#REF!)/#REF!)*100)</f>
        <v>#REF!</v>
      </c>
    </row>
    <row r="143" spans="1:9" s="27" customFormat="1" ht="14.1" customHeight="1">
      <c r="A143" s="17"/>
      <c r="B143" s="28" t="s">
        <v>334</v>
      </c>
      <c r="C143" s="29" t="s">
        <v>335</v>
      </c>
      <c r="D143" s="21" t="s">
        <v>68</v>
      </c>
      <c r="E143" s="22">
        <v>8549</v>
      </c>
      <c r="F143" s="35"/>
      <c r="G143" s="35"/>
      <c r="H143" s="25" t="e">
        <f>IF(#REF!="","",E143-#REF!)</f>
        <v>#REF!</v>
      </c>
      <c r="I143" s="26" t="e">
        <f>IF(#REF!="","",((E143-#REF!)/#REF!)*100)</f>
        <v>#REF!</v>
      </c>
    </row>
    <row r="144" spans="1:9" s="27" customFormat="1" ht="14.1" customHeight="1">
      <c r="A144" s="17"/>
      <c r="B144" s="28" t="s">
        <v>336</v>
      </c>
      <c r="C144" s="29" t="s">
        <v>337</v>
      </c>
      <c r="D144" s="21" t="s">
        <v>280</v>
      </c>
      <c r="E144" s="30">
        <v>399000</v>
      </c>
      <c r="F144" s="21"/>
      <c r="G144" s="35"/>
      <c r="H144" s="25" t="e">
        <f>IF(#REF!="","",E144-#REF!)</f>
        <v>#REF!</v>
      </c>
      <c r="I144" s="26" t="e">
        <f>IF(#REF!="","",((E144-#REF!)/#REF!)*100)</f>
        <v>#REF!</v>
      </c>
    </row>
    <row r="145" spans="1:9" s="27" customFormat="1" ht="14.1" customHeight="1">
      <c r="A145" s="42" t="s">
        <v>338</v>
      </c>
      <c r="B145" s="28" t="s">
        <v>339</v>
      </c>
      <c r="C145" s="29" t="s">
        <v>340</v>
      </c>
      <c r="D145" s="21" t="s">
        <v>341</v>
      </c>
      <c r="E145" s="43">
        <v>540.29999999999995</v>
      </c>
      <c r="F145" s="24"/>
      <c r="G145" s="35"/>
      <c r="H145" s="25" t="e">
        <f>IF(#REF!="","",E145-#REF!)</f>
        <v>#REF!</v>
      </c>
      <c r="I145" s="26" t="e">
        <f>IF(#REF!="","",((E145-#REF!)/#REF!)*100)</f>
        <v>#REF!</v>
      </c>
    </row>
    <row r="146" spans="1:9" s="27" customFormat="1" ht="14.1" customHeight="1">
      <c r="A146" s="44"/>
      <c r="B146" s="18" t="s">
        <v>342</v>
      </c>
      <c r="C146" s="19" t="s">
        <v>343</v>
      </c>
      <c r="D146" s="20" t="s">
        <v>713</v>
      </c>
      <c r="E146" s="45">
        <v>1270000</v>
      </c>
      <c r="F146" s="24"/>
      <c r="G146" s="35"/>
      <c r="H146" s="25" t="e">
        <f>IF(#REF!="","",E146-#REF!)</f>
        <v>#REF!</v>
      </c>
      <c r="I146" s="26" t="e">
        <f>IF(#REF!="","",((E146-#REF!)/#REF!)*100)</f>
        <v>#REF!</v>
      </c>
    </row>
    <row r="147" spans="1:9" s="27" customFormat="1" ht="14.1" customHeight="1">
      <c r="A147" s="44"/>
      <c r="B147" s="18" t="s">
        <v>344</v>
      </c>
      <c r="C147" s="19" t="s">
        <v>345</v>
      </c>
      <c r="D147" s="20" t="s">
        <v>95</v>
      </c>
      <c r="E147" s="45">
        <v>1248000</v>
      </c>
      <c r="F147" s="24"/>
      <c r="G147" s="35"/>
      <c r="H147" s="25" t="e">
        <f>IF(#REF!="","",E147-#REF!)</f>
        <v>#REF!</v>
      </c>
      <c r="I147" s="26" t="e">
        <f>IF(#REF!="","",((E147-#REF!)/#REF!)*100)</f>
        <v>#REF!</v>
      </c>
    </row>
    <row r="148" spans="1:9" s="27" customFormat="1" ht="14.1" customHeight="1">
      <c r="A148" s="44"/>
      <c r="B148" s="18" t="s">
        <v>714</v>
      </c>
      <c r="C148" s="19" t="s">
        <v>347</v>
      </c>
      <c r="D148" s="20" t="s">
        <v>95</v>
      </c>
      <c r="E148" s="22">
        <v>910000</v>
      </c>
      <c r="F148" s="24"/>
      <c r="G148" s="35"/>
      <c r="H148" s="25" t="e">
        <f>IF(#REF!="","",E148-#REF!)</f>
        <v>#REF!</v>
      </c>
      <c r="I148" s="26" t="e">
        <f>IF(#REF!="","",((E148-#REF!)/#REF!)*100)</f>
        <v>#REF!</v>
      </c>
    </row>
    <row r="149" spans="1:9" s="27" customFormat="1" ht="14.1" customHeight="1">
      <c r="A149" s="44"/>
      <c r="B149" s="18" t="s">
        <v>715</v>
      </c>
      <c r="C149" s="19" t="s">
        <v>349</v>
      </c>
      <c r="D149" s="20" t="s">
        <v>95</v>
      </c>
      <c r="E149" s="22">
        <v>1100000</v>
      </c>
      <c r="F149" s="24"/>
      <c r="G149" s="35"/>
      <c r="H149" s="25" t="e">
        <f>IF(#REF!="","",E149-#REF!)</f>
        <v>#REF!</v>
      </c>
      <c r="I149" s="26" t="e">
        <f>IF(#REF!="","",((E149-#REF!)/#REF!)*100)</f>
        <v>#REF!</v>
      </c>
    </row>
    <row r="150" spans="1:9" s="27" customFormat="1" ht="14.1" customHeight="1">
      <c r="A150" s="44"/>
      <c r="B150" s="18" t="s">
        <v>350</v>
      </c>
      <c r="C150" s="19" t="s">
        <v>351</v>
      </c>
      <c r="D150" s="20" t="s">
        <v>95</v>
      </c>
      <c r="E150" s="22">
        <v>961000</v>
      </c>
      <c r="F150" s="24"/>
      <c r="G150" s="35"/>
      <c r="H150" s="25" t="e">
        <f>IF(#REF!="","",E150-#REF!)</f>
        <v>#REF!</v>
      </c>
      <c r="I150" s="26" t="e">
        <f>IF(#REF!="","",((E150-#REF!)/#REF!)*100)</f>
        <v>#REF!</v>
      </c>
    </row>
    <row r="151" spans="1:9" s="27" customFormat="1" ht="14.1" customHeight="1">
      <c r="A151" s="44"/>
      <c r="B151" s="28" t="s">
        <v>352</v>
      </c>
      <c r="C151" s="19" t="s">
        <v>353</v>
      </c>
      <c r="D151" s="20" t="s">
        <v>95</v>
      </c>
      <c r="E151" s="22">
        <v>975000</v>
      </c>
      <c r="F151" s="24"/>
      <c r="G151" s="35"/>
      <c r="H151" s="25" t="e">
        <f>IF(#REF!="","",E151-#REF!)</f>
        <v>#REF!</v>
      </c>
      <c r="I151" s="26" t="e">
        <f>IF(#REF!="","",((E151-#REF!)/#REF!)*100)</f>
        <v>#REF!</v>
      </c>
    </row>
    <row r="152" spans="1:9" s="27" customFormat="1" ht="14.1" customHeight="1">
      <c r="A152" s="44"/>
      <c r="B152" s="18" t="s">
        <v>354</v>
      </c>
      <c r="C152" s="19" t="s">
        <v>355</v>
      </c>
      <c r="D152" s="20" t="s">
        <v>95</v>
      </c>
      <c r="E152" s="22">
        <v>1923700</v>
      </c>
      <c r="F152" s="24"/>
      <c r="G152" s="35"/>
      <c r="H152" s="25" t="e">
        <f>IF(#REF!="","",E152-#REF!)</f>
        <v>#REF!</v>
      </c>
      <c r="I152" s="26" t="e">
        <f>IF(#REF!="","",((E152-#REF!)/#REF!)*100)</f>
        <v>#REF!</v>
      </c>
    </row>
    <row r="153" spans="1:9" s="27" customFormat="1" ht="14.1" customHeight="1">
      <c r="A153" s="44"/>
      <c r="B153" s="18" t="s">
        <v>356</v>
      </c>
      <c r="C153" s="19" t="s">
        <v>357</v>
      </c>
      <c r="D153" s="20" t="s">
        <v>95</v>
      </c>
      <c r="E153" s="22">
        <v>805000</v>
      </c>
      <c r="F153" s="24"/>
      <c r="G153" s="35"/>
      <c r="H153" s="25" t="e">
        <f>IF(#REF!="","",E153-#REF!)</f>
        <v>#REF!</v>
      </c>
      <c r="I153" s="26" t="e">
        <f>IF(#REF!="","",((E153-#REF!)/#REF!)*100)</f>
        <v>#REF!</v>
      </c>
    </row>
    <row r="154" spans="1:9" s="27" customFormat="1" ht="14.1" customHeight="1">
      <c r="A154" s="44"/>
      <c r="B154" s="28" t="s">
        <v>358</v>
      </c>
      <c r="C154" s="19" t="s">
        <v>359</v>
      </c>
      <c r="D154" s="20" t="s">
        <v>95</v>
      </c>
      <c r="E154" s="33">
        <v>1100000</v>
      </c>
      <c r="F154" s="24"/>
      <c r="G154" s="35"/>
      <c r="H154" s="25" t="e">
        <f>IF(#REF!="","",E154-#REF!)</f>
        <v>#REF!</v>
      </c>
      <c r="I154" s="26" t="e">
        <f>IF(#REF!="","",((E154-#REF!)/#REF!)*100)</f>
        <v>#REF!</v>
      </c>
    </row>
    <row r="155" spans="1:9" s="27" customFormat="1" ht="14.1" customHeight="1">
      <c r="A155" s="44"/>
      <c r="B155" s="18" t="s">
        <v>360</v>
      </c>
      <c r="C155" s="19" t="s">
        <v>361</v>
      </c>
      <c r="D155" s="20" t="s">
        <v>91</v>
      </c>
      <c r="E155" s="22">
        <v>1710000</v>
      </c>
      <c r="F155" s="21"/>
      <c r="G155" s="35"/>
      <c r="H155" s="25" t="e">
        <f>IF(#REF!="","",E155-#REF!)</f>
        <v>#REF!</v>
      </c>
      <c r="I155" s="26" t="e">
        <f>IF(#REF!="","",((E155-#REF!)/#REF!)*100)</f>
        <v>#REF!</v>
      </c>
    </row>
    <row r="156" spans="1:9" s="27" customFormat="1" ht="14.1" customHeight="1">
      <c r="A156" s="44"/>
      <c r="B156" s="28" t="s">
        <v>362</v>
      </c>
      <c r="C156" s="29" t="s">
        <v>361</v>
      </c>
      <c r="D156" s="20" t="s">
        <v>95</v>
      </c>
      <c r="E156" s="45">
        <v>1560000</v>
      </c>
      <c r="F156" s="21"/>
      <c r="G156" s="35"/>
      <c r="H156" s="25" t="e">
        <f>IF(#REF!="","",E156-#REF!)</f>
        <v>#REF!</v>
      </c>
      <c r="I156" s="26" t="e">
        <f>IF(#REF!="","",((E156-#REF!)/#REF!)*100)</f>
        <v>#REF!</v>
      </c>
    </row>
    <row r="157" spans="1:9" s="27" customFormat="1" ht="14.1" customHeight="1">
      <c r="A157" s="44"/>
      <c r="B157" s="18" t="s">
        <v>363</v>
      </c>
      <c r="C157" s="19" t="s">
        <v>364</v>
      </c>
      <c r="D157" s="20" t="s">
        <v>95</v>
      </c>
      <c r="E157" s="45">
        <v>2300000</v>
      </c>
      <c r="F157" s="24"/>
      <c r="G157" s="35"/>
      <c r="H157" s="25" t="e">
        <f>IF(#REF!="","",E157-#REF!)</f>
        <v>#REF!</v>
      </c>
      <c r="I157" s="26" t="e">
        <f>IF(#REF!="","",((E157-#REF!)/#REF!)*100)</f>
        <v>#REF!</v>
      </c>
    </row>
    <row r="158" spans="1:9" s="27" customFormat="1" ht="14.1" customHeight="1">
      <c r="A158" s="44"/>
      <c r="B158" s="18" t="s">
        <v>365</v>
      </c>
      <c r="C158" s="19" t="s">
        <v>366</v>
      </c>
      <c r="D158" s="20" t="s">
        <v>95</v>
      </c>
      <c r="E158" s="45">
        <v>2600000</v>
      </c>
      <c r="F158" s="21"/>
      <c r="G158" s="35"/>
      <c r="H158" s="25" t="e">
        <f>IF(#REF!="","",E158-#REF!)</f>
        <v>#REF!</v>
      </c>
      <c r="I158" s="26" t="e">
        <f>IF(#REF!="","",((E158-#REF!)/#REF!)*100)</f>
        <v>#REF!</v>
      </c>
    </row>
    <row r="159" spans="1:9" s="27" customFormat="1" ht="14.1" customHeight="1">
      <c r="A159" s="44"/>
      <c r="B159" s="18" t="s">
        <v>367</v>
      </c>
      <c r="C159" s="19" t="s">
        <v>366</v>
      </c>
      <c r="D159" s="20" t="s">
        <v>95</v>
      </c>
      <c r="E159" s="45">
        <v>1450000</v>
      </c>
      <c r="F159" s="24"/>
      <c r="G159" s="35"/>
      <c r="H159" s="25" t="e">
        <f>IF(#REF!="","",E159-#REF!)</f>
        <v>#REF!</v>
      </c>
      <c r="I159" s="26" t="e">
        <f>IF(#REF!="","",((E159-#REF!)/#REF!)*100)</f>
        <v>#REF!</v>
      </c>
    </row>
    <row r="160" spans="1:9" s="27" customFormat="1" ht="14.1" customHeight="1">
      <c r="A160" s="44"/>
      <c r="B160" s="28" t="s">
        <v>368</v>
      </c>
      <c r="C160" s="29" t="s">
        <v>369</v>
      </c>
      <c r="D160" s="20" t="s">
        <v>95</v>
      </c>
      <c r="E160" s="22">
        <v>2820000</v>
      </c>
      <c r="F160" s="21"/>
      <c r="G160" s="35"/>
      <c r="H160" s="25" t="e">
        <f>IF(#REF!="","",E160-#REF!)</f>
        <v>#REF!</v>
      </c>
      <c r="I160" s="26" t="e">
        <f>IF(#REF!="","",((E160-#REF!)/#REF!)*100)</f>
        <v>#REF!</v>
      </c>
    </row>
    <row r="161" spans="1:9" s="27" customFormat="1" ht="14.1" customHeight="1">
      <c r="A161" s="44"/>
      <c r="B161" s="28" t="s">
        <v>370</v>
      </c>
      <c r="C161" s="46" t="s">
        <v>371</v>
      </c>
      <c r="D161" s="21" t="s">
        <v>16</v>
      </c>
      <c r="E161" s="45">
        <v>2800</v>
      </c>
      <c r="F161" s="24"/>
      <c r="G161" s="35"/>
      <c r="H161" s="25" t="e">
        <f>IF(#REF!="","",E161-#REF!)</f>
        <v>#REF!</v>
      </c>
      <c r="I161" s="26" t="e">
        <f>IF(#REF!="","",((E161-#REF!)/#REF!)*100)</f>
        <v>#REF!</v>
      </c>
    </row>
    <row r="162" spans="1:9" s="27" customFormat="1" ht="14.1" customHeight="1">
      <c r="A162" s="44"/>
      <c r="B162" s="18" t="s">
        <v>372</v>
      </c>
      <c r="C162" s="29" t="s">
        <v>373</v>
      </c>
      <c r="D162" s="20" t="s">
        <v>95</v>
      </c>
      <c r="E162" s="45">
        <v>1720000</v>
      </c>
      <c r="F162" s="21"/>
      <c r="G162" s="35"/>
      <c r="H162" s="25" t="e">
        <f>IF(#REF!="","",E162-#REF!)</f>
        <v>#REF!</v>
      </c>
      <c r="I162" s="26" t="e">
        <f>IF(#REF!="","",((E162-#REF!)/#REF!)*100)</f>
        <v>#REF!</v>
      </c>
    </row>
    <row r="163" spans="1:9" s="27" customFormat="1" ht="14.1" customHeight="1">
      <c r="A163" s="44"/>
      <c r="B163" s="18" t="s">
        <v>374</v>
      </c>
      <c r="C163" s="19" t="s">
        <v>375</v>
      </c>
      <c r="D163" s="21" t="s">
        <v>205</v>
      </c>
      <c r="E163" s="30">
        <v>35870</v>
      </c>
      <c r="F163" s="21"/>
      <c r="G163" s="35"/>
      <c r="H163" s="25" t="e">
        <f>IF(#REF!="","",E163-#REF!)</f>
        <v>#REF!</v>
      </c>
      <c r="I163" s="26" t="e">
        <f>IF(#REF!="","",((E163-#REF!)/#REF!)*100)</f>
        <v>#REF!</v>
      </c>
    </row>
    <row r="164" spans="1:9" s="27" customFormat="1" ht="14.1" customHeight="1">
      <c r="A164" s="44"/>
      <c r="B164" s="18" t="s">
        <v>376</v>
      </c>
      <c r="C164" s="19" t="s">
        <v>377</v>
      </c>
      <c r="D164" s="21" t="s">
        <v>205</v>
      </c>
      <c r="E164" s="30">
        <v>8280</v>
      </c>
      <c r="F164" s="35"/>
      <c r="G164" s="35"/>
      <c r="H164" s="25" t="e">
        <f>IF(#REF!="","",E164-#REF!)</f>
        <v>#REF!</v>
      </c>
      <c r="I164" s="26" t="e">
        <f>IF(#REF!="","",((E164-#REF!)/#REF!)*100)</f>
        <v>#REF!</v>
      </c>
    </row>
    <row r="165" spans="1:9" s="27" customFormat="1" ht="14.1" customHeight="1">
      <c r="A165" s="44"/>
      <c r="B165" s="18" t="s">
        <v>378</v>
      </c>
      <c r="C165" s="19" t="s">
        <v>379</v>
      </c>
      <c r="D165" s="20" t="s">
        <v>16</v>
      </c>
      <c r="E165" s="30">
        <v>3000</v>
      </c>
      <c r="F165" s="35"/>
      <c r="G165" s="35"/>
      <c r="H165" s="25" t="e">
        <f>IF(#REF!="","",E165-#REF!)</f>
        <v>#REF!</v>
      </c>
      <c r="I165" s="26" t="e">
        <f>IF(#REF!="","",((E165-#REF!)/#REF!)*100)</f>
        <v>#REF!</v>
      </c>
    </row>
    <row r="166" spans="1:9" s="27" customFormat="1" ht="14.1" customHeight="1">
      <c r="A166" s="44"/>
      <c r="B166" s="18" t="s">
        <v>716</v>
      </c>
      <c r="C166" s="19" t="s">
        <v>717</v>
      </c>
      <c r="D166" s="20" t="s">
        <v>95</v>
      </c>
      <c r="E166" s="30">
        <v>2700000</v>
      </c>
      <c r="F166" s="24"/>
      <c r="G166" s="35"/>
      <c r="H166" s="25" t="e">
        <f>IF(#REF!="","",E166-#REF!)</f>
        <v>#REF!</v>
      </c>
      <c r="I166" s="26" t="e">
        <f>IF(#REF!="","",((E166-#REF!)/#REF!)*100)</f>
        <v>#REF!</v>
      </c>
    </row>
    <row r="167" spans="1:9" s="27" customFormat="1" ht="14.1" customHeight="1">
      <c r="A167" s="44"/>
      <c r="B167" s="18" t="s">
        <v>382</v>
      </c>
      <c r="C167" s="19" t="s">
        <v>383</v>
      </c>
      <c r="D167" s="20" t="s">
        <v>95</v>
      </c>
      <c r="E167" s="30">
        <v>2970000</v>
      </c>
      <c r="F167" s="24"/>
      <c r="G167" s="35"/>
      <c r="H167" s="25" t="e">
        <f>IF(#REF!="","",E167-#REF!)</f>
        <v>#REF!</v>
      </c>
      <c r="I167" s="26" t="e">
        <f>IF(#REF!="","",((E167-#REF!)/#REF!)*100)</f>
        <v>#REF!</v>
      </c>
    </row>
    <row r="168" spans="1:9" s="27" customFormat="1" ht="14.1" customHeight="1">
      <c r="A168" s="44"/>
      <c r="B168" s="18" t="s">
        <v>384</v>
      </c>
      <c r="C168" s="19" t="s">
        <v>385</v>
      </c>
      <c r="D168" s="21" t="s">
        <v>42</v>
      </c>
      <c r="E168" s="30">
        <v>95000</v>
      </c>
      <c r="F168" s="35"/>
      <c r="G168" s="21"/>
      <c r="H168" s="25" t="e">
        <f>IF(#REF!="","",E168-#REF!)</f>
        <v>#REF!</v>
      </c>
      <c r="I168" s="26" t="e">
        <f>IF(#REF!="","",((E168-#REF!)/#REF!)*100)</f>
        <v>#REF!</v>
      </c>
    </row>
    <row r="169" spans="1:9" s="27" customFormat="1" ht="14.1" customHeight="1">
      <c r="A169" s="44"/>
      <c r="B169" s="18" t="s">
        <v>386</v>
      </c>
      <c r="C169" s="29" t="s">
        <v>387</v>
      </c>
      <c r="D169" s="21" t="s">
        <v>68</v>
      </c>
      <c r="E169" s="30">
        <v>93000</v>
      </c>
      <c r="F169" s="35"/>
      <c r="G169" s="35"/>
      <c r="H169" s="25" t="e">
        <f>IF(#REF!="","",E169-#REF!)</f>
        <v>#REF!</v>
      </c>
      <c r="I169" s="26" t="e">
        <f>IF(#REF!="","",((E169-#REF!)/#REF!)*100)</f>
        <v>#REF!</v>
      </c>
    </row>
    <row r="170" spans="1:9" s="27" customFormat="1" ht="14.1" customHeight="1">
      <c r="A170" s="47"/>
      <c r="B170" s="18" t="s">
        <v>388</v>
      </c>
      <c r="C170" s="19" t="s">
        <v>389</v>
      </c>
      <c r="D170" s="21" t="s">
        <v>42</v>
      </c>
      <c r="E170" s="22">
        <v>120000</v>
      </c>
      <c r="F170" s="35"/>
      <c r="G170" s="35"/>
      <c r="H170" s="25" t="e">
        <f>IF(#REF!="","",E170-#REF!)</f>
        <v>#REF!</v>
      </c>
      <c r="I170" s="26" t="e">
        <f>IF(#REF!="","",((E170-#REF!)/#REF!)*100)</f>
        <v>#REF!</v>
      </c>
    </row>
    <row r="171" spans="1:9" s="27" customFormat="1" ht="14.1" customHeight="1">
      <c r="A171" s="48" t="s">
        <v>718</v>
      </c>
      <c r="B171" s="18" t="s">
        <v>391</v>
      </c>
      <c r="C171" s="19" t="s">
        <v>392</v>
      </c>
      <c r="D171" s="21" t="s">
        <v>220</v>
      </c>
      <c r="E171" s="22">
        <v>18000</v>
      </c>
      <c r="F171" s="40"/>
      <c r="G171" s="21"/>
      <c r="H171" s="25" t="e">
        <f>IF(#REF!="","",E171-#REF!)</f>
        <v>#REF!</v>
      </c>
      <c r="I171" s="26" t="e">
        <f>IF(#REF!="","",((E171-#REF!)/#REF!)*100)</f>
        <v>#REF!</v>
      </c>
    </row>
    <row r="172" spans="1:9" s="27" customFormat="1" ht="14.1" customHeight="1">
      <c r="A172" s="48"/>
      <c r="B172" s="18" t="s">
        <v>393</v>
      </c>
      <c r="C172" s="19" t="s">
        <v>394</v>
      </c>
      <c r="D172" s="21" t="s">
        <v>220</v>
      </c>
      <c r="E172" s="30">
        <v>29000</v>
      </c>
      <c r="F172" s="40"/>
      <c r="G172" s="35"/>
      <c r="H172" s="25" t="e">
        <f>IF(#REF!="","",E172-#REF!)</f>
        <v>#REF!</v>
      </c>
      <c r="I172" s="26" t="e">
        <f>IF(#REF!="","",((E172-#REF!)/#REF!)*100)</f>
        <v>#REF!</v>
      </c>
    </row>
    <row r="173" spans="1:9" s="27" customFormat="1" ht="14.1" customHeight="1">
      <c r="A173" s="48"/>
      <c r="B173" s="18" t="s">
        <v>395</v>
      </c>
      <c r="C173" s="19" t="s">
        <v>396</v>
      </c>
      <c r="D173" s="21" t="s">
        <v>220</v>
      </c>
      <c r="E173" s="30">
        <v>300000</v>
      </c>
      <c r="F173" s="40"/>
      <c r="G173" s="21"/>
      <c r="H173" s="25" t="e">
        <f>IF(#REF!="","",E173-#REF!)</f>
        <v>#REF!</v>
      </c>
      <c r="I173" s="26" t="e">
        <f>IF(#REF!="","",((E173-#REF!)/#REF!)*100)</f>
        <v>#REF!</v>
      </c>
    </row>
    <row r="174" spans="1:9" s="27" customFormat="1" ht="14.1" customHeight="1">
      <c r="A174" s="48"/>
      <c r="B174" s="18" t="s">
        <v>397</v>
      </c>
      <c r="C174" s="19" t="s">
        <v>398</v>
      </c>
      <c r="D174" s="21" t="s">
        <v>220</v>
      </c>
      <c r="E174" s="30">
        <v>18000</v>
      </c>
      <c r="F174" s="40"/>
      <c r="G174" s="21"/>
      <c r="H174" s="25" t="e">
        <f>IF(#REF!="","",E174-#REF!)</f>
        <v>#REF!</v>
      </c>
      <c r="I174" s="26" t="e">
        <f>IF(#REF!="","",((E174-#REF!)/#REF!)*100)</f>
        <v>#REF!</v>
      </c>
    </row>
    <row r="175" spans="1:9" s="27" customFormat="1" ht="14.1" customHeight="1">
      <c r="A175" s="48"/>
      <c r="B175" s="18" t="s">
        <v>399</v>
      </c>
      <c r="C175" s="19" t="s">
        <v>400</v>
      </c>
      <c r="D175" s="21" t="s">
        <v>401</v>
      </c>
      <c r="E175" s="30">
        <v>47000</v>
      </c>
      <c r="F175" s="40"/>
      <c r="G175" s="21"/>
      <c r="H175" s="25" t="e">
        <f>IF(#REF!="","",E175-#REF!)</f>
        <v>#REF!</v>
      </c>
      <c r="I175" s="26" t="e">
        <f>IF(#REF!="","",((E175-#REF!)/#REF!)*100)</f>
        <v>#REF!</v>
      </c>
    </row>
    <row r="176" spans="1:9" s="27" customFormat="1" ht="14.1" customHeight="1">
      <c r="A176" s="48"/>
      <c r="B176" s="28" t="s">
        <v>402</v>
      </c>
      <c r="C176" s="19" t="s">
        <v>403</v>
      </c>
      <c r="D176" s="21" t="s">
        <v>401</v>
      </c>
      <c r="E176" s="30">
        <v>36000</v>
      </c>
      <c r="F176" s="40"/>
      <c r="G176" s="21"/>
      <c r="H176" s="25" t="e">
        <f>IF(#REF!="","",E176-#REF!)</f>
        <v>#REF!</v>
      </c>
      <c r="I176" s="26" t="e">
        <f>IF(#REF!="","",((E176-#REF!)/#REF!)*100)</f>
        <v>#REF!</v>
      </c>
    </row>
    <row r="177" spans="1:9" s="27" customFormat="1" ht="14.1" customHeight="1">
      <c r="A177" s="48"/>
      <c r="B177" s="18" t="s">
        <v>404</v>
      </c>
      <c r="C177" s="19" t="s">
        <v>405</v>
      </c>
      <c r="D177" s="21" t="s">
        <v>401</v>
      </c>
      <c r="E177" s="30">
        <v>16000</v>
      </c>
      <c r="F177" s="40"/>
      <c r="G177" s="21"/>
      <c r="H177" s="25" t="e">
        <f>IF(#REF!="","",E177-#REF!)</f>
        <v>#REF!</v>
      </c>
      <c r="I177" s="26" t="e">
        <f>IF(#REF!="","",((E177-#REF!)/#REF!)*100)</f>
        <v>#REF!</v>
      </c>
    </row>
    <row r="178" spans="1:9" s="27" customFormat="1" ht="14.1" customHeight="1">
      <c r="A178" s="48"/>
      <c r="B178" s="18" t="s">
        <v>406</v>
      </c>
      <c r="C178" s="19" t="s">
        <v>407</v>
      </c>
      <c r="D178" s="21" t="s">
        <v>220</v>
      </c>
      <c r="E178" s="30">
        <v>26000</v>
      </c>
      <c r="F178" s="40"/>
      <c r="G178" s="35"/>
      <c r="H178" s="25" t="e">
        <f>IF(#REF!="","",E178-#REF!)</f>
        <v>#REF!</v>
      </c>
      <c r="I178" s="26" t="e">
        <f>IF(#REF!="","",((E178-#REF!)/#REF!)*100)</f>
        <v>#REF!</v>
      </c>
    </row>
    <row r="179" spans="1:9" s="27" customFormat="1" ht="14.1" customHeight="1">
      <c r="A179" s="48"/>
      <c r="B179" s="18" t="s">
        <v>408</v>
      </c>
      <c r="C179" s="29" t="s">
        <v>409</v>
      </c>
      <c r="D179" s="21" t="s">
        <v>220</v>
      </c>
      <c r="E179" s="30">
        <v>39000</v>
      </c>
      <c r="F179" s="40"/>
      <c r="G179" s="35"/>
      <c r="H179" s="25" t="e">
        <f>IF(#REF!="","",E179-#REF!)</f>
        <v>#REF!</v>
      </c>
      <c r="I179" s="26" t="e">
        <f>IF(#REF!="","",((E179-#REF!)/#REF!)*100)</f>
        <v>#REF!</v>
      </c>
    </row>
    <row r="180" spans="1:9" s="27" customFormat="1" ht="14.1" customHeight="1">
      <c r="A180" s="48"/>
      <c r="B180" s="28" t="s">
        <v>410</v>
      </c>
      <c r="C180" s="29" t="s">
        <v>411</v>
      </c>
      <c r="D180" s="21" t="s">
        <v>401</v>
      </c>
      <c r="E180" s="30">
        <v>648000</v>
      </c>
      <c r="F180" s="40"/>
      <c r="G180" s="35"/>
      <c r="H180" s="25" t="e">
        <f>IF(#REF!="","",E180-#REF!)</f>
        <v>#REF!</v>
      </c>
      <c r="I180" s="26" t="e">
        <f>IF(#REF!="","",((E180-#REF!)/#REF!)*100)</f>
        <v>#REF!</v>
      </c>
    </row>
    <row r="181" spans="1:9" s="27" customFormat="1" ht="14.1" customHeight="1">
      <c r="A181" s="48"/>
      <c r="B181" s="18" t="s">
        <v>412</v>
      </c>
      <c r="C181" s="19" t="s">
        <v>413</v>
      </c>
      <c r="D181" s="21" t="s">
        <v>341</v>
      </c>
      <c r="E181" s="30">
        <v>470</v>
      </c>
      <c r="F181" s="35"/>
      <c r="G181" s="35"/>
      <c r="H181" s="25" t="e">
        <f>IF(#REF!="","",E181-#REF!)</f>
        <v>#REF!</v>
      </c>
      <c r="I181" s="26" t="e">
        <f>IF(#REF!="","",((E181-#REF!)/#REF!)*100)</f>
        <v>#REF!</v>
      </c>
    </row>
    <row r="182" spans="1:9" s="27" customFormat="1" ht="14.1" customHeight="1">
      <c r="A182" s="48"/>
      <c r="B182" s="18" t="s">
        <v>414</v>
      </c>
      <c r="C182" s="19" t="s">
        <v>415</v>
      </c>
      <c r="D182" s="21" t="s">
        <v>341</v>
      </c>
      <c r="E182" s="30">
        <v>470</v>
      </c>
      <c r="F182" s="35"/>
      <c r="G182" s="35"/>
      <c r="H182" s="25" t="e">
        <f>IF(#REF!="","",E182-#REF!)</f>
        <v>#REF!</v>
      </c>
      <c r="I182" s="26" t="e">
        <f>IF(#REF!="","",((E182-#REF!)/#REF!)*100)</f>
        <v>#REF!</v>
      </c>
    </row>
    <row r="183" spans="1:9" s="27" customFormat="1" ht="14.1" customHeight="1">
      <c r="A183" s="48"/>
      <c r="B183" s="18" t="s">
        <v>416</v>
      </c>
      <c r="C183" s="19" t="s">
        <v>417</v>
      </c>
      <c r="D183" s="21" t="s">
        <v>418</v>
      </c>
      <c r="E183" s="30">
        <v>11500</v>
      </c>
      <c r="F183" s="35"/>
      <c r="G183" s="35"/>
      <c r="H183" s="25" t="e">
        <f>IF(#REF!="","",E183-#REF!)</f>
        <v>#REF!</v>
      </c>
      <c r="I183" s="26" t="e">
        <f>IF(#REF!="","",((E183-#REF!)/#REF!)*100)</f>
        <v>#REF!</v>
      </c>
    </row>
    <row r="184" spans="1:9" s="27" customFormat="1" ht="14.1" customHeight="1">
      <c r="A184" s="48"/>
      <c r="B184" s="18" t="s">
        <v>719</v>
      </c>
      <c r="C184" s="19" t="s">
        <v>720</v>
      </c>
      <c r="D184" s="20" t="s">
        <v>114</v>
      </c>
      <c r="E184" s="30">
        <v>16000</v>
      </c>
      <c r="F184" s="35"/>
      <c r="G184" s="35"/>
      <c r="H184" s="25" t="e">
        <f>IF(#REF!="","",E184-#REF!)</f>
        <v>#REF!</v>
      </c>
      <c r="I184" s="26" t="e">
        <f>IF(#REF!="","",((E184-#REF!)/#REF!)*100)</f>
        <v>#REF!</v>
      </c>
    </row>
    <row r="185" spans="1:9" s="27" customFormat="1" ht="14.1" customHeight="1">
      <c r="A185" s="17" t="s">
        <v>421</v>
      </c>
      <c r="B185" s="18" t="s">
        <v>422</v>
      </c>
      <c r="C185" s="19" t="s">
        <v>423</v>
      </c>
      <c r="D185" s="20" t="s">
        <v>16</v>
      </c>
      <c r="E185" s="30">
        <v>18100</v>
      </c>
      <c r="F185" s="21"/>
      <c r="G185" s="35"/>
      <c r="H185" s="25" t="e">
        <f>IF(#REF!="","",E185-#REF!)</f>
        <v>#REF!</v>
      </c>
      <c r="I185" s="26" t="e">
        <f>IF(#REF!="","",((E185-#REF!)/#REF!)*100)</f>
        <v>#REF!</v>
      </c>
    </row>
    <row r="186" spans="1:9" s="27" customFormat="1" ht="14.1" customHeight="1">
      <c r="A186" s="17"/>
      <c r="B186" s="18" t="s">
        <v>424</v>
      </c>
      <c r="C186" s="19" t="s">
        <v>425</v>
      </c>
      <c r="D186" s="20" t="s">
        <v>16</v>
      </c>
      <c r="E186" s="30">
        <v>9400</v>
      </c>
      <c r="F186" s="21"/>
      <c r="G186" s="35"/>
      <c r="H186" s="25" t="e">
        <f>IF(#REF!="","",E186-#REF!)</f>
        <v>#REF!</v>
      </c>
      <c r="I186" s="26" t="e">
        <f>IF(#REF!="","",((E186-#REF!)/#REF!)*100)</f>
        <v>#REF!</v>
      </c>
    </row>
    <row r="187" spans="1:9" s="27" customFormat="1" ht="14.1" customHeight="1">
      <c r="A187" s="17"/>
      <c r="B187" s="18" t="s">
        <v>426</v>
      </c>
      <c r="C187" s="19" t="s">
        <v>427</v>
      </c>
      <c r="D187" s="20" t="s">
        <v>114</v>
      </c>
      <c r="E187" s="32">
        <v>6448</v>
      </c>
      <c r="F187" s="21"/>
      <c r="G187" s="21"/>
      <c r="H187" s="25" t="e">
        <f>IF(#REF!="","",E187-#REF!)</f>
        <v>#REF!</v>
      </c>
      <c r="I187" s="26" t="e">
        <f>IF(#REF!="","",((E187-#REF!)/#REF!)*100)</f>
        <v>#REF!</v>
      </c>
    </row>
    <row r="188" spans="1:9" s="27" customFormat="1" ht="14.1" customHeight="1">
      <c r="A188" s="17"/>
      <c r="B188" s="18" t="s">
        <v>428</v>
      </c>
      <c r="C188" s="29" t="s">
        <v>429</v>
      </c>
      <c r="D188" s="20" t="s">
        <v>114</v>
      </c>
      <c r="E188" s="32">
        <v>5787</v>
      </c>
      <c r="F188" s="21"/>
      <c r="G188" s="21"/>
      <c r="H188" s="25" t="e">
        <f>IF(#REF!="","",E188-#REF!)</f>
        <v>#REF!</v>
      </c>
      <c r="I188" s="26" t="e">
        <f>IF(#REF!="","",((E188-#REF!)/#REF!)*100)</f>
        <v>#REF!</v>
      </c>
    </row>
    <row r="189" spans="1:9" s="27" customFormat="1" ht="14.1" customHeight="1">
      <c r="A189" s="17"/>
      <c r="B189" s="18" t="s">
        <v>430</v>
      </c>
      <c r="C189" s="19" t="s">
        <v>431</v>
      </c>
      <c r="D189" s="20" t="s">
        <v>16</v>
      </c>
      <c r="E189" s="32">
        <v>2330</v>
      </c>
      <c r="F189" s="21"/>
      <c r="G189" s="21"/>
      <c r="H189" s="25" t="e">
        <f>IF(#REF!="","",E189-#REF!)</f>
        <v>#REF!</v>
      </c>
      <c r="I189" s="26" t="e">
        <f>IF(#REF!="","",((E189-#REF!)/#REF!)*100)</f>
        <v>#REF!</v>
      </c>
    </row>
    <row r="190" spans="1:9" s="27" customFormat="1" ht="14.1" customHeight="1">
      <c r="A190" s="17"/>
      <c r="B190" s="18" t="s">
        <v>432</v>
      </c>
      <c r="C190" s="29" t="s">
        <v>433</v>
      </c>
      <c r="D190" s="21" t="s">
        <v>16</v>
      </c>
      <c r="E190" s="32">
        <v>7070</v>
      </c>
      <c r="F190" s="21"/>
      <c r="G190" s="21"/>
      <c r="H190" s="25" t="e">
        <f>IF(#REF!="","",E190-#REF!)</f>
        <v>#REF!</v>
      </c>
      <c r="I190" s="26" t="e">
        <f>IF(#REF!="","",((E190-#REF!)/#REF!)*100)</f>
        <v>#REF!</v>
      </c>
    </row>
    <row r="191" spans="1:9" s="27" customFormat="1" ht="14.1" customHeight="1">
      <c r="A191" s="17"/>
      <c r="B191" s="18" t="s">
        <v>434</v>
      </c>
      <c r="C191" s="19" t="s">
        <v>435</v>
      </c>
      <c r="D191" s="20" t="s">
        <v>114</v>
      </c>
      <c r="E191" s="32">
        <v>2330</v>
      </c>
      <c r="F191" s="21"/>
      <c r="G191" s="21"/>
      <c r="H191" s="25" t="e">
        <f>IF(#REF!="","",E191-#REF!)</f>
        <v>#REF!</v>
      </c>
      <c r="I191" s="26" t="e">
        <f>IF(#REF!="","",((E191-#REF!)/#REF!)*100)</f>
        <v>#REF!</v>
      </c>
    </row>
    <row r="192" spans="1:9" s="27" customFormat="1" ht="14.1" customHeight="1">
      <c r="A192" s="17"/>
      <c r="B192" s="28" t="s">
        <v>721</v>
      </c>
      <c r="C192" s="29" t="s">
        <v>722</v>
      </c>
      <c r="D192" s="20" t="s">
        <v>16</v>
      </c>
      <c r="E192" s="58">
        <v>6238</v>
      </c>
      <c r="F192" s="21"/>
      <c r="G192" s="76"/>
      <c r="H192" s="25" t="e">
        <f>IF(#REF!="","",E192-#REF!)</f>
        <v>#REF!</v>
      </c>
      <c r="I192" s="26" t="e">
        <f>IF(#REF!="","",((E192-#REF!)/#REF!)*100)</f>
        <v>#REF!</v>
      </c>
    </row>
    <row r="193" spans="1:9" s="27" customFormat="1" ht="14.1" customHeight="1">
      <c r="A193" s="48" t="s">
        <v>438</v>
      </c>
      <c r="B193" s="18" t="s">
        <v>439</v>
      </c>
      <c r="C193" s="29" t="s">
        <v>440</v>
      </c>
      <c r="D193" s="21" t="s">
        <v>441</v>
      </c>
      <c r="E193" s="30">
        <v>22140</v>
      </c>
      <c r="F193" s="35"/>
      <c r="G193" s="35"/>
      <c r="H193" s="25" t="e">
        <f>IF(#REF!="","",E193-#REF!)</f>
        <v>#REF!</v>
      </c>
      <c r="I193" s="26" t="e">
        <f>IF(#REF!="","",((E193-#REF!)/#REF!)*100)</f>
        <v>#REF!</v>
      </c>
    </row>
    <row r="194" spans="1:9" s="27" customFormat="1" ht="14.1" customHeight="1">
      <c r="A194" s="48"/>
      <c r="B194" s="18" t="s">
        <v>442</v>
      </c>
      <c r="C194" s="29" t="s">
        <v>443</v>
      </c>
      <c r="D194" s="21" t="s">
        <v>441</v>
      </c>
      <c r="E194" s="30">
        <v>37230</v>
      </c>
      <c r="F194" s="35"/>
      <c r="G194" s="35"/>
      <c r="H194" s="25" t="e">
        <f>IF(#REF!="","",E194-#REF!)</f>
        <v>#REF!</v>
      </c>
      <c r="I194" s="26" t="e">
        <f>IF(#REF!="","",((E194-#REF!)/#REF!)*100)</f>
        <v>#REF!</v>
      </c>
    </row>
    <row r="195" spans="1:9" s="27" customFormat="1" ht="14.1" customHeight="1">
      <c r="A195" s="48"/>
      <c r="B195" s="18" t="s">
        <v>444</v>
      </c>
      <c r="C195" s="19" t="s">
        <v>445</v>
      </c>
      <c r="D195" s="21" t="s">
        <v>441</v>
      </c>
      <c r="E195" s="30">
        <v>48510</v>
      </c>
      <c r="F195" s="35"/>
      <c r="G195" s="35"/>
      <c r="H195" s="25" t="e">
        <f>IF(#REF!="","",E195-#REF!)</f>
        <v>#REF!</v>
      </c>
      <c r="I195" s="26" t="e">
        <f>IF(#REF!="","",((E195-#REF!)/#REF!)*100)</f>
        <v>#REF!</v>
      </c>
    </row>
    <row r="196" spans="1:9" s="27" customFormat="1" ht="14.1" customHeight="1">
      <c r="A196" s="48"/>
      <c r="B196" s="18" t="s">
        <v>446</v>
      </c>
      <c r="C196" s="19" t="s">
        <v>447</v>
      </c>
      <c r="D196" s="21" t="s">
        <v>441</v>
      </c>
      <c r="E196" s="33">
        <v>65650</v>
      </c>
      <c r="F196" s="35"/>
      <c r="G196" s="35"/>
      <c r="H196" s="25" t="e">
        <f>IF(#REF!="","",E196-#REF!)</f>
        <v>#REF!</v>
      </c>
      <c r="I196" s="26" t="e">
        <f>IF(#REF!="","",((E196-#REF!)/#REF!)*100)</f>
        <v>#REF!</v>
      </c>
    </row>
    <row r="197" spans="1:9" s="27" customFormat="1" ht="14.1" customHeight="1">
      <c r="A197" s="48"/>
      <c r="B197" s="28" t="s">
        <v>448</v>
      </c>
      <c r="C197" s="29" t="s">
        <v>449</v>
      </c>
      <c r="D197" s="20" t="s">
        <v>95</v>
      </c>
      <c r="E197" s="30">
        <v>2400000</v>
      </c>
      <c r="F197" s="35"/>
      <c r="G197" s="35"/>
      <c r="H197" s="25" t="e">
        <f>IF(#REF!="","",E197-#REF!)</f>
        <v>#REF!</v>
      </c>
      <c r="I197" s="26" t="e">
        <f>IF(#REF!="","",((E197-#REF!)/#REF!)*100)</f>
        <v>#REF!</v>
      </c>
    </row>
    <row r="198" spans="1:9" s="27" customFormat="1" ht="14.1" customHeight="1">
      <c r="A198" s="48"/>
      <c r="B198" s="28" t="s">
        <v>450</v>
      </c>
      <c r="C198" s="29" t="s">
        <v>451</v>
      </c>
      <c r="D198" s="20" t="s">
        <v>95</v>
      </c>
      <c r="E198" s="30">
        <v>1365000</v>
      </c>
      <c r="F198" s="35"/>
      <c r="G198" s="35"/>
      <c r="H198" s="25" t="e">
        <f>IF(#REF!="","",E198-#REF!)</f>
        <v>#REF!</v>
      </c>
      <c r="I198" s="26" t="e">
        <f>IF(#REF!="","",((E198-#REF!)/#REF!)*100)</f>
        <v>#REF!</v>
      </c>
    </row>
    <row r="199" spans="1:9" s="27" customFormat="1" ht="14.1" customHeight="1">
      <c r="A199" s="48"/>
      <c r="B199" s="18" t="s">
        <v>452</v>
      </c>
      <c r="C199" s="19" t="s">
        <v>453</v>
      </c>
      <c r="D199" s="21" t="s">
        <v>441</v>
      </c>
      <c r="E199" s="30">
        <v>106140</v>
      </c>
      <c r="F199" s="35"/>
      <c r="G199" s="35"/>
      <c r="H199" s="25" t="e">
        <f>IF(#REF!="","",E199-#REF!)</f>
        <v>#REF!</v>
      </c>
      <c r="I199" s="26" t="e">
        <f>IF(#REF!="","",((E199-#REF!)/#REF!)*100)</f>
        <v>#REF!</v>
      </c>
    </row>
    <row r="200" spans="1:9" s="27" customFormat="1" ht="14.1" customHeight="1">
      <c r="A200" s="48"/>
      <c r="B200" s="18" t="s">
        <v>454</v>
      </c>
      <c r="C200" s="19" t="s">
        <v>455</v>
      </c>
      <c r="D200" s="20" t="s">
        <v>95</v>
      </c>
      <c r="E200" s="30">
        <v>2040000</v>
      </c>
      <c r="F200" s="35"/>
      <c r="G200" s="35"/>
      <c r="H200" s="25" t="e">
        <f>IF(#REF!="","",E200-#REF!)</f>
        <v>#REF!</v>
      </c>
      <c r="I200" s="26" t="e">
        <f>IF(#REF!="","",((E200-#REF!)/#REF!)*100)</f>
        <v>#REF!</v>
      </c>
    </row>
    <row r="201" spans="1:9" s="27" customFormat="1" ht="14.1" customHeight="1">
      <c r="A201" s="48"/>
      <c r="B201" s="18" t="s">
        <v>456</v>
      </c>
      <c r="C201" s="19" t="s">
        <v>457</v>
      </c>
      <c r="D201" s="20" t="s">
        <v>95</v>
      </c>
      <c r="E201" s="30">
        <v>640000</v>
      </c>
      <c r="F201" s="35"/>
      <c r="G201" s="35"/>
      <c r="H201" s="25" t="e">
        <f>IF(#REF!="","",E201-#REF!)</f>
        <v>#REF!</v>
      </c>
      <c r="I201" s="26" t="e">
        <f>IF(#REF!="","",((E201-#REF!)/#REF!)*100)</f>
        <v>#REF!</v>
      </c>
    </row>
    <row r="202" spans="1:9" s="27" customFormat="1" ht="14.1" customHeight="1">
      <c r="A202" s="48"/>
      <c r="B202" s="18" t="s">
        <v>458</v>
      </c>
      <c r="C202" s="19" t="s">
        <v>459</v>
      </c>
      <c r="D202" s="20" t="s">
        <v>16</v>
      </c>
      <c r="E202" s="30">
        <v>6500</v>
      </c>
      <c r="F202" s="35"/>
      <c r="G202" s="35"/>
      <c r="H202" s="25" t="e">
        <f>IF(#REF!="","",E202-#REF!)</f>
        <v>#REF!</v>
      </c>
      <c r="I202" s="26" t="e">
        <f>IF(#REF!="","",((E202-#REF!)/#REF!)*100)</f>
        <v>#REF!</v>
      </c>
    </row>
    <row r="203" spans="1:9" s="27" customFormat="1" ht="14.1" customHeight="1">
      <c r="A203" s="48"/>
      <c r="B203" s="18" t="s">
        <v>460</v>
      </c>
      <c r="C203" s="19" t="s">
        <v>461</v>
      </c>
      <c r="D203" s="20" t="s">
        <v>95</v>
      </c>
      <c r="E203" s="30">
        <v>1684620</v>
      </c>
      <c r="F203" s="35"/>
      <c r="G203" s="35"/>
      <c r="H203" s="25" t="e">
        <f>IF(#REF!="","",E203-#REF!)</f>
        <v>#REF!</v>
      </c>
      <c r="I203" s="26" t="e">
        <f>IF(#REF!="","",((E203-#REF!)/#REF!)*100)</f>
        <v>#REF!</v>
      </c>
    </row>
    <row r="204" spans="1:9" s="27" customFormat="1" ht="14.1" customHeight="1">
      <c r="A204" s="17" t="s">
        <v>462</v>
      </c>
      <c r="B204" s="28" t="s">
        <v>463</v>
      </c>
      <c r="C204" s="29" t="s">
        <v>464</v>
      </c>
      <c r="D204" s="21" t="s">
        <v>65</v>
      </c>
      <c r="E204" s="22">
        <v>23500</v>
      </c>
      <c r="F204" s="35"/>
      <c r="G204" s="35"/>
      <c r="H204" s="25" t="e">
        <f>IF(#REF!="","",E204-#REF!)</f>
        <v>#REF!</v>
      </c>
      <c r="I204" s="26" t="e">
        <f>IF(#REF!="","",((E204-#REF!)/#REF!)*100)</f>
        <v>#REF!</v>
      </c>
    </row>
    <row r="205" spans="1:9" s="27" customFormat="1" ht="14.1" customHeight="1">
      <c r="A205" s="17"/>
      <c r="B205" s="18" t="s">
        <v>465</v>
      </c>
      <c r="C205" s="19" t="s">
        <v>723</v>
      </c>
      <c r="D205" s="21" t="s">
        <v>280</v>
      </c>
      <c r="E205" s="30">
        <v>980000</v>
      </c>
      <c r="F205" s="35"/>
      <c r="G205" s="35"/>
      <c r="H205" s="25" t="e">
        <f>IF(#REF!="","",E205-#REF!)</f>
        <v>#REF!</v>
      </c>
      <c r="I205" s="26" t="e">
        <f>IF(#REF!="","",((E205-#REF!)/#REF!)*100)</f>
        <v>#REF!</v>
      </c>
    </row>
    <row r="206" spans="1:9" s="27" customFormat="1" ht="14.1" customHeight="1">
      <c r="A206" s="17"/>
      <c r="B206" s="28" t="s">
        <v>467</v>
      </c>
      <c r="C206" s="29" t="s">
        <v>468</v>
      </c>
      <c r="D206" s="21" t="s">
        <v>280</v>
      </c>
      <c r="E206" s="30">
        <v>215000</v>
      </c>
      <c r="F206" s="35"/>
      <c r="G206" s="35"/>
      <c r="H206" s="25" t="e">
        <f>IF(#REF!="","",E206-#REF!)</f>
        <v>#REF!</v>
      </c>
      <c r="I206" s="26" t="e">
        <f>IF(#REF!="","",((E206-#REF!)/#REF!)*100)</f>
        <v>#REF!</v>
      </c>
    </row>
    <row r="207" spans="1:9" s="27" customFormat="1" ht="14.1" customHeight="1">
      <c r="A207" s="17"/>
      <c r="B207" s="28" t="s">
        <v>469</v>
      </c>
      <c r="C207" s="29" t="s">
        <v>470</v>
      </c>
      <c r="D207" s="21" t="s">
        <v>68</v>
      </c>
      <c r="E207" s="30">
        <v>11000</v>
      </c>
      <c r="F207" s="35"/>
      <c r="G207" s="35"/>
      <c r="H207" s="25" t="e">
        <f>IF(#REF!="","",E207-#REF!)</f>
        <v>#REF!</v>
      </c>
      <c r="I207" s="26" t="e">
        <f>IF(#REF!="","",((E207-#REF!)/#REF!)*100)</f>
        <v>#REF!</v>
      </c>
    </row>
    <row r="208" spans="1:9" s="27" customFormat="1" ht="14.1" customHeight="1">
      <c r="A208" s="17"/>
      <c r="B208" s="18" t="s">
        <v>471</v>
      </c>
      <c r="C208" s="29" t="s">
        <v>472</v>
      </c>
      <c r="D208" s="21" t="s">
        <v>280</v>
      </c>
      <c r="E208" s="30">
        <v>277000</v>
      </c>
      <c r="F208" s="35"/>
      <c r="G208" s="35"/>
      <c r="H208" s="25" t="e">
        <f>IF(#REF!="","",E208-#REF!)</f>
        <v>#REF!</v>
      </c>
      <c r="I208" s="26" t="e">
        <f>IF(#REF!="","",((E208-#REF!)/#REF!)*100)</f>
        <v>#REF!</v>
      </c>
    </row>
    <row r="209" spans="1:9" s="27" customFormat="1" ht="14.1" customHeight="1">
      <c r="A209" s="17"/>
      <c r="B209" s="28" t="s">
        <v>473</v>
      </c>
      <c r="C209" s="29" t="s">
        <v>474</v>
      </c>
      <c r="D209" s="21" t="s">
        <v>280</v>
      </c>
      <c r="E209" s="30">
        <v>990000</v>
      </c>
      <c r="F209" s="35"/>
      <c r="G209" s="35"/>
      <c r="H209" s="25" t="e">
        <f>IF(#REF!="","",E209-#REF!)</f>
        <v>#REF!</v>
      </c>
      <c r="I209" s="26" t="e">
        <f>IF(#REF!="","",((E209-#REF!)/#REF!)*100)</f>
        <v>#REF!</v>
      </c>
    </row>
    <row r="210" spans="1:9" s="27" customFormat="1" ht="14.1" customHeight="1">
      <c r="A210" s="17"/>
      <c r="B210" s="28" t="s">
        <v>475</v>
      </c>
      <c r="C210" s="29" t="s">
        <v>724</v>
      </c>
      <c r="D210" s="21" t="s">
        <v>68</v>
      </c>
      <c r="E210" s="30">
        <v>425000</v>
      </c>
      <c r="F210" s="35"/>
      <c r="G210" s="35"/>
      <c r="H210" s="25" t="e">
        <f>IF(#REF!="","",E210-#REF!)</f>
        <v>#REF!</v>
      </c>
      <c r="I210" s="26" t="e">
        <f>IF(#REF!="","",((E210-#REF!)/#REF!)*100)</f>
        <v>#REF!</v>
      </c>
    </row>
    <row r="211" spans="1:9" s="27" customFormat="1" ht="14.1" customHeight="1">
      <c r="A211" s="17"/>
      <c r="B211" s="28" t="s">
        <v>477</v>
      </c>
      <c r="C211" s="29" t="s">
        <v>478</v>
      </c>
      <c r="D211" s="21" t="s">
        <v>68</v>
      </c>
      <c r="E211" s="30">
        <v>1306000</v>
      </c>
      <c r="F211" s="35"/>
      <c r="G211" s="35"/>
      <c r="H211" s="25" t="e">
        <f>IF(#REF!="","",E211-#REF!)</f>
        <v>#REF!</v>
      </c>
      <c r="I211" s="26" t="e">
        <f>IF(#REF!="","",((E211-#REF!)/#REF!)*100)</f>
        <v>#REF!</v>
      </c>
    </row>
    <row r="212" spans="1:9" s="27" customFormat="1" ht="14.1" customHeight="1">
      <c r="A212" s="17"/>
      <c r="B212" s="28" t="s">
        <v>725</v>
      </c>
      <c r="C212" s="29" t="s">
        <v>480</v>
      </c>
      <c r="D212" s="21" t="s">
        <v>68</v>
      </c>
      <c r="E212" s="32">
        <v>105000</v>
      </c>
      <c r="F212" s="35"/>
      <c r="G212" s="35"/>
      <c r="H212" s="25" t="e">
        <f>IF(#REF!="","",E212-#REF!)</f>
        <v>#REF!</v>
      </c>
      <c r="I212" s="26" t="e">
        <f>IF(#REF!="","",((E212-#REF!)/#REF!)*100)</f>
        <v>#REF!</v>
      </c>
    </row>
    <row r="213" spans="1:9" s="27" customFormat="1" ht="14.1" customHeight="1">
      <c r="A213" s="17"/>
      <c r="B213" s="18" t="s">
        <v>481</v>
      </c>
      <c r="C213" s="29" t="s">
        <v>482</v>
      </c>
      <c r="D213" s="21" t="s">
        <v>483</v>
      </c>
      <c r="E213" s="30">
        <v>2300</v>
      </c>
      <c r="F213" s="35"/>
      <c r="G213" s="35"/>
      <c r="H213" s="25" t="e">
        <f>IF(#REF!="","",E213-#REF!)</f>
        <v>#REF!</v>
      </c>
      <c r="I213" s="26" t="e">
        <f>IF(#REF!="","",((E213-#REF!)/#REF!)*100)</f>
        <v>#REF!</v>
      </c>
    </row>
    <row r="214" spans="1:9" s="27" customFormat="1" ht="14.1" customHeight="1">
      <c r="A214" s="17"/>
      <c r="B214" s="28" t="s">
        <v>484</v>
      </c>
      <c r="C214" s="29" t="s">
        <v>485</v>
      </c>
      <c r="D214" s="21" t="s">
        <v>483</v>
      </c>
      <c r="E214" s="30">
        <v>2800</v>
      </c>
      <c r="F214" s="35"/>
      <c r="G214" s="35"/>
      <c r="H214" s="25" t="e">
        <f>IF(#REF!="","",E214-#REF!)</f>
        <v>#REF!</v>
      </c>
      <c r="I214" s="26" t="e">
        <f>IF(#REF!="","",((E214-#REF!)/#REF!)*100)</f>
        <v>#REF!</v>
      </c>
    </row>
    <row r="215" spans="1:9" s="27" customFormat="1" ht="14.1" customHeight="1">
      <c r="A215" s="17"/>
      <c r="B215" s="18" t="s">
        <v>486</v>
      </c>
      <c r="C215" s="29" t="s">
        <v>487</v>
      </c>
      <c r="D215" s="21" t="s">
        <v>483</v>
      </c>
      <c r="E215" s="30">
        <v>2500</v>
      </c>
      <c r="F215" s="35"/>
      <c r="G215" s="35"/>
      <c r="H215" s="25" t="e">
        <f>IF(#REF!="","",E215-#REF!)</f>
        <v>#REF!</v>
      </c>
      <c r="I215" s="26" t="e">
        <f>IF(#REF!="","",((E215-#REF!)/#REF!)*100)</f>
        <v>#REF!</v>
      </c>
    </row>
    <row r="216" spans="1:9" s="27" customFormat="1" ht="14.1" customHeight="1">
      <c r="A216" s="17" t="s">
        <v>488</v>
      </c>
      <c r="B216" s="28" t="s">
        <v>489</v>
      </c>
      <c r="C216" s="29" t="s">
        <v>490</v>
      </c>
      <c r="D216" s="21" t="s">
        <v>418</v>
      </c>
      <c r="E216" s="30">
        <v>6000</v>
      </c>
      <c r="F216" s="35"/>
      <c r="G216" s="35"/>
      <c r="H216" s="25" t="e">
        <f>IF(#REF!="","",E216-#REF!)</f>
        <v>#REF!</v>
      </c>
      <c r="I216" s="26" t="e">
        <f>IF(#REF!="","",((E216-#REF!)/#REF!)*100)</f>
        <v>#REF!</v>
      </c>
    </row>
    <row r="217" spans="1:9" s="27" customFormat="1" ht="14.1" customHeight="1">
      <c r="A217" s="17"/>
      <c r="B217" s="28" t="s">
        <v>491</v>
      </c>
      <c r="C217" s="29" t="s">
        <v>726</v>
      </c>
      <c r="D217" s="20" t="s">
        <v>493</v>
      </c>
      <c r="E217" s="30">
        <v>8500</v>
      </c>
      <c r="F217" s="35"/>
      <c r="G217" s="35"/>
      <c r="H217" s="25" t="e">
        <f>IF(#REF!="","",E217-#REF!)</f>
        <v>#REF!</v>
      </c>
      <c r="I217" s="26" t="e">
        <f>IF(#REF!="","",((E217-#REF!)/#REF!)*100)</f>
        <v>#REF!</v>
      </c>
    </row>
    <row r="218" spans="1:9" s="27" customFormat="1" ht="14.1" customHeight="1">
      <c r="A218" s="17"/>
      <c r="B218" s="28" t="s">
        <v>491</v>
      </c>
      <c r="C218" s="29" t="s">
        <v>494</v>
      </c>
      <c r="D218" s="21" t="s">
        <v>495</v>
      </c>
      <c r="E218" s="33">
        <v>20000</v>
      </c>
      <c r="F218" s="35"/>
      <c r="G218" s="35"/>
      <c r="H218" s="25" t="e">
        <f>IF(#REF!="","",E218-#REF!)</f>
        <v>#REF!</v>
      </c>
      <c r="I218" s="26" t="e">
        <f>IF(#REF!="","",((E218-#REF!)/#REF!)*100)</f>
        <v>#REF!</v>
      </c>
    </row>
    <row r="219" spans="1:9" s="27" customFormat="1" ht="14.1" customHeight="1">
      <c r="A219" s="17"/>
      <c r="B219" s="28" t="s">
        <v>496</v>
      </c>
      <c r="C219" s="29" t="s">
        <v>497</v>
      </c>
      <c r="D219" s="21" t="s">
        <v>495</v>
      </c>
      <c r="E219" s="33">
        <v>37000</v>
      </c>
      <c r="F219" s="35"/>
      <c r="G219" s="35"/>
      <c r="H219" s="25" t="e">
        <f>IF(#REF!="","",E219-#REF!)</f>
        <v>#REF!</v>
      </c>
      <c r="I219" s="26" t="e">
        <f>IF(#REF!="","",((E219-#REF!)/#REF!)*100)</f>
        <v>#REF!</v>
      </c>
    </row>
    <row r="220" spans="1:9" s="27" customFormat="1" ht="14.1" customHeight="1">
      <c r="A220" s="17"/>
      <c r="B220" s="28" t="s">
        <v>498</v>
      </c>
      <c r="C220" s="29" t="s">
        <v>499</v>
      </c>
      <c r="D220" s="21" t="s">
        <v>495</v>
      </c>
      <c r="E220" s="30">
        <v>2500</v>
      </c>
      <c r="F220" s="35"/>
      <c r="G220" s="35"/>
      <c r="H220" s="25" t="e">
        <f>IF(#REF!="","",E220-#REF!)</f>
        <v>#REF!</v>
      </c>
      <c r="I220" s="26" t="e">
        <f>IF(#REF!="","",((E220-#REF!)/#REF!)*100)</f>
        <v>#REF!</v>
      </c>
    </row>
    <row r="221" spans="1:9" s="27" customFormat="1" ht="14.1" customHeight="1">
      <c r="A221" s="17"/>
      <c r="B221" s="28" t="s">
        <v>500</v>
      </c>
      <c r="C221" s="29" t="s">
        <v>501</v>
      </c>
      <c r="D221" s="21" t="s">
        <v>418</v>
      </c>
      <c r="E221" s="30">
        <v>1800</v>
      </c>
      <c r="F221" s="35"/>
      <c r="G221" s="35"/>
      <c r="H221" s="25" t="e">
        <f>IF(#REF!="","",E221-#REF!)</f>
        <v>#REF!</v>
      </c>
      <c r="I221" s="26" t="e">
        <f>IF(#REF!="","",((E221-#REF!)/#REF!)*100)</f>
        <v>#REF!</v>
      </c>
    </row>
    <row r="222" spans="1:9" s="27" customFormat="1" ht="14.1" customHeight="1">
      <c r="A222" s="17"/>
      <c r="B222" s="18" t="s">
        <v>502</v>
      </c>
      <c r="C222" s="19" t="s">
        <v>503</v>
      </c>
      <c r="D222" s="21" t="s">
        <v>418</v>
      </c>
      <c r="E222" s="30">
        <v>18000</v>
      </c>
      <c r="F222" s="35"/>
      <c r="G222" s="35"/>
      <c r="H222" s="25" t="e">
        <f>IF(#REF!="","",E222-#REF!)</f>
        <v>#REF!</v>
      </c>
      <c r="I222" s="26" t="e">
        <f>IF(#REF!="","",((E222-#REF!)/#REF!)*100)</f>
        <v>#REF!</v>
      </c>
    </row>
    <row r="223" spans="1:9" s="27" customFormat="1" ht="14.1" customHeight="1">
      <c r="A223" s="17"/>
      <c r="B223" s="18" t="s">
        <v>502</v>
      </c>
      <c r="C223" s="29" t="s">
        <v>504</v>
      </c>
      <c r="D223" s="21" t="s">
        <v>495</v>
      </c>
      <c r="E223" s="30">
        <v>25000</v>
      </c>
      <c r="F223" s="35"/>
      <c r="G223" s="35"/>
      <c r="H223" s="25" t="e">
        <f>IF(#REF!="","",E223-#REF!)</f>
        <v>#REF!</v>
      </c>
      <c r="I223" s="26" t="e">
        <f>IF(#REF!="","",((E223-#REF!)/#REF!)*100)</f>
        <v>#REF!</v>
      </c>
    </row>
    <row r="224" spans="1:9" s="27" customFormat="1" ht="14.1" customHeight="1">
      <c r="A224" s="17"/>
      <c r="B224" s="18" t="s">
        <v>505</v>
      </c>
      <c r="C224" s="19" t="s">
        <v>506</v>
      </c>
      <c r="D224" s="21" t="s">
        <v>495</v>
      </c>
      <c r="E224" s="30">
        <v>40000</v>
      </c>
      <c r="F224" s="35"/>
      <c r="G224" s="35"/>
      <c r="H224" s="25" t="e">
        <f>IF(#REF!="","",E224-#REF!)</f>
        <v>#REF!</v>
      </c>
      <c r="I224" s="26" t="e">
        <f>IF(#REF!="","",((E224-#REF!)/#REF!)*100)</f>
        <v>#REF!</v>
      </c>
    </row>
    <row r="225" spans="1:9" s="27" customFormat="1" ht="14.1" customHeight="1">
      <c r="A225" s="17"/>
      <c r="B225" s="18" t="s">
        <v>507</v>
      </c>
      <c r="C225" s="19" t="s">
        <v>508</v>
      </c>
      <c r="D225" s="21" t="s">
        <v>509</v>
      </c>
      <c r="E225" s="30">
        <v>3000</v>
      </c>
      <c r="F225" s="35"/>
      <c r="G225" s="35"/>
      <c r="H225" s="25" t="e">
        <f>IF(#REF!="","",E225-#REF!)</f>
        <v>#REF!</v>
      </c>
      <c r="I225" s="26" t="e">
        <f>IF(#REF!="","",((E225-#REF!)/#REF!)*100)</f>
        <v>#REF!</v>
      </c>
    </row>
    <row r="226" spans="1:9" s="27" customFormat="1" ht="14.1" customHeight="1">
      <c r="A226" s="17"/>
      <c r="B226" s="18" t="s">
        <v>510</v>
      </c>
      <c r="C226" s="19" t="s">
        <v>511</v>
      </c>
      <c r="D226" s="21" t="s">
        <v>509</v>
      </c>
      <c r="E226" s="30">
        <v>28000</v>
      </c>
      <c r="F226" s="35"/>
      <c r="G226" s="35"/>
      <c r="H226" s="25" t="e">
        <f>IF(#REF!="","",E226-#REF!)</f>
        <v>#REF!</v>
      </c>
      <c r="I226" s="26" t="e">
        <f>IF(#REF!="","",((E226-#REF!)/#REF!)*100)</f>
        <v>#REF!</v>
      </c>
    </row>
    <row r="227" spans="1:9" s="27" customFormat="1" ht="14.1" customHeight="1">
      <c r="A227" s="17"/>
      <c r="B227" s="18" t="s">
        <v>512</v>
      </c>
      <c r="C227" s="19" t="s">
        <v>513</v>
      </c>
      <c r="D227" s="20" t="s">
        <v>65</v>
      </c>
      <c r="E227" s="30">
        <v>50000</v>
      </c>
      <c r="F227" s="35"/>
      <c r="G227" s="35"/>
      <c r="H227" s="25" t="e">
        <f>IF(#REF!="","",E227-#REF!)</f>
        <v>#REF!</v>
      </c>
      <c r="I227" s="26" t="e">
        <f>IF(#REF!="","",((E227-#REF!)/#REF!)*100)</f>
        <v>#REF!</v>
      </c>
    </row>
    <row r="228" spans="1:9" s="27" customFormat="1" ht="14.1" customHeight="1">
      <c r="A228" s="17"/>
      <c r="B228" s="28" t="s">
        <v>514</v>
      </c>
      <c r="C228" s="29" t="s">
        <v>515</v>
      </c>
      <c r="D228" s="21" t="s">
        <v>495</v>
      </c>
      <c r="E228" s="30">
        <v>20000</v>
      </c>
      <c r="F228" s="35"/>
      <c r="G228" s="35"/>
      <c r="H228" s="25" t="e">
        <f>IF(#REF!="","",E228-#REF!)</f>
        <v>#REF!</v>
      </c>
      <c r="I228" s="26" t="e">
        <f>IF(#REF!="","",((E228-#REF!)/#REF!)*100)</f>
        <v>#REF!</v>
      </c>
    </row>
    <row r="229" spans="1:9" s="27" customFormat="1" ht="14.1" customHeight="1">
      <c r="A229" s="17"/>
      <c r="B229" s="28" t="s">
        <v>516</v>
      </c>
      <c r="C229" s="29" t="s">
        <v>517</v>
      </c>
      <c r="D229" s="21" t="s">
        <v>495</v>
      </c>
      <c r="E229" s="30">
        <v>30000</v>
      </c>
      <c r="F229" s="35"/>
      <c r="G229" s="35"/>
      <c r="H229" s="25" t="e">
        <f>IF(#REF!="","",E229-#REF!)</f>
        <v>#REF!</v>
      </c>
      <c r="I229" s="26" t="e">
        <f>IF(#REF!="","",((E229-#REF!)/#REF!)*100)</f>
        <v>#REF!</v>
      </c>
    </row>
    <row r="230" spans="1:9" s="27" customFormat="1" ht="14.1" customHeight="1">
      <c r="A230" s="48" t="s">
        <v>518</v>
      </c>
      <c r="B230" s="28" t="s">
        <v>519</v>
      </c>
      <c r="C230" s="29" t="s">
        <v>520</v>
      </c>
      <c r="D230" s="21" t="s">
        <v>65</v>
      </c>
      <c r="E230" s="30">
        <v>38400</v>
      </c>
      <c r="F230" s="21"/>
      <c r="G230" s="35"/>
      <c r="H230" s="25" t="e">
        <f>IF(#REF!="","",E230-#REF!)</f>
        <v>#REF!</v>
      </c>
      <c r="I230" s="26" t="e">
        <f>IF(#REF!="","",((E230-#REF!)/#REF!)*100)</f>
        <v>#REF!</v>
      </c>
    </row>
    <row r="231" spans="1:9" s="27" customFormat="1" ht="14.1" customHeight="1">
      <c r="A231" s="48"/>
      <c r="B231" s="18" t="s">
        <v>523</v>
      </c>
      <c r="C231" s="29" t="s">
        <v>524</v>
      </c>
      <c r="D231" s="21" t="s">
        <v>65</v>
      </c>
      <c r="E231" s="30">
        <v>30200</v>
      </c>
      <c r="F231" s="21"/>
      <c r="G231" s="35"/>
      <c r="H231" s="25" t="e">
        <f>IF(#REF!="","",E231-#REF!)</f>
        <v>#REF!</v>
      </c>
      <c r="I231" s="26" t="e">
        <f>IF(#REF!="","",((E231-#REF!)/#REF!)*100)</f>
        <v>#REF!</v>
      </c>
    </row>
    <row r="232" spans="1:9" s="27" customFormat="1" ht="14.1" customHeight="1">
      <c r="A232" s="48"/>
      <c r="B232" s="18" t="s">
        <v>525</v>
      </c>
      <c r="C232" s="19" t="s">
        <v>526</v>
      </c>
      <c r="D232" s="21" t="s">
        <v>65</v>
      </c>
      <c r="E232" s="30">
        <v>23000</v>
      </c>
      <c r="F232" s="21" t="s">
        <v>727</v>
      </c>
      <c r="G232" s="35"/>
      <c r="H232" s="25" t="e">
        <f>IF(#REF!="","",E232-#REF!)</f>
        <v>#REF!</v>
      </c>
      <c r="I232" s="26" t="e">
        <f>IF(#REF!="","",((E232-#REF!)/#REF!)*100)</f>
        <v>#REF!</v>
      </c>
    </row>
    <row r="233" spans="1:9" s="27" customFormat="1" ht="14.1" customHeight="1">
      <c r="A233" s="48"/>
      <c r="B233" s="18" t="s">
        <v>527</v>
      </c>
      <c r="C233" s="29" t="s">
        <v>528</v>
      </c>
      <c r="D233" s="21" t="s">
        <v>65</v>
      </c>
      <c r="E233" s="30">
        <v>24800</v>
      </c>
      <c r="F233" s="21"/>
      <c r="G233" s="35"/>
      <c r="H233" s="25" t="e">
        <f>IF(#REF!="","",E233-#REF!)</f>
        <v>#REF!</v>
      </c>
      <c r="I233" s="26" t="e">
        <f>IF(#REF!="","",((E233-#REF!)/#REF!)*100)</f>
        <v>#REF!</v>
      </c>
    </row>
    <row r="234" spans="1:9" s="27" customFormat="1" ht="14.1" customHeight="1">
      <c r="A234" s="17" t="s">
        <v>529</v>
      </c>
      <c r="B234" s="18" t="s">
        <v>530</v>
      </c>
      <c r="C234" s="49" t="s">
        <v>728</v>
      </c>
      <c r="D234" s="21" t="s">
        <v>65</v>
      </c>
      <c r="E234" s="30">
        <v>5700</v>
      </c>
      <c r="F234" s="21"/>
      <c r="G234" s="35"/>
      <c r="H234" s="25" t="e">
        <f>IF(#REF!="","",E234-#REF!)</f>
        <v>#REF!</v>
      </c>
      <c r="I234" s="26" t="e">
        <f>IF(#REF!="","",((E234-#REF!)/#REF!)*100)</f>
        <v>#REF!</v>
      </c>
    </row>
    <row r="235" spans="1:9" s="27" customFormat="1" ht="14.1" customHeight="1">
      <c r="A235" s="50"/>
      <c r="B235" s="18" t="s">
        <v>730</v>
      </c>
      <c r="C235" s="49" t="s">
        <v>731</v>
      </c>
      <c r="D235" s="21" t="s">
        <v>65</v>
      </c>
      <c r="E235" s="30">
        <v>5460</v>
      </c>
      <c r="F235" s="21"/>
      <c r="G235" s="21"/>
      <c r="H235" s="25" t="e">
        <f>IF(#REF!="","",E235-#REF!)</f>
        <v>#REF!</v>
      </c>
      <c r="I235" s="26" t="e">
        <f>IF(#REF!="","",((E235-#REF!)/#REF!)*100)</f>
        <v>#REF!</v>
      </c>
    </row>
    <row r="236" spans="1:9" s="27" customFormat="1" ht="14.1" customHeight="1">
      <c r="A236" s="50"/>
      <c r="B236" s="18" t="s">
        <v>534</v>
      </c>
      <c r="C236" s="51" t="s">
        <v>732</v>
      </c>
      <c r="D236" s="21" t="s">
        <v>68</v>
      </c>
      <c r="E236" s="30">
        <v>6820</v>
      </c>
      <c r="F236" s="21"/>
      <c r="G236" s="35"/>
      <c r="H236" s="25" t="e">
        <f>IF(#REF!="","",E236-#REF!)</f>
        <v>#REF!</v>
      </c>
      <c r="I236" s="26" t="e">
        <f>IF(#REF!="","",((E236-#REF!)/#REF!)*100)</f>
        <v>#REF!</v>
      </c>
    </row>
    <row r="237" spans="1:9" s="27" customFormat="1" ht="14.1" customHeight="1">
      <c r="A237" s="50"/>
      <c r="B237" s="18" t="s">
        <v>537</v>
      </c>
      <c r="C237" s="51" t="s">
        <v>733</v>
      </c>
      <c r="D237" s="21" t="s">
        <v>68</v>
      </c>
      <c r="E237" s="30">
        <v>4100</v>
      </c>
      <c r="F237" s="21"/>
      <c r="G237" s="35"/>
      <c r="H237" s="25" t="e">
        <f>IF(#REF!="","",E237-#REF!)</f>
        <v>#REF!</v>
      </c>
      <c r="I237" s="26" t="e">
        <f>IF(#REF!="","",((E237-#REF!)/#REF!)*100)</f>
        <v>#REF!</v>
      </c>
    </row>
    <row r="238" spans="1:9" s="27" customFormat="1" ht="14.1" customHeight="1">
      <c r="A238" s="50"/>
      <c r="B238" s="18" t="s">
        <v>539</v>
      </c>
      <c r="C238" s="49" t="s">
        <v>734</v>
      </c>
      <c r="D238" s="21" t="s">
        <v>735</v>
      </c>
      <c r="E238" s="30">
        <v>6600</v>
      </c>
      <c r="F238" s="21"/>
      <c r="G238" s="21"/>
      <c r="H238" s="25" t="e">
        <f>IF(#REF!="","",E238-#REF!)</f>
        <v>#REF!</v>
      </c>
      <c r="I238" s="26" t="e">
        <f>IF(#REF!="","",((E238-#REF!)/#REF!)*100)</f>
        <v>#REF!</v>
      </c>
    </row>
    <row r="239" spans="1:9" s="27" customFormat="1" ht="14.1" customHeight="1">
      <c r="A239" s="50"/>
      <c r="B239" s="18" t="s">
        <v>542</v>
      </c>
      <c r="C239" s="49" t="s">
        <v>736</v>
      </c>
      <c r="D239" s="21" t="s">
        <v>68</v>
      </c>
      <c r="E239" s="30">
        <v>2500</v>
      </c>
      <c r="F239" s="21"/>
      <c r="G239" s="21"/>
      <c r="H239" s="25" t="e">
        <f>IF(#REF!="","",E239-#REF!)</f>
        <v>#REF!</v>
      </c>
      <c r="I239" s="26" t="e">
        <f>IF(#REF!="","",((E239-#REF!)/#REF!)*100)</f>
        <v>#REF!</v>
      </c>
    </row>
    <row r="240" spans="1:9" s="27" customFormat="1" ht="14.1" customHeight="1">
      <c r="A240" s="17" t="s">
        <v>544</v>
      </c>
      <c r="B240" s="18" t="s">
        <v>545</v>
      </c>
      <c r="C240" s="19" t="s">
        <v>546</v>
      </c>
      <c r="D240" s="20" t="s">
        <v>547</v>
      </c>
      <c r="E240" s="22">
        <v>264700</v>
      </c>
      <c r="F240" s="21" t="s">
        <v>737</v>
      </c>
      <c r="G240" s="21"/>
      <c r="H240" s="25" t="e">
        <f>IF(#REF!="","",E240-#REF!)</f>
        <v>#REF!</v>
      </c>
      <c r="I240" s="26" t="e">
        <f>IF(#REF!="","",((E240-#REF!)/#REF!)*100)</f>
        <v>#REF!</v>
      </c>
    </row>
    <row r="241" spans="1:9" s="27" customFormat="1" ht="14.1" customHeight="1">
      <c r="A241" s="17"/>
      <c r="B241" s="18" t="s">
        <v>549</v>
      </c>
      <c r="C241" s="52">
        <v>0.999</v>
      </c>
      <c r="D241" s="20" t="s">
        <v>547</v>
      </c>
      <c r="E241" s="22">
        <v>3470</v>
      </c>
      <c r="F241" s="21" t="s">
        <v>737</v>
      </c>
      <c r="G241" s="21"/>
      <c r="H241" s="25" t="e">
        <f>IF(#REF!="","",E241-#REF!)</f>
        <v>#REF!</v>
      </c>
      <c r="I241" s="26" t="e">
        <f>IF(#REF!="","",((E241-#REF!)/#REF!)*100)</f>
        <v>#REF!</v>
      </c>
    </row>
    <row r="242" spans="1:9" s="27" customFormat="1" ht="14.1" customHeight="1">
      <c r="A242" s="42" t="s">
        <v>550</v>
      </c>
      <c r="B242" s="18" t="s">
        <v>551</v>
      </c>
      <c r="C242" s="19" t="s">
        <v>738</v>
      </c>
      <c r="D242" s="21" t="s">
        <v>553</v>
      </c>
      <c r="E242" s="30">
        <v>4700</v>
      </c>
      <c r="F242" s="21" t="s">
        <v>739</v>
      </c>
      <c r="G242" s="21"/>
      <c r="H242" s="25" t="e">
        <f>IF(#REF!="","",E242-#REF!)</f>
        <v>#REF!</v>
      </c>
      <c r="I242" s="26" t="e">
        <f>IF(#REF!="","",((E242-#REF!)/#REF!)*100)</f>
        <v>#REF!</v>
      </c>
    </row>
    <row r="243" spans="1:9" s="53" customFormat="1" ht="14.1" customHeight="1">
      <c r="A243" s="44"/>
      <c r="B243" s="18" t="s">
        <v>554</v>
      </c>
      <c r="C243" s="19" t="s">
        <v>740</v>
      </c>
      <c r="D243" s="21" t="s">
        <v>556</v>
      </c>
      <c r="E243" s="30">
        <v>6700</v>
      </c>
      <c r="F243" s="21" t="s">
        <v>739</v>
      </c>
      <c r="G243" s="35"/>
      <c r="H243" s="25" t="e">
        <f>IF(#REF!="","",E243-#REF!)</f>
        <v>#REF!</v>
      </c>
      <c r="I243" s="26" t="e">
        <f>IF(#REF!="","",((E243-#REF!)/#REF!)*100)</f>
        <v>#REF!</v>
      </c>
    </row>
    <row r="244" spans="1:9" s="53" customFormat="1" ht="14.1" customHeight="1">
      <c r="A244" s="44"/>
      <c r="B244" s="18" t="s">
        <v>557</v>
      </c>
      <c r="C244" s="19" t="s">
        <v>741</v>
      </c>
      <c r="D244" s="21" t="s">
        <v>65</v>
      </c>
      <c r="E244" s="30">
        <v>45240</v>
      </c>
      <c r="F244" s="21" t="s">
        <v>727</v>
      </c>
      <c r="G244" s="21"/>
      <c r="H244" s="25" t="e">
        <f>IF(#REF!="","",E244-#REF!)</f>
        <v>#REF!</v>
      </c>
      <c r="I244" s="26" t="e">
        <f>IF(#REF!="","",((E244-#REF!)/#REF!)*100)</f>
        <v>#REF!</v>
      </c>
    </row>
    <row r="245" spans="1:9" s="53" customFormat="1" ht="14.1" customHeight="1">
      <c r="A245" s="44"/>
      <c r="B245" s="18" t="s">
        <v>559</v>
      </c>
      <c r="C245" s="29" t="s">
        <v>742</v>
      </c>
      <c r="D245" s="21" t="s">
        <v>65</v>
      </c>
      <c r="E245" s="30">
        <v>18300</v>
      </c>
      <c r="F245" s="21" t="s">
        <v>739</v>
      </c>
      <c r="G245" s="35"/>
      <c r="H245" s="25" t="e">
        <f>IF(#REF!="","",E245-#REF!)</f>
        <v>#REF!</v>
      </c>
      <c r="I245" s="26" t="e">
        <f>IF(#REF!="","",((E245-#REF!)/#REF!)*100)</f>
        <v>#REF!</v>
      </c>
    </row>
    <row r="246" spans="1:9" s="53" customFormat="1" ht="14.1" customHeight="1">
      <c r="A246" s="44"/>
      <c r="B246" s="18" t="s">
        <v>561</v>
      </c>
      <c r="C246" s="19" t="s">
        <v>743</v>
      </c>
      <c r="D246" s="21" t="s">
        <v>114</v>
      </c>
      <c r="E246" s="30">
        <v>7440</v>
      </c>
      <c r="F246" s="21" t="s">
        <v>739</v>
      </c>
      <c r="G246" s="21"/>
      <c r="H246" s="25" t="e">
        <f>IF(#REF!="","",E246-#REF!)</f>
        <v>#REF!</v>
      </c>
      <c r="I246" s="26" t="e">
        <f>IF(#REF!="","",((E246-#REF!)/#REF!)*100)</f>
        <v>#REF!</v>
      </c>
    </row>
    <row r="247" spans="1:9" s="53" customFormat="1" ht="14.1" customHeight="1">
      <c r="A247" s="44"/>
      <c r="B247" s="28" t="s">
        <v>563</v>
      </c>
      <c r="C247" s="29" t="s">
        <v>744</v>
      </c>
      <c r="D247" s="21" t="s">
        <v>65</v>
      </c>
      <c r="E247" s="30">
        <v>29500</v>
      </c>
      <c r="F247" s="21" t="s">
        <v>739</v>
      </c>
      <c r="G247" s="35"/>
      <c r="H247" s="25" t="e">
        <f>IF(#REF!="","",E247-#REF!)</f>
        <v>#REF!</v>
      </c>
      <c r="I247" s="26" t="e">
        <f>IF(#REF!="","",((E247-#REF!)/#REF!)*100)</f>
        <v>#REF!</v>
      </c>
    </row>
    <row r="248" spans="1:9" s="53" customFormat="1" ht="14.1" customHeight="1">
      <c r="A248" s="44"/>
      <c r="B248" s="18" t="s">
        <v>745</v>
      </c>
      <c r="C248" s="29" t="s">
        <v>746</v>
      </c>
      <c r="D248" s="21" t="s">
        <v>220</v>
      </c>
      <c r="E248" s="30">
        <v>80030</v>
      </c>
      <c r="F248" s="21" t="s">
        <v>739</v>
      </c>
      <c r="G248" s="21"/>
      <c r="H248" s="25" t="e">
        <f>IF(#REF!="","",E248-#REF!)</f>
        <v>#REF!</v>
      </c>
      <c r="I248" s="26" t="e">
        <f>IF(#REF!="","",((E248-#REF!)/#REF!)*100)</f>
        <v>#REF!</v>
      </c>
    </row>
    <row r="249" spans="1:9" s="53" customFormat="1" ht="14.1" customHeight="1">
      <c r="A249" s="44"/>
      <c r="B249" s="18" t="s">
        <v>567</v>
      </c>
      <c r="C249" s="19" t="s">
        <v>747</v>
      </c>
      <c r="D249" s="21" t="s">
        <v>401</v>
      </c>
      <c r="E249" s="30">
        <v>32040</v>
      </c>
      <c r="F249" s="21" t="s">
        <v>739</v>
      </c>
      <c r="G249" s="21"/>
      <c r="H249" s="25" t="e">
        <f>IF(#REF!="","",E249-#REF!)</f>
        <v>#REF!</v>
      </c>
      <c r="I249" s="26" t="e">
        <f>IF(#REF!="","",((E249-#REF!)/#REF!)*100)</f>
        <v>#REF!</v>
      </c>
    </row>
    <row r="250" spans="1:9" s="53" customFormat="1" ht="14.1" customHeight="1">
      <c r="A250" s="44"/>
      <c r="B250" s="18" t="s">
        <v>569</v>
      </c>
      <c r="C250" s="29" t="s">
        <v>748</v>
      </c>
      <c r="D250" s="21" t="s">
        <v>401</v>
      </c>
      <c r="E250" s="30">
        <v>23800</v>
      </c>
      <c r="F250" s="21" t="s">
        <v>739</v>
      </c>
      <c r="G250" s="21"/>
      <c r="H250" s="25" t="e">
        <f>IF(#REF!="","",E250-#REF!)</f>
        <v>#REF!</v>
      </c>
      <c r="I250" s="26" t="e">
        <f>IF(#REF!="","",((E250-#REF!)/#REF!)*100)</f>
        <v>#REF!</v>
      </c>
    </row>
    <row r="251" spans="1:9" s="53" customFormat="1" ht="14.1" customHeight="1">
      <c r="A251" s="44"/>
      <c r="B251" s="18" t="s">
        <v>571</v>
      </c>
      <c r="C251" s="29" t="s">
        <v>749</v>
      </c>
      <c r="D251" s="21" t="s">
        <v>220</v>
      </c>
      <c r="E251" s="30">
        <v>28300</v>
      </c>
      <c r="F251" s="21" t="s">
        <v>739</v>
      </c>
      <c r="G251" s="21"/>
      <c r="H251" s="25" t="e">
        <f>IF(#REF!="","",E251-#REF!)</f>
        <v>#REF!</v>
      </c>
      <c r="I251" s="26" t="e">
        <f>IF(#REF!="","",((E251-#REF!)/#REF!)*100)</f>
        <v>#REF!</v>
      </c>
    </row>
    <row r="252" spans="1:9" s="53" customFormat="1" ht="14.1" customHeight="1">
      <c r="A252" s="44"/>
      <c r="B252" s="18" t="s">
        <v>573</v>
      </c>
      <c r="C252" s="19" t="s">
        <v>750</v>
      </c>
      <c r="D252" s="21" t="s">
        <v>220</v>
      </c>
      <c r="E252" s="30">
        <v>56190</v>
      </c>
      <c r="F252" s="21" t="s">
        <v>739</v>
      </c>
      <c r="G252" s="21"/>
      <c r="H252" s="25" t="e">
        <f>IF(#REF!="","",E252-#REF!)</f>
        <v>#REF!</v>
      </c>
      <c r="I252" s="26" t="e">
        <f>IF(#REF!="","",((E252-#REF!)/#REF!)*100)</f>
        <v>#REF!</v>
      </c>
    </row>
    <row r="253" spans="1:9" s="53" customFormat="1" ht="14.1" customHeight="1">
      <c r="A253" s="44"/>
      <c r="B253" s="18" t="s">
        <v>575</v>
      </c>
      <c r="C253" s="19" t="s">
        <v>751</v>
      </c>
      <c r="D253" s="21" t="s">
        <v>220</v>
      </c>
      <c r="E253" s="30">
        <v>33690</v>
      </c>
      <c r="F253" s="21" t="s">
        <v>739</v>
      </c>
      <c r="G253" s="21"/>
      <c r="H253" s="25" t="e">
        <f>IF(#REF!="","",E253-#REF!)</f>
        <v>#REF!</v>
      </c>
      <c r="I253" s="26" t="e">
        <f>IF(#REF!="","",((E253-#REF!)/#REF!)*100)</f>
        <v>#REF!</v>
      </c>
    </row>
    <row r="254" spans="1:9" s="53" customFormat="1" ht="14.1" customHeight="1">
      <c r="A254" s="44"/>
      <c r="B254" s="18" t="s">
        <v>577</v>
      </c>
      <c r="C254" s="19" t="s">
        <v>752</v>
      </c>
      <c r="D254" s="21" t="s">
        <v>220</v>
      </c>
      <c r="E254" s="30">
        <v>63000</v>
      </c>
      <c r="F254" s="21" t="s">
        <v>739</v>
      </c>
      <c r="G254" s="21"/>
      <c r="H254" s="25" t="e">
        <f>IF(#REF!="","",E254-#REF!)</f>
        <v>#REF!</v>
      </c>
      <c r="I254" s="26" t="e">
        <f>IF(#REF!="","",((E254-#REF!)/#REF!)*100)</f>
        <v>#REF!</v>
      </c>
    </row>
    <row r="255" spans="1:9" s="53" customFormat="1" ht="14.1" customHeight="1">
      <c r="A255" s="44"/>
      <c r="B255" s="18" t="s">
        <v>579</v>
      </c>
      <c r="C255" s="19" t="s">
        <v>753</v>
      </c>
      <c r="D255" s="21" t="s">
        <v>401</v>
      </c>
      <c r="E255" s="30">
        <v>28500</v>
      </c>
      <c r="F255" s="21" t="s">
        <v>739</v>
      </c>
      <c r="G255" s="21"/>
      <c r="H255" s="25" t="e">
        <f>IF(#REF!="","",E255-#REF!)</f>
        <v>#REF!</v>
      </c>
      <c r="I255" s="26" t="e">
        <f>IF(#REF!="","",((E255-#REF!)/#REF!)*100)</f>
        <v>#REF!</v>
      </c>
    </row>
    <row r="256" spans="1:9" s="53" customFormat="1" ht="14.1" customHeight="1">
      <c r="A256" s="44"/>
      <c r="B256" s="28" t="s">
        <v>754</v>
      </c>
      <c r="C256" s="29" t="s">
        <v>755</v>
      </c>
      <c r="D256" s="21" t="s">
        <v>401</v>
      </c>
      <c r="E256" s="30">
        <v>8700</v>
      </c>
      <c r="F256" s="21" t="s">
        <v>739</v>
      </c>
      <c r="G256" s="21"/>
      <c r="H256" s="25" t="e">
        <f>IF(#REF!="","",E256-#REF!)</f>
        <v>#REF!</v>
      </c>
      <c r="I256" s="26" t="e">
        <f>IF(#REF!="","",((E256-#REF!)/#REF!)*100)</f>
        <v>#REF!</v>
      </c>
    </row>
    <row r="257" spans="1:9" s="53" customFormat="1" ht="14.1" customHeight="1">
      <c r="A257" s="44"/>
      <c r="B257" s="18" t="s">
        <v>583</v>
      </c>
      <c r="C257" s="19" t="s">
        <v>756</v>
      </c>
      <c r="D257" s="21" t="s">
        <v>401</v>
      </c>
      <c r="E257" s="22">
        <v>24700</v>
      </c>
      <c r="F257" s="21" t="s">
        <v>739</v>
      </c>
      <c r="G257" s="21"/>
      <c r="H257" s="25" t="e">
        <f>IF(#REF!="","",E257-#REF!)</f>
        <v>#REF!</v>
      </c>
      <c r="I257" s="26" t="e">
        <f>IF(#REF!="","",((E257-#REF!)/#REF!)*100)</f>
        <v>#REF!</v>
      </c>
    </row>
    <row r="258" spans="1:9" s="53" customFormat="1" ht="14.1" customHeight="1">
      <c r="A258" s="47"/>
      <c r="B258" s="18" t="s">
        <v>585</v>
      </c>
      <c r="C258" s="19" t="s">
        <v>757</v>
      </c>
      <c r="D258" s="21" t="s">
        <v>587</v>
      </c>
      <c r="E258" s="30">
        <v>17500</v>
      </c>
      <c r="F258" s="21" t="s">
        <v>739</v>
      </c>
      <c r="G258" s="21"/>
      <c r="H258" s="25" t="e">
        <f>IF(#REF!="","",E258-#REF!)</f>
        <v>#REF!</v>
      </c>
      <c r="I258" s="26" t="e">
        <f>IF(#REF!="","",((E258-#REF!)/#REF!)*100)</f>
        <v>#REF!</v>
      </c>
    </row>
    <row r="259" spans="1:9" s="53" customFormat="1" ht="14.1" customHeight="1">
      <c r="A259" s="42" t="s">
        <v>588</v>
      </c>
      <c r="B259" s="28" t="s">
        <v>589</v>
      </c>
      <c r="C259" s="29" t="s">
        <v>590</v>
      </c>
      <c r="D259" s="20" t="s">
        <v>591</v>
      </c>
      <c r="E259" s="55">
        <v>300000</v>
      </c>
      <c r="F259" s="21" t="s">
        <v>739</v>
      </c>
      <c r="G259" s="21"/>
      <c r="H259" s="25" t="e">
        <f>IF(#REF!="","",E259-#REF!)</f>
        <v>#REF!</v>
      </c>
      <c r="I259" s="26" t="e">
        <f>IF(#REF!="","",((E259-#REF!)/#REF!)*100)</f>
        <v>#REF!</v>
      </c>
    </row>
    <row r="260" spans="1:9" s="53" customFormat="1" ht="14.1" customHeight="1">
      <c r="A260" s="44"/>
      <c r="B260" s="18" t="s">
        <v>592</v>
      </c>
      <c r="C260" s="19" t="s">
        <v>593</v>
      </c>
      <c r="D260" s="20" t="s">
        <v>594</v>
      </c>
      <c r="E260" s="55">
        <v>104000</v>
      </c>
      <c r="F260" s="21"/>
      <c r="G260" s="21"/>
      <c r="H260" s="25" t="e">
        <f>IF(#REF!="","",E260-#REF!)</f>
        <v>#REF!</v>
      </c>
      <c r="I260" s="26" t="e">
        <f>IF(#REF!="","",((E260-#REF!)/#REF!)*100)</f>
        <v>#REF!</v>
      </c>
    </row>
    <row r="261" spans="1:9" s="53" customFormat="1" ht="14.1" customHeight="1">
      <c r="A261" s="44"/>
      <c r="B261" s="18" t="s">
        <v>595</v>
      </c>
      <c r="C261" s="19" t="s">
        <v>596</v>
      </c>
      <c r="D261" s="20" t="s">
        <v>594</v>
      </c>
      <c r="E261" s="55">
        <v>434000</v>
      </c>
      <c r="F261" s="21"/>
      <c r="G261" s="21"/>
      <c r="H261" s="25" t="e">
        <f>IF(#REF!="","",E261-#REF!)</f>
        <v>#REF!</v>
      </c>
      <c r="I261" s="26" t="e">
        <f>IF(#REF!="","",((E261-#REF!)/#REF!)*100)</f>
        <v>#REF!</v>
      </c>
    </row>
    <row r="262" spans="1:9" s="53" customFormat="1" ht="14.1" customHeight="1">
      <c r="A262" s="44"/>
      <c r="B262" s="28" t="s">
        <v>597</v>
      </c>
      <c r="C262" s="19" t="s">
        <v>598</v>
      </c>
      <c r="D262" s="20" t="s">
        <v>591</v>
      </c>
      <c r="E262" s="55">
        <v>820000</v>
      </c>
      <c r="F262" s="21"/>
      <c r="G262" s="21"/>
      <c r="H262" s="25" t="e">
        <f>IF(#REF!="","",E262-#REF!)</f>
        <v>#REF!</v>
      </c>
      <c r="I262" s="26" t="e">
        <f>IF(#REF!="","",((E262-#REF!)/#REF!)*100)</f>
        <v>#REF!</v>
      </c>
    </row>
    <row r="263" spans="1:9" s="53" customFormat="1" ht="14.1" customHeight="1">
      <c r="A263" s="44"/>
      <c r="B263" s="18" t="s">
        <v>599</v>
      </c>
      <c r="C263" s="29" t="s">
        <v>600</v>
      </c>
      <c r="D263" s="21" t="s">
        <v>601</v>
      </c>
      <c r="E263" s="55">
        <v>8900</v>
      </c>
      <c r="F263" s="21" t="s">
        <v>727</v>
      </c>
      <c r="G263" s="21"/>
      <c r="H263" s="25" t="e">
        <f>IF(#REF!="","",E263-#REF!)</f>
        <v>#REF!</v>
      </c>
      <c r="I263" s="26" t="e">
        <f>IF(#REF!="","",((E263-#REF!)/#REF!)*100)</f>
        <v>#REF!</v>
      </c>
    </row>
    <row r="264" spans="1:9" s="53" customFormat="1" ht="14.1" customHeight="1">
      <c r="A264" s="44"/>
      <c r="B264" s="18" t="s">
        <v>603</v>
      </c>
      <c r="C264" s="29" t="s">
        <v>600</v>
      </c>
      <c r="D264" s="21" t="s">
        <v>604</v>
      </c>
      <c r="E264" s="55">
        <v>12600</v>
      </c>
      <c r="F264" s="21" t="s">
        <v>727</v>
      </c>
      <c r="G264" s="21"/>
      <c r="H264" s="25" t="e">
        <f>IF(#REF!="","",E264-#REF!)</f>
        <v>#REF!</v>
      </c>
      <c r="I264" s="26" t="e">
        <f>IF(#REF!="","",((E264-#REF!)/#REF!)*100)</f>
        <v>#REF!</v>
      </c>
    </row>
    <row r="265" spans="1:9" s="53" customFormat="1" ht="14.1" customHeight="1">
      <c r="A265" s="44"/>
      <c r="B265" s="18" t="s">
        <v>605</v>
      </c>
      <c r="C265" s="19" t="s">
        <v>600</v>
      </c>
      <c r="D265" s="21" t="s">
        <v>606</v>
      </c>
      <c r="E265" s="55">
        <v>6700</v>
      </c>
      <c r="F265" s="21" t="s">
        <v>727</v>
      </c>
      <c r="G265" s="21"/>
      <c r="H265" s="25" t="e">
        <f>IF(#REF!="","",E265-#REF!)</f>
        <v>#REF!</v>
      </c>
      <c r="I265" s="26" t="e">
        <f>IF(#REF!="","",((E265-#REF!)/#REF!)*100)</f>
        <v>#REF!</v>
      </c>
    </row>
    <row r="266" spans="1:9" s="53" customFormat="1" ht="14.1" customHeight="1">
      <c r="A266" s="44"/>
      <c r="B266" s="18" t="s">
        <v>607</v>
      </c>
      <c r="C266" s="19" t="s">
        <v>600</v>
      </c>
      <c r="D266" s="20" t="s">
        <v>608</v>
      </c>
      <c r="E266" s="55">
        <v>11500</v>
      </c>
      <c r="F266" s="21" t="s">
        <v>727</v>
      </c>
      <c r="G266" s="21"/>
      <c r="H266" s="77" t="e">
        <f>IF(#REF!="","",E266-#REF!)</f>
        <v>#REF!</v>
      </c>
      <c r="I266" s="78" t="e">
        <f>IF(#REF!="","",((E266-#REF!)/#REF!)*100)</f>
        <v>#REF!</v>
      </c>
    </row>
    <row r="267" spans="1:9" s="53" customFormat="1" ht="14.1" customHeight="1">
      <c r="A267" s="44"/>
      <c r="B267" s="18" t="s">
        <v>610</v>
      </c>
      <c r="C267" s="29" t="s">
        <v>611</v>
      </c>
      <c r="D267" s="21" t="s">
        <v>608</v>
      </c>
      <c r="E267" s="55">
        <v>17100</v>
      </c>
      <c r="F267" s="21" t="s">
        <v>727</v>
      </c>
      <c r="G267" s="21"/>
      <c r="H267" s="25" t="e">
        <f>IF(#REF!="","",E267-#REF!)</f>
        <v>#REF!</v>
      </c>
      <c r="I267" s="26" t="e">
        <f>IF(#REF!="","",((E267-#REF!)/#REF!)*100)</f>
        <v>#REF!</v>
      </c>
    </row>
    <row r="268" spans="1:9" s="53" customFormat="1" ht="14.1" customHeight="1">
      <c r="A268" s="44"/>
      <c r="B268" s="18" t="s">
        <v>612</v>
      </c>
      <c r="C268" s="19" t="s">
        <v>600</v>
      </c>
      <c r="D268" s="20" t="s">
        <v>613</v>
      </c>
      <c r="E268" s="55">
        <v>21500</v>
      </c>
      <c r="F268" s="21" t="s">
        <v>758</v>
      </c>
      <c r="G268" s="21"/>
      <c r="H268" s="25" t="e">
        <f>IF(#REF!="","",E268-#REF!)</f>
        <v>#REF!</v>
      </c>
      <c r="I268" s="26" t="e">
        <f>IF(#REF!="","",((E268-#REF!)/#REF!)*100)</f>
        <v>#REF!</v>
      </c>
    </row>
    <row r="269" spans="1:9" s="53" customFormat="1" ht="14.1" customHeight="1">
      <c r="A269" s="44"/>
      <c r="B269" s="28" t="s">
        <v>614</v>
      </c>
      <c r="C269" s="19" t="s">
        <v>615</v>
      </c>
      <c r="D269" s="20" t="s">
        <v>613</v>
      </c>
      <c r="E269" s="55">
        <v>66000</v>
      </c>
      <c r="F269" s="21" t="s">
        <v>727</v>
      </c>
      <c r="G269" s="21"/>
      <c r="H269" s="77" t="e">
        <f>IF(#REF!="","",E269-#REF!)</f>
        <v>#REF!</v>
      </c>
      <c r="I269" s="78" t="e">
        <f>IF(#REF!="","",((E269-#REF!)/#REF!)*100)</f>
        <v>#REF!</v>
      </c>
    </row>
    <row r="270" spans="1:9" s="53" customFormat="1" ht="14.1" customHeight="1">
      <c r="A270" s="44"/>
      <c r="B270" s="18" t="s">
        <v>617</v>
      </c>
      <c r="C270" s="19" t="s">
        <v>618</v>
      </c>
      <c r="D270" s="21" t="s">
        <v>619</v>
      </c>
      <c r="E270" s="55">
        <v>41500</v>
      </c>
      <c r="F270" s="21" t="s">
        <v>727</v>
      </c>
      <c r="G270" s="21"/>
      <c r="H270" s="77" t="e">
        <f>IF(#REF!="","",E270-#REF!)</f>
        <v>#REF!</v>
      </c>
      <c r="I270" s="78" t="e">
        <f>IF(#REF!="","",((E270-#REF!)/#REF!)*100)</f>
        <v>#REF!</v>
      </c>
    </row>
    <row r="271" spans="1:9" s="53" customFormat="1" ht="14.1" customHeight="1">
      <c r="A271" s="44"/>
      <c r="B271" s="18" t="s">
        <v>620</v>
      </c>
      <c r="C271" s="19" t="s">
        <v>600</v>
      </c>
      <c r="D271" s="20" t="s">
        <v>613</v>
      </c>
      <c r="E271" s="55">
        <v>13400</v>
      </c>
      <c r="F271" s="21" t="s">
        <v>758</v>
      </c>
      <c r="G271" s="21"/>
      <c r="H271" s="25" t="e">
        <f>IF(#REF!="","",E271-#REF!)</f>
        <v>#REF!</v>
      </c>
      <c r="I271" s="26" t="e">
        <f>IF(#REF!="","",((E271-#REF!)/#REF!)*100)</f>
        <v>#REF!</v>
      </c>
    </row>
    <row r="272" spans="1:9" s="53" customFormat="1" ht="14.1" customHeight="1">
      <c r="A272" s="44"/>
      <c r="B272" s="28" t="s">
        <v>621</v>
      </c>
      <c r="C272" s="29" t="s">
        <v>622</v>
      </c>
      <c r="D272" s="21" t="s">
        <v>556</v>
      </c>
      <c r="E272" s="55">
        <v>1570</v>
      </c>
      <c r="F272" s="21" t="s">
        <v>727</v>
      </c>
      <c r="G272" s="21"/>
      <c r="H272" s="25" t="e">
        <f>IF(#REF!="","",E272-#REF!)</f>
        <v>#REF!</v>
      </c>
      <c r="I272" s="26" t="e">
        <f>IF(#REF!="","",((E272-#REF!)/#REF!)*100)</f>
        <v>#REF!</v>
      </c>
    </row>
    <row r="273" spans="1:9" s="53" customFormat="1" ht="14.1" customHeight="1">
      <c r="A273" s="44"/>
      <c r="B273" s="18" t="s">
        <v>623</v>
      </c>
      <c r="C273" s="19" t="s">
        <v>624</v>
      </c>
      <c r="D273" s="21" t="s">
        <v>625</v>
      </c>
      <c r="E273" s="55">
        <v>19200</v>
      </c>
      <c r="F273" s="21" t="s">
        <v>727</v>
      </c>
      <c r="G273" s="21"/>
      <c r="H273" s="25" t="e">
        <f>IF(#REF!="","",E273-#REF!)</f>
        <v>#REF!</v>
      </c>
      <c r="I273" s="26" t="e">
        <f>IF(#REF!="","",((E273-#REF!)/#REF!)*100)</f>
        <v>#REF!</v>
      </c>
    </row>
    <row r="274" spans="1:9" s="53" customFormat="1" ht="14.1" customHeight="1">
      <c r="A274" s="44"/>
      <c r="B274" s="18" t="s">
        <v>626</v>
      </c>
      <c r="C274" s="59" t="s">
        <v>759</v>
      </c>
      <c r="D274" s="21" t="s">
        <v>628</v>
      </c>
      <c r="E274" s="55">
        <v>7100</v>
      </c>
      <c r="F274" s="21"/>
      <c r="G274" s="21"/>
      <c r="H274" s="25" t="e">
        <f>IF(#REF!="","",E274-#REF!)</f>
        <v>#REF!</v>
      </c>
      <c r="I274" s="26" t="e">
        <f>IF(#REF!="","",((E274-#REF!)/#REF!)*100)</f>
        <v>#REF!</v>
      </c>
    </row>
    <row r="275" spans="1:9" s="53" customFormat="1" ht="14.1" customHeight="1">
      <c r="A275" s="44"/>
      <c r="B275" s="18" t="s">
        <v>629</v>
      </c>
      <c r="C275" s="19" t="s">
        <v>630</v>
      </c>
      <c r="D275" s="20" t="s">
        <v>631</v>
      </c>
      <c r="E275" s="55">
        <v>45000</v>
      </c>
      <c r="F275" s="21"/>
      <c r="G275" s="21"/>
      <c r="H275" s="25" t="e">
        <f>IF(#REF!="","",E275-#REF!)</f>
        <v>#REF!</v>
      </c>
      <c r="I275" s="26" t="e">
        <f>IF(#REF!="","",((E275-#REF!)/#REF!)*100)</f>
        <v>#REF!</v>
      </c>
    </row>
    <row r="276" spans="1:9" s="53" customFormat="1" ht="14.1" customHeight="1">
      <c r="A276" s="44"/>
      <c r="B276" s="18" t="s">
        <v>632</v>
      </c>
      <c r="C276" s="19" t="s">
        <v>600</v>
      </c>
      <c r="D276" s="20" t="s">
        <v>633</v>
      </c>
      <c r="E276" s="55">
        <v>68000</v>
      </c>
      <c r="F276" s="21"/>
      <c r="G276" s="21"/>
      <c r="H276" s="25" t="e">
        <f>IF(#REF!="","",E276-#REF!)</f>
        <v>#REF!</v>
      </c>
      <c r="I276" s="26" t="e">
        <f>IF(#REF!="","",((E276-#REF!)/#REF!)*100)</f>
        <v>#REF!</v>
      </c>
    </row>
    <row r="277" spans="1:9" s="53" customFormat="1" ht="14.1" customHeight="1">
      <c r="A277" s="44"/>
      <c r="B277" s="28" t="s">
        <v>634</v>
      </c>
      <c r="C277" s="29" t="s">
        <v>622</v>
      </c>
      <c r="D277" s="21" t="s">
        <v>635</v>
      </c>
      <c r="E277" s="55">
        <v>47000</v>
      </c>
      <c r="F277" s="21" t="s">
        <v>758</v>
      </c>
      <c r="G277" s="21"/>
      <c r="H277" s="25" t="e">
        <f>IF(#REF!="","",E277-#REF!)</f>
        <v>#REF!</v>
      </c>
      <c r="I277" s="26" t="e">
        <f>IF(#REF!="","",((E277-#REF!)/#REF!)*100)</f>
        <v>#REF!</v>
      </c>
    </row>
    <row r="278" spans="1:9" s="53" customFormat="1" ht="14.1" customHeight="1">
      <c r="A278" s="44"/>
      <c r="B278" s="18" t="s">
        <v>636</v>
      </c>
      <c r="C278" s="29" t="s">
        <v>637</v>
      </c>
      <c r="D278" s="20" t="s">
        <v>638</v>
      </c>
      <c r="E278" s="55">
        <v>68000</v>
      </c>
      <c r="F278" s="21" t="s">
        <v>727</v>
      </c>
      <c r="G278" s="21"/>
      <c r="H278" s="25" t="e">
        <f>IF(#REF!="","",E278-#REF!)</f>
        <v>#REF!</v>
      </c>
      <c r="I278" s="26" t="e">
        <f>IF(#REF!="","",((E278-#REF!)/#REF!)*100)</f>
        <v>#REF!</v>
      </c>
    </row>
    <row r="279" spans="1:9" s="53" customFormat="1" ht="14.1" customHeight="1">
      <c r="A279" s="44"/>
      <c r="B279" s="18" t="s">
        <v>639</v>
      </c>
      <c r="C279" s="19" t="s">
        <v>640</v>
      </c>
      <c r="D279" s="21" t="s">
        <v>641</v>
      </c>
      <c r="E279" s="58">
        <v>60767</v>
      </c>
      <c r="F279" s="21" t="s">
        <v>758</v>
      </c>
      <c r="G279" s="21"/>
      <c r="H279" s="25" t="e">
        <f>IF(#REF!="","",E279-#REF!)</f>
        <v>#REF!</v>
      </c>
      <c r="I279" s="26" t="e">
        <f>IF(#REF!="","",((E279-#REF!)/#REF!)*100)</f>
        <v>#REF!</v>
      </c>
    </row>
    <row r="280" spans="1:9" s="53" customFormat="1" ht="14.1" customHeight="1">
      <c r="A280" s="44"/>
      <c r="B280" s="18" t="s">
        <v>642</v>
      </c>
      <c r="C280" s="29" t="s">
        <v>643</v>
      </c>
      <c r="D280" s="21" t="s">
        <v>641</v>
      </c>
      <c r="E280" s="54">
        <v>4832</v>
      </c>
      <c r="F280" s="21" t="s">
        <v>758</v>
      </c>
      <c r="G280" s="21"/>
      <c r="H280" s="25" t="e">
        <f>IF(#REF!="","",E280-#REF!)</f>
        <v>#REF!</v>
      </c>
      <c r="I280" s="26" t="e">
        <f>IF(#REF!="","",((E280-#REF!)/#REF!)*100)</f>
        <v>#REF!</v>
      </c>
    </row>
    <row r="281" spans="1:9" s="53" customFormat="1" ht="14.1" customHeight="1">
      <c r="A281" s="44"/>
      <c r="B281" s="28" t="s">
        <v>644</v>
      </c>
      <c r="C281" s="29" t="s">
        <v>645</v>
      </c>
      <c r="D281" s="21" t="s">
        <v>641</v>
      </c>
      <c r="E281" s="54">
        <v>3317</v>
      </c>
      <c r="F281" s="21" t="s">
        <v>727</v>
      </c>
      <c r="G281" s="21"/>
      <c r="H281" s="77" t="e">
        <f>IF(#REF!="","",E281-#REF!)</f>
        <v>#REF!</v>
      </c>
      <c r="I281" s="78" t="e">
        <f>IF(#REF!="","",((E281-#REF!)/#REF!)*100)</f>
        <v>#REF!</v>
      </c>
    </row>
    <row r="282" spans="1:9" s="53" customFormat="1" ht="14.1" customHeight="1">
      <c r="A282" s="47"/>
      <c r="B282" s="18" t="s">
        <v>646</v>
      </c>
      <c r="C282" s="29" t="s">
        <v>647</v>
      </c>
      <c r="D282" s="20" t="s">
        <v>648</v>
      </c>
      <c r="E282" s="54">
        <v>1654</v>
      </c>
      <c r="F282" s="21" t="s">
        <v>727</v>
      </c>
      <c r="G282" s="21"/>
      <c r="H282" s="25" t="e">
        <f>IF(#REF!="","",E282-#REF!)</f>
        <v>#REF!</v>
      </c>
      <c r="I282" s="26" t="e">
        <f>IF(#REF!="","",((E282-#REF!)/#REF!)*100)</f>
        <v>#REF!</v>
      </c>
    </row>
    <row r="283" spans="1:9" s="53" customFormat="1" ht="14.1" customHeight="1">
      <c r="A283" s="17" t="s">
        <v>649</v>
      </c>
      <c r="B283" s="28" t="s">
        <v>650</v>
      </c>
      <c r="C283" s="19" t="s">
        <v>651</v>
      </c>
      <c r="D283" s="20" t="s">
        <v>65</v>
      </c>
      <c r="E283" s="55">
        <v>92310</v>
      </c>
      <c r="F283" s="21" t="s">
        <v>727</v>
      </c>
      <c r="G283" s="21"/>
      <c r="H283" s="25" t="e">
        <f>IF(#REF!="","",E283-#REF!)</f>
        <v>#REF!</v>
      </c>
      <c r="I283" s="26" t="e">
        <f>IF(#REF!="","",((E283-#REF!)/#REF!)*100)</f>
        <v>#REF!</v>
      </c>
    </row>
    <row r="284" spans="1:9" s="53" customFormat="1" ht="14.1" customHeight="1">
      <c r="A284" s="17"/>
      <c r="B284" s="18" t="s">
        <v>652</v>
      </c>
      <c r="C284" s="19" t="s">
        <v>653</v>
      </c>
      <c r="D284" s="20" t="s">
        <v>65</v>
      </c>
      <c r="E284" s="55">
        <v>35000</v>
      </c>
      <c r="F284" s="21" t="s">
        <v>758</v>
      </c>
      <c r="G284" s="21"/>
      <c r="H284" s="77" t="e">
        <f>IF(#REF!="","",E284-#REF!)</f>
        <v>#REF!</v>
      </c>
      <c r="I284" s="78" t="e">
        <f>IF(#REF!="","",((E284-#REF!)/#REF!)*100)</f>
        <v>#REF!</v>
      </c>
    </row>
    <row r="285" spans="1:9" s="53" customFormat="1" ht="14.1" customHeight="1">
      <c r="A285" s="17"/>
      <c r="B285" s="18" t="s">
        <v>654</v>
      </c>
      <c r="C285" s="29" t="s">
        <v>655</v>
      </c>
      <c r="D285" s="20" t="s">
        <v>65</v>
      </c>
      <c r="E285" s="55">
        <v>42350</v>
      </c>
      <c r="F285" s="21"/>
      <c r="G285" s="21"/>
      <c r="H285" s="25" t="e">
        <f>IF(#REF!="","",E285-#REF!)</f>
        <v>#REF!</v>
      </c>
      <c r="I285" s="26" t="e">
        <f>IF(#REF!="","",((E285-#REF!)/#REF!)*100)</f>
        <v>#REF!</v>
      </c>
    </row>
    <row r="286" spans="1:9" s="53" customFormat="1" ht="14.1" customHeight="1">
      <c r="A286" s="17"/>
      <c r="B286" s="18" t="s">
        <v>656</v>
      </c>
      <c r="C286" s="29" t="s">
        <v>657</v>
      </c>
      <c r="D286" s="20" t="s">
        <v>65</v>
      </c>
      <c r="E286" s="58" t="s">
        <v>674</v>
      </c>
      <c r="F286" s="21"/>
      <c r="G286" s="21"/>
      <c r="H286" s="25" t="e">
        <f>IF(#REF!="","",E286-#REF!)</f>
        <v>#REF!</v>
      </c>
      <c r="I286" s="26" t="e">
        <f>IF(#REF!="","",((E286-#REF!)/#REF!)*100)</f>
        <v>#REF!</v>
      </c>
    </row>
    <row r="287" spans="1:9" s="53" customFormat="1" ht="14.1" customHeight="1">
      <c r="A287" s="17"/>
      <c r="B287" s="18" t="s">
        <v>658</v>
      </c>
      <c r="C287" s="29" t="s">
        <v>659</v>
      </c>
      <c r="D287" s="20" t="s">
        <v>65</v>
      </c>
      <c r="E287" s="55">
        <v>130000</v>
      </c>
      <c r="F287" s="21"/>
      <c r="G287" s="21"/>
      <c r="H287" s="25" t="e">
        <f>IF(#REF!="","",E287-#REF!)</f>
        <v>#REF!</v>
      </c>
      <c r="I287" s="26" t="e">
        <f>IF(#REF!="","",((E287-#REF!)/#REF!)*100)</f>
        <v>#REF!</v>
      </c>
    </row>
    <row r="288" spans="1:9" s="53" customFormat="1" ht="14.1" customHeight="1">
      <c r="A288" s="17"/>
      <c r="B288" s="28" t="s">
        <v>660</v>
      </c>
      <c r="C288" s="29" t="s">
        <v>661</v>
      </c>
      <c r="D288" s="20" t="s">
        <v>65</v>
      </c>
      <c r="E288" s="55">
        <v>85000</v>
      </c>
      <c r="F288" s="21"/>
      <c r="G288" s="21"/>
      <c r="H288" s="25" t="e">
        <f>IF(#REF!="","",E288-#REF!)</f>
        <v>#REF!</v>
      </c>
      <c r="I288" s="26" t="e">
        <f>IF(#REF!="","",((E288-#REF!)/#REF!)*100)</f>
        <v>#REF!</v>
      </c>
    </row>
    <row r="289" spans="1:9" s="53" customFormat="1" ht="14.1" customHeight="1">
      <c r="A289" s="17"/>
      <c r="B289" s="18" t="s">
        <v>662</v>
      </c>
      <c r="C289" s="19" t="s">
        <v>663</v>
      </c>
      <c r="D289" s="21" t="s">
        <v>641</v>
      </c>
      <c r="E289" s="55">
        <v>12670</v>
      </c>
      <c r="F289" s="21" t="s">
        <v>758</v>
      </c>
      <c r="G289" s="21"/>
      <c r="H289" s="25" t="e">
        <f>IF(#REF!="","",E289-#REF!)</f>
        <v>#REF!</v>
      </c>
      <c r="I289" s="26" t="e">
        <f>IF(#REF!="","",((E289-#REF!)/#REF!)*100)</f>
        <v>#REF!</v>
      </c>
    </row>
    <row r="290" spans="1:9" s="53" customFormat="1" ht="14.1" customHeight="1">
      <c r="A290" s="17"/>
      <c r="B290" s="18" t="s">
        <v>664</v>
      </c>
      <c r="C290" s="29" t="s">
        <v>665</v>
      </c>
      <c r="D290" s="21" t="s">
        <v>556</v>
      </c>
      <c r="E290" s="32" t="s">
        <v>760</v>
      </c>
      <c r="F290" s="21"/>
      <c r="G290" s="79"/>
      <c r="H290" s="25" t="e">
        <f>IF(#REF!="","",E290-#REF!)</f>
        <v>#REF!</v>
      </c>
      <c r="I290" s="26" t="e">
        <f>IF(#REF!="","",((E290-#REF!)/#REF!)*100)</f>
        <v>#REF!</v>
      </c>
    </row>
    <row r="291" spans="1:9" s="53" customFormat="1" ht="14.1" customHeight="1">
      <c r="A291" s="17" t="s">
        <v>666</v>
      </c>
      <c r="B291" s="28" t="s">
        <v>667</v>
      </c>
      <c r="C291" s="29" t="s">
        <v>668</v>
      </c>
      <c r="D291" s="21" t="s">
        <v>65</v>
      </c>
      <c r="E291" s="32">
        <v>13500</v>
      </c>
      <c r="F291" s="21" t="s">
        <v>727</v>
      </c>
      <c r="G291" s="21"/>
      <c r="H291" s="25" t="e">
        <f>IF(#REF!="","",E291-#REF!)</f>
        <v>#REF!</v>
      </c>
      <c r="I291" s="26" t="e">
        <f>IF(#REF!="","",((E291-#REF!)/#REF!)*100)</f>
        <v>#REF!</v>
      </c>
    </row>
    <row r="292" spans="1:9" s="53" customFormat="1" ht="14.1" customHeight="1">
      <c r="A292" s="17"/>
      <c r="B292" s="18" t="s">
        <v>669</v>
      </c>
      <c r="C292" s="29" t="s">
        <v>670</v>
      </c>
      <c r="D292" s="21" t="s">
        <v>628</v>
      </c>
      <c r="E292" s="55">
        <v>47410</v>
      </c>
      <c r="F292" s="21" t="s">
        <v>727</v>
      </c>
      <c r="G292" s="21"/>
      <c r="H292" s="25" t="e">
        <f>IF(#REF!="","",E292-#REF!)</f>
        <v>#REF!</v>
      </c>
      <c r="I292" s="26" t="e">
        <f>IF(#REF!="","",((E292-#REF!)/#REF!)*100)</f>
        <v>#REF!</v>
      </c>
    </row>
    <row r="293" spans="1:9" s="53" customFormat="1" ht="14.1" customHeight="1">
      <c r="A293" s="17"/>
      <c r="B293" s="18" t="s">
        <v>671</v>
      </c>
      <c r="C293" s="19" t="s">
        <v>672</v>
      </c>
      <c r="D293" s="21" t="s">
        <v>673</v>
      </c>
      <c r="E293" s="58" t="s">
        <v>761</v>
      </c>
      <c r="F293" s="21"/>
      <c r="G293" s="21"/>
      <c r="H293" s="25" t="e">
        <f>IF(#REF!="","",E293-#REF!)</f>
        <v>#REF!</v>
      </c>
      <c r="I293" s="26" t="e">
        <f>IF(#REF!="","",((E293-#REF!)/#REF!)*100)</f>
        <v>#REF!</v>
      </c>
    </row>
    <row r="294" spans="1:9" s="53" customFormat="1" ht="14.1" customHeight="1">
      <c r="A294" s="17"/>
      <c r="B294" s="18" t="s">
        <v>675</v>
      </c>
      <c r="C294" s="29" t="s">
        <v>676</v>
      </c>
      <c r="D294" s="21" t="s">
        <v>628</v>
      </c>
      <c r="E294" s="55">
        <v>13400</v>
      </c>
      <c r="F294" s="21" t="s">
        <v>727</v>
      </c>
      <c r="G294" s="21" t="s">
        <v>739</v>
      </c>
      <c r="H294" s="25" t="e">
        <f>IF(#REF!="","",E294-#REF!)</f>
        <v>#REF!</v>
      </c>
      <c r="I294" s="26" t="e">
        <f>IF(#REF!="","",((E294-#REF!)/#REF!)*100)</f>
        <v>#REF!</v>
      </c>
    </row>
    <row r="295" spans="1:9" s="67" customFormat="1" ht="18.45" customHeight="1">
      <c r="A295" s="60"/>
      <c r="B295" s="61"/>
      <c r="C295" s="62"/>
      <c r="D295" s="60"/>
      <c r="E295" s="66"/>
      <c r="F295" s="66"/>
      <c r="G295" s="63"/>
    </row>
    <row r="296" spans="1:9" s="67" customFormat="1" ht="18.45" customHeight="1">
      <c r="A296" s="60"/>
      <c r="B296" s="61"/>
      <c r="C296" s="62"/>
      <c r="D296" s="60"/>
      <c r="E296" s="66"/>
      <c r="F296" s="66"/>
      <c r="G296" s="63"/>
    </row>
    <row r="297" spans="1:9" s="67" customFormat="1" ht="18.45" customHeight="1">
      <c r="A297" s="60"/>
      <c r="B297" s="61"/>
      <c r="C297" s="62"/>
      <c r="D297" s="60"/>
      <c r="E297" s="66"/>
      <c r="F297" s="66"/>
      <c r="G297" s="63"/>
    </row>
    <row r="298" spans="1:9" s="67" customFormat="1" ht="18.45" customHeight="1">
      <c r="A298" s="60"/>
      <c r="B298" s="61"/>
      <c r="C298" s="62"/>
      <c r="D298" s="60"/>
      <c r="E298" s="66"/>
      <c r="F298" s="66"/>
      <c r="G298" s="63"/>
    </row>
    <row r="299" spans="1:9" s="67" customFormat="1" ht="18.45" customHeight="1">
      <c r="A299" s="60"/>
      <c r="B299" s="61"/>
      <c r="C299" s="62"/>
      <c r="D299" s="60"/>
      <c r="E299" s="66"/>
      <c r="F299" s="66"/>
      <c r="G299" s="63"/>
    </row>
    <row r="300" spans="1:9" s="67" customFormat="1" ht="18.45" customHeight="1">
      <c r="A300" s="60"/>
      <c r="B300" s="61"/>
      <c r="C300" s="62"/>
      <c r="D300" s="60"/>
      <c r="E300" s="66"/>
      <c r="F300" s="66"/>
      <c r="G300" s="63"/>
    </row>
    <row r="301" spans="1:9" s="67" customFormat="1" ht="18.45" customHeight="1">
      <c r="A301" s="60"/>
      <c r="B301" s="61"/>
      <c r="C301" s="62"/>
      <c r="D301" s="60"/>
      <c r="E301" s="66"/>
      <c r="F301" s="66"/>
      <c r="G301" s="63"/>
    </row>
    <row r="302" spans="1:9" s="67" customFormat="1" ht="18.45" customHeight="1">
      <c r="A302" s="60"/>
      <c r="B302" s="61"/>
      <c r="C302" s="62"/>
      <c r="D302" s="60"/>
      <c r="E302" s="66"/>
      <c r="F302" s="66"/>
      <c r="G302" s="63"/>
    </row>
    <row r="303" spans="1:9" s="67" customFormat="1" ht="18.45" customHeight="1">
      <c r="A303" s="60"/>
      <c r="B303" s="61"/>
      <c r="C303" s="62"/>
      <c r="D303" s="60"/>
      <c r="E303" s="66"/>
      <c r="F303" s="66"/>
      <c r="G303" s="63"/>
    </row>
    <row r="304" spans="1:9" s="67" customFormat="1" ht="18.45" customHeight="1">
      <c r="A304" s="60"/>
      <c r="B304" s="61"/>
      <c r="C304" s="62"/>
      <c r="D304" s="60"/>
      <c r="E304" s="66"/>
      <c r="F304" s="66"/>
      <c r="G304" s="63"/>
    </row>
    <row r="305" spans="1:7" s="67" customFormat="1" ht="18.45" customHeight="1">
      <c r="A305" s="60"/>
      <c r="B305" s="61"/>
      <c r="C305" s="62"/>
      <c r="D305" s="60"/>
      <c r="E305" s="66"/>
      <c r="F305" s="66"/>
      <c r="G305" s="63"/>
    </row>
    <row r="306" spans="1:7" s="67" customFormat="1" ht="18.45" customHeight="1">
      <c r="A306" s="60"/>
      <c r="B306" s="61"/>
      <c r="C306" s="62"/>
      <c r="D306" s="60"/>
      <c r="E306" s="66"/>
      <c r="F306" s="66"/>
      <c r="G306" s="63"/>
    </row>
    <row r="307" spans="1:7" s="67" customFormat="1" ht="18.45" customHeight="1">
      <c r="A307" s="60"/>
      <c r="B307" s="61"/>
      <c r="C307" s="62"/>
      <c r="D307" s="60"/>
      <c r="E307" s="66"/>
      <c r="F307" s="66"/>
      <c r="G307" s="63"/>
    </row>
    <row r="308" spans="1:7" s="67" customFormat="1" ht="18.45" customHeight="1">
      <c r="A308" s="60"/>
      <c r="B308" s="61"/>
      <c r="C308" s="62"/>
      <c r="D308" s="60"/>
      <c r="E308" s="66"/>
      <c r="F308" s="66"/>
      <c r="G308" s="63"/>
    </row>
    <row r="309" spans="1:7" s="67" customFormat="1" ht="18.45" customHeight="1">
      <c r="A309" s="60"/>
      <c r="B309" s="61"/>
      <c r="C309" s="62"/>
      <c r="D309" s="60"/>
      <c r="E309" s="66"/>
      <c r="F309" s="66"/>
      <c r="G309" s="63"/>
    </row>
    <row r="310" spans="1:7" s="67" customFormat="1" ht="18.45" customHeight="1">
      <c r="A310" s="60"/>
      <c r="B310" s="61"/>
      <c r="C310" s="62"/>
      <c r="D310" s="60"/>
      <c r="E310" s="66"/>
      <c r="F310" s="66"/>
      <c r="G310" s="63"/>
    </row>
    <row r="311" spans="1:7" s="67" customFormat="1" ht="18.45" customHeight="1">
      <c r="A311" s="60"/>
      <c r="B311" s="61"/>
      <c r="C311" s="62"/>
      <c r="D311" s="60"/>
      <c r="E311" s="66"/>
      <c r="F311" s="66"/>
      <c r="G311" s="63"/>
    </row>
    <row r="312" spans="1:7" s="67" customFormat="1" ht="18.45" customHeight="1">
      <c r="A312" s="60"/>
      <c r="B312" s="61"/>
      <c r="C312" s="62"/>
      <c r="D312" s="60"/>
      <c r="E312" s="66"/>
      <c r="F312" s="66"/>
      <c r="G312" s="63"/>
    </row>
    <row r="313" spans="1:7" s="67" customFormat="1" ht="18.45" customHeight="1">
      <c r="A313" s="60"/>
      <c r="B313" s="61"/>
      <c r="C313" s="62"/>
      <c r="D313" s="60"/>
      <c r="E313" s="66"/>
      <c r="F313" s="66"/>
      <c r="G313" s="63"/>
    </row>
    <row r="314" spans="1:7" s="67" customFormat="1" ht="18.45" customHeight="1">
      <c r="A314" s="60"/>
      <c r="B314" s="61"/>
      <c r="C314" s="62"/>
      <c r="D314" s="60"/>
      <c r="E314" s="66"/>
      <c r="F314" s="66"/>
      <c r="G314" s="63"/>
    </row>
    <row r="315" spans="1:7" s="67" customFormat="1" ht="18.45" customHeight="1">
      <c r="A315" s="60"/>
      <c r="B315" s="61"/>
      <c r="C315" s="62"/>
      <c r="D315" s="60"/>
      <c r="E315" s="66"/>
      <c r="F315" s="66"/>
      <c r="G315" s="63"/>
    </row>
    <row r="316" spans="1:7" s="67" customFormat="1" ht="18.45" customHeight="1">
      <c r="A316" s="60"/>
      <c r="B316" s="61"/>
      <c r="C316" s="62"/>
      <c r="D316" s="60"/>
      <c r="E316" s="66"/>
      <c r="F316" s="66"/>
      <c r="G316" s="63"/>
    </row>
    <row r="317" spans="1:7" s="67" customFormat="1" ht="18.45" customHeight="1">
      <c r="A317" s="60"/>
      <c r="B317" s="61"/>
      <c r="C317" s="62"/>
      <c r="D317" s="60"/>
      <c r="E317" s="66"/>
      <c r="F317" s="66"/>
      <c r="G317" s="63"/>
    </row>
    <row r="318" spans="1:7" s="67" customFormat="1" ht="18.45" customHeight="1">
      <c r="A318" s="60"/>
      <c r="B318" s="61"/>
      <c r="C318" s="62"/>
      <c r="D318" s="60"/>
      <c r="E318" s="66"/>
      <c r="F318" s="66"/>
      <c r="G318" s="63"/>
    </row>
    <row r="319" spans="1:7" s="67" customFormat="1" ht="18.45" customHeight="1">
      <c r="A319" s="60"/>
      <c r="B319" s="61"/>
      <c r="C319" s="62"/>
      <c r="D319" s="60"/>
      <c r="E319" s="66"/>
      <c r="F319" s="66"/>
      <c r="G319" s="63"/>
    </row>
    <row r="320" spans="1:7" s="67" customFormat="1" ht="18.45" customHeight="1">
      <c r="A320" s="60"/>
      <c r="B320" s="61"/>
      <c r="C320" s="62"/>
      <c r="D320" s="60"/>
      <c r="E320" s="66"/>
      <c r="F320" s="66"/>
      <c r="G320" s="63"/>
    </row>
    <row r="321" spans="1:7" s="67" customFormat="1" ht="18.45" customHeight="1">
      <c r="A321" s="60"/>
      <c r="B321" s="61"/>
      <c r="C321" s="62"/>
      <c r="D321" s="60"/>
      <c r="E321" s="66"/>
      <c r="F321" s="66"/>
      <c r="G321" s="63"/>
    </row>
    <row r="322" spans="1:7" s="67" customFormat="1" ht="18.45" customHeight="1">
      <c r="A322" s="60"/>
      <c r="B322" s="61"/>
      <c r="C322" s="62"/>
      <c r="D322" s="60"/>
      <c r="E322" s="66"/>
      <c r="F322" s="66"/>
      <c r="G322" s="63"/>
    </row>
    <row r="323" spans="1:7" s="67" customFormat="1" ht="18.45" customHeight="1">
      <c r="A323" s="60"/>
      <c r="B323" s="61"/>
      <c r="C323" s="62"/>
      <c r="D323" s="60"/>
      <c r="E323" s="66"/>
      <c r="F323" s="66"/>
      <c r="G323" s="63"/>
    </row>
    <row r="324" spans="1:7" s="67" customFormat="1" ht="18.45" customHeight="1">
      <c r="A324" s="60"/>
      <c r="B324" s="61"/>
      <c r="C324" s="62"/>
      <c r="D324" s="60"/>
      <c r="E324" s="66"/>
      <c r="F324" s="66"/>
      <c r="G324" s="63"/>
    </row>
    <row r="325" spans="1:7" s="67" customFormat="1" ht="18.45" customHeight="1">
      <c r="A325" s="60"/>
      <c r="B325" s="61"/>
      <c r="C325" s="62"/>
      <c r="D325" s="60"/>
      <c r="E325" s="66"/>
      <c r="F325" s="66"/>
      <c r="G325" s="63"/>
    </row>
    <row r="326" spans="1:7" s="67" customFormat="1" ht="18.45" customHeight="1">
      <c r="A326" s="60"/>
      <c r="B326" s="61"/>
      <c r="C326" s="62"/>
      <c r="D326" s="60"/>
      <c r="E326" s="66"/>
      <c r="F326" s="66"/>
      <c r="G326" s="63"/>
    </row>
    <row r="327" spans="1:7" s="67" customFormat="1" ht="18.45" customHeight="1">
      <c r="A327" s="60"/>
      <c r="B327" s="61"/>
      <c r="C327" s="62"/>
      <c r="D327" s="60"/>
      <c r="E327" s="66"/>
      <c r="F327" s="66"/>
      <c r="G327" s="63"/>
    </row>
    <row r="328" spans="1:7" s="67" customFormat="1" ht="18.45" customHeight="1">
      <c r="A328" s="60"/>
      <c r="B328" s="61"/>
      <c r="C328" s="62"/>
      <c r="D328" s="60"/>
      <c r="E328" s="66"/>
      <c r="F328" s="66"/>
      <c r="G328" s="63"/>
    </row>
    <row r="329" spans="1:7" s="67" customFormat="1" ht="18.45" customHeight="1">
      <c r="A329" s="60"/>
      <c r="B329" s="61"/>
      <c r="C329" s="62"/>
      <c r="D329" s="60"/>
      <c r="E329" s="66"/>
      <c r="F329" s="66"/>
      <c r="G329" s="63"/>
    </row>
    <row r="330" spans="1:7" s="67" customFormat="1" ht="18.45" customHeight="1">
      <c r="A330" s="60"/>
      <c r="B330" s="61"/>
      <c r="C330" s="62"/>
      <c r="D330" s="60"/>
      <c r="E330" s="66"/>
      <c r="F330" s="66"/>
      <c r="G330" s="63"/>
    </row>
    <row r="331" spans="1:7" s="67" customFormat="1" ht="18.45" customHeight="1">
      <c r="A331" s="60"/>
      <c r="B331" s="61"/>
      <c r="C331" s="62"/>
      <c r="D331" s="60"/>
      <c r="E331" s="66"/>
      <c r="F331" s="66"/>
      <c r="G331" s="63"/>
    </row>
    <row r="332" spans="1:7" s="67" customFormat="1" ht="18.45" customHeight="1">
      <c r="A332" s="60"/>
      <c r="B332" s="61"/>
      <c r="C332" s="62"/>
      <c r="D332" s="60"/>
      <c r="E332" s="66"/>
      <c r="F332" s="66"/>
      <c r="G332" s="63"/>
    </row>
    <row r="333" spans="1:7" s="67" customFormat="1" ht="18.45" customHeight="1">
      <c r="A333" s="60"/>
      <c r="B333" s="61"/>
      <c r="C333" s="62"/>
      <c r="D333" s="60"/>
      <c r="E333" s="66"/>
      <c r="F333" s="66"/>
      <c r="G333" s="63"/>
    </row>
    <row r="334" spans="1:7" s="67" customFormat="1" ht="18.45" customHeight="1">
      <c r="A334" s="60"/>
      <c r="B334" s="61"/>
      <c r="C334" s="62"/>
      <c r="D334" s="60"/>
      <c r="E334" s="66"/>
      <c r="F334" s="66"/>
      <c r="G334" s="63"/>
    </row>
    <row r="335" spans="1:7" s="67" customFormat="1" ht="18.45" customHeight="1">
      <c r="A335" s="60"/>
      <c r="B335" s="61"/>
      <c r="C335" s="62"/>
      <c r="D335" s="60"/>
      <c r="E335" s="66"/>
      <c r="F335" s="66"/>
      <c r="G335" s="63"/>
    </row>
    <row r="336" spans="1:7" s="67" customFormat="1" ht="18.45" customHeight="1">
      <c r="A336" s="60"/>
      <c r="B336" s="61"/>
      <c r="C336" s="62"/>
      <c r="D336" s="60"/>
      <c r="E336" s="66"/>
      <c r="F336" s="66"/>
      <c r="G336" s="63"/>
    </row>
    <row r="337" spans="1:7" s="67" customFormat="1" ht="18.45" customHeight="1">
      <c r="A337" s="60"/>
      <c r="B337" s="61"/>
      <c r="C337" s="62"/>
      <c r="D337" s="60"/>
      <c r="E337" s="66"/>
      <c r="F337" s="66"/>
      <c r="G337" s="63"/>
    </row>
    <row r="338" spans="1:7" s="67" customFormat="1" ht="18.45" customHeight="1">
      <c r="A338" s="60"/>
      <c r="B338" s="61"/>
      <c r="C338" s="62"/>
      <c r="D338" s="60"/>
      <c r="E338" s="66"/>
      <c r="F338" s="66"/>
      <c r="G338" s="63"/>
    </row>
    <row r="339" spans="1:7" s="67" customFormat="1" ht="18.45" customHeight="1">
      <c r="A339" s="60"/>
      <c r="B339" s="61"/>
      <c r="C339" s="62"/>
      <c r="D339" s="60"/>
      <c r="E339" s="66"/>
      <c r="F339" s="66"/>
      <c r="G339" s="63"/>
    </row>
    <row r="340" spans="1:7" s="67" customFormat="1" ht="18.45" customHeight="1">
      <c r="A340" s="60"/>
      <c r="B340" s="61"/>
      <c r="C340" s="62"/>
      <c r="D340" s="60"/>
      <c r="E340" s="66"/>
      <c r="F340" s="66"/>
      <c r="G340" s="63"/>
    </row>
    <row r="341" spans="1:7" s="67" customFormat="1" ht="18.45" customHeight="1">
      <c r="A341" s="60"/>
      <c r="B341" s="61"/>
      <c r="C341" s="62"/>
      <c r="D341" s="60"/>
      <c r="E341" s="66"/>
      <c r="F341" s="66"/>
      <c r="G341" s="63"/>
    </row>
    <row r="342" spans="1:7" s="67" customFormat="1" ht="18.45" customHeight="1">
      <c r="A342" s="60"/>
      <c r="B342" s="61"/>
      <c r="C342" s="62"/>
      <c r="D342" s="60"/>
      <c r="E342" s="66"/>
      <c r="F342" s="66"/>
      <c r="G342" s="63"/>
    </row>
    <row r="343" spans="1:7" s="67" customFormat="1" ht="18.45" customHeight="1">
      <c r="A343" s="60"/>
      <c r="B343" s="61"/>
      <c r="C343" s="62"/>
      <c r="D343" s="60"/>
      <c r="E343" s="66"/>
      <c r="F343" s="66"/>
      <c r="G343" s="63"/>
    </row>
    <row r="344" spans="1:7" s="67" customFormat="1" ht="18.45" customHeight="1">
      <c r="A344" s="60"/>
      <c r="B344" s="61"/>
      <c r="C344" s="62"/>
      <c r="D344" s="60"/>
      <c r="E344" s="66"/>
      <c r="F344" s="66"/>
      <c r="G344" s="63"/>
    </row>
    <row r="345" spans="1:7" s="67" customFormat="1" ht="18.45" customHeight="1">
      <c r="A345" s="60"/>
      <c r="B345" s="61"/>
      <c r="C345" s="62"/>
      <c r="D345" s="60"/>
      <c r="E345" s="66"/>
      <c r="F345" s="66"/>
      <c r="G345" s="63"/>
    </row>
    <row r="346" spans="1:7" s="67" customFormat="1" ht="18.45" customHeight="1">
      <c r="A346" s="60"/>
      <c r="B346" s="61"/>
      <c r="C346" s="62"/>
      <c r="D346" s="60"/>
      <c r="E346" s="66"/>
      <c r="F346" s="66"/>
      <c r="G346" s="63"/>
    </row>
    <row r="347" spans="1:7" s="67" customFormat="1" ht="18.45" customHeight="1">
      <c r="A347" s="60"/>
      <c r="B347" s="61"/>
      <c r="C347" s="62"/>
      <c r="D347" s="60"/>
      <c r="E347" s="66"/>
      <c r="F347" s="66"/>
      <c r="G347" s="63"/>
    </row>
    <row r="348" spans="1:7" s="67" customFormat="1" ht="18.45" customHeight="1">
      <c r="A348" s="60"/>
      <c r="B348" s="61"/>
      <c r="C348" s="62"/>
      <c r="D348" s="60"/>
      <c r="E348" s="66"/>
      <c r="F348" s="66"/>
      <c r="G348" s="63"/>
    </row>
    <row r="349" spans="1:7" s="67" customFormat="1" ht="18.45" customHeight="1">
      <c r="A349" s="60"/>
      <c r="B349" s="61"/>
      <c r="C349" s="62"/>
      <c r="D349" s="60"/>
      <c r="E349" s="66"/>
      <c r="F349" s="66"/>
      <c r="G349" s="63"/>
    </row>
    <row r="350" spans="1:7" s="67" customFormat="1" ht="18.45" customHeight="1">
      <c r="A350" s="60"/>
      <c r="B350" s="61"/>
      <c r="C350" s="62"/>
      <c r="D350" s="60"/>
      <c r="E350" s="66"/>
      <c r="F350" s="66"/>
      <c r="G350" s="63"/>
    </row>
    <row r="351" spans="1:7" s="67" customFormat="1" ht="18.45" customHeight="1">
      <c r="A351" s="60"/>
      <c r="B351" s="61"/>
      <c r="C351" s="62"/>
      <c r="D351" s="60"/>
      <c r="E351" s="66"/>
      <c r="F351" s="66"/>
      <c r="G351" s="63"/>
    </row>
    <row r="352" spans="1:7" s="67" customFormat="1" ht="18.45" customHeight="1">
      <c r="A352" s="60"/>
      <c r="B352" s="61"/>
      <c r="C352" s="62"/>
      <c r="D352" s="60"/>
      <c r="E352" s="66"/>
      <c r="F352" s="66"/>
      <c r="G352" s="63"/>
    </row>
    <row r="353" spans="1:7" s="67" customFormat="1" ht="18.45" customHeight="1">
      <c r="A353" s="60"/>
      <c r="B353" s="61"/>
      <c r="C353" s="62"/>
      <c r="D353" s="60"/>
      <c r="E353" s="66"/>
      <c r="F353" s="66"/>
      <c r="G353" s="63"/>
    </row>
    <row r="354" spans="1:7" s="67" customFormat="1" ht="18.45" customHeight="1">
      <c r="A354" s="60"/>
      <c r="B354" s="61"/>
      <c r="C354" s="62"/>
      <c r="D354" s="60"/>
      <c r="E354" s="66"/>
      <c r="F354" s="66"/>
      <c r="G354" s="63"/>
    </row>
    <row r="355" spans="1:7" s="67" customFormat="1" ht="18.45" customHeight="1">
      <c r="A355" s="60"/>
      <c r="B355" s="61"/>
      <c r="C355" s="62"/>
      <c r="D355" s="60"/>
      <c r="E355" s="66"/>
      <c r="F355" s="66"/>
      <c r="G355" s="63"/>
    </row>
    <row r="356" spans="1:7" s="67" customFormat="1" ht="18.45" customHeight="1">
      <c r="A356" s="60"/>
      <c r="B356" s="61"/>
      <c r="C356" s="62"/>
      <c r="D356" s="60"/>
      <c r="E356" s="66"/>
      <c r="F356" s="66"/>
      <c r="G356" s="63"/>
    </row>
    <row r="357" spans="1:7" s="67" customFormat="1" ht="18.45" customHeight="1">
      <c r="A357" s="60"/>
      <c r="B357" s="61"/>
      <c r="C357" s="62"/>
      <c r="D357" s="60"/>
      <c r="E357" s="66"/>
      <c r="F357" s="66"/>
      <c r="G357" s="63"/>
    </row>
    <row r="358" spans="1:7" s="67" customFormat="1" ht="18.45" customHeight="1">
      <c r="A358" s="60"/>
      <c r="B358" s="61"/>
      <c r="C358" s="62"/>
      <c r="D358" s="60"/>
      <c r="E358" s="66"/>
      <c r="F358" s="66"/>
      <c r="G358" s="63"/>
    </row>
    <row r="359" spans="1:7" s="67" customFormat="1" ht="18.45" customHeight="1">
      <c r="A359" s="60"/>
      <c r="B359" s="61"/>
      <c r="C359" s="62"/>
      <c r="D359" s="60"/>
      <c r="E359" s="66"/>
      <c r="F359" s="66"/>
      <c r="G359" s="63"/>
    </row>
    <row r="360" spans="1:7" s="67" customFormat="1" ht="18.45" customHeight="1">
      <c r="A360" s="60"/>
      <c r="B360" s="61"/>
      <c r="C360" s="62"/>
      <c r="D360" s="60"/>
      <c r="E360" s="66"/>
      <c r="F360" s="66"/>
      <c r="G360" s="63"/>
    </row>
    <row r="361" spans="1:7" s="67" customFormat="1" ht="18.45" customHeight="1">
      <c r="A361" s="60"/>
      <c r="B361" s="61"/>
      <c r="C361" s="62"/>
      <c r="D361" s="60"/>
      <c r="E361" s="66"/>
      <c r="F361" s="66"/>
      <c r="G361" s="63"/>
    </row>
    <row r="362" spans="1:7" s="67" customFormat="1" ht="18.45" customHeight="1">
      <c r="A362" s="60"/>
      <c r="B362" s="61"/>
      <c r="C362" s="62"/>
      <c r="D362" s="60"/>
      <c r="E362" s="66"/>
      <c r="F362" s="66"/>
      <c r="G362" s="63"/>
    </row>
    <row r="363" spans="1:7" s="67" customFormat="1" ht="18.45" customHeight="1">
      <c r="A363" s="60"/>
      <c r="B363" s="61"/>
      <c r="C363" s="62"/>
      <c r="D363" s="60"/>
      <c r="E363" s="66"/>
      <c r="F363" s="66"/>
      <c r="G363" s="63"/>
    </row>
    <row r="364" spans="1:7" s="67" customFormat="1" ht="18.45" customHeight="1">
      <c r="A364" s="60"/>
      <c r="B364" s="61"/>
      <c r="C364" s="62"/>
      <c r="D364" s="60"/>
      <c r="E364" s="66"/>
      <c r="F364" s="66"/>
      <c r="G364" s="63"/>
    </row>
    <row r="365" spans="1:7" s="67" customFormat="1" ht="18.45" customHeight="1">
      <c r="A365" s="60"/>
      <c r="B365" s="61"/>
      <c r="C365" s="62"/>
      <c r="D365" s="60"/>
      <c r="E365" s="66"/>
      <c r="F365" s="66"/>
      <c r="G365" s="63"/>
    </row>
    <row r="366" spans="1:7" s="67" customFormat="1" ht="18.45" customHeight="1">
      <c r="A366" s="60"/>
      <c r="B366" s="61"/>
      <c r="C366" s="62"/>
      <c r="D366" s="60"/>
      <c r="E366" s="66"/>
      <c r="F366" s="66"/>
      <c r="G366" s="63"/>
    </row>
    <row r="367" spans="1:7" s="67" customFormat="1" ht="18.45" customHeight="1">
      <c r="A367" s="60"/>
      <c r="B367" s="61"/>
      <c r="C367" s="62"/>
      <c r="D367" s="60"/>
      <c r="E367" s="66"/>
      <c r="F367" s="66"/>
      <c r="G367" s="63"/>
    </row>
    <row r="368" spans="1:7" s="67" customFormat="1" ht="18.45" customHeight="1">
      <c r="A368" s="60"/>
      <c r="B368" s="61"/>
      <c r="C368" s="62"/>
      <c r="D368" s="60"/>
      <c r="E368" s="66"/>
      <c r="F368" s="66"/>
      <c r="G368" s="63"/>
    </row>
    <row r="369" spans="1:7" s="67" customFormat="1" ht="18.45" customHeight="1">
      <c r="A369" s="60"/>
      <c r="B369" s="61"/>
      <c r="C369" s="62"/>
      <c r="D369" s="60"/>
      <c r="E369" s="66"/>
      <c r="F369" s="66"/>
      <c r="G369" s="63"/>
    </row>
    <row r="370" spans="1:7" s="67" customFormat="1" ht="18.45" customHeight="1">
      <c r="A370" s="60"/>
      <c r="B370" s="61"/>
      <c r="C370" s="62"/>
      <c r="D370" s="60"/>
      <c r="E370" s="66"/>
      <c r="F370" s="66"/>
      <c r="G370" s="63"/>
    </row>
    <row r="371" spans="1:7" s="67" customFormat="1" ht="18.45" customHeight="1">
      <c r="A371" s="60"/>
      <c r="B371" s="61"/>
      <c r="C371" s="62"/>
      <c r="D371" s="60"/>
      <c r="E371" s="66"/>
      <c r="F371" s="66"/>
      <c r="G371" s="63"/>
    </row>
    <row r="372" spans="1:7" s="67" customFormat="1" ht="18.45" customHeight="1">
      <c r="A372" s="60"/>
      <c r="B372" s="61"/>
      <c r="C372" s="62"/>
      <c r="D372" s="60"/>
      <c r="E372" s="66"/>
      <c r="F372" s="66"/>
      <c r="G372" s="63"/>
    </row>
    <row r="373" spans="1:7" s="67" customFormat="1" ht="18.45" customHeight="1">
      <c r="A373" s="60"/>
      <c r="B373" s="61"/>
      <c r="C373" s="62"/>
      <c r="D373" s="60"/>
      <c r="E373" s="66"/>
      <c r="F373" s="66"/>
      <c r="G373" s="63"/>
    </row>
    <row r="374" spans="1:7" s="67" customFormat="1" ht="18.45" customHeight="1">
      <c r="A374" s="60"/>
      <c r="B374" s="61"/>
      <c r="C374" s="62"/>
      <c r="D374" s="60"/>
      <c r="E374" s="66"/>
      <c r="F374" s="66"/>
      <c r="G374" s="63"/>
    </row>
    <row r="375" spans="1:7" s="67" customFormat="1" ht="18.45" customHeight="1">
      <c r="A375" s="60"/>
      <c r="B375" s="61"/>
      <c r="C375" s="62"/>
      <c r="D375" s="60"/>
      <c r="E375" s="66"/>
      <c r="F375" s="66"/>
      <c r="G375" s="63"/>
    </row>
    <row r="376" spans="1:7" s="67" customFormat="1" ht="18.45" customHeight="1">
      <c r="A376" s="60"/>
      <c r="B376" s="61"/>
      <c r="C376" s="62"/>
      <c r="D376" s="60"/>
      <c r="E376" s="66"/>
      <c r="F376" s="66"/>
      <c r="G376" s="63"/>
    </row>
    <row r="377" spans="1:7" s="67" customFormat="1" ht="18.45" customHeight="1">
      <c r="A377" s="60"/>
      <c r="B377" s="61"/>
      <c r="C377" s="62"/>
      <c r="D377" s="60"/>
      <c r="E377" s="66"/>
      <c r="F377" s="66"/>
      <c r="G377" s="63"/>
    </row>
    <row r="378" spans="1:7" s="67" customFormat="1" ht="18.45" customHeight="1">
      <c r="A378" s="60"/>
      <c r="B378" s="61"/>
      <c r="C378" s="62"/>
      <c r="D378" s="60"/>
      <c r="E378" s="66"/>
      <c r="F378" s="66"/>
      <c r="G378" s="63"/>
    </row>
    <row r="379" spans="1:7" s="67" customFormat="1" ht="18.45" customHeight="1">
      <c r="A379" s="60"/>
      <c r="B379" s="61"/>
      <c r="C379" s="62"/>
      <c r="D379" s="60"/>
      <c r="E379" s="66"/>
      <c r="F379" s="66"/>
      <c r="G379" s="63"/>
    </row>
    <row r="380" spans="1:7" s="67" customFormat="1" ht="18.45" customHeight="1">
      <c r="A380" s="60"/>
      <c r="B380" s="61"/>
      <c r="C380" s="62"/>
      <c r="D380" s="60"/>
      <c r="E380" s="66"/>
      <c r="F380" s="66"/>
      <c r="G380" s="63"/>
    </row>
    <row r="381" spans="1:7" s="67" customFormat="1" ht="18.45" customHeight="1">
      <c r="A381" s="60"/>
      <c r="B381" s="61"/>
      <c r="C381" s="62"/>
      <c r="D381" s="60"/>
      <c r="E381" s="66"/>
      <c r="F381" s="66"/>
      <c r="G381" s="63"/>
    </row>
    <row r="382" spans="1:7" s="67" customFormat="1" ht="18.45" customHeight="1">
      <c r="A382" s="60"/>
      <c r="B382" s="61"/>
      <c r="C382" s="62"/>
      <c r="D382" s="60"/>
      <c r="E382" s="66"/>
      <c r="F382" s="66"/>
      <c r="G382" s="63"/>
    </row>
    <row r="383" spans="1:7" s="67" customFormat="1" ht="18.45" customHeight="1">
      <c r="A383" s="60"/>
      <c r="B383" s="61"/>
      <c r="C383" s="62"/>
      <c r="D383" s="60"/>
      <c r="E383" s="66"/>
      <c r="F383" s="66"/>
      <c r="G383" s="63"/>
    </row>
    <row r="384" spans="1:7" s="67" customFormat="1" ht="18.45" customHeight="1">
      <c r="A384" s="60"/>
      <c r="B384" s="61"/>
      <c r="C384" s="62"/>
      <c r="D384" s="60"/>
      <c r="E384" s="66"/>
      <c r="F384" s="66"/>
      <c r="G384" s="63"/>
    </row>
    <row r="385" spans="1:7" s="67" customFormat="1" ht="18.45" customHeight="1">
      <c r="A385" s="60"/>
      <c r="B385" s="61"/>
      <c r="C385" s="62"/>
      <c r="D385" s="60"/>
      <c r="E385" s="66"/>
      <c r="F385" s="66"/>
      <c r="G385" s="63"/>
    </row>
    <row r="386" spans="1:7" s="67" customFormat="1" ht="18.45" customHeight="1">
      <c r="A386" s="60"/>
      <c r="B386" s="61"/>
      <c r="C386" s="62"/>
      <c r="D386" s="60"/>
      <c r="E386" s="66"/>
      <c r="F386" s="66"/>
      <c r="G386" s="63"/>
    </row>
    <row r="387" spans="1:7" s="67" customFormat="1" ht="18.45" customHeight="1">
      <c r="A387" s="60"/>
      <c r="B387" s="61"/>
      <c r="C387" s="62"/>
      <c r="D387" s="60"/>
      <c r="E387" s="66"/>
      <c r="F387" s="66"/>
      <c r="G387" s="63"/>
    </row>
    <row r="388" spans="1:7" s="67" customFormat="1" ht="18.45" customHeight="1">
      <c r="A388" s="60"/>
      <c r="B388" s="61"/>
      <c r="C388" s="62"/>
      <c r="D388" s="60"/>
      <c r="E388" s="66"/>
      <c r="F388" s="66"/>
      <c r="G388" s="63"/>
    </row>
    <row r="389" spans="1:7" s="67" customFormat="1" ht="18.45" customHeight="1">
      <c r="A389" s="60"/>
      <c r="B389" s="61"/>
      <c r="C389" s="62"/>
      <c r="D389" s="60"/>
      <c r="E389" s="66"/>
      <c r="F389" s="66"/>
      <c r="G389" s="63"/>
    </row>
    <row r="390" spans="1:7" s="67" customFormat="1" ht="18.45" customHeight="1">
      <c r="A390" s="60"/>
      <c r="B390" s="61"/>
      <c r="C390" s="62"/>
      <c r="D390" s="60"/>
      <c r="E390" s="66"/>
      <c r="F390" s="66"/>
      <c r="G390" s="63"/>
    </row>
    <row r="391" spans="1:7" s="67" customFormat="1" ht="18.45" customHeight="1">
      <c r="A391" s="60"/>
      <c r="B391" s="61"/>
      <c r="C391" s="62"/>
      <c r="D391" s="60"/>
      <c r="E391" s="66"/>
      <c r="F391" s="66"/>
      <c r="G391" s="63"/>
    </row>
    <row r="392" spans="1:7" s="67" customFormat="1" ht="18.45" customHeight="1">
      <c r="A392" s="60"/>
      <c r="B392" s="61"/>
      <c r="C392" s="62"/>
      <c r="D392" s="60"/>
      <c r="E392" s="66"/>
      <c r="F392" s="66"/>
      <c r="G392" s="63"/>
    </row>
    <row r="393" spans="1:7" s="67" customFormat="1" ht="18.45" customHeight="1">
      <c r="A393" s="60"/>
      <c r="B393" s="61"/>
      <c r="C393" s="62"/>
      <c r="D393" s="60"/>
      <c r="E393" s="66"/>
      <c r="F393" s="66"/>
      <c r="G393" s="63"/>
    </row>
    <row r="394" spans="1:7" s="67" customFormat="1" ht="18.45" customHeight="1">
      <c r="A394" s="60"/>
      <c r="B394" s="61"/>
      <c r="C394" s="62"/>
      <c r="D394" s="60"/>
      <c r="E394" s="66"/>
      <c r="F394" s="66"/>
      <c r="G394" s="63"/>
    </row>
    <row r="395" spans="1:7" s="67" customFormat="1" ht="18.45" customHeight="1">
      <c r="A395" s="60"/>
      <c r="B395" s="61"/>
      <c r="C395" s="62"/>
      <c r="D395" s="60"/>
      <c r="E395" s="66"/>
      <c r="F395" s="66"/>
      <c r="G395" s="63"/>
    </row>
    <row r="396" spans="1:7" s="67" customFormat="1" ht="18.45" customHeight="1">
      <c r="A396" s="60"/>
      <c r="B396" s="61"/>
      <c r="C396" s="62"/>
      <c r="D396" s="60"/>
      <c r="E396" s="66"/>
      <c r="F396" s="66"/>
      <c r="G396" s="63"/>
    </row>
    <row r="397" spans="1:7" s="67" customFormat="1" ht="18.45" customHeight="1">
      <c r="A397" s="60"/>
      <c r="B397" s="61"/>
      <c r="C397" s="62"/>
      <c r="D397" s="60"/>
      <c r="E397" s="66"/>
      <c r="F397" s="66"/>
      <c r="G397" s="63"/>
    </row>
    <row r="398" spans="1:7" s="67" customFormat="1" ht="18.45" customHeight="1">
      <c r="A398" s="60"/>
      <c r="B398" s="61"/>
      <c r="C398" s="62"/>
      <c r="D398" s="60"/>
      <c r="E398" s="66"/>
      <c r="F398" s="66"/>
      <c r="G398" s="63"/>
    </row>
    <row r="399" spans="1:7" s="67" customFormat="1" ht="18.45" customHeight="1">
      <c r="A399" s="60"/>
      <c r="B399" s="61"/>
      <c r="C399" s="62"/>
      <c r="D399" s="60"/>
      <c r="E399" s="66"/>
      <c r="F399" s="66"/>
      <c r="G399" s="63"/>
    </row>
    <row r="400" spans="1:7" s="67" customFormat="1" ht="18.45" customHeight="1">
      <c r="A400" s="60"/>
      <c r="B400" s="61"/>
      <c r="C400" s="62"/>
      <c r="D400" s="60"/>
      <c r="E400" s="66"/>
      <c r="F400" s="66"/>
      <c r="G400" s="63"/>
    </row>
    <row r="401" spans="1:7" s="67" customFormat="1" ht="18.45" customHeight="1">
      <c r="A401" s="60"/>
      <c r="B401" s="61"/>
      <c r="C401" s="62"/>
      <c r="D401" s="60"/>
      <c r="E401" s="66"/>
      <c r="F401" s="66"/>
      <c r="G401" s="63"/>
    </row>
    <row r="402" spans="1:7" s="67" customFormat="1" ht="18.45" customHeight="1">
      <c r="A402" s="60"/>
      <c r="B402" s="61"/>
      <c r="C402" s="62"/>
      <c r="D402" s="60"/>
      <c r="E402" s="66"/>
      <c r="F402" s="66"/>
      <c r="G402" s="63"/>
    </row>
    <row r="403" spans="1:7" s="67" customFormat="1" ht="18.45" customHeight="1">
      <c r="A403" s="60"/>
      <c r="B403" s="61"/>
      <c r="C403" s="62"/>
      <c r="D403" s="60"/>
      <c r="E403" s="66"/>
      <c r="F403" s="66"/>
      <c r="G403" s="63"/>
    </row>
    <row r="404" spans="1:7" s="67" customFormat="1" ht="18.45" customHeight="1">
      <c r="A404" s="60"/>
      <c r="B404" s="61"/>
      <c r="C404" s="62"/>
      <c r="D404" s="60"/>
      <c r="E404" s="66"/>
      <c r="F404" s="66"/>
      <c r="G404" s="63"/>
    </row>
    <row r="405" spans="1:7" s="67" customFormat="1" ht="18.45" customHeight="1">
      <c r="A405" s="60"/>
      <c r="B405" s="61"/>
      <c r="C405" s="62"/>
      <c r="D405" s="60"/>
      <c r="E405" s="66"/>
      <c r="F405" s="66"/>
      <c r="G405" s="63"/>
    </row>
    <row r="406" spans="1:7" s="67" customFormat="1" ht="18.45" customHeight="1">
      <c r="A406" s="60"/>
      <c r="B406" s="61"/>
      <c r="C406" s="62"/>
      <c r="D406" s="60"/>
      <c r="E406" s="66"/>
      <c r="F406" s="66"/>
      <c r="G406" s="63"/>
    </row>
    <row r="407" spans="1:7" s="67" customFormat="1" ht="18.45" customHeight="1">
      <c r="A407" s="60"/>
      <c r="B407" s="61"/>
      <c r="C407" s="62"/>
      <c r="D407" s="60"/>
      <c r="E407" s="66"/>
      <c r="F407" s="66"/>
      <c r="G407" s="63"/>
    </row>
    <row r="408" spans="1:7" s="67" customFormat="1" ht="18.45" customHeight="1">
      <c r="A408" s="60"/>
      <c r="B408" s="61"/>
      <c r="C408" s="62"/>
      <c r="D408" s="60"/>
      <c r="E408" s="66"/>
      <c r="F408" s="66"/>
      <c r="G408" s="63"/>
    </row>
    <row r="409" spans="1:7" s="67" customFormat="1" ht="18.45" customHeight="1">
      <c r="A409" s="60"/>
      <c r="B409" s="61"/>
      <c r="C409" s="62"/>
      <c r="D409" s="60"/>
      <c r="E409" s="66"/>
      <c r="F409" s="66"/>
      <c r="G409" s="63"/>
    </row>
    <row r="410" spans="1:7" s="67" customFormat="1" ht="18.45" customHeight="1">
      <c r="A410" s="60"/>
      <c r="B410" s="61"/>
      <c r="C410" s="62"/>
      <c r="D410" s="60"/>
      <c r="E410" s="66"/>
      <c r="F410" s="66"/>
      <c r="G410" s="63"/>
    </row>
    <row r="411" spans="1:7" s="67" customFormat="1" ht="18.45" customHeight="1">
      <c r="A411" s="60"/>
      <c r="B411" s="61"/>
      <c r="C411" s="62"/>
      <c r="D411" s="60"/>
      <c r="E411" s="66"/>
      <c r="F411" s="66"/>
      <c r="G411" s="63"/>
    </row>
    <row r="412" spans="1:7" s="67" customFormat="1" ht="18.45" customHeight="1">
      <c r="A412" s="60"/>
      <c r="B412" s="61"/>
      <c r="C412" s="62"/>
      <c r="D412" s="60"/>
      <c r="E412" s="66"/>
      <c r="F412" s="66"/>
      <c r="G412" s="63"/>
    </row>
    <row r="413" spans="1:7" s="67" customFormat="1" ht="18.45" customHeight="1">
      <c r="A413" s="60"/>
      <c r="B413" s="61"/>
      <c r="C413" s="62"/>
      <c r="D413" s="60"/>
      <c r="E413" s="66"/>
      <c r="F413" s="66"/>
      <c r="G413" s="63"/>
    </row>
    <row r="414" spans="1:7" s="67" customFormat="1" ht="18.45" customHeight="1">
      <c r="A414" s="60"/>
      <c r="B414" s="61"/>
      <c r="C414" s="62"/>
      <c r="D414" s="60"/>
      <c r="E414" s="66"/>
      <c r="F414" s="66"/>
      <c r="G414" s="63"/>
    </row>
    <row r="415" spans="1:7" s="67" customFormat="1" ht="18.45" customHeight="1">
      <c r="A415" s="60"/>
      <c r="B415" s="61"/>
      <c r="C415" s="62"/>
      <c r="D415" s="60"/>
      <c r="E415" s="66"/>
      <c r="F415" s="66"/>
      <c r="G415" s="63"/>
    </row>
    <row r="416" spans="1:7" s="67" customFormat="1" ht="18.45" customHeight="1">
      <c r="A416" s="60"/>
      <c r="B416" s="61"/>
      <c r="C416" s="62"/>
      <c r="D416" s="60"/>
      <c r="E416" s="66"/>
      <c r="F416" s="66"/>
      <c r="G416" s="63"/>
    </row>
    <row r="417" spans="1:7" s="67" customFormat="1" ht="18.45" customHeight="1">
      <c r="A417" s="60"/>
      <c r="B417" s="61"/>
      <c r="C417" s="62"/>
      <c r="D417" s="60"/>
      <c r="E417" s="66"/>
      <c r="F417" s="66"/>
      <c r="G417" s="63"/>
    </row>
    <row r="418" spans="1:7" s="67" customFormat="1" ht="18.45" customHeight="1">
      <c r="A418" s="60"/>
      <c r="B418" s="61"/>
      <c r="C418" s="62"/>
      <c r="D418" s="60"/>
      <c r="E418" s="66"/>
      <c r="F418" s="66"/>
      <c r="G418" s="63"/>
    </row>
    <row r="419" spans="1:7" s="67" customFormat="1" ht="18.45" customHeight="1">
      <c r="A419" s="60"/>
      <c r="B419" s="61"/>
      <c r="C419" s="62"/>
      <c r="D419" s="60"/>
      <c r="E419" s="66"/>
      <c r="F419" s="66"/>
      <c r="G419" s="63"/>
    </row>
    <row r="420" spans="1:7" s="67" customFormat="1" ht="18.45" customHeight="1">
      <c r="A420" s="60"/>
      <c r="B420" s="61"/>
      <c r="C420" s="62"/>
      <c r="D420" s="60"/>
      <c r="E420" s="66"/>
      <c r="F420" s="66"/>
      <c r="G420" s="63"/>
    </row>
    <row r="421" spans="1:7" s="67" customFormat="1" ht="18.45" customHeight="1">
      <c r="A421" s="60"/>
      <c r="B421" s="61"/>
      <c r="C421" s="62"/>
      <c r="D421" s="60"/>
      <c r="E421" s="66"/>
      <c r="F421" s="66"/>
      <c r="G421" s="63"/>
    </row>
    <row r="422" spans="1:7" s="67" customFormat="1" ht="18.45" customHeight="1">
      <c r="A422" s="60"/>
      <c r="B422" s="61"/>
      <c r="C422" s="62"/>
      <c r="D422" s="60"/>
      <c r="E422" s="66"/>
      <c r="F422" s="66"/>
      <c r="G422" s="63"/>
    </row>
    <row r="423" spans="1:7" s="67" customFormat="1" ht="18.45" customHeight="1">
      <c r="A423" s="60"/>
      <c r="B423" s="61"/>
      <c r="C423" s="62"/>
      <c r="D423" s="60"/>
      <c r="E423" s="66"/>
      <c r="F423" s="66"/>
      <c r="G423" s="63"/>
    </row>
    <row r="424" spans="1:7" s="67" customFormat="1" ht="18.45" customHeight="1">
      <c r="A424" s="60"/>
      <c r="B424" s="61"/>
      <c r="C424" s="62"/>
      <c r="D424" s="60"/>
      <c r="E424" s="66"/>
      <c r="F424" s="66"/>
      <c r="G424" s="63"/>
    </row>
    <row r="425" spans="1:7" s="67" customFormat="1" ht="18.45" customHeight="1">
      <c r="A425" s="60"/>
      <c r="B425" s="61"/>
      <c r="C425" s="62"/>
      <c r="D425" s="60"/>
      <c r="E425" s="66"/>
      <c r="F425" s="66"/>
      <c r="G425" s="63"/>
    </row>
    <row r="426" spans="1:7" s="67" customFormat="1" ht="18.45" customHeight="1">
      <c r="A426" s="60"/>
      <c r="B426" s="61"/>
      <c r="C426" s="62"/>
      <c r="D426" s="60"/>
      <c r="E426" s="66"/>
      <c r="F426" s="66"/>
      <c r="G426" s="63"/>
    </row>
    <row r="427" spans="1:7" s="67" customFormat="1" ht="18.45" customHeight="1">
      <c r="A427" s="60"/>
      <c r="B427" s="61"/>
      <c r="C427" s="62"/>
      <c r="D427" s="60"/>
      <c r="E427" s="66"/>
      <c r="F427" s="66"/>
      <c r="G427" s="63"/>
    </row>
    <row r="428" spans="1:7" s="67" customFormat="1" ht="18.45" customHeight="1">
      <c r="A428" s="60"/>
      <c r="B428" s="61"/>
      <c r="C428" s="62"/>
      <c r="D428" s="60"/>
      <c r="E428" s="66"/>
      <c r="F428" s="66"/>
      <c r="G428" s="63"/>
    </row>
    <row r="429" spans="1:7" s="67" customFormat="1" ht="18.45" customHeight="1">
      <c r="A429" s="60"/>
      <c r="B429" s="61"/>
      <c r="C429" s="62"/>
      <c r="D429" s="60"/>
      <c r="E429" s="66"/>
      <c r="F429" s="66"/>
      <c r="G429" s="63"/>
    </row>
    <row r="430" spans="1:7" s="67" customFormat="1" ht="18.45" customHeight="1">
      <c r="A430" s="60"/>
      <c r="B430" s="61"/>
      <c r="C430" s="62"/>
      <c r="D430" s="60"/>
      <c r="E430" s="66"/>
      <c r="F430" s="66"/>
      <c r="G430" s="63"/>
    </row>
    <row r="431" spans="1:7" s="67" customFormat="1" ht="18.45" customHeight="1">
      <c r="A431" s="60"/>
      <c r="B431" s="61"/>
      <c r="C431" s="62"/>
      <c r="D431" s="60"/>
      <c r="E431" s="66"/>
      <c r="F431" s="66"/>
      <c r="G431" s="63"/>
    </row>
    <row r="432" spans="1:7" s="67" customFormat="1" ht="18.45" customHeight="1">
      <c r="A432" s="60"/>
      <c r="B432" s="61"/>
      <c r="C432" s="62"/>
      <c r="D432" s="60"/>
      <c r="E432" s="66"/>
      <c r="F432" s="66"/>
      <c r="G432" s="63"/>
    </row>
    <row r="433" spans="1:7" s="67" customFormat="1" ht="18.45" customHeight="1">
      <c r="A433" s="60"/>
      <c r="B433" s="61"/>
      <c r="C433" s="62"/>
      <c r="D433" s="60"/>
      <c r="E433" s="66"/>
      <c r="F433" s="66"/>
      <c r="G433" s="63"/>
    </row>
    <row r="434" spans="1:7" s="67" customFormat="1" ht="18.45" customHeight="1">
      <c r="A434" s="60"/>
      <c r="B434" s="61"/>
      <c r="C434" s="62"/>
      <c r="D434" s="60"/>
      <c r="E434" s="66"/>
      <c r="F434" s="66"/>
      <c r="G434" s="63"/>
    </row>
    <row r="435" spans="1:7" s="67" customFormat="1" ht="18.45" customHeight="1">
      <c r="A435" s="60"/>
      <c r="B435" s="61"/>
      <c r="C435" s="62"/>
      <c r="D435" s="60"/>
      <c r="E435" s="66"/>
      <c r="F435" s="66"/>
      <c r="G435" s="63"/>
    </row>
    <row r="436" spans="1:7" s="67" customFormat="1" ht="18.45" customHeight="1">
      <c r="A436" s="60"/>
      <c r="B436" s="61"/>
      <c r="C436" s="62"/>
      <c r="D436" s="60"/>
      <c r="E436" s="66"/>
      <c r="F436" s="66"/>
      <c r="G436" s="63"/>
    </row>
    <row r="437" spans="1:7" s="67" customFormat="1" ht="18.45" customHeight="1">
      <c r="A437" s="60"/>
      <c r="B437" s="61"/>
      <c r="C437" s="62"/>
      <c r="D437" s="60"/>
      <c r="E437" s="66"/>
      <c r="F437" s="66"/>
      <c r="G437" s="63"/>
    </row>
    <row r="438" spans="1:7" s="67" customFormat="1" ht="18.45" customHeight="1">
      <c r="A438" s="60"/>
      <c r="B438" s="61"/>
      <c r="C438" s="62"/>
      <c r="D438" s="60"/>
      <c r="E438" s="66"/>
      <c r="F438" s="66"/>
      <c r="G438" s="63"/>
    </row>
    <row r="439" spans="1:7" s="67" customFormat="1" ht="18.45" customHeight="1">
      <c r="A439" s="60"/>
      <c r="B439" s="61"/>
      <c r="C439" s="62"/>
      <c r="D439" s="60"/>
      <c r="E439" s="66"/>
      <c r="F439" s="66"/>
      <c r="G439" s="63"/>
    </row>
    <row r="440" spans="1:7" s="67" customFormat="1" ht="18.45" customHeight="1">
      <c r="A440" s="60"/>
      <c r="B440" s="61"/>
      <c r="C440" s="62"/>
      <c r="D440" s="60"/>
      <c r="E440" s="66"/>
      <c r="F440" s="66"/>
      <c r="G440" s="63"/>
    </row>
    <row r="441" spans="1:7" s="67" customFormat="1" ht="18.45" customHeight="1">
      <c r="A441" s="60"/>
      <c r="B441" s="61"/>
      <c r="C441" s="62"/>
      <c r="D441" s="60"/>
      <c r="E441" s="66"/>
      <c r="F441" s="66"/>
      <c r="G441" s="63"/>
    </row>
    <row r="442" spans="1:7" s="67" customFormat="1" ht="18.45" customHeight="1">
      <c r="A442" s="60"/>
      <c r="B442" s="61"/>
      <c r="C442" s="62"/>
      <c r="D442" s="60"/>
      <c r="E442" s="66"/>
      <c r="F442" s="66"/>
      <c r="G442" s="63"/>
    </row>
    <row r="443" spans="1:7" s="67" customFormat="1" ht="18.45" customHeight="1">
      <c r="A443" s="60"/>
      <c r="B443" s="61"/>
      <c r="C443" s="62"/>
      <c r="D443" s="60"/>
      <c r="E443" s="66"/>
      <c r="F443" s="66"/>
      <c r="G443" s="63"/>
    </row>
    <row r="444" spans="1:7" s="67" customFormat="1" ht="18.45" customHeight="1">
      <c r="A444" s="68"/>
      <c r="B444" s="69"/>
      <c r="C444" s="62"/>
      <c r="D444" s="68"/>
      <c r="E444" s="66"/>
      <c r="F444" s="66"/>
      <c r="G444" s="63"/>
    </row>
    <row r="445" spans="1:7" ht="18.45" customHeight="1">
      <c r="A445" s="68"/>
    </row>
    <row r="446" spans="1:7" ht="18.45" customHeight="1">
      <c r="A446" s="68"/>
    </row>
    <row r="447" spans="1:7" ht="18.45" customHeight="1">
      <c r="A447" s="68"/>
    </row>
    <row r="448" spans="1:7" ht="18.45" customHeight="1">
      <c r="A448" s="68"/>
    </row>
    <row r="449" spans="1:1" ht="18.45" customHeight="1">
      <c r="A449" s="68"/>
    </row>
    <row r="450" spans="1:1" ht="18.45" customHeight="1">
      <c r="A450" s="68"/>
    </row>
    <row r="451" spans="1:1" ht="18.45" customHeight="1">
      <c r="A451" s="68"/>
    </row>
    <row r="452" spans="1:1" ht="18.45" customHeight="1">
      <c r="A452" s="68"/>
    </row>
    <row r="453" spans="1:1" ht="18.45" customHeight="1">
      <c r="A453" s="68"/>
    </row>
    <row r="454" spans="1:1" ht="18.45" customHeight="1">
      <c r="A454" s="68"/>
    </row>
    <row r="455" spans="1:1" ht="18.45" customHeight="1">
      <c r="A455" s="68"/>
    </row>
    <row r="456" spans="1:1" ht="18.45" customHeight="1">
      <c r="A456" s="68"/>
    </row>
    <row r="457" spans="1:1" ht="18.45" customHeight="1">
      <c r="A457" s="68"/>
    </row>
    <row r="458" spans="1:1" ht="18.45" customHeight="1">
      <c r="A458" s="68"/>
    </row>
    <row r="459" spans="1:1" ht="18.45" customHeight="1">
      <c r="A459" s="68"/>
    </row>
  </sheetData>
  <mergeCells count="32">
    <mergeCell ref="A259:A282"/>
    <mergeCell ref="A283:A290"/>
    <mergeCell ref="A291:A294"/>
    <mergeCell ref="A216:A229"/>
    <mergeCell ref="A230:A233"/>
    <mergeCell ref="A234:A239"/>
    <mergeCell ref="A240:A241"/>
    <mergeCell ref="A242:A252"/>
    <mergeCell ref="A253:A258"/>
    <mergeCell ref="A137:A144"/>
    <mergeCell ref="A145:A170"/>
    <mergeCell ref="A171:A184"/>
    <mergeCell ref="A185:A192"/>
    <mergeCell ref="A193:A203"/>
    <mergeCell ref="A204:A215"/>
    <mergeCell ref="A101:A110"/>
    <mergeCell ref="A111:A113"/>
    <mergeCell ref="A114:A116"/>
    <mergeCell ref="A117:A118"/>
    <mergeCell ref="A119:A120"/>
    <mergeCell ref="A122:A136"/>
    <mergeCell ref="A26:A30"/>
    <mergeCell ref="A31:A46"/>
    <mergeCell ref="A47:A59"/>
    <mergeCell ref="A60:A74"/>
    <mergeCell ref="A75:A91"/>
    <mergeCell ref="A92:A100"/>
    <mergeCell ref="A1:C1"/>
    <mergeCell ref="E1:G1"/>
    <mergeCell ref="H1:H2"/>
    <mergeCell ref="I1:I2"/>
    <mergeCell ref="A3:A25"/>
  </mergeCells>
  <phoneticPr fontId="6" type="noConversion"/>
  <pageMargins left="0.35433070866141736" right="0" top="0.6692913385826772" bottom="0.53" header="0.47244094488188981" footer="0.31496062992125984"/>
  <pageSetup paperSize="9" scale="79" orientation="landscape" r:id="rId1"/>
  <headerFooter alignWithMargins="0">
    <oddHeader>&amp;C주 간 산 업 물 가 시 세 표</oddHeader>
    <oddFooter>&amp;CPage &amp;P</oddFooter>
  </headerFooter>
  <rowBreaks count="6" manualBreakCount="6">
    <brk id="43" max="16383" man="1"/>
    <brk id="85" max="16383" man="1"/>
    <brk id="127" max="16383" man="1"/>
    <brk id="169" max="16383" man="1"/>
    <brk id="211" max="16383" man="1"/>
    <brk id="252" max="16383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62B60-BEC1-4642-ABD8-3742674438B1}">
  <dimension ref="A1:N458"/>
  <sheetViews>
    <sheetView zoomScale="115" zoomScaleNormal="115" zoomScaleSheetLayoutView="100" workbookViewId="0">
      <pane ySplit="2" topLeftCell="A3" activePane="bottomLeft" state="frozen"/>
      <selection activeCell="A216" sqref="A216:XFD295"/>
      <selection pane="bottomLeft" activeCell="A216" sqref="A216:XFD295"/>
    </sheetView>
  </sheetViews>
  <sheetFormatPr defaultColWidth="8.19921875" defaultRowHeight="18.45" customHeight="1"/>
  <cols>
    <col min="1" max="1" width="15.69921875" style="70" customWidth="1"/>
    <col min="2" max="2" width="26.69921875" style="69" customWidth="1"/>
    <col min="3" max="3" width="56.3984375" style="62" customWidth="1"/>
    <col min="4" max="4" width="5.796875" style="68" customWidth="1"/>
    <col min="5" max="5" width="15.796875" style="66" customWidth="1"/>
    <col min="6" max="6" width="17.59765625" style="66" customWidth="1"/>
    <col min="7" max="7" width="9" style="63" customWidth="1"/>
    <col min="8" max="8" width="10" style="73" hidden="1" customWidth="1"/>
    <col min="9" max="9" width="8.19921875" style="73" hidden="1" customWidth="1"/>
    <col min="10" max="10" width="8.19921875" style="73" customWidth="1"/>
    <col min="11" max="252" width="8.19921875" style="73"/>
    <col min="253" max="253" width="15.69921875" style="73" customWidth="1"/>
    <col min="254" max="254" width="26.69921875" style="73" customWidth="1"/>
    <col min="255" max="255" width="56.3984375" style="73" customWidth="1"/>
    <col min="256" max="256" width="0" style="73" hidden="1" customWidth="1"/>
    <col min="257" max="257" width="8.19921875" style="73"/>
    <col min="258" max="258" width="5.796875" style="73" customWidth="1"/>
    <col min="259" max="259" width="15.296875" style="73" customWidth="1"/>
    <col min="260" max="260" width="4.09765625" style="73" customWidth="1"/>
    <col min="261" max="261" width="15.796875" style="73" customWidth="1"/>
    <col min="262" max="262" width="17.59765625" style="73" customWidth="1"/>
    <col min="263" max="263" width="9" style="73" customWidth="1"/>
    <col min="264" max="265" width="0" style="73" hidden="1" customWidth="1"/>
    <col min="266" max="508" width="8.19921875" style="73"/>
    <col min="509" max="509" width="15.69921875" style="73" customWidth="1"/>
    <col min="510" max="510" width="26.69921875" style="73" customWidth="1"/>
    <col min="511" max="511" width="56.3984375" style="73" customWidth="1"/>
    <col min="512" max="512" width="0" style="73" hidden="1" customWidth="1"/>
    <col min="513" max="513" width="8.19921875" style="73"/>
    <col min="514" max="514" width="5.796875" style="73" customWidth="1"/>
    <col min="515" max="515" width="15.296875" style="73" customWidth="1"/>
    <col min="516" max="516" width="4.09765625" style="73" customWidth="1"/>
    <col min="517" max="517" width="15.796875" style="73" customWidth="1"/>
    <col min="518" max="518" width="17.59765625" style="73" customWidth="1"/>
    <col min="519" max="519" width="9" style="73" customWidth="1"/>
    <col min="520" max="521" width="0" style="73" hidden="1" customWidth="1"/>
    <col min="522" max="764" width="8.19921875" style="73"/>
    <col min="765" max="765" width="15.69921875" style="73" customWidth="1"/>
    <col min="766" max="766" width="26.69921875" style="73" customWidth="1"/>
    <col min="767" max="767" width="56.3984375" style="73" customWidth="1"/>
    <col min="768" max="768" width="0" style="73" hidden="1" customWidth="1"/>
    <col min="769" max="769" width="8.19921875" style="73"/>
    <col min="770" max="770" width="5.796875" style="73" customWidth="1"/>
    <col min="771" max="771" width="15.296875" style="73" customWidth="1"/>
    <col min="772" max="772" width="4.09765625" style="73" customWidth="1"/>
    <col min="773" max="773" width="15.796875" style="73" customWidth="1"/>
    <col min="774" max="774" width="17.59765625" style="73" customWidth="1"/>
    <col min="775" max="775" width="9" style="73" customWidth="1"/>
    <col min="776" max="777" width="0" style="73" hidden="1" customWidth="1"/>
    <col min="778" max="1020" width="8.19921875" style="73"/>
    <col min="1021" max="1021" width="15.69921875" style="73" customWidth="1"/>
    <col min="1022" max="1022" width="26.69921875" style="73" customWidth="1"/>
    <col min="1023" max="1023" width="56.3984375" style="73" customWidth="1"/>
    <col min="1024" max="1024" width="0" style="73" hidden="1" customWidth="1"/>
    <col min="1025" max="1025" width="8.19921875" style="73"/>
    <col min="1026" max="1026" width="5.796875" style="73" customWidth="1"/>
    <col min="1027" max="1027" width="15.296875" style="73" customWidth="1"/>
    <col min="1028" max="1028" width="4.09765625" style="73" customWidth="1"/>
    <col min="1029" max="1029" width="15.796875" style="73" customWidth="1"/>
    <col min="1030" max="1030" width="17.59765625" style="73" customWidth="1"/>
    <col min="1031" max="1031" width="9" style="73" customWidth="1"/>
    <col min="1032" max="1033" width="0" style="73" hidden="1" customWidth="1"/>
    <col min="1034" max="1276" width="8.19921875" style="73"/>
    <col min="1277" max="1277" width="15.69921875" style="73" customWidth="1"/>
    <col min="1278" max="1278" width="26.69921875" style="73" customWidth="1"/>
    <col min="1279" max="1279" width="56.3984375" style="73" customWidth="1"/>
    <col min="1280" max="1280" width="0" style="73" hidden="1" customWidth="1"/>
    <col min="1281" max="1281" width="8.19921875" style="73"/>
    <col min="1282" max="1282" width="5.796875" style="73" customWidth="1"/>
    <col min="1283" max="1283" width="15.296875" style="73" customWidth="1"/>
    <col min="1284" max="1284" width="4.09765625" style="73" customWidth="1"/>
    <col min="1285" max="1285" width="15.796875" style="73" customWidth="1"/>
    <col min="1286" max="1286" width="17.59765625" style="73" customWidth="1"/>
    <col min="1287" max="1287" width="9" style="73" customWidth="1"/>
    <col min="1288" max="1289" width="0" style="73" hidden="1" customWidth="1"/>
    <col min="1290" max="1532" width="8.19921875" style="73"/>
    <col min="1533" max="1533" width="15.69921875" style="73" customWidth="1"/>
    <col min="1534" max="1534" width="26.69921875" style="73" customWidth="1"/>
    <col min="1535" max="1535" width="56.3984375" style="73" customWidth="1"/>
    <col min="1536" max="1536" width="0" style="73" hidden="1" customWidth="1"/>
    <col min="1537" max="1537" width="8.19921875" style="73"/>
    <col min="1538" max="1538" width="5.796875" style="73" customWidth="1"/>
    <col min="1539" max="1539" width="15.296875" style="73" customWidth="1"/>
    <col min="1540" max="1540" width="4.09765625" style="73" customWidth="1"/>
    <col min="1541" max="1541" width="15.796875" style="73" customWidth="1"/>
    <col min="1542" max="1542" width="17.59765625" style="73" customWidth="1"/>
    <col min="1543" max="1543" width="9" style="73" customWidth="1"/>
    <col min="1544" max="1545" width="0" style="73" hidden="1" customWidth="1"/>
    <col min="1546" max="1788" width="8.19921875" style="73"/>
    <col min="1789" max="1789" width="15.69921875" style="73" customWidth="1"/>
    <col min="1790" max="1790" width="26.69921875" style="73" customWidth="1"/>
    <col min="1791" max="1791" width="56.3984375" style="73" customWidth="1"/>
    <col min="1792" max="1792" width="0" style="73" hidden="1" customWidth="1"/>
    <col min="1793" max="1793" width="8.19921875" style="73"/>
    <col min="1794" max="1794" width="5.796875" style="73" customWidth="1"/>
    <col min="1795" max="1795" width="15.296875" style="73" customWidth="1"/>
    <col min="1796" max="1796" width="4.09765625" style="73" customWidth="1"/>
    <col min="1797" max="1797" width="15.796875" style="73" customWidth="1"/>
    <col min="1798" max="1798" width="17.59765625" style="73" customWidth="1"/>
    <col min="1799" max="1799" width="9" style="73" customWidth="1"/>
    <col min="1800" max="1801" width="0" style="73" hidden="1" customWidth="1"/>
    <col min="1802" max="2044" width="8.19921875" style="73"/>
    <col min="2045" max="2045" width="15.69921875" style="73" customWidth="1"/>
    <col min="2046" max="2046" width="26.69921875" style="73" customWidth="1"/>
    <col min="2047" max="2047" width="56.3984375" style="73" customWidth="1"/>
    <col min="2048" max="2048" width="0" style="73" hidden="1" customWidth="1"/>
    <col min="2049" max="2049" width="8.19921875" style="73"/>
    <col min="2050" max="2050" width="5.796875" style="73" customWidth="1"/>
    <col min="2051" max="2051" width="15.296875" style="73" customWidth="1"/>
    <col min="2052" max="2052" width="4.09765625" style="73" customWidth="1"/>
    <col min="2053" max="2053" width="15.796875" style="73" customWidth="1"/>
    <col min="2054" max="2054" width="17.59765625" style="73" customWidth="1"/>
    <col min="2055" max="2055" width="9" style="73" customWidth="1"/>
    <col min="2056" max="2057" width="0" style="73" hidden="1" customWidth="1"/>
    <col min="2058" max="2300" width="8.19921875" style="73"/>
    <col min="2301" max="2301" width="15.69921875" style="73" customWidth="1"/>
    <col min="2302" max="2302" width="26.69921875" style="73" customWidth="1"/>
    <col min="2303" max="2303" width="56.3984375" style="73" customWidth="1"/>
    <col min="2304" max="2304" width="0" style="73" hidden="1" customWidth="1"/>
    <col min="2305" max="2305" width="8.19921875" style="73"/>
    <col min="2306" max="2306" width="5.796875" style="73" customWidth="1"/>
    <col min="2307" max="2307" width="15.296875" style="73" customWidth="1"/>
    <col min="2308" max="2308" width="4.09765625" style="73" customWidth="1"/>
    <col min="2309" max="2309" width="15.796875" style="73" customWidth="1"/>
    <col min="2310" max="2310" width="17.59765625" style="73" customWidth="1"/>
    <col min="2311" max="2311" width="9" style="73" customWidth="1"/>
    <col min="2312" max="2313" width="0" style="73" hidden="1" customWidth="1"/>
    <col min="2314" max="2556" width="8.19921875" style="73"/>
    <col min="2557" max="2557" width="15.69921875" style="73" customWidth="1"/>
    <col min="2558" max="2558" width="26.69921875" style="73" customWidth="1"/>
    <col min="2559" max="2559" width="56.3984375" style="73" customWidth="1"/>
    <col min="2560" max="2560" width="0" style="73" hidden="1" customWidth="1"/>
    <col min="2561" max="2561" width="8.19921875" style="73"/>
    <col min="2562" max="2562" width="5.796875" style="73" customWidth="1"/>
    <col min="2563" max="2563" width="15.296875" style="73" customWidth="1"/>
    <col min="2564" max="2564" width="4.09765625" style="73" customWidth="1"/>
    <col min="2565" max="2565" width="15.796875" style="73" customWidth="1"/>
    <col min="2566" max="2566" width="17.59765625" style="73" customWidth="1"/>
    <col min="2567" max="2567" width="9" style="73" customWidth="1"/>
    <col min="2568" max="2569" width="0" style="73" hidden="1" customWidth="1"/>
    <col min="2570" max="2812" width="8.19921875" style="73"/>
    <col min="2813" max="2813" width="15.69921875" style="73" customWidth="1"/>
    <col min="2814" max="2814" width="26.69921875" style="73" customWidth="1"/>
    <col min="2815" max="2815" width="56.3984375" style="73" customWidth="1"/>
    <col min="2816" max="2816" width="0" style="73" hidden="1" customWidth="1"/>
    <col min="2817" max="2817" width="8.19921875" style="73"/>
    <col min="2818" max="2818" width="5.796875" style="73" customWidth="1"/>
    <col min="2819" max="2819" width="15.296875" style="73" customWidth="1"/>
    <col min="2820" max="2820" width="4.09765625" style="73" customWidth="1"/>
    <col min="2821" max="2821" width="15.796875" style="73" customWidth="1"/>
    <col min="2822" max="2822" width="17.59765625" style="73" customWidth="1"/>
    <col min="2823" max="2823" width="9" style="73" customWidth="1"/>
    <col min="2824" max="2825" width="0" style="73" hidden="1" customWidth="1"/>
    <col min="2826" max="3068" width="8.19921875" style="73"/>
    <col min="3069" max="3069" width="15.69921875" style="73" customWidth="1"/>
    <col min="3070" max="3070" width="26.69921875" style="73" customWidth="1"/>
    <col min="3071" max="3071" width="56.3984375" style="73" customWidth="1"/>
    <col min="3072" max="3072" width="0" style="73" hidden="1" customWidth="1"/>
    <col min="3073" max="3073" width="8.19921875" style="73"/>
    <col min="3074" max="3074" width="5.796875" style="73" customWidth="1"/>
    <col min="3075" max="3075" width="15.296875" style="73" customWidth="1"/>
    <col min="3076" max="3076" width="4.09765625" style="73" customWidth="1"/>
    <col min="3077" max="3077" width="15.796875" style="73" customWidth="1"/>
    <col min="3078" max="3078" width="17.59765625" style="73" customWidth="1"/>
    <col min="3079" max="3079" width="9" style="73" customWidth="1"/>
    <col min="3080" max="3081" width="0" style="73" hidden="1" customWidth="1"/>
    <col min="3082" max="3324" width="8.19921875" style="73"/>
    <col min="3325" max="3325" width="15.69921875" style="73" customWidth="1"/>
    <col min="3326" max="3326" width="26.69921875" style="73" customWidth="1"/>
    <col min="3327" max="3327" width="56.3984375" style="73" customWidth="1"/>
    <col min="3328" max="3328" width="0" style="73" hidden="1" customWidth="1"/>
    <col min="3329" max="3329" width="8.19921875" style="73"/>
    <col min="3330" max="3330" width="5.796875" style="73" customWidth="1"/>
    <col min="3331" max="3331" width="15.296875" style="73" customWidth="1"/>
    <col min="3332" max="3332" width="4.09765625" style="73" customWidth="1"/>
    <col min="3333" max="3333" width="15.796875" style="73" customWidth="1"/>
    <col min="3334" max="3334" width="17.59765625" style="73" customWidth="1"/>
    <col min="3335" max="3335" width="9" style="73" customWidth="1"/>
    <col min="3336" max="3337" width="0" style="73" hidden="1" customWidth="1"/>
    <col min="3338" max="3580" width="8.19921875" style="73"/>
    <col min="3581" max="3581" width="15.69921875" style="73" customWidth="1"/>
    <col min="3582" max="3582" width="26.69921875" style="73" customWidth="1"/>
    <col min="3583" max="3583" width="56.3984375" style="73" customWidth="1"/>
    <col min="3584" max="3584" width="0" style="73" hidden="1" customWidth="1"/>
    <col min="3585" max="3585" width="8.19921875" style="73"/>
    <col min="3586" max="3586" width="5.796875" style="73" customWidth="1"/>
    <col min="3587" max="3587" width="15.296875" style="73" customWidth="1"/>
    <col min="3588" max="3588" width="4.09765625" style="73" customWidth="1"/>
    <col min="3589" max="3589" width="15.796875" style="73" customWidth="1"/>
    <col min="3590" max="3590" width="17.59765625" style="73" customWidth="1"/>
    <col min="3591" max="3591" width="9" style="73" customWidth="1"/>
    <col min="3592" max="3593" width="0" style="73" hidden="1" customWidth="1"/>
    <col min="3594" max="3836" width="8.19921875" style="73"/>
    <col min="3837" max="3837" width="15.69921875" style="73" customWidth="1"/>
    <col min="3838" max="3838" width="26.69921875" style="73" customWidth="1"/>
    <col min="3839" max="3839" width="56.3984375" style="73" customWidth="1"/>
    <col min="3840" max="3840" width="0" style="73" hidden="1" customWidth="1"/>
    <col min="3841" max="3841" width="8.19921875" style="73"/>
    <col min="3842" max="3842" width="5.796875" style="73" customWidth="1"/>
    <col min="3843" max="3843" width="15.296875" style="73" customWidth="1"/>
    <col min="3844" max="3844" width="4.09765625" style="73" customWidth="1"/>
    <col min="3845" max="3845" width="15.796875" style="73" customWidth="1"/>
    <col min="3846" max="3846" width="17.59765625" style="73" customWidth="1"/>
    <col min="3847" max="3847" width="9" style="73" customWidth="1"/>
    <col min="3848" max="3849" width="0" style="73" hidden="1" customWidth="1"/>
    <col min="3850" max="4092" width="8.19921875" style="73"/>
    <col min="4093" max="4093" width="15.69921875" style="73" customWidth="1"/>
    <col min="4094" max="4094" width="26.69921875" style="73" customWidth="1"/>
    <col min="4095" max="4095" width="56.3984375" style="73" customWidth="1"/>
    <col min="4096" max="4096" width="0" style="73" hidden="1" customWidth="1"/>
    <col min="4097" max="4097" width="8.19921875" style="73"/>
    <col min="4098" max="4098" width="5.796875" style="73" customWidth="1"/>
    <col min="4099" max="4099" width="15.296875" style="73" customWidth="1"/>
    <col min="4100" max="4100" width="4.09765625" style="73" customWidth="1"/>
    <col min="4101" max="4101" width="15.796875" style="73" customWidth="1"/>
    <col min="4102" max="4102" width="17.59765625" style="73" customWidth="1"/>
    <col min="4103" max="4103" width="9" style="73" customWidth="1"/>
    <col min="4104" max="4105" width="0" style="73" hidden="1" customWidth="1"/>
    <col min="4106" max="4348" width="8.19921875" style="73"/>
    <col min="4349" max="4349" width="15.69921875" style="73" customWidth="1"/>
    <col min="4350" max="4350" width="26.69921875" style="73" customWidth="1"/>
    <col min="4351" max="4351" width="56.3984375" style="73" customWidth="1"/>
    <col min="4352" max="4352" width="0" style="73" hidden="1" customWidth="1"/>
    <col min="4353" max="4353" width="8.19921875" style="73"/>
    <col min="4354" max="4354" width="5.796875" style="73" customWidth="1"/>
    <col min="4355" max="4355" width="15.296875" style="73" customWidth="1"/>
    <col min="4356" max="4356" width="4.09765625" style="73" customWidth="1"/>
    <col min="4357" max="4357" width="15.796875" style="73" customWidth="1"/>
    <col min="4358" max="4358" width="17.59765625" style="73" customWidth="1"/>
    <col min="4359" max="4359" width="9" style="73" customWidth="1"/>
    <col min="4360" max="4361" width="0" style="73" hidden="1" customWidth="1"/>
    <col min="4362" max="4604" width="8.19921875" style="73"/>
    <col min="4605" max="4605" width="15.69921875" style="73" customWidth="1"/>
    <col min="4606" max="4606" width="26.69921875" style="73" customWidth="1"/>
    <col min="4607" max="4607" width="56.3984375" style="73" customWidth="1"/>
    <col min="4608" max="4608" width="0" style="73" hidden="1" customWidth="1"/>
    <col min="4609" max="4609" width="8.19921875" style="73"/>
    <col min="4610" max="4610" width="5.796875" style="73" customWidth="1"/>
    <col min="4611" max="4611" width="15.296875" style="73" customWidth="1"/>
    <col min="4612" max="4612" width="4.09765625" style="73" customWidth="1"/>
    <col min="4613" max="4613" width="15.796875" style="73" customWidth="1"/>
    <col min="4614" max="4614" width="17.59765625" style="73" customWidth="1"/>
    <col min="4615" max="4615" width="9" style="73" customWidth="1"/>
    <col min="4616" max="4617" width="0" style="73" hidden="1" customWidth="1"/>
    <col min="4618" max="4860" width="8.19921875" style="73"/>
    <col min="4861" max="4861" width="15.69921875" style="73" customWidth="1"/>
    <col min="4862" max="4862" width="26.69921875" style="73" customWidth="1"/>
    <col min="4863" max="4863" width="56.3984375" style="73" customWidth="1"/>
    <col min="4864" max="4864" width="0" style="73" hidden="1" customWidth="1"/>
    <col min="4865" max="4865" width="8.19921875" style="73"/>
    <col min="4866" max="4866" width="5.796875" style="73" customWidth="1"/>
    <col min="4867" max="4867" width="15.296875" style="73" customWidth="1"/>
    <col min="4868" max="4868" width="4.09765625" style="73" customWidth="1"/>
    <col min="4869" max="4869" width="15.796875" style="73" customWidth="1"/>
    <col min="4870" max="4870" width="17.59765625" style="73" customWidth="1"/>
    <col min="4871" max="4871" width="9" style="73" customWidth="1"/>
    <col min="4872" max="4873" width="0" style="73" hidden="1" customWidth="1"/>
    <col min="4874" max="5116" width="8.19921875" style="73"/>
    <col min="5117" max="5117" width="15.69921875" style="73" customWidth="1"/>
    <col min="5118" max="5118" width="26.69921875" style="73" customWidth="1"/>
    <col min="5119" max="5119" width="56.3984375" style="73" customWidth="1"/>
    <col min="5120" max="5120" width="0" style="73" hidden="1" customWidth="1"/>
    <col min="5121" max="5121" width="8.19921875" style="73"/>
    <col min="5122" max="5122" width="5.796875" style="73" customWidth="1"/>
    <col min="5123" max="5123" width="15.296875" style="73" customWidth="1"/>
    <col min="5124" max="5124" width="4.09765625" style="73" customWidth="1"/>
    <col min="5125" max="5125" width="15.796875" style="73" customWidth="1"/>
    <col min="5126" max="5126" width="17.59765625" style="73" customWidth="1"/>
    <col min="5127" max="5127" width="9" style="73" customWidth="1"/>
    <col min="5128" max="5129" width="0" style="73" hidden="1" customWidth="1"/>
    <col min="5130" max="5372" width="8.19921875" style="73"/>
    <col min="5373" max="5373" width="15.69921875" style="73" customWidth="1"/>
    <col min="5374" max="5374" width="26.69921875" style="73" customWidth="1"/>
    <col min="5375" max="5375" width="56.3984375" style="73" customWidth="1"/>
    <col min="5376" max="5376" width="0" style="73" hidden="1" customWidth="1"/>
    <col min="5377" max="5377" width="8.19921875" style="73"/>
    <col min="5378" max="5378" width="5.796875" style="73" customWidth="1"/>
    <col min="5379" max="5379" width="15.296875" style="73" customWidth="1"/>
    <col min="5380" max="5380" width="4.09765625" style="73" customWidth="1"/>
    <col min="5381" max="5381" width="15.796875" style="73" customWidth="1"/>
    <col min="5382" max="5382" width="17.59765625" style="73" customWidth="1"/>
    <col min="5383" max="5383" width="9" style="73" customWidth="1"/>
    <col min="5384" max="5385" width="0" style="73" hidden="1" customWidth="1"/>
    <col min="5386" max="5628" width="8.19921875" style="73"/>
    <col min="5629" max="5629" width="15.69921875" style="73" customWidth="1"/>
    <col min="5630" max="5630" width="26.69921875" style="73" customWidth="1"/>
    <col min="5631" max="5631" width="56.3984375" style="73" customWidth="1"/>
    <col min="5632" max="5632" width="0" style="73" hidden="1" customWidth="1"/>
    <col min="5633" max="5633" width="8.19921875" style="73"/>
    <col min="5634" max="5634" width="5.796875" style="73" customWidth="1"/>
    <col min="5635" max="5635" width="15.296875" style="73" customWidth="1"/>
    <col min="5636" max="5636" width="4.09765625" style="73" customWidth="1"/>
    <col min="5637" max="5637" width="15.796875" style="73" customWidth="1"/>
    <col min="5638" max="5638" width="17.59765625" style="73" customWidth="1"/>
    <col min="5639" max="5639" width="9" style="73" customWidth="1"/>
    <col min="5640" max="5641" width="0" style="73" hidden="1" customWidth="1"/>
    <col min="5642" max="5884" width="8.19921875" style="73"/>
    <col min="5885" max="5885" width="15.69921875" style="73" customWidth="1"/>
    <col min="5886" max="5886" width="26.69921875" style="73" customWidth="1"/>
    <col min="5887" max="5887" width="56.3984375" style="73" customWidth="1"/>
    <col min="5888" max="5888" width="0" style="73" hidden="1" customWidth="1"/>
    <col min="5889" max="5889" width="8.19921875" style="73"/>
    <col min="5890" max="5890" width="5.796875" style="73" customWidth="1"/>
    <col min="5891" max="5891" width="15.296875" style="73" customWidth="1"/>
    <col min="5892" max="5892" width="4.09765625" style="73" customWidth="1"/>
    <col min="5893" max="5893" width="15.796875" style="73" customWidth="1"/>
    <col min="5894" max="5894" width="17.59765625" style="73" customWidth="1"/>
    <col min="5895" max="5895" width="9" style="73" customWidth="1"/>
    <col min="5896" max="5897" width="0" style="73" hidden="1" customWidth="1"/>
    <col min="5898" max="6140" width="8.19921875" style="73"/>
    <col min="6141" max="6141" width="15.69921875" style="73" customWidth="1"/>
    <col min="6142" max="6142" width="26.69921875" style="73" customWidth="1"/>
    <col min="6143" max="6143" width="56.3984375" style="73" customWidth="1"/>
    <col min="6144" max="6144" width="0" style="73" hidden="1" customWidth="1"/>
    <col min="6145" max="6145" width="8.19921875" style="73"/>
    <col min="6146" max="6146" width="5.796875" style="73" customWidth="1"/>
    <col min="6147" max="6147" width="15.296875" style="73" customWidth="1"/>
    <col min="6148" max="6148" width="4.09765625" style="73" customWidth="1"/>
    <col min="6149" max="6149" width="15.796875" style="73" customWidth="1"/>
    <col min="6150" max="6150" width="17.59765625" style="73" customWidth="1"/>
    <col min="6151" max="6151" width="9" style="73" customWidth="1"/>
    <col min="6152" max="6153" width="0" style="73" hidden="1" customWidth="1"/>
    <col min="6154" max="6396" width="8.19921875" style="73"/>
    <col min="6397" max="6397" width="15.69921875" style="73" customWidth="1"/>
    <col min="6398" max="6398" width="26.69921875" style="73" customWidth="1"/>
    <col min="6399" max="6399" width="56.3984375" style="73" customWidth="1"/>
    <col min="6400" max="6400" width="0" style="73" hidden="1" customWidth="1"/>
    <col min="6401" max="6401" width="8.19921875" style="73"/>
    <col min="6402" max="6402" width="5.796875" style="73" customWidth="1"/>
    <col min="6403" max="6403" width="15.296875" style="73" customWidth="1"/>
    <col min="6404" max="6404" width="4.09765625" style="73" customWidth="1"/>
    <col min="6405" max="6405" width="15.796875" style="73" customWidth="1"/>
    <col min="6406" max="6406" width="17.59765625" style="73" customWidth="1"/>
    <col min="6407" max="6407" width="9" style="73" customWidth="1"/>
    <col min="6408" max="6409" width="0" style="73" hidden="1" customWidth="1"/>
    <col min="6410" max="6652" width="8.19921875" style="73"/>
    <col min="6653" max="6653" width="15.69921875" style="73" customWidth="1"/>
    <col min="6654" max="6654" width="26.69921875" style="73" customWidth="1"/>
    <col min="6655" max="6655" width="56.3984375" style="73" customWidth="1"/>
    <col min="6656" max="6656" width="0" style="73" hidden="1" customWidth="1"/>
    <col min="6657" max="6657" width="8.19921875" style="73"/>
    <col min="6658" max="6658" width="5.796875" style="73" customWidth="1"/>
    <col min="6659" max="6659" width="15.296875" style="73" customWidth="1"/>
    <col min="6660" max="6660" width="4.09765625" style="73" customWidth="1"/>
    <col min="6661" max="6661" width="15.796875" style="73" customWidth="1"/>
    <col min="6662" max="6662" width="17.59765625" style="73" customWidth="1"/>
    <col min="6663" max="6663" width="9" style="73" customWidth="1"/>
    <col min="6664" max="6665" width="0" style="73" hidden="1" customWidth="1"/>
    <col min="6666" max="6908" width="8.19921875" style="73"/>
    <col min="6909" max="6909" width="15.69921875" style="73" customWidth="1"/>
    <col min="6910" max="6910" width="26.69921875" style="73" customWidth="1"/>
    <col min="6911" max="6911" width="56.3984375" style="73" customWidth="1"/>
    <col min="6912" max="6912" width="0" style="73" hidden="1" customWidth="1"/>
    <col min="6913" max="6913" width="8.19921875" style="73"/>
    <col min="6914" max="6914" width="5.796875" style="73" customWidth="1"/>
    <col min="6915" max="6915" width="15.296875" style="73" customWidth="1"/>
    <col min="6916" max="6916" width="4.09765625" style="73" customWidth="1"/>
    <col min="6917" max="6917" width="15.796875" style="73" customWidth="1"/>
    <col min="6918" max="6918" width="17.59765625" style="73" customWidth="1"/>
    <col min="6919" max="6919" width="9" style="73" customWidth="1"/>
    <col min="6920" max="6921" width="0" style="73" hidden="1" customWidth="1"/>
    <col min="6922" max="7164" width="8.19921875" style="73"/>
    <col min="7165" max="7165" width="15.69921875" style="73" customWidth="1"/>
    <col min="7166" max="7166" width="26.69921875" style="73" customWidth="1"/>
    <col min="7167" max="7167" width="56.3984375" style="73" customWidth="1"/>
    <col min="7168" max="7168" width="0" style="73" hidden="1" customWidth="1"/>
    <col min="7169" max="7169" width="8.19921875" style="73"/>
    <col min="7170" max="7170" width="5.796875" style="73" customWidth="1"/>
    <col min="7171" max="7171" width="15.296875" style="73" customWidth="1"/>
    <col min="7172" max="7172" width="4.09765625" style="73" customWidth="1"/>
    <col min="7173" max="7173" width="15.796875" style="73" customWidth="1"/>
    <col min="7174" max="7174" width="17.59765625" style="73" customWidth="1"/>
    <col min="7175" max="7175" width="9" style="73" customWidth="1"/>
    <col min="7176" max="7177" width="0" style="73" hidden="1" customWidth="1"/>
    <col min="7178" max="7420" width="8.19921875" style="73"/>
    <col min="7421" max="7421" width="15.69921875" style="73" customWidth="1"/>
    <col min="7422" max="7422" width="26.69921875" style="73" customWidth="1"/>
    <col min="7423" max="7423" width="56.3984375" style="73" customWidth="1"/>
    <col min="7424" max="7424" width="0" style="73" hidden="1" customWidth="1"/>
    <col min="7425" max="7425" width="8.19921875" style="73"/>
    <col min="7426" max="7426" width="5.796875" style="73" customWidth="1"/>
    <col min="7427" max="7427" width="15.296875" style="73" customWidth="1"/>
    <col min="7428" max="7428" width="4.09765625" style="73" customWidth="1"/>
    <col min="7429" max="7429" width="15.796875" style="73" customWidth="1"/>
    <col min="7430" max="7430" width="17.59765625" style="73" customWidth="1"/>
    <col min="7431" max="7431" width="9" style="73" customWidth="1"/>
    <col min="7432" max="7433" width="0" style="73" hidden="1" customWidth="1"/>
    <col min="7434" max="7676" width="8.19921875" style="73"/>
    <col min="7677" max="7677" width="15.69921875" style="73" customWidth="1"/>
    <col min="7678" max="7678" width="26.69921875" style="73" customWidth="1"/>
    <col min="7679" max="7679" width="56.3984375" style="73" customWidth="1"/>
    <col min="7680" max="7680" width="0" style="73" hidden="1" customWidth="1"/>
    <col min="7681" max="7681" width="8.19921875" style="73"/>
    <col min="7682" max="7682" width="5.796875" style="73" customWidth="1"/>
    <col min="7683" max="7683" width="15.296875" style="73" customWidth="1"/>
    <col min="7684" max="7684" width="4.09765625" style="73" customWidth="1"/>
    <col min="7685" max="7685" width="15.796875" style="73" customWidth="1"/>
    <col min="7686" max="7686" width="17.59765625" style="73" customWidth="1"/>
    <col min="7687" max="7687" width="9" style="73" customWidth="1"/>
    <col min="7688" max="7689" width="0" style="73" hidden="1" customWidth="1"/>
    <col min="7690" max="7932" width="8.19921875" style="73"/>
    <col min="7933" max="7933" width="15.69921875" style="73" customWidth="1"/>
    <col min="7934" max="7934" width="26.69921875" style="73" customWidth="1"/>
    <col min="7935" max="7935" width="56.3984375" style="73" customWidth="1"/>
    <col min="7936" max="7936" width="0" style="73" hidden="1" customWidth="1"/>
    <col min="7937" max="7937" width="8.19921875" style="73"/>
    <col min="7938" max="7938" width="5.796875" style="73" customWidth="1"/>
    <col min="7939" max="7939" width="15.296875" style="73" customWidth="1"/>
    <col min="7940" max="7940" width="4.09765625" style="73" customWidth="1"/>
    <col min="7941" max="7941" width="15.796875" style="73" customWidth="1"/>
    <col min="7942" max="7942" width="17.59765625" style="73" customWidth="1"/>
    <col min="7943" max="7943" width="9" style="73" customWidth="1"/>
    <col min="7944" max="7945" width="0" style="73" hidden="1" customWidth="1"/>
    <col min="7946" max="8188" width="8.19921875" style="73"/>
    <col min="8189" max="8189" width="15.69921875" style="73" customWidth="1"/>
    <col min="8190" max="8190" width="26.69921875" style="73" customWidth="1"/>
    <col min="8191" max="8191" width="56.3984375" style="73" customWidth="1"/>
    <col min="8192" max="8192" width="0" style="73" hidden="1" customWidth="1"/>
    <col min="8193" max="8193" width="8.19921875" style="73"/>
    <col min="8194" max="8194" width="5.796875" style="73" customWidth="1"/>
    <col min="8195" max="8195" width="15.296875" style="73" customWidth="1"/>
    <col min="8196" max="8196" width="4.09765625" style="73" customWidth="1"/>
    <col min="8197" max="8197" width="15.796875" style="73" customWidth="1"/>
    <col min="8198" max="8198" width="17.59765625" style="73" customWidth="1"/>
    <col min="8199" max="8199" width="9" style="73" customWidth="1"/>
    <col min="8200" max="8201" width="0" style="73" hidden="1" customWidth="1"/>
    <col min="8202" max="8444" width="8.19921875" style="73"/>
    <col min="8445" max="8445" width="15.69921875" style="73" customWidth="1"/>
    <col min="8446" max="8446" width="26.69921875" style="73" customWidth="1"/>
    <col min="8447" max="8447" width="56.3984375" style="73" customWidth="1"/>
    <col min="8448" max="8448" width="0" style="73" hidden="1" customWidth="1"/>
    <col min="8449" max="8449" width="8.19921875" style="73"/>
    <col min="8450" max="8450" width="5.796875" style="73" customWidth="1"/>
    <col min="8451" max="8451" width="15.296875" style="73" customWidth="1"/>
    <col min="8452" max="8452" width="4.09765625" style="73" customWidth="1"/>
    <col min="8453" max="8453" width="15.796875" style="73" customWidth="1"/>
    <col min="8454" max="8454" width="17.59765625" style="73" customWidth="1"/>
    <col min="8455" max="8455" width="9" style="73" customWidth="1"/>
    <col min="8456" max="8457" width="0" style="73" hidden="1" customWidth="1"/>
    <col min="8458" max="8700" width="8.19921875" style="73"/>
    <col min="8701" max="8701" width="15.69921875" style="73" customWidth="1"/>
    <col min="8702" max="8702" width="26.69921875" style="73" customWidth="1"/>
    <col min="8703" max="8703" width="56.3984375" style="73" customWidth="1"/>
    <col min="8704" max="8704" width="0" style="73" hidden="1" customWidth="1"/>
    <col min="8705" max="8705" width="8.19921875" style="73"/>
    <col min="8706" max="8706" width="5.796875" style="73" customWidth="1"/>
    <col min="8707" max="8707" width="15.296875" style="73" customWidth="1"/>
    <col min="8708" max="8708" width="4.09765625" style="73" customWidth="1"/>
    <col min="8709" max="8709" width="15.796875" style="73" customWidth="1"/>
    <col min="8710" max="8710" width="17.59765625" style="73" customWidth="1"/>
    <col min="8711" max="8711" width="9" style="73" customWidth="1"/>
    <col min="8712" max="8713" width="0" style="73" hidden="1" customWidth="1"/>
    <col min="8714" max="8956" width="8.19921875" style="73"/>
    <col min="8957" max="8957" width="15.69921875" style="73" customWidth="1"/>
    <col min="8958" max="8958" width="26.69921875" style="73" customWidth="1"/>
    <col min="8959" max="8959" width="56.3984375" style="73" customWidth="1"/>
    <col min="8960" max="8960" width="0" style="73" hidden="1" customWidth="1"/>
    <col min="8961" max="8961" width="8.19921875" style="73"/>
    <col min="8962" max="8962" width="5.796875" style="73" customWidth="1"/>
    <col min="8963" max="8963" width="15.296875" style="73" customWidth="1"/>
    <col min="8964" max="8964" width="4.09765625" style="73" customWidth="1"/>
    <col min="8965" max="8965" width="15.796875" style="73" customWidth="1"/>
    <col min="8966" max="8966" width="17.59765625" style="73" customWidth="1"/>
    <col min="8967" max="8967" width="9" style="73" customWidth="1"/>
    <col min="8968" max="8969" width="0" style="73" hidden="1" customWidth="1"/>
    <col min="8970" max="9212" width="8.19921875" style="73"/>
    <col min="9213" max="9213" width="15.69921875" style="73" customWidth="1"/>
    <col min="9214" max="9214" width="26.69921875" style="73" customWidth="1"/>
    <col min="9215" max="9215" width="56.3984375" style="73" customWidth="1"/>
    <col min="9216" max="9216" width="0" style="73" hidden="1" customWidth="1"/>
    <col min="9217" max="9217" width="8.19921875" style="73"/>
    <col min="9218" max="9218" width="5.796875" style="73" customWidth="1"/>
    <col min="9219" max="9219" width="15.296875" style="73" customWidth="1"/>
    <col min="9220" max="9220" width="4.09765625" style="73" customWidth="1"/>
    <col min="9221" max="9221" width="15.796875" style="73" customWidth="1"/>
    <col min="9222" max="9222" width="17.59765625" style="73" customWidth="1"/>
    <col min="9223" max="9223" width="9" style="73" customWidth="1"/>
    <col min="9224" max="9225" width="0" style="73" hidden="1" customWidth="1"/>
    <col min="9226" max="9468" width="8.19921875" style="73"/>
    <col min="9469" max="9469" width="15.69921875" style="73" customWidth="1"/>
    <col min="9470" max="9470" width="26.69921875" style="73" customWidth="1"/>
    <col min="9471" max="9471" width="56.3984375" style="73" customWidth="1"/>
    <col min="9472" max="9472" width="0" style="73" hidden="1" customWidth="1"/>
    <col min="9473" max="9473" width="8.19921875" style="73"/>
    <col min="9474" max="9474" width="5.796875" style="73" customWidth="1"/>
    <col min="9475" max="9475" width="15.296875" style="73" customWidth="1"/>
    <col min="9476" max="9476" width="4.09765625" style="73" customWidth="1"/>
    <col min="9477" max="9477" width="15.796875" style="73" customWidth="1"/>
    <col min="9478" max="9478" width="17.59765625" style="73" customWidth="1"/>
    <col min="9479" max="9479" width="9" style="73" customWidth="1"/>
    <col min="9480" max="9481" width="0" style="73" hidden="1" customWidth="1"/>
    <col min="9482" max="9724" width="8.19921875" style="73"/>
    <col min="9725" max="9725" width="15.69921875" style="73" customWidth="1"/>
    <col min="9726" max="9726" width="26.69921875" style="73" customWidth="1"/>
    <col min="9727" max="9727" width="56.3984375" style="73" customWidth="1"/>
    <col min="9728" max="9728" width="0" style="73" hidden="1" customWidth="1"/>
    <col min="9729" max="9729" width="8.19921875" style="73"/>
    <col min="9730" max="9730" width="5.796875" style="73" customWidth="1"/>
    <col min="9731" max="9731" width="15.296875" style="73" customWidth="1"/>
    <col min="9732" max="9732" width="4.09765625" style="73" customWidth="1"/>
    <col min="9733" max="9733" width="15.796875" style="73" customWidth="1"/>
    <col min="9734" max="9734" width="17.59765625" style="73" customWidth="1"/>
    <col min="9735" max="9735" width="9" style="73" customWidth="1"/>
    <col min="9736" max="9737" width="0" style="73" hidden="1" customWidth="1"/>
    <col min="9738" max="9980" width="8.19921875" style="73"/>
    <col min="9981" max="9981" width="15.69921875" style="73" customWidth="1"/>
    <col min="9982" max="9982" width="26.69921875" style="73" customWidth="1"/>
    <col min="9983" max="9983" width="56.3984375" style="73" customWidth="1"/>
    <col min="9984" max="9984" width="0" style="73" hidden="1" customWidth="1"/>
    <col min="9985" max="9985" width="8.19921875" style="73"/>
    <col min="9986" max="9986" width="5.796875" style="73" customWidth="1"/>
    <col min="9987" max="9987" width="15.296875" style="73" customWidth="1"/>
    <col min="9988" max="9988" width="4.09765625" style="73" customWidth="1"/>
    <col min="9989" max="9989" width="15.796875" style="73" customWidth="1"/>
    <col min="9990" max="9990" width="17.59765625" style="73" customWidth="1"/>
    <col min="9991" max="9991" width="9" style="73" customWidth="1"/>
    <col min="9992" max="9993" width="0" style="73" hidden="1" customWidth="1"/>
    <col min="9994" max="10236" width="8.19921875" style="73"/>
    <col min="10237" max="10237" width="15.69921875" style="73" customWidth="1"/>
    <col min="10238" max="10238" width="26.69921875" style="73" customWidth="1"/>
    <col min="10239" max="10239" width="56.3984375" style="73" customWidth="1"/>
    <col min="10240" max="10240" width="0" style="73" hidden="1" customWidth="1"/>
    <col min="10241" max="10241" width="8.19921875" style="73"/>
    <col min="10242" max="10242" width="5.796875" style="73" customWidth="1"/>
    <col min="10243" max="10243" width="15.296875" style="73" customWidth="1"/>
    <col min="10244" max="10244" width="4.09765625" style="73" customWidth="1"/>
    <col min="10245" max="10245" width="15.796875" style="73" customWidth="1"/>
    <col min="10246" max="10246" width="17.59765625" style="73" customWidth="1"/>
    <col min="10247" max="10247" width="9" style="73" customWidth="1"/>
    <col min="10248" max="10249" width="0" style="73" hidden="1" customWidth="1"/>
    <col min="10250" max="10492" width="8.19921875" style="73"/>
    <col min="10493" max="10493" width="15.69921875" style="73" customWidth="1"/>
    <col min="10494" max="10494" width="26.69921875" style="73" customWidth="1"/>
    <col min="10495" max="10495" width="56.3984375" style="73" customWidth="1"/>
    <col min="10496" max="10496" width="0" style="73" hidden="1" customWidth="1"/>
    <col min="10497" max="10497" width="8.19921875" style="73"/>
    <col min="10498" max="10498" width="5.796875" style="73" customWidth="1"/>
    <col min="10499" max="10499" width="15.296875" style="73" customWidth="1"/>
    <col min="10500" max="10500" width="4.09765625" style="73" customWidth="1"/>
    <col min="10501" max="10501" width="15.796875" style="73" customWidth="1"/>
    <col min="10502" max="10502" width="17.59765625" style="73" customWidth="1"/>
    <col min="10503" max="10503" width="9" style="73" customWidth="1"/>
    <col min="10504" max="10505" width="0" style="73" hidden="1" customWidth="1"/>
    <col min="10506" max="10748" width="8.19921875" style="73"/>
    <col min="10749" max="10749" width="15.69921875" style="73" customWidth="1"/>
    <col min="10750" max="10750" width="26.69921875" style="73" customWidth="1"/>
    <col min="10751" max="10751" width="56.3984375" style="73" customWidth="1"/>
    <col min="10752" max="10752" width="0" style="73" hidden="1" customWidth="1"/>
    <col min="10753" max="10753" width="8.19921875" style="73"/>
    <col min="10754" max="10754" width="5.796875" style="73" customWidth="1"/>
    <col min="10755" max="10755" width="15.296875" style="73" customWidth="1"/>
    <col min="10756" max="10756" width="4.09765625" style="73" customWidth="1"/>
    <col min="10757" max="10757" width="15.796875" style="73" customWidth="1"/>
    <col min="10758" max="10758" width="17.59765625" style="73" customWidth="1"/>
    <col min="10759" max="10759" width="9" style="73" customWidth="1"/>
    <col min="10760" max="10761" width="0" style="73" hidden="1" customWidth="1"/>
    <col min="10762" max="11004" width="8.19921875" style="73"/>
    <col min="11005" max="11005" width="15.69921875" style="73" customWidth="1"/>
    <col min="11006" max="11006" width="26.69921875" style="73" customWidth="1"/>
    <col min="11007" max="11007" width="56.3984375" style="73" customWidth="1"/>
    <col min="11008" max="11008" width="0" style="73" hidden="1" customWidth="1"/>
    <col min="11009" max="11009" width="8.19921875" style="73"/>
    <col min="11010" max="11010" width="5.796875" style="73" customWidth="1"/>
    <col min="11011" max="11011" width="15.296875" style="73" customWidth="1"/>
    <col min="11012" max="11012" width="4.09765625" style="73" customWidth="1"/>
    <col min="11013" max="11013" width="15.796875" style="73" customWidth="1"/>
    <col min="11014" max="11014" width="17.59765625" style="73" customWidth="1"/>
    <col min="11015" max="11015" width="9" style="73" customWidth="1"/>
    <col min="11016" max="11017" width="0" style="73" hidden="1" customWidth="1"/>
    <col min="11018" max="11260" width="8.19921875" style="73"/>
    <col min="11261" max="11261" width="15.69921875" style="73" customWidth="1"/>
    <col min="11262" max="11262" width="26.69921875" style="73" customWidth="1"/>
    <col min="11263" max="11263" width="56.3984375" style="73" customWidth="1"/>
    <col min="11264" max="11264" width="0" style="73" hidden="1" customWidth="1"/>
    <col min="11265" max="11265" width="8.19921875" style="73"/>
    <col min="11266" max="11266" width="5.796875" style="73" customWidth="1"/>
    <col min="11267" max="11267" width="15.296875" style="73" customWidth="1"/>
    <col min="11268" max="11268" width="4.09765625" style="73" customWidth="1"/>
    <col min="11269" max="11269" width="15.796875" style="73" customWidth="1"/>
    <col min="11270" max="11270" width="17.59765625" style="73" customWidth="1"/>
    <col min="11271" max="11271" width="9" style="73" customWidth="1"/>
    <col min="11272" max="11273" width="0" style="73" hidden="1" customWidth="1"/>
    <col min="11274" max="11516" width="8.19921875" style="73"/>
    <col min="11517" max="11517" width="15.69921875" style="73" customWidth="1"/>
    <col min="11518" max="11518" width="26.69921875" style="73" customWidth="1"/>
    <col min="11519" max="11519" width="56.3984375" style="73" customWidth="1"/>
    <col min="11520" max="11520" width="0" style="73" hidden="1" customWidth="1"/>
    <col min="11521" max="11521" width="8.19921875" style="73"/>
    <col min="11522" max="11522" width="5.796875" style="73" customWidth="1"/>
    <col min="11523" max="11523" width="15.296875" style="73" customWidth="1"/>
    <col min="11524" max="11524" width="4.09765625" style="73" customWidth="1"/>
    <col min="11525" max="11525" width="15.796875" style="73" customWidth="1"/>
    <col min="11526" max="11526" width="17.59765625" style="73" customWidth="1"/>
    <col min="11527" max="11527" width="9" style="73" customWidth="1"/>
    <col min="11528" max="11529" width="0" style="73" hidden="1" customWidth="1"/>
    <col min="11530" max="11772" width="8.19921875" style="73"/>
    <col min="11773" max="11773" width="15.69921875" style="73" customWidth="1"/>
    <col min="11774" max="11774" width="26.69921875" style="73" customWidth="1"/>
    <col min="11775" max="11775" width="56.3984375" style="73" customWidth="1"/>
    <col min="11776" max="11776" width="0" style="73" hidden="1" customWidth="1"/>
    <col min="11777" max="11777" width="8.19921875" style="73"/>
    <col min="11778" max="11778" width="5.796875" style="73" customWidth="1"/>
    <col min="11779" max="11779" width="15.296875" style="73" customWidth="1"/>
    <col min="11780" max="11780" width="4.09765625" style="73" customWidth="1"/>
    <col min="11781" max="11781" width="15.796875" style="73" customWidth="1"/>
    <col min="11782" max="11782" width="17.59765625" style="73" customWidth="1"/>
    <col min="11783" max="11783" width="9" style="73" customWidth="1"/>
    <col min="11784" max="11785" width="0" style="73" hidden="1" customWidth="1"/>
    <col min="11786" max="12028" width="8.19921875" style="73"/>
    <col min="12029" max="12029" width="15.69921875" style="73" customWidth="1"/>
    <col min="12030" max="12030" width="26.69921875" style="73" customWidth="1"/>
    <col min="12031" max="12031" width="56.3984375" style="73" customWidth="1"/>
    <col min="12032" max="12032" width="0" style="73" hidden="1" customWidth="1"/>
    <col min="12033" max="12033" width="8.19921875" style="73"/>
    <col min="12034" max="12034" width="5.796875" style="73" customWidth="1"/>
    <col min="12035" max="12035" width="15.296875" style="73" customWidth="1"/>
    <col min="12036" max="12036" width="4.09765625" style="73" customWidth="1"/>
    <col min="12037" max="12037" width="15.796875" style="73" customWidth="1"/>
    <col min="12038" max="12038" width="17.59765625" style="73" customWidth="1"/>
    <col min="12039" max="12039" width="9" style="73" customWidth="1"/>
    <col min="12040" max="12041" width="0" style="73" hidden="1" customWidth="1"/>
    <col min="12042" max="12284" width="8.19921875" style="73"/>
    <col min="12285" max="12285" width="15.69921875" style="73" customWidth="1"/>
    <col min="12286" max="12286" width="26.69921875" style="73" customWidth="1"/>
    <col min="12287" max="12287" width="56.3984375" style="73" customWidth="1"/>
    <col min="12288" max="12288" width="0" style="73" hidden="1" customWidth="1"/>
    <col min="12289" max="12289" width="8.19921875" style="73"/>
    <col min="12290" max="12290" width="5.796875" style="73" customWidth="1"/>
    <col min="12291" max="12291" width="15.296875" style="73" customWidth="1"/>
    <col min="12292" max="12292" width="4.09765625" style="73" customWidth="1"/>
    <col min="12293" max="12293" width="15.796875" style="73" customWidth="1"/>
    <col min="12294" max="12294" width="17.59765625" style="73" customWidth="1"/>
    <col min="12295" max="12295" width="9" style="73" customWidth="1"/>
    <col min="12296" max="12297" width="0" style="73" hidden="1" customWidth="1"/>
    <col min="12298" max="12540" width="8.19921875" style="73"/>
    <col min="12541" max="12541" width="15.69921875" style="73" customWidth="1"/>
    <col min="12542" max="12542" width="26.69921875" style="73" customWidth="1"/>
    <col min="12543" max="12543" width="56.3984375" style="73" customWidth="1"/>
    <col min="12544" max="12544" width="0" style="73" hidden="1" customWidth="1"/>
    <col min="12545" max="12545" width="8.19921875" style="73"/>
    <col min="12546" max="12546" width="5.796875" style="73" customWidth="1"/>
    <col min="12547" max="12547" width="15.296875" style="73" customWidth="1"/>
    <col min="12548" max="12548" width="4.09765625" style="73" customWidth="1"/>
    <col min="12549" max="12549" width="15.796875" style="73" customWidth="1"/>
    <col min="12550" max="12550" width="17.59765625" style="73" customWidth="1"/>
    <col min="12551" max="12551" width="9" style="73" customWidth="1"/>
    <col min="12552" max="12553" width="0" style="73" hidden="1" customWidth="1"/>
    <col min="12554" max="12796" width="8.19921875" style="73"/>
    <col min="12797" max="12797" width="15.69921875" style="73" customWidth="1"/>
    <col min="12798" max="12798" width="26.69921875" style="73" customWidth="1"/>
    <col min="12799" max="12799" width="56.3984375" style="73" customWidth="1"/>
    <col min="12800" max="12800" width="0" style="73" hidden="1" customWidth="1"/>
    <col min="12801" max="12801" width="8.19921875" style="73"/>
    <col min="12802" max="12802" width="5.796875" style="73" customWidth="1"/>
    <col min="12803" max="12803" width="15.296875" style="73" customWidth="1"/>
    <col min="12804" max="12804" width="4.09765625" style="73" customWidth="1"/>
    <col min="12805" max="12805" width="15.796875" style="73" customWidth="1"/>
    <col min="12806" max="12806" width="17.59765625" style="73" customWidth="1"/>
    <col min="12807" max="12807" width="9" style="73" customWidth="1"/>
    <col min="12808" max="12809" width="0" style="73" hidden="1" customWidth="1"/>
    <col min="12810" max="13052" width="8.19921875" style="73"/>
    <col min="13053" max="13053" width="15.69921875" style="73" customWidth="1"/>
    <col min="13054" max="13054" width="26.69921875" style="73" customWidth="1"/>
    <col min="13055" max="13055" width="56.3984375" style="73" customWidth="1"/>
    <col min="13056" max="13056" width="0" style="73" hidden="1" customWidth="1"/>
    <col min="13057" max="13057" width="8.19921875" style="73"/>
    <col min="13058" max="13058" width="5.796875" style="73" customWidth="1"/>
    <col min="13059" max="13059" width="15.296875" style="73" customWidth="1"/>
    <col min="13060" max="13060" width="4.09765625" style="73" customWidth="1"/>
    <col min="13061" max="13061" width="15.796875" style="73" customWidth="1"/>
    <col min="13062" max="13062" width="17.59765625" style="73" customWidth="1"/>
    <col min="13063" max="13063" width="9" style="73" customWidth="1"/>
    <col min="13064" max="13065" width="0" style="73" hidden="1" customWidth="1"/>
    <col min="13066" max="13308" width="8.19921875" style="73"/>
    <col min="13309" max="13309" width="15.69921875" style="73" customWidth="1"/>
    <col min="13310" max="13310" width="26.69921875" style="73" customWidth="1"/>
    <col min="13311" max="13311" width="56.3984375" style="73" customWidth="1"/>
    <col min="13312" max="13312" width="0" style="73" hidden="1" customWidth="1"/>
    <col min="13313" max="13313" width="8.19921875" style="73"/>
    <col min="13314" max="13314" width="5.796875" style="73" customWidth="1"/>
    <col min="13315" max="13315" width="15.296875" style="73" customWidth="1"/>
    <col min="13316" max="13316" width="4.09765625" style="73" customWidth="1"/>
    <col min="13317" max="13317" width="15.796875" style="73" customWidth="1"/>
    <col min="13318" max="13318" width="17.59765625" style="73" customWidth="1"/>
    <col min="13319" max="13319" width="9" style="73" customWidth="1"/>
    <col min="13320" max="13321" width="0" style="73" hidden="1" customWidth="1"/>
    <col min="13322" max="13564" width="8.19921875" style="73"/>
    <col min="13565" max="13565" width="15.69921875" style="73" customWidth="1"/>
    <col min="13566" max="13566" width="26.69921875" style="73" customWidth="1"/>
    <col min="13567" max="13567" width="56.3984375" style="73" customWidth="1"/>
    <col min="13568" max="13568" width="0" style="73" hidden="1" customWidth="1"/>
    <col min="13569" max="13569" width="8.19921875" style="73"/>
    <col min="13570" max="13570" width="5.796875" style="73" customWidth="1"/>
    <col min="13571" max="13571" width="15.296875" style="73" customWidth="1"/>
    <col min="13572" max="13572" width="4.09765625" style="73" customWidth="1"/>
    <col min="13573" max="13573" width="15.796875" style="73" customWidth="1"/>
    <col min="13574" max="13574" width="17.59765625" style="73" customWidth="1"/>
    <col min="13575" max="13575" width="9" style="73" customWidth="1"/>
    <col min="13576" max="13577" width="0" style="73" hidden="1" customWidth="1"/>
    <col min="13578" max="13820" width="8.19921875" style="73"/>
    <col min="13821" max="13821" width="15.69921875" style="73" customWidth="1"/>
    <col min="13822" max="13822" width="26.69921875" style="73" customWidth="1"/>
    <col min="13823" max="13823" width="56.3984375" style="73" customWidth="1"/>
    <col min="13824" max="13824" width="0" style="73" hidden="1" customWidth="1"/>
    <col min="13825" max="13825" width="8.19921875" style="73"/>
    <col min="13826" max="13826" width="5.796875" style="73" customWidth="1"/>
    <col min="13827" max="13827" width="15.296875" style="73" customWidth="1"/>
    <col min="13828" max="13828" width="4.09765625" style="73" customWidth="1"/>
    <col min="13829" max="13829" width="15.796875" style="73" customWidth="1"/>
    <col min="13830" max="13830" width="17.59765625" style="73" customWidth="1"/>
    <col min="13831" max="13831" width="9" style="73" customWidth="1"/>
    <col min="13832" max="13833" width="0" style="73" hidden="1" customWidth="1"/>
    <col min="13834" max="14076" width="8.19921875" style="73"/>
    <col min="14077" max="14077" width="15.69921875" style="73" customWidth="1"/>
    <col min="14078" max="14078" width="26.69921875" style="73" customWidth="1"/>
    <col min="14079" max="14079" width="56.3984375" style="73" customWidth="1"/>
    <col min="14080" max="14080" width="0" style="73" hidden="1" customWidth="1"/>
    <col min="14081" max="14081" width="8.19921875" style="73"/>
    <col min="14082" max="14082" width="5.796875" style="73" customWidth="1"/>
    <col min="14083" max="14083" width="15.296875" style="73" customWidth="1"/>
    <col min="14084" max="14084" width="4.09765625" style="73" customWidth="1"/>
    <col min="14085" max="14085" width="15.796875" style="73" customWidth="1"/>
    <col min="14086" max="14086" width="17.59765625" style="73" customWidth="1"/>
    <col min="14087" max="14087" width="9" style="73" customWidth="1"/>
    <col min="14088" max="14089" width="0" style="73" hidden="1" customWidth="1"/>
    <col min="14090" max="14332" width="8.19921875" style="73"/>
    <col min="14333" max="14333" width="15.69921875" style="73" customWidth="1"/>
    <col min="14334" max="14334" width="26.69921875" style="73" customWidth="1"/>
    <col min="14335" max="14335" width="56.3984375" style="73" customWidth="1"/>
    <col min="14336" max="14336" width="0" style="73" hidden="1" customWidth="1"/>
    <col min="14337" max="14337" width="8.19921875" style="73"/>
    <col min="14338" max="14338" width="5.796875" style="73" customWidth="1"/>
    <col min="14339" max="14339" width="15.296875" style="73" customWidth="1"/>
    <col min="14340" max="14340" width="4.09765625" style="73" customWidth="1"/>
    <col min="14341" max="14341" width="15.796875" style="73" customWidth="1"/>
    <col min="14342" max="14342" width="17.59765625" style="73" customWidth="1"/>
    <col min="14343" max="14343" width="9" style="73" customWidth="1"/>
    <col min="14344" max="14345" width="0" style="73" hidden="1" customWidth="1"/>
    <col min="14346" max="14588" width="8.19921875" style="73"/>
    <col min="14589" max="14589" width="15.69921875" style="73" customWidth="1"/>
    <col min="14590" max="14590" width="26.69921875" style="73" customWidth="1"/>
    <col min="14591" max="14591" width="56.3984375" style="73" customWidth="1"/>
    <col min="14592" max="14592" width="0" style="73" hidden="1" customWidth="1"/>
    <col min="14593" max="14593" width="8.19921875" style="73"/>
    <col min="14594" max="14594" width="5.796875" style="73" customWidth="1"/>
    <col min="14595" max="14595" width="15.296875" style="73" customWidth="1"/>
    <col min="14596" max="14596" width="4.09765625" style="73" customWidth="1"/>
    <col min="14597" max="14597" width="15.796875" style="73" customWidth="1"/>
    <col min="14598" max="14598" width="17.59765625" style="73" customWidth="1"/>
    <col min="14599" max="14599" width="9" style="73" customWidth="1"/>
    <col min="14600" max="14601" width="0" style="73" hidden="1" customWidth="1"/>
    <col min="14602" max="14844" width="8.19921875" style="73"/>
    <col min="14845" max="14845" width="15.69921875" style="73" customWidth="1"/>
    <col min="14846" max="14846" width="26.69921875" style="73" customWidth="1"/>
    <col min="14847" max="14847" width="56.3984375" style="73" customWidth="1"/>
    <col min="14848" max="14848" width="0" style="73" hidden="1" customWidth="1"/>
    <col min="14849" max="14849" width="8.19921875" style="73"/>
    <col min="14850" max="14850" width="5.796875" style="73" customWidth="1"/>
    <col min="14851" max="14851" width="15.296875" style="73" customWidth="1"/>
    <col min="14852" max="14852" width="4.09765625" style="73" customWidth="1"/>
    <col min="14853" max="14853" width="15.796875" style="73" customWidth="1"/>
    <col min="14854" max="14854" width="17.59765625" style="73" customWidth="1"/>
    <col min="14855" max="14855" width="9" style="73" customWidth="1"/>
    <col min="14856" max="14857" width="0" style="73" hidden="1" customWidth="1"/>
    <col min="14858" max="15100" width="8.19921875" style="73"/>
    <col min="15101" max="15101" width="15.69921875" style="73" customWidth="1"/>
    <col min="15102" max="15102" width="26.69921875" style="73" customWidth="1"/>
    <col min="15103" max="15103" width="56.3984375" style="73" customWidth="1"/>
    <col min="15104" max="15104" width="0" style="73" hidden="1" customWidth="1"/>
    <col min="15105" max="15105" width="8.19921875" style="73"/>
    <col min="15106" max="15106" width="5.796875" style="73" customWidth="1"/>
    <col min="15107" max="15107" width="15.296875" style="73" customWidth="1"/>
    <col min="15108" max="15108" width="4.09765625" style="73" customWidth="1"/>
    <col min="15109" max="15109" width="15.796875" style="73" customWidth="1"/>
    <col min="15110" max="15110" width="17.59765625" style="73" customWidth="1"/>
    <col min="15111" max="15111" width="9" style="73" customWidth="1"/>
    <col min="15112" max="15113" width="0" style="73" hidden="1" customWidth="1"/>
    <col min="15114" max="15356" width="8.19921875" style="73"/>
    <col min="15357" max="15357" width="15.69921875" style="73" customWidth="1"/>
    <col min="15358" max="15358" width="26.69921875" style="73" customWidth="1"/>
    <col min="15359" max="15359" width="56.3984375" style="73" customWidth="1"/>
    <col min="15360" max="15360" width="0" style="73" hidden="1" customWidth="1"/>
    <col min="15361" max="15361" width="8.19921875" style="73"/>
    <col min="15362" max="15362" width="5.796875" style="73" customWidth="1"/>
    <col min="15363" max="15363" width="15.296875" style="73" customWidth="1"/>
    <col min="15364" max="15364" width="4.09765625" style="73" customWidth="1"/>
    <col min="15365" max="15365" width="15.796875" style="73" customWidth="1"/>
    <col min="15366" max="15366" width="17.59765625" style="73" customWidth="1"/>
    <col min="15367" max="15367" width="9" style="73" customWidth="1"/>
    <col min="15368" max="15369" width="0" style="73" hidden="1" customWidth="1"/>
    <col min="15370" max="15612" width="8.19921875" style="73"/>
    <col min="15613" max="15613" width="15.69921875" style="73" customWidth="1"/>
    <col min="15614" max="15614" width="26.69921875" style="73" customWidth="1"/>
    <col min="15615" max="15615" width="56.3984375" style="73" customWidth="1"/>
    <col min="15616" max="15616" width="0" style="73" hidden="1" customWidth="1"/>
    <col min="15617" max="15617" width="8.19921875" style="73"/>
    <col min="15618" max="15618" width="5.796875" style="73" customWidth="1"/>
    <col min="15619" max="15619" width="15.296875" style="73" customWidth="1"/>
    <col min="15620" max="15620" width="4.09765625" style="73" customWidth="1"/>
    <col min="15621" max="15621" width="15.796875" style="73" customWidth="1"/>
    <col min="15622" max="15622" width="17.59765625" style="73" customWidth="1"/>
    <col min="15623" max="15623" width="9" style="73" customWidth="1"/>
    <col min="15624" max="15625" width="0" style="73" hidden="1" customWidth="1"/>
    <col min="15626" max="15868" width="8.19921875" style="73"/>
    <col min="15869" max="15869" width="15.69921875" style="73" customWidth="1"/>
    <col min="15870" max="15870" width="26.69921875" style="73" customWidth="1"/>
    <col min="15871" max="15871" width="56.3984375" style="73" customWidth="1"/>
    <col min="15872" max="15872" width="0" style="73" hidden="1" customWidth="1"/>
    <col min="15873" max="15873" width="8.19921875" style="73"/>
    <col min="15874" max="15874" width="5.796875" style="73" customWidth="1"/>
    <col min="15875" max="15875" width="15.296875" style="73" customWidth="1"/>
    <col min="15876" max="15876" width="4.09765625" style="73" customWidth="1"/>
    <col min="15877" max="15877" width="15.796875" style="73" customWidth="1"/>
    <col min="15878" max="15878" width="17.59765625" style="73" customWidth="1"/>
    <col min="15879" max="15879" width="9" style="73" customWidth="1"/>
    <col min="15880" max="15881" width="0" style="73" hidden="1" customWidth="1"/>
    <col min="15882" max="16124" width="8.19921875" style="73"/>
    <col min="16125" max="16125" width="15.69921875" style="73" customWidth="1"/>
    <col min="16126" max="16126" width="26.69921875" style="73" customWidth="1"/>
    <col min="16127" max="16127" width="56.3984375" style="73" customWidth="1"/>
    <col min="16128" max="16128" width="0" style="73" hidden="1" customWidth="1"/>
    <col min="16129" max="16129" width="8.19921875" style="73"/>
    <col min="16130" max="16130" width="5.796875" style="73" customWidth="1"/>
    <col min="16131" max="16131" width="15.296875" style="73" customWidth="1"/>
    <col min="16132" max="16132" width="4.09765625" style="73" customWidth="1"/>
    <col min="16133" max="16133" width="15.796875" style="73" customWidth="1"/>
    <col min="16134" max="16134" width="17.59765625" style="73" customWidth="1"/>
    <col min="16135" max="16135" width="9" style="73" customWidth="1"/>
    <col min="16136" max="16137" width="0" style="73" hidden="1" customWidth="1"/>
    <col min="16138" max="16384" width="8.19921875" style="73"/>
  </cols>
  <sheetData>
    <row r="1" spans="1:9" s="8" customFormat="1" ht="15.75" customHeight="1">
      <c r="A1" s="1" t="s">
        <v>762</v>
      </c>
      <c r="B1" s="2"/>
      <c r="C1" s="2"/>
      <c r="D1" s="4"/>
      <c r="E1" s="5"/>
      <c r="F1" s="5"/>
      <c r="G1" s="5"/>
      <c r="H1" s="80" t="s">
        <v>2</v>
      </c>
      <c r="I1" s="81" t="s">
        <v>3</v>
      </c>
    </row>
    <row r="2" spans="1:9" s="8" customFormat="1" ht="14.1" customHeight="1">
      <c r="A2" s="9" t="s">
        <v>4</v>
      </c>
      <c r="B2" s="9" t="s">
        <v>763</v>
      </c>
      <c r="C2" s="10" t="s">
        <v>6</v>
      </c>
      <c r="D2" s="9" t="s">
        <v>8</v>
      </c>
      <c r="E2" s="12"/>
      <c r="F2" s="12" t="s">
        <v>678</v>
      </c>
      <c r="G2" s="14" t="s">
        <v>11</v>
      </c>
      <c r="H2" s="82"/>
      <c r="I2" s="83"/>
    </row>
    <row r="3" spans="1:9" s="27" customFormat="1" ht="14.1" customHeight="1">
      <c r="A3" s="17" t="s">
        <v>12</v>
      </c>
      <c r="B3" s="18" t="s">
        <v>13</v>
      </c>
      <c r="C3" s="84" t="s">
        <v>14</v>
      </c>
      <c r="D3" s="20" t="s">
        <v>16</v>
      </c>
      <c r="E3" s="54">
        <v>1260</v>
      </c>
      <c r="F3" s="55"/>
      <c r="G3" s="21"/>
      <c r="H3" s="77" t="e">
        <f>IF(#REF!="","",E3-#REF!)</f>
        <v>#REF!</v>
      </c>
      <c r="I3" s="78" t="e">
        <f>IF(#REF!="","",((E3-#REF!)/#REF!)*100)</f>
        <v>#REF!</v>
      </c>
    </row>
    <row r="4" spans="1:9" s="27" customFormat="1" ht="14.1" customHeight="1">
      <c r="A4" s="17"/>
      <c r="B4" s="18" t="s">
        <v>21</v>
      </c>
      <c r="C4" s="84" t="s">
        <v>22</v>
      </c>
      <c r="D4" s="20" t="s">
        <v>20</v>
      </c>
      <c r="E4" s="32">
        <v>1065000</v>
      </c>
      <c r="F4" s="35"/>
      <c r="G4" s="21"/>
      <c r="H4" s="77" t="e">
        <f>IF(#REF!="","",E4-#REF!)</f>
        <v>#REF!</v>
      </c>
      <c r="I4" s="78" t="e">
        <f>IF(#REF!="","",((E4-#REF!)/#REF!)*100)</f>
        <v>#REF!</v>
      </c>
    </row>
    <row r="5" spans="1:9" s="27" customFormat="1" ht="14.1" customHeight="1">
      <c r="A5" s="17"/>
      <c r="B5" s="18" t="s">
        <v>764</v>
      </c>
      <c r="C5" s="84" t="s">
        <v>765</v>
      </c>
      <c r="D5" s="20" t="s">
        <v>23</v>
      </c>
      <c r="E5" s="54">
        <v>1095000</v>
      </c>
      <c r="F5" s="35"/>
      <c r="G5" s="21"/>
      <c r="H5" s="77" t="e">
        <f>IF(#REF!="","",E5-#REF!)</f>
        <v>#REF!</v>
      </c>
      <c r="I5" s="78" t="e">
        <f>IF(#REF!="","",((E5-#REF!)/#REF!)*100)</f>
        <v>#REF!</v>
      </c>
    </row>
    <row r="6" spans="1:9" s="27" customFormat="1" ht="14.1" customHeight="1">
      <c r="A6" s="17"/>
      <c r="B6" s="28" t="s">
        <v>24</v>
      </c>
      <c r="C6" s="84" t="s">
        <v>25</v>
      </c>
      <c r="D6" s="20" t="s">
        <v>16</v>
      </c>
      <c r="E6" s="54">
        <v>1260</v>
      </c>
      <c r="F6" s="55"/>
      <c r="G6" s="21"/>
      <c r="H6" s="77" t="e">
        <f>IF(#REF!="","",E6-#REF!)</f>
        <v>#REF!</v>
      </c>
      <c r="I6" s="78" t="e">
        <f>IF(#REF!="","",((E6-#REF!)/#REF!)*100)</f>
        <v>#REF!</v>
      </c>
    </row>
    <row r="7" spans="1:9" s="27" customFormat="1" ht="14.1" customHeight="1">
      <c r="A7" s="17"/>
      <c r="B7" s="18" t="s">
        <v>26</v>
      </c>
      <c r="C7" s="84" t="s">
        <v>27</v>
      </c>
      <c r="D7" s="20" t="s">
        <v>16</v>
      </c>
      <c r="E7" s="54">
        <v>1260</v>
      </c>
      <c r="F7" s="55"/>
      <c r="G7" s="21"/>
      <c r="H7" s="77" t="e">
        <f>IF(#REF!="","",E7-#REF!)</f>
        <v>#REF!</v>
      </c>
      <c r="I7" s="78" t="e">
        <f>IF(#REF!="","",((E7-#REF!)/#REF!)*100)</f>
        <v>#REF!</v>
      </c>
    </row>
    <row r="8" spans="1:9" s="27" customFormat="1" ht="14.1" customHeight="1">
      <c r="A8" s="17"/>
      <c r="B8" s="18" t="s">
        <v>28</v>
      </c>
      <c r="C8" s="84" t="s">
        <v>29</v>
      </c>
      <c r="D8" s="20" t="s">
        <v>16</v>
      </c>
      <c r="E8" s="54">
        <v>1260</v>
      </c>
      <c r="F8" s="55"/>
      <c r="G8" s="21"/>
      <c r="H8" s="77" t="e">
        <f>IF(#REF!="","",E8-#REF!)</f>
        <v>#REF!</v>
      </c>
      <c r="I8" s="78" t="e">
        <f>IF(#REF!="","",((E8-#REF!)/#REF!)*100)</f>
        <v>#REF!</v>
      </c>
    </row>
    <row r="9" spans="1:9" s="27" customFormat="1" ht="14.1" customHeight="1">
      <c r="A9" s="17"/>
      <c r="B9" s="18" t="s">
        <v>30</v>
      </c>
      <c r="C9" s="84" t="s">
        <v>31</v>
      </c>
      <c r="D9" s="20" t="s">
        <v>16</v>
      </c>
      <c r="E9" s="54">
        <v>1260</v>
      </c>
      <c r="F9" s="55"/>
      <c r="G9" s="21"/>
      <c r="H9" s="77" t="e">
        <f>IF(#REF!="","",E9-#REF!)</f>
        <v>#REF!</v>
      </c>
      <c r="I9" s="78" t="e">
        <f>IF(#REF!="","",((E9-#REF!)/#REF!)*100)</f>
        <v>#REF!</v>
      </c>
    </row>
    <row r="10" spans="1:9" s="27" customFormat="1" ht="14.1" customHeight="1">
      <c r="A10" s="17"/>
      <c r="B10" s="18" t="s">
        <v>32</v>
      </c>
      <c r="C10" s="84" t="s">
        <v>33</v>
      </c>
      <c r="D10" s="20" t="s">
        <v>23</v>
      </c>
      <c r="E10" s="54">
        <v>1330000</v>
      </c>
      <c r="F10" s="35"/>
      <c r="G10" s="21"/>
      <c r="H10" s="77" t="e">
        <f>IF(#REF!="","",E10-#REF!)</f>
        <v>#REF!</v>
      </c>
      <c r="I10" s="78" t="e">
        <f>IF(#REF!="","",((E10-#REF!)/#REF!)*100)</f>
        <v>#REF!</v>
      </c>
    </row>
    <row r="11" spans="1:9" s="27" customFormat="1" ht="14.1" customHeight="1">
      <c r="A11" s="17"/>
      <c r="B11" s="18" t="s">
        <v>34</v>
      </c>
      <c r="C11" s="84" t="s">
        <v>766</v>
      </c>
      <c r="D11" s="20" t="s">
        <v>16</v>
      </c>
      <c r="E11" s="54">
        <v>1220</v>
      </c>
      <c r="F11" s="35"/>
      <c r="G11" s="21"/>
      <c r="H11" s="77" t="e">
        <f>IF(#REF!="","",E11-#REF!)</f>
        <v>#REF!</v>
      </c>
      <c r="I11" s="78" t="e">
        <f>IF(#REF!="","",((E11-#REF!)/#REF!)*100)</f>
        <v>#REF!</v>
      </c>
    </row>
    <row r="12" spans="1:9" s="27" customFormat="1" ht="14.1" customHeight="1">
      <c r="A12" s="17"/>
      <c r="B12" s="18" t="s">
        <v>36</v>
      </c>
      <c r="C12" s="84" t="s">
        <v>682</v>
      </c>
      <c r="D12" s="20" t="s">
        <v>16</v>
      </c>
      <c r="E12" s="54">
        <v>1290</v>
      </c>
      <c r="F12" s="35"/>
      <c r="G12" s="21"/>
      <c r="H12" s="77" t="e">
        <f>IF(#REF!="","",E12-#REF!)</f>
        <v>#REF!</v>
      </c>
      <c r="I12" s="78" t="e">
        <f>IF(#REF!="","",((E12-#REF!)/#REF!)*100)</f>
        <v>#REF!</v>
      </c>
    </row>
    <row r="13" spans="1:9" s="27" customFormat="1" ht="14.1" customHeight="1">
      <c r="A13" s="17"/>
      <c r="B13" s="28" t="s">
        <v>767</v>
      </c>
      <c r="C13" s="84" t="s">
        <v>39</v>
      </c>
      <c r="D13" s="20" t="s">
        <v>16</v>
      </c>
      <c r="E13" s="54">
        <v>1290</v>
      </c>
      <c r="F13" s="35"/>
      <c r="G13" s="21"/>
      <c r="H13" s="77" t="e">
        <f>IF(#REF!="","",E13-#REF!)</f>
        <v>#REF!</v>
      </c>
      <c r="I13" s="78" t="e">
        <f>IF(#REF!="","",((E13-#REF!)/#REF!)*100)</f>
        <v>#REF!</v>
      </c>
    </row>
    <row r="14" spans="1:9" s="27" customFormat="1" ht="14.1" customHeight="1">
      <c r="A14" s="17"/>
      <c r="B14" s="18" t="s">
        <v>40</v>
      </c>
      <c r="C14" s="84" t="s">
        <v>683</v>
      </c>
      <c r="D14" s="21" t="s">
        <v>42</v>
      </c>
      <c r="E14" s="54">
        <v>6990</v>
      </c>
      <c r="F14" s="35"/>
      <c r="G14" s="21"/>
      <c r="H14" s="77" t="e">
        <f>IF(#REF!="","",E14-#REF!)</f>
        <v>#REF!</v>
      </c>
      <c r="I14" s="78" t="e">
        <f>IF(#REF!="","",((E14-#REF!)/#REF!)*100)</f>
        <v>#REF!</v>
      </c>
    </row>
    <row r="15" spans="1:9" s="27" customFormat="1" ht="14.1" customHeight="1">
      <c r="A15" s="17"/>
      <c r="B15" s="18" t="s">
        <v>43</v>
      </c>
      <c r="C15" s="84" t="s">
        <v>684</v>
      </c>
      <c r="D15" s="21" t="s">
        <v>42</v>
      </c>
      <c r="E15" s="54">
        <v>4690</v>
      </c>
      <c r="F15" s="35"/>
      <c r="G15" s="21"/>
      <c r="H15" s="77" t="e">
        <f>IF(#REF!="","",E15-#REF!)</f>
        <v>#REF!</v>
      </c>
      <c r="I15" s="78" t="e">
        <f>IF(#REF!="","",((E15-#REF!)/#REF!)*100)</f>
        <v>#REF!</v>
      </c>
    </row>
    <row r="16" spans="1:9" s="27" customFormat="1" ht="14.1" customHeight="1">
      <c r="A16" s="17"/>
      <c r="B16" s="18" t="s">
        <v>45</v>
      </c>
      <c r="C16" s="84" t="s">
        <v>685</v>
      </c>
      <c r="D16" s="20" t="s">
        <v>23</v>
      </c>
      <c r="E16" s="54">
        <v>2441000</v>
      </c>
      <c r="F16" s="55"/>
      <c r="G16" s="21"/>
      <c r="H16" s="77" t="e">
        <f>IF(#REF!="","",E16-#REF!)</f>
        <v>#REF!</v>
      </c>
      <c r="I16" s="78" t="e">
        <f>IF(#REF!="","",((E16-#REF!)/#REF!)*100)</f>
        <v>#REF!</v>
      </c>
    </row>
    <row r="17" spans="1:9" s="27" customFormat="1" ht="14.1" customHeight="1">
      <c r="A17" s="17"/>
      <c r="B17" s="28" t="s">
        <v>48</v>
      </c>
      <c r="C17" s="86" t="s">
        <v>686</v>
      </c>
      <c r="D17" s="20" t="s">
        <v>50</v>
      </c>
      <c r="E17" s="54">
        <v>9980</v>
      </c>
      <c r="F17" s="35"/>
      <c r="G17" s="21"/>
      <c r="H17" s="77" t="e">
        <f>IF(#REF!="","",E17-#REF!)</f>
        <v>#REF!</v>
      </c>
      <c r="I17" s="78" t="e">
        <f>IF(#REF!="","",((E17-#REF!)/#REF!)*100)</f>
        <v>#REF!</v>
      </c>
    </row>
    <row r="18" spans="1:9" s="27" customFormat="1" ht="14.1" customHeight="1">
      <c r="A18" s="17"/>
      <c r="B18" s="18" t="s">
        <v>51</v>
      </c>
      <c r="C18" s="84" t="s">
        <v>52</v>
      </c>
      <c r="D18" s="20" t="s">
        <v>16</v>
      </c>
      <c r="E18" s="54">
        <v>1390</v>
      </c>
      <c r="F18" s="55"/>
      <c r="G18" s="21"/>
      <c r="H18" s="77" t="e">
        <f>IF(#REF!="","",E18-#REF!)</f>
        <v>#REF!</v>
      </c>
      <c r="I18" s="78" t="e">
        <f>IF(#REF!="","",((E18-#REF!)/#REF!)*100)</f>
        <v>#REF!</v>
      </c>
    </row>
    <row r="19" spans="1:9" s="27" customFormat="1" ht="14.1" customHeight="1">
      <c r="A19" s="17"/>
      <c r="B19" s="18" t="s">
        <v>53</v>
      </c>
      <c r="C19" s="84" t="s">
        <v>54</v>
      </c>
      <c r="D19" s="20" t="s">
        <v>16</v>
      </c>
      <c r="E19" s="54">
        <v>1460</v>
      </c>
      <c r="F19" s="55"/>
      <c r="G19" s="21"/>
      <c r="H19" s="77" t="e">
        <f>IF(#REF!="","",E19-#REF!)</f>
        <v>#REF!</v>
      </c>
      <c r="I19" s="78" t="e">
        <f>IF(#REF!="","",((E19-#REF!)/#REF!)*100)</f>
        <v>#REF!</v>
      </c>
    </row>
    <row r="20" spans="1:9" s="27" customFormat="1" ht="14.1" customHeight="1">
      <c r="A20" s="17"/>
      <c r="B20" s="18" t="s">
        <v>55</v>
      </c>
      <c r="C20" s="84" t="s">
        <v>56</v>
      </c>
      <c r="D20" s="20" t="s">
        <v>16</v>
      </c>
      <c r="E20" s="54">
        <v>1710</v>
      </c>
      <c r="F20" s="55"/>
      <c r="G20" s="21"/>
      <c r="H20" s="77" t="e">
        <f>IF(#REF!="","",E20-#REF!)</f>
        <v>#REF!</v>
      </c>
      <c r="I20" s="78" t="e">
        <f>IF(#REF!="","",((E20-#REF!)/#REF!)*100)</f>
        <v>#REF!</v>
      </c>
    </row>
    <row r="21" spans="1:9" s="27" customFormat="1" ht="14.1" customHeight="1">
      <c r="A21" s="17"/>
      <c r="B21" s="18" t="s">
        <v>57</v>
      </c>
      <c r="C21" s="84" t="s">
        <v>58</v>
      </c>
      <c r="D21" s="20" t="s">
        <v>16</v>
      </c>
      <c r="E21" s="54">
        <v>2760</v>
      </c>
      <c r="F21" s="55"/>
      <c r="G21" s="21"/>
      <c r="H21" s="77" t="e">
        <f>IF(#REF!="","",E21-#REF!)</f>
        <v>#REF!</v>
      </c>
      <c r="I21" s="78" t="e">
        <f>IF(#REF!="","",((E21-#REF!)/#REF!)*100)</f>
        <v>#REF!</v>
      </c>
    </row>
    <row r="22" spans="1:9" s="27" customFormat="1" ht="14.1" customHeight="1">
      <c r="A22" s="17"/>
      <c r="B22" s="18" t="s">
        <v>59</v>
      </c>
      <c r="C22" s="84" t="s">
        <v>60</v>
      </c>
      <c r="D22" s="20" t="s">
        <v>16</v>
      </c>
      <c r="E22" s="54">
        <v>2010</v>
      </c>
      <c r="F22" s="55"/>
      <c r="G22" s="21"/>
      <c r="H22" s="77" t="e">
        <f>IF(#REF!="","",E22-#REF!)</f>
        <v>#REF!</v>
      </c>
      <c r="I22" s="78" t="e">
        <f>IF(#REF!="","",((E22-#REF!)/#REF!)*100)</f>
        <v>#REF!</v>
      </c>
    </row>
    <row r="23" spans="1:9" s="27" customFormat="1" ht="14.1" customHeight="1">
      <c r="A23" s="17"/>
      <c r="B23" s="18" t="s">
        <v>61</v>
      </c>
      <c r="C23" s="84" t="s">
        <v>62</v>
      </c>
      <c r="D23" s="20" t="s">
        <v>50</v>
      </c>
      <c r="E23" s="54">
        <v>1350</v>
      </c>
      <c r="F23" s="55"/>
      <c r="G23" s="21"/>
      <c r="H23" s="77" t="e">
        <f>IF(#REF!="","",E23-#REF!)</f>
        <v>#REF!</v>
      </c>
      <c r="I23" s="78" t="e">
        <f>IF(#REF!="","",((E23-#REF!)/#REF!)*100)</f>
        <v>#REF!</v>
      </c>
    </row>
    <row r="24" spans="1:9" s="27" customFormat="1" ht="14.1" customHeight="1">
      <c r="A24" s="17"/>
      <c r="B24" s="18" t="s">
        <v>63</v>
      </c>
      <c r="C24" s="84" t="s">
        <v>64</v>
      </c>
      <c r="D24" s="20" t="s">
        <v>65</v>
      </c>
      <c r="E24" s="54">
        <v>40460</v>
      </c>
      <c r="F24" s="55"/>
      <c r="G24" s="21"/>
      <c r="H24" s="77" t="e">
        <f>IF(#REF!="","",E24-#REF!)</f>
        <v>#REF!</v>
      </c>
      <c r="I24" s="78" t="e">
        <f>IF(#REF!="","",((E24-#REF!)/#REF!)*100)</f>
        <v>#REF!</v>
      </c>
    </row>
    <row r="25" spans="1:9" s="27" customFormat="1" ht="14.1" customHeight="1">
      <c r="A25" s="17"/>
      <c r="B25" s="18" t="s">
        <v>66</v>
      </c>
      <c r="C25" s="84" t="s">
        <v>67</v>
      </c>
      <c r="D25" s="21" t="s">
        <v>68</v>
      </c>
      <c r="E25" s="32">
        <v>24</v>
      </c>
      <c r="F25" s="55"/>
      <c r="G25" s="21"/>
      <c r="H25" s="77" t="e">
        <f>IF(#REF!="","",E25-#REF!)</f>
        <v>#REF!</v>
      </c>
      <c r="I25" s="78" t="e">
        <f>IF(#REF!="","",((E25-#REF!)/#REF!)*100)</f>
        <v>#REF!</v>
      </c>
    </row>
    <row r="26" spans="1:9" s="27" customFormat="1" ht="14.1" customHeight="1">
      <c r="A26" s="17" t="s">
        <v>69</v>
      </c>
      <c r="B26" s="28" t="s">
        <v>70</v>
      </c>
      <c r="C26" s="86" t="s">
        <v>71</v>
      </c>
      <c r="D26" s="21" t="s">
        <v>23</v>
      </c>
      <c r="E26" s="32">
        <v>4300000</v>
      </c>
      <c r="F26" s="55"/>
      <c r="G26" s="21"/>
      <c r="H26" s="77" t="e">
        <f>IF(#REF!="","",E26-#REF!)</f>
        <v>#REF!</v>
      </c>
      <c r="I26" s="78" t="e">
        <f>IF(#REF!="","",((E26-#REF!)/#REF!)*100)</f>
        <v>#REF!</v>
      </c>
    </row>
    <row r="27" spans="1:9" s="27" customFormat="1" ht="14.1" customHeight="1">
      <c r="A27" s="17"/>
      <c r="B27" s="18" t="s">
        <v>72</v>
      </c>
      <c r="C27" s="84" t="s">
        <v>73</v>
      </c>
      <c r="D27" s="20" t="s">
        <v>16</v>
      </c>
      <c r="E27" s="32">
        <v>9550</v>
      </c>
      <c r="F27" s="55"/>
      <c r="G27" s="21"/>
      <c r="H27" s="77" t="e">
        <f>IF(#REF!="","",E27-#REF!)</f>
        <v>#REF!</v>
      </c>
      <c r="I27" s="78" t="e">
        <f>IF(#REF!="","",((E27-#REF!)/#REF!)*100)</f>
        <v>#REF!</v>
      </c>
    </row>
    <row r="28" spans="1:9" s="27" customFormat="1" ht="14.1" customHeight="1">
      <c r="A28" s="17"/>
      <c r="B28" s="28" t="s">
        <v>74</v>
      </c>
      <c r="C28" s="84" t="s">
        <v>75</v>
      </c>
      <c r="D28" s="21" t="s">
        <v>50</v>
      </c>
      <c r="E28" s="32">
        <v>3000</v>
      </c>
      <c r="F28" s="55"/>
      <c r="G28" s="21"/>
      <c r="H28" s="77" t="e">
        <f>IF(#REF!="","",E28-#REF!)</f>
        <v>#REF!</v>
      </c>
      <c r="I28" s="78" t="e">
        <f>IF(#REF!="","",((E28-#REF!)/#REF!)*100)</f>
        <v>#REF!</v>
      </c>
    </row>
    <row r="29" spans="1:9" s="27" customFormat="1" ht="14.1" customHeight="1">
      <c r="A29" s="17"/>
      <c r="B29" s="18" t="s">
        <v>76</v>
      </c>
      <c r="C29" s="84" t="s">
        <v>77</v>
      </c>
      <c r="D29" s="20" t="s">
        <v>16</v>
      </c>
      <c r="E29" s="32">
        <v>3750</v>
      </c>
      <c r="F29" s="55"/>
      <c r="G29" s="21"/>
      <c r="H29" s="77" t="e">
        <f>IF(#REF!="","",E29-#REF!)</f>
        <v>#REF!</v>
      </c>
      <c r="I29" s="78" t="e">
        <f>IF(#REF!="","",((E29-#REF!)/#REF!)*100)</f>
        <v>#REF!</v>
      </c>
    </row>
    <row r="30" spans="1:9" s="27" customFormat="1" ht="14.1" customHeight="1">
      <c r="A30" s="17"/>
      <c r="B30" s="18" t="s">
        <v>78</v>
      </c>
      <c r="C30" s="84" t="s">
        <v>79</v>
      </c>
      <c r="D30" s="20" t="s">
        <v>16</v>
      </c>
      <c r="E30" s="32">
        <v>1940</v>
      </c>
      <c r="F30" s="55"/>
      <c r="G30" s="21"/>
      <c r="H30" s="77" t="e">
        <f>IF(#REF!="","",E30-#REF!)</f>
        <v>#REF!</v>
      </c>
      <c r="I30" s="78" t="e">
        <f>IF(#REF!="","",((E30-#REF!)/#REF!)*100)</f>
        <v>#REF!</v>
      </c>
    </row>
    <row r="31" spans="1:9" s="27" customFormat="1" ht="14.1" customHeight="1">
      <c r="A31" s="42" t="s">
        <v>80</v>
      </c>
      <c r="B31" s="18" t="s">
        <v>81</v>
      </c>
      <c r="C31" s="84" t="s">
        <v>82</v>
      </c>
      <c r="D31" s="20" t="s">
        <v>16</v>
      </c>
      <c r="E31" s="54">
        <v>14630</v>
      </c>
      <c r="F31" s="55"/>
      <c r="G31" s="21"/>
      <c r="H31" s="77" t="e">
        <f>IF(#REF!="","",E31-#REF!)</f>
        <v>#REF!</v>
      </c>
      <c r="I31" s="78" t="e">
        <f>IF(#REF!="","",((E31-#REF!)/#REF!)*100)</f>
        <v>#REF!</v>
      </c>
    </row>
    <row r="32" spans="1:9" s="27" customFormat="1" ht="14.1" customHeight="1">
      <c r="A32" s="44"/>
      <c r="B32" s="18" t="s">
        <v>83</v>
      </c>
      <c r="C32" s="84" t="s">
        <v>84</v>
      </c>
      <c r="D32" s="20" t="s">
        <v>16</v>
      </c>
      <c r="E32" s="54">
        <v>16220</v>
      </c>
      <c r="F32" s="55"/>
      <c r="G32" s="21"/>
      <c r="H32" s="77" t="e">
        <f>IF(#REF!="","",E32-#REF!)</f>
        <v>#REF!</v>
      </c>
      <c r="I32" s="78" t="e">
        <f>IF(#REF!="","",((E32-#REF!)/#REF!)*100)</f>
        <v>#REF!</v>
      </c>
    </row>
    <row r="33" spans="1:9" s="27" customFormat="1" ht="14.1" customHeight="1">
      <c r="A33" s="44"/>
      <c r="B33" s="18" t="s">
        <v>85</v>
      </c>
      <c r="C33" s="84" t="s">
        <v>86</v>
      </c>
      <c r="D33" s="20" t="s">
        <v>16</v>
      </c>
      <c r="E33" s="54">
        <v>15470</v>
      </c>
      <c r="F33" s="55"/>
      <c r="G33" s="21"/>
      <c r="H33" s="77" t="e">
        <f>IF(#REF!="","",E33-#REF!)</f>
        <v>#REF!</v>
      </c>
      <c r="I33" s="78" t="e">
        <f>IF(#REF!="","",((E33-#REF!)/#REF!)*100)</f>
        <v>#REF!</v>
      </c>
    </row>
    <row r="34" spans="1:9" s="27" customFormat="1" ht="14.1" customHeight="1">
      <c r="A34" s="44"/>
      <c r="B34" s="18" t="s">
        <v>87</v>
      </c>
      <c r="C34" s="84" t="s">
        <v>88</v>
      </c>
      <c r="D34" s="20" t="s">
        <v>16</v>
      </c>
      <c r="E34" s="54">
        <v>11880</v>
      </c>
      <c r="F34" s="55"/>
      <c r="G34" s="21"/>
      <c r="H34" s="77" t="e">
        <f>IF(#REF!="","",E34-#REF!)</f>
        <v>#REF!</v>
      </c>
      <c r="I34" s="78" t="e">
        <f>IF(#REF!="","",((E34-#REF!)/#REF!)*100)</f>
        <v>#REF!</v>
      </c>
    </row>
    <row r="35" spans="1:9" s="27" customFormat="1" ht="14.1" customHeight="1">
      <c r="A35" s="44"/>
      <c r="B35" s="28" t="s">
        <v>89</v>
      </c>
      <c r="C35" s="86" t="s">
        <v>90</v>
      </c>
      <c r="D35" s="21" t="s">
        <v>91</v>
      </c>
      <c r="E35" s="32">
        <v>11980000</v>
      </c>
      <c r="F35" s="55" t="s">
        <v>768</v>
      </c>
      <c r="G35" s="21"/>
      <c r="H35" s="77" t="e">
        <f>IF(#REF!="","",E35-#REF!)</f>
        <v>#REF!</v>
      </c>
      <c r="I35" s="78" t="e">
        <f>IF(#REF!="","",((E35-#REF!)/#REF!)*100)</f>
        <v>#REF!</v>
      </c>
    </row>
    <row r="36" spans="1:9" s="27" customFormat="1" ht="14.1" customHeight="1">
      <c r="A36" s="44"/>
      <c r="B36" s="18" t="s">
        <v>93</v>
      </c>
      <c r="C36" s="84" t="s">
        <v>94</v>
      </c>
      <c r="D36" s="20" t="s">
        <v>95</v>
      </c>
      <c r="E36" s="32">
        <v>4006800</v>
      </c>
      <c r="F36" s="55"/>
      <c r="G36" s="21"/>
      <c r="H36" s="77" t="e">
        <f>IF(#REF!="","",E36-#REF!)</f>
        <v>#REF!</v>
      </c>
      <c r="I36" s="78" t="e">
        <f>IF(#REF!="","",((E36-#REF!)/#REF!)*100)</f>
        <v>#REF!</v>
      </c>
    </row>
    <row r="37" spans="1:9" s="27" customFormat="1" ht="14.1" customHeight="1">
      <c r="A37" s="44"/>
      <c r="B37" s="18" t="s">
        <v>96</v>
      </c>
      <c r="C37" s="84" t="s">
        <v>97</v>
      </c>
      <c r="D37" s="20" t="s">
        <v>16</v>
      </c>
      <c r="E37" s="54">
        <v>36500</v>
      </c>
      <c r="F37" s="55"/>
      <c r="G37" s="21"/>
      <c r="H37" s="77" t="e">
        <f>IF(#REF!="","",E37-#REF!)</f>
        <v>#REF!</v>
      </c>
      <c r="I37" s="78" t="e">
        <f>IF(#REF!="","",((E37-#REF!)/#REF!)*100)</f>
        <v>#REF!</v>
      </c>
    </row>
    <row r="38" spans="1:9" s="27" customFormat="1" ht="14.1" customHeight="1">
      <c r="A38" s="44"/>
      <c r="B38" s="18" t="s">
        <v>98</v>
      </c>
      <c r="C38" s="84" t="s">
        <v>99</v>
      </c>
      <c r="D38" s="20" t="s">
        <v>16</v>
      </c>
      <c r="E38" s="54">
        <v>5000</v>
      </c>
      <c r="F38" s="55"/>
      <c r="G38" s="21"/>
      <c r="H38" s="77" t="e">
        <f>IF(#REF!="","",E38-#REF!)</f>
        <v>#REF!</v>
      </c>
      <c r="I38" s="78" t="e">
        <f>IF(#REF!="","",((E38-#REF!)/#REF!)*100)</f>
        <v>#REF!</v>
      </c>
    </row>
    <row r="39" spans="1:9" s="27" customFormat="1" ht="14.1" customHeight="1">
      <c r="A39" s="44"/>
      <c r="B39" s="18" t="s">
        <v>100</v>
      </c>
      <c r="C39" s="84" t="s">
        <v>101</v>
      </c>
      <c r="D39" s="21" t="s">
        <v>95</v>
      </c>
      <c r="E39" s="54">
        <v>5048780</v>
      </c>
      <c r="F39" s="55"/>
      <c r="G39" s="21"/>
      <c r="H39" s="77" t="e">
        <f>IF(#REF!="","",E39-#REF!)</f>
        <v>#REF!</v>
      </c>
      <c r="I39" s="78" t="e">
        <f>IF(#REF!="","",((E39-#REF!)/#REF!)*100)</f>
        <v>#REF!</v>
      </c>
    </row>
    <row r="40" spans="1:9" s="27" customFormat="1" ht="14.1" customHeight="1">
      <c r="A40" s="44"/>
      <c r="B40" s="18" t="s">
        <v>102</v>
      </c>
      <c r="C40" s="84" t="s">
        <v>103</v>
      </c>
      <c r="D40" s="20" t="s">
        <v>95</v>
      </c>
      <c r="E40" s="32">
        <v>3538280</v>
      </c>
      <c r="F40" s="55"/>
      <c r="G40" s="21"/>
      <c r="H40" s="77" t="e">
        <f>IF(#REF!="","",E40-#REF!)</f>
        <v>#REF!</v>
      </c>
      <c r="I40" s="78" t="e">
        <f>IF(#REF!="","",((E40-#REF!)/#REF!)*100)</f>
        <v>#REF!</v>
      </c>
    </row>
    <row r="41" spans="1:9" s="27" customFormat="1" ht="14.1" customHeight="1">
      <c r="A41" s="44"/>
      <c r="B41" s="28" t="s">
        <v>104</v>
      </c>
      <c r="C41" s="86" t="s">
        <v>103</v>
      </c>
      <c r="D41" s="20" t="s">
        <v>16</v>
      </c>
      <c r="E41" s="32">
        <v>32000</v>
      </c>
      <c r="F41" s="55"/>
      <c r="G41" s="21"/>
      <c r="H41" s="77" t="e">
        <f>IF(#REF!="","",E41-#REF!)</f>
        <v>#REF!</v>
      </c>
      <c r="I41" s="78" t="e">
        <f>IF(#REF!="","",((E41-#REF!)/#REF!)*100)</f>
        <v>#REF!</v>
      </c>
    </row>
    <row r="42" spans="1:9" s="27" customFormat="1" ht="14.1" customHeight="1">
      <c r="A42" s="44"/>
      <c r="B42" s="28" t="s">
        <v>105</v>
      </c>
      <c r="C42" s="86" t="s">
        <v>106</v>
      </c>
      <c r="D42" s="20" t="s">
        <v>16</v>
      </c>
      <c r="E42" s="32">
        <v>4200</v>
      </c>
      <c r="F42" s="55"/>
      <c r="G42" s="21"/>
      <c r="H42" s="77" t="e">
        <f>IF(#REF!="","",E42-#REF!)</f>
        <v>#REF!</v>
      </c>
      <c r="I42" s="78" t="e">
        <f>IF(#REF!="","",((E42-#REF!)/#REF!)*100)</f>
        <v>#REF!</v>
      </c>
    </row>
    <row r="43" spans="1:9" s="27" customFormat="1" ht="14.1" customHeight="1">
      <c r="A43" s="44"/>
      <c r="B43" s="18" t="s">
        <v>107</v>
      </c>
      <c r="C43" s="84" t="s">
        <v>689</v>
      </c>
      <c r="D43" s="21" t="s">
        <v>42</v>
      </c>
      <c r="E43" s="32">
        <v>78000</v>
      </c>
      <c r="F43" s="55"/>
      <c r="G43" s="21"/>
      <c r="H43" s="77" t="e">
        <f>IF(#REF!="","",E43-#REF!)</f>
        <v>#REF!</v>
      </c>
      <c r="I43" s="78" t="e">
        <f>IF(#REF!="","",((E43-#REF!)/#REF!)*100)</f>
        <v>#REF!</v>
      </c>
    </row>
    <row r="44" spans="1:9" s="27" customFormat="1" ht="14.1" customHeight="1">
      <c r="A44" s="44"/>
      <c r="B44" s="18" t="s">
        <v>109</v>
      </c>
      <c r="C44" s="84" t="s">
        <v>110</v>
      </c>
      <c r="D44" s="20" t="s">
        <v>16</v>
      </c>
      <c r="E44" s="58">
        <v>35000</v>
      </c>
      <c r="F44" s="55"/>
      <c r="G44" s="21"/>
      <c r="H44" s="77" t="e">
        <f>IF(#REF!="","",E44-#REF!)</f>
        <v>#REF!</v>
      </c>
      <c r="I44" s="78" t="e">
        <f>IF(#REF!="","",((E44-#REF!)/#REF!)*100)</f>
        <v>#REF!</v>
      </c>
    </row>
    <row r="45" spans="1:9" s="27" customFormat="1" ht="14.1" customHeight="1">
      <c r="A45" s="44"/>
      <c r="B45" s="18" t="s">
        <v>112</v>
      </c>
      <c r="C45" s="84" t="s">
        <v>113</v>
      </c>
      <c r="D45" s="20" t="s">
        <v>114</v>
      </c>
      <c r="E45" s="32">
        <v>5440</v>
      </c>
      <c r="F45" s="55"/>
      <c r="G45" s="21"/>
      <c r="H45" s="77" t="e">
        <f>IF(#REF!="","",E45-#REF!)</f>
        <v>#REF!</v>
      </c>
      <c r="I45" s="78" t="e">
        <f>IF(#REF!="","",((E45-#REF!)/#REF!)*100)</f>
        <v>#REF!</v>
      </c>
    </row>
    <row r="46" spans="1:9" s="27" customFormat="1" ht="14.1" customHeight="1">
      <c r="A46" s="47"/>
      <c r="B46" s="18" t="s">
        <v>115</v>
      </c>
      <c r="C46" s="86" t="s">
        <v>116</v>
      </c>
      <c r="D46" s="21" t="s">
        <v>117</v>
      </c>
      <c r="E46" s="32">
        <v>3760</v>
      </c>
      <c r="F46" s="55"/>
      <c r="G46" s="21"/>
      <c r="H46" s="77" t="e">
        <f>IF(#REF!="","",E46-#REF!)</f>
        <v>#REF!</v>
      </c>
      <c r="I46" s="78" t="e">
        <f>IF(#REF!="","",((E46-#REF!)/#REF!)*100)</f>
        <v>#REF!</v>
      </c>
    </row>
    <row r="47" spans="1:9" s="27" customFormat="1" ht="14.1" customHeight="1">
      <c r="A47" s="17" t="s">
        <v>118</v>
      </c>
      <c r="B47" s="18" t="s">
        <v>119</v>
      </c>
      <c r="C47" s="84" t="s">
        <v>120</v>
      </c>
      <c r="D47" s="20" t="s">
        <v>121</v>
      </c>
      <c r="E47" s="32">
        <v>36000</v>
      </c>
      <c r="F47" s="55"/>
      <c r="G47" s="34"/>
      <c r="H47" s="77" t="e">
        <f>IF(#REF!="","",E47-#REF!)</f>
        <v>#REF!</v>
      </c>
      <c r="I47" s="78" t="e">
        <f>IF(#REF!="","",((E47-#REF!)/#REF!)*100)</f>
        <v>#REF!</v>
      </c>
    </row>
    <row r="48" spans="1:9" s="27" customFormat="1" ht="14.1" customHeight="1">
      <c r="A48" s="17"/>
      <c r="B48" s="18" t="s">
        <v>122</v>
      </c>
      <c r="C48" s="84" t="s">
        <v>123</v>
      </c>
      <c r="D48" s="20" t="s">
        <v>124</v>
      </c>
      <c r="E48" s="32">
        <v>30000</v>
      </c>
      <c r="F48" s="55"/>
      <c r="G48" s="35"/>
      <c r="H48" s="77" t="e">
        <f>IF(#REF!="","",E48-#REF!)</f>
        <v>#REF!</v>
      </c>
      <c r="I48" s="78" t="e">
        <f>IF(#REF!="","",((E48-#REF!)/#REF!)*100)</f>
        <v>#REF!</v>
      </c>
    </row>
    <row r="49" spans="1:9" s="27" customFormat="1" ht="14.1" customHeight="1">
      <c r="A49" s="17"/>
      <c r="B49" s="18" t="s">
        <v>125</v>
      </c>
      <c r="C49" s="84" t="s">
        <v>126</v>
      </c>
      <c r="D49" s="20" t="s">
        <v>124</v>
      </c>
      <c r="E49" s="32">
        <v>29000</v>
      </c>
      <c r="F49" s="55"/>
      <c r="G49" s="35"/>
      <c r="H49" s="77" t="e">
        <f>IF(#REF!="","",E49-#REF!)</f>
        <v>#REF!</v>
      </c>
      <c r="I49" s="78" t="e">
        <f>IF(#REF!="","",((E49-#REF!)/#REF!)*100)</f>
        <v>#REF!</v>
      </c>
    </row>
    <row r="50" spans="1:9" s="27" customFormat="1" ht="14.1" customHeight="1">
      <c r="A50" s="17"/>
      <c r="B50" s="18" t="s">
        <v>127</v>
      </c>
      <c r="C50" s="84" t="s">
        <v>128</v>
      </c>
      <c r="D50" s="21" t="s">
        <v>130</v>
      </c>
      <c r="E50" s="32">
        <v>6800</v>
      </c>
      <c r="F50" s="55"/>
      <c r="G50" s="35"/>
      <c r="H50" s="77" t="e">
        <f>IF(#REF!="","",E50-#REF!)</f>
        <v>#REF!</v>
      </c>
      <c r="I50" s="78" t="e">
        <f>IF(#REF!="","",((E50-#REF!)/#REF!)*100)</f>
        <v>#REF!</v>
      </c>
    </row>
    <row r="51" spans="1:9" s="27" customFormat="1" ht="14.1" customHeight="1">
      <c r="A51" s="17"/>
      <c r="B51" s="28" t="s">
        <v>131</v>
      </c>
      <c r="C51" s="86" t="s">
        <v>132</v>
      </c>
      <c r="D51" s="21" t="s">
        <v>130</v>
      </c>
      <c r="E51" s="32">
        <v>15000</v>
      </c>
      <c r="F51" s="55"/>
      <c r="G51" s="21"/>
      <c r="H51" s="77" t="e">
        <f>IF(#REF!="","",E51-#REF!)</f>
        <v>#REF!</v>
      </c>
      <c r="I51" s="78" t="e">
        <f>IF(#REF!="","",((E51-#REF!)/#REF!)*100)</f>
        <v>#REF!</v>
      </c>
    </row>
    <row r="52" spans="1:9" s="27" customFormat="1" ht="14.1" customHeight="1">
      <c r="A52" s="17"/>
      <c r="B52" s="28" t="s">
        <v>133</v>
      </c>
      <c r="C52" s="86" t="s">
        <v>134</v>
      </c>
      <c r="D52" s="21" t="s">
        <v>130</v>
      </c>
      <c r="E52" s="32">
        <v>5200</v>
      </c>
      <c r="F52" s="88"/>
      <c r="G52" s="21"/>
      <c r="H52" s="77" t="e">
        <f>IF(#REF!="","",E52-#REF!)</f>
        <v>#REF!</v>
      </c>
      <c r="I52" s="78" t="e">
        <f>IF(#REF!="","",((E52-#REF!)/#REF!)*100)</f>
        <v>#REF!</v>
      </c>
    </row>
    <row r="53" spans="1:9" s="27" customFormat="1" ht="14.1" customHeight="1">
      <c r="A53" s="17"/>
      <c r="B53" s="18" t="s">
        <v>135</v>
      </c>
      <c r="C53" s="84" t="s">
        <v>136</v>
      </c>
      <c r="D53" s="20" t="s">
        <v>124</v>
      </c>
      <c r="E53" s="32">
        <v>75860</v>
      </c>
      <c r="F53" s="55"/>
      <c r="G53" s="21"/>
      <c r="H53" s="77" t="e">
        <f>IF(#REF!="","",E53-#REF!)</f>
        <v>#REF!</v>
      </c>
      <c r="I53" s="78" t="e">
        <f>IF(#REF!="","",((E53-#REF!)/#REF!)*100)</f>
        <v>#REF!</v>
      </c>
    </row>
    <row r="54" spans="1:9" s="27" customFormat="1" ht="14.1" customHeight="1">
      <c r="A54" s="17"/>
      <c r="B54" s="18" t="s">
        <v>137</v>
      </c>
      <c r="C54" s="86" t="s">
        <v>138</v>
      </c>
      <c r="D54" s="21" t="s">
        <v>139</v>
      </c>
      <c r="E54" s="32">
        <v>2700</v>
      </c>
      <c r="F54" s="55"/>
      <c r="G54" s="35"/>
      <c r="H54" s="77" t="e">
        <f>IF(#REF!="","",E54-#REF!)</f>
        <v>#REF!</v>
      </c>
      <c r="I54" s="78" t="e">
        <f>IF(#REF!="","",((E54-#REF!)/#REF!)*100)</f>
        <v>#REF!</v>
      </c>
    </row>
    <row r="55" spans="1:9" s="27" customFormat="1" ht="14.1" customHeight="1">
      <c r="A55" s="17"/>
      <c r="B55" s="28" t="s">
        <v>140</v>
      </c>
      <c r="C55" s="86" t="s">
        <v>138</v>
      </c>
      <c r="D55" s="21" t="s">
        <v>139</v>
      </c>
      <c r="E55" s="32">
        <v>2400</v>
      </c>
      <c r="F55" s="55"/>
      <c r="G55" s="35"/>
      <c r="H55" s="77" t="e">
        <f>IF(#REF!="","",E55-#REF!)</f>
        <v>#REF!</v>
      </c>
      <c r="I55" s="78" t="e">
        <f>IF(#REF!="","",((E55-#REF!)/#REF!)*100)</f>
        <v>#REF!</v>
      </c>
    </row>
    <row r="56" spans="1:9" s="27" customFormat="1" ht="14.1" customHeight="1">
      <c r="A56" s="17"/>
      <c r="B56" s="18" t="s">
        <v>141</v>
      </c>
      <c r="C56" s="86" t="s">
        <v>142</v>
      </c>
      <c r="D56" s="21" t="s">
        <v>139</v>
      </c>
      <c r="E56" s="32">
        <v>6500</v>
      </c>
      <c r="F56" s="55"/>
      <c r="G56" s="35"/>
      <c r="H56" s="77" t="e">
        <f>IF(#REF!="","",E56-#REF!)</f>
        <v>#REF!</v>
      </c>
      <c r="I56" s="78" t="e">
        <f>IF(#REF!="","",((E56-#REF!)/#REF!)*100)</f>
        <v>#REF!</v>
      </c>
    </row>
    <row r="57" spans="1:9" s="27" customFormat="1" ht="14.1" customHeight="1">
      <c r="A57" s="17"/>
      <c r="B57" s="18" t="s">
        <v>143</v>
      </c>
      <c r="C57" s="86" t="s">
        <v>144</v>
      </c>
      <c r="D57" s="21" t="s">
        <v>139</v>
      </c>
      <c r="E57" s="32">
        <v>3000</v>
      </c>
      <c r="F57" s="55"/>
      <c r="G57" s="35"/>
      <c r="H57" s="77" t="e">
        <f>IF(#REF!="","",E57-#REF!)</f>
        <v>#REF!</v>
      </c>
      <c r="I57" s="78" t="e">
        <f>IF(#REF!="","",((E57-#REF!)/#REF!)*100)</f>
        <v>#REF!</v>
      </c>
    </row>
    <row r="58" spans="1:9" s="27" customFormat="1" ht="14.1" customHeight="1">
      <c r="A58" s="17"/>
      <c r="B58" s="28" t="s">
        <v>145</v>
      </c>
      <c r="C58" s="86" t="s">
        <v>144</v>
      </c>
      <c r="D58" s="21" t="s">
        <v>139</v>
      </c>
      <c r="E58" s="32">
        <v>2700</v>
      </c>
      <c r="F58" s="55"/>
      <c r="G58" s="35"/>
      <c r="H58" s="77" t="e">
        <f>IF(#REF!="","",E58-#REF!)</f>
        <v>#REF!</v>
      </c>
      <c r="I58" s="78" t="e">
        <f>IF(#REF!="","",((E58-#REF!)/#REF!)*100)</f>
        <v>#REF!</v>
      </c>
    </row>
    <row r="59" spans="1:9" s="27" customFormat="1" ht="14.1" customHeight="1">
      <c r="A59" s="17"/>
      <c r="B59" s="18" t="s">
        <v>146</v>
      </c>
      <c r="C59" s="86" t="s">
        <v>147</v>
      </c>
      <c r="D59" s="21" t="s">
        <v>139</v>
      </c>
      <c r="E59" s="32">
        <v>7000</v>
      </c>
      <c r="F59" s="55"/>
      <c r="G59" s="35"/>
      <c r="H59" s="77" t="e">
        <f>IF(#REF!="","",E59-#REF!)</f>
        <v>#REF!</v>
      </c>
      <c r="I59" s="78" t="e">
        <f>IF(#REF!="","",((E59-#REF!)/#REF!)*100)</f>
        <v>#REF!</v>
      </c>
    </row>
    <row r="60" spans="1:9" s="27" customFormat="1" ht="14.1" customHeight="1">
      <c r="A60" s="17" t="s">
        <v>148</v>
      </c>
      <c r="B60" s="28" t="s">
        <v>149</v>
      </c>
      <c r="C60" s="86" t="s">
        <v>150</v>
      </c>
      <c r="D60" s="21" t="s">
        <v>114</v>
      </c>
      <c r="E60" s="32">
        <v>910</v>
      </c>
      <c r="F60" s="35"/>
      <c r="G60" s="35"/>
      <c r="H60" s="77" t="e">
        <f>IF(#REF!="","",E60-#REF!)</f>
        <v>#REF!</v>
      </c>
      <c r="I60" s="78" t="e">
        <f>IF(#REF!="","",((E60-#REF!)/#REF!)*100)</f>
        <v>#REF!</v>
      </c>
    </row>
    <row r="61" spans="1:9" s="27" customFormat="1" ht="14.1" customHeight="1">
      <c r="A61" s="17"/>
      <c r="B61" s="28" t="s">
        <v>151</v>
      </c>
      <c r="C61" s="86" t="s">
        <v>152</v>
      </c>
      <c r="D61" s="21" t="s">
        <v>23</v>
      </c>
      <c r="E61" s="32">
        <v>70000</v>
      </c>
      <c r="F61" s="35"/>
      <c r="G61" s="35"/>
      <c r="H61" s="77" t="e">
        <f>IF(#REF!="","",E61-#REF!)</f>
        <v>#REF!</v>
      </c>
      <c r="I61" s="78" t="e">
        <f>IF(#REF!="","",((E61-#REF!)/#REF!)*100)</f>
        <v>#REF!</v>
      </c>
    </row>
    <row r="62" spans="1:9" s="27" customFormat="1" ht="14.1" customHeight="1">
      <c r="A62" s="17"/>
      <c r="B62" s="28" t="s">
        <v>153</v>
      </c>
      <c r="C62" s="86" t="s">
        <v>154</v>
      </c>
      <c r="D62" s="21" t="s">
        <v>68</v>
      </c>
      <c r="E62" s="32">
        <v>29520</v>
      </c>
      <c r="F62" s="35"/>
      <c r="G62" s="35"/>
      <c r="H62" s="77" t="e">
        <f>IF(#REF!="","",E62-#REF!)</f>
        <v>#REF!</v>
      </c>
      <c r="I62" s="78" t="e">
        <f>IF(#REF!="","",((E62-#REF!)/#REF!)*100)</f>
        <v>#REF!</v>
      </c>
    </row>
    <row r="63" spans="1:9" s="27" customFormat="1" ht="14.1" customHeight="1">
      <c r="A63" s="17"/>
      <c r="B63" s="28" t="s">
        <v>769</v>
      </c>
      <c r="C63" s="86" t="s">
        <v>770</v>
      </c>
      <c r="D63" s="20" t="s">
        <v>771</v>
      </c>
      <c r="E63" s="32">
        <v>10500</v>
      </c>
      <c r="F63" s="55"/>
      <c r="G63" s="55"/>
      <c r="H63" s="77" t="e">
        <f>IF(#REF!="","",E63-#REF!)</f>
        <v>#REF!</v>
      </c>
      <c r="I63" s="78" t="e">
        <f>IF(#REF!="","",((E63-#REF!)/#REF!)*100)</f>
        <v>#REF!</v>
      </c>
    </row>
    <row r="64" spans="1:9" s="27" customFormat="1" ht="14.1" customHeight="1">
      <c r="A64" s="17"/>
      <c r="B64" s="28" t="s">
        <v>158</v>
      </c>
      <c r="C64" s="86" t="s">
        <v>159</v>
      </c>
      <c r="D64" s="21" t="s">
        <v>68</v>
      </c>
      <c r="E64" s="32">
        <v>7600</v>
      </c>
      <c r="F64" s="35"/>
      <c r="G64" s="35"/>
      <c r="H64" s="77" t="e">
        <f>IF(#REF!="","",E64-#REF!)</f>
        <v>#REF!</v>
      </c>
      <c r="I64" s="78" t="e">
        <f>IF(#REF!="","",((E64-#REF!)/#REF!)*100)</f>
        <v>#REF!</v>
      </c>
    </row>
    <row r="65" spans="1:9" s="27" customFormat="1" ht="14.1" customHeight="1">
      <c r="A65" s="17"/>
      <c r="B65" s="28" t="s">
        <v>160</v>
      </c>
      <c r="C65" s="86" t="s">
        <v>161</v>
      </c>
      <c r="D65" s="20" t="s">
        <v>157</v>
      </c>
      <c r="E65" s="32">
        <v>8500</v>
      </c>
      <c r="F65" s="35"/>
      <c r="G65" s="35"/>
      <c r="H65" s="77" t="e">
        <f>IF(#REF!="","",E65-#REF!)</f>
        <v>#REF!</v>
      </c>
      <c r="I65" s="78" t="e">
        <f>IF(#REF!="","",((E65-#REF!)/#REF!)*100)</f>
        <v>#REF!</v>
      </c>
    </row>
    <row r="66" spans="1:9" s="27" customFormat="1" ht="14.1" customHeight="1">
      <c r="A66" s="17"/>
      <c r="B66" s="28" t="s">
        <v>162</v>
      </c>
      <c r="C66" s="86" t="s">
        <v>690</v>
      </c>
      <c r="D66" s="21" t="s">
        <v>691</v>
      </c>
      <c r="E66" s="32">
        <v>94900</v>
      </c>
      <c r="F66" s="35"/>
      <c r="G66" s="35"/>
      <c r="H66" s="77" t="e">
        <f>IF(#REF!="","",E66-#REF!)</f>
        <v>#REF!</v>
      </c>
      <c r="I66" s="78" t="e">
        <f>IF(#REF!="","",((E66-#REF!)/#REF!)*100)</f>
        <v>#REF!</v>
      </c>
    </row>
    <row r="67" spans="1:9" s="27" customFormat="1" ht="14.1" customHeight="1">
      <c r="A67" s="17"/>
      <c r="B67" s="18" t="s">
        <v>165</v>
      </c>
      <c r="C67" s="84" t="s">
        <v>166</v>
      </c>
      <c r="D67" s="21" t="s">
        <v>117</v>
      </c>
      <c r="E67" s="32">
        <v>103740</v>
      </c>
      <c r="F67" s="55"/>
      <c r="G67" s="35"/>
      <c r="H67" s="77" t="e">
        <f>IF(#REF!="","",E67-#REF!)</f>
        <v>#REF!</v>
      </c>
      <c r="I67" s="78" t="e">
        <f>IF(#REF!="","",((E67-#REF!)/#REF!)*100)</f>
        <v>#REF!</v>
      </c>
    </row>
    <row r="68" spans="1:9" s="27" customFormat="1" ht="14.1" customHeight="1">
      <c r="A68" s="17"/>
      <c r="B68" s="18" t="s">
        <v>167</v>
      </c>
      <c r="C68" s="86" t="s">
        <v>168</v>
      </c>
      <c r="D68" s="21" t="s">
        <v>117</v>
      </c>
      <c r="E68" s="32">
        <v>302000</v>
      </c>
      <c r="F68" s="55"/>
      <c r="G68" s="35"/>
      <c r="H68" s="77" t="e">
        <f>IF(#REF!="","",E68-#REF!)</f>
        <v>#REF!</v>
      </c>
      <c r="I68" s="78" t="e">
        <f>IF(#REF!="","",((E68-#REF!)/#REF!)*100)</f>
        <v>#REF!</v>
      </c>
    </row>
    <row r="69" spans="1:9" s="27" customFormat="1" ht="14.1" customHeight="1">
      <c r="A69" s="17"/>
      <c r="B69" s="28" t="s">
        <v>169</v>
      </c>
      <c r="C69" s="86" t="s">
        <v>692</v>
      </c>
      <c r="D69" s="21" t="s">
        <v>117</v>
      </c>
      <c r="E69" s="32">
        <v>62800</v>
      </c>
      <c r="F69" s="35"/>
      <c r="G69" s="35"/>
      <c r="H69" s="77" t="e">
        <f>IF(#REF!="","",E69-#REF!)</f>
        <v>#REF!</v>
      </c>
      <c r="I69" s="78" t="e">
        <f>IF(#REF!="","",((E69-#REF!)/#REF!)*100)</f>
        <v>#REF!</v>
      </c>
    </row>
    <row r="70" spans="1:9" s="27" customFormat="1" ht="14.1" customHeight="1">
      <c r="A70" s="17"/>
      <c r="B70" s="28" t="s">
        <v>171</v>
      </c>
      <c r="C70" s="86" t="s">
        <v>693</v>
      </c>
      <c r="D70" s="21" t="s">
        <v>23</v>
      </c>
      <c r="E70" s="32">
        <v>1400000</v>
      </c>
      <c r="F70" s="21"/>
      <c r="G70" s="21"/>
      <c r="H70" s="77" t="e">
        <f>IF(#REF!="","",E70-#REF!)</f>
        <v>#REF!</v>
      </c>
      <c r="I70" s="78" t="e">
        <f>IF(#REF!="","",((E70-#REF!)/#REF!)*100)</f>
        <v>#REF!</v>
      </c>
    </row>
    <row r="71" spans="1:9" s="27" customFormat="1" ht="14.1" customHeight="1">
      <c r="A71" s="17"/>
      <c r="B71" s="28" t="s">
        <v>173</v>
      </c>
      <c r="C71" s="86" t="s">
        <v>174</v>
      </c>
      <c r="D71" s="21" t="s">
        <v>65</v>
      </c>
      <c r="E71" s="32">
        <v>74200</v>
      </c>
      <c r="F71" s="21"/>
      <c r="G71" s="21"/>
      <c r="H71" s="77" t="e">
        <f>IF(#REF!="","",E71-#REF!)</f>
        <v>#REF!</v>
      </c>
      <c r="I71" s="78" t="e">
        <f>IF(#REF!="","",((E71-#REF!)/#REF!)*100)</f>
        <v>#REF!</v>
      </c>
    </row>
    <row r="72" spans="1:9" s="27" customFormat="1" ht="14.1" customHeight="1">
      <c r="A72" s="17"/>
      <c r="B72" s="28" t="s">
        <v>178</v>
      </c>
      <c r="C72" s="86" t="s">
        <v>694</v>
      </c>
      <c r="D72" s="21" t="s">
        <v>42</v>
      </c>
      <c r="E72" s="32">
        <v>185</v>
      </c>
      <c r="F72" s="35"/>
      <c r="G72" s="35"/>
      <c r="H72" s="77" t="e">
        <f>IF(#REF!="","",E72-#REF!)</f>
        <v>#REF!</v>
      </c>
      <c r="I72" s="78" t="e">
        <f>IF(#REF!="","",((E72-#REF!)/#REF!)*100)</f>
        <v>#REF!</v>
      </c>
    </row>
    <row r="73" spans="1:9" s="27" customFormat="1" ht="14.1" customHeight="1">
      <c r="A73" s="17"/>
      <c r="B73" s="28" t="s">
        <v>180</v>
      </c>
      <c r="C73" s="86" t="s">
        <v>181</v>
      </c>
      <c r="D73" s="20" t="s">
        <v>157</v>
      </c>
      <c r="E73" s="32">
        <v>21500</v>
      </c>
      <c r="F73" s="35"/>
      <c r="G73" s="35"/>
      <c r="H73" s="77" t="e">
        <f>IF(#REF!="","",E73-#REF!)</f>
        <v>#REF!</v>
      </c>
      <c r="I73" s="78" t="e">
        <f>IF(#REF!="","",((E73-#REF!)/#REF!)*100)</f>
        <v>#REF!</v>
      </c>
    </row>
    <row r="74" spans="1:9" s="27" customFormat="1" ht="14.1" customHeight="1">
      <c r="A74" s="17" t="s">
        <v>182</v>
      </c>
      <c r="B74" s="28" t="s">
        <v>183</v>
      </c>
      <c r="C74" s="84" t="s">
        <v>184</v>
      </c>
      <c r="D74" s="21" t="s">
        <v>42</v>
      </c>
      <c r="E74" s="32">
        <v>80</v>
      </c>
      <c r="F74" s="35"/>
      <c r="G74" s="35"/>
      <c r="H74" s="77" t="e">
        <f>IF(#REF!="","",E74-#REF!)</f>
        <v>#REF!</v>
      </c>
      <c r="I74" s="78" t="e">
        <f>IF(#REF!="","",((E74-#REF!)/#REF!)*100)</f>
        <v>#REF!</v>
      </c>
    </row>
    <row r="75" spans="1:9" s="27" customFormat="1" ht="14.1" customHeight="1">
      <c r="A75" s="17"/>
      <c r="B75" s="28" t="s">
        <v>185</v>
      </c>
      <c r="C75" s="86" t="s">
        <v>186</v>
      </c>
      <c r="D75" s="21" t="s">
        <v>42</v>
      </c>
      <c r="E75" s="32">
        <v>800</v>
      </c>
      <c r="F75" s="35"/>
      <c r="G75" s="35"/>
      <c r="H75" s="77" t="e">
        <f>IF(#REF!="","",E75-#REF!)</f>
        <v>#REF!</v>
      </c>
      <c r="I75" s="78" t="e">
        <f>IF(#REF!="","",((E75-#REF!)/#REF!)*100)</f>
        <v>#REF!</v>
      </c>
    </row>
    <row r="76" spans="1:9" s="27" customFormat="1" ht="14.1" customHeight="1">
      <c r="A76" s="17"/>
      <c r="B76" s="28" t="s">
        <v>187</v>
      </c>
      <c r="C76" s="86" t="s">
        <v>772</v>
      </c>
      <c r="D76" s="21" t="s">
        <v>42</v>
      </c>
      <c r="E76" s="32">
        <v>480</v>
      </c>
      <c r="F76" s="35"/>
      <c r="G76" s="35"/>
      <c r="H76" s="77" t="e">
        <f>IF(#REF!="","",E76-#REF!)</f>
        <v>#REF!</v>
      </c>
      <c r="I76" s="78" t="e">
        <f>IF(#REF!="","",((E76-#REF!)/#REF!)*100)</f>
        <v>#REF!</v>
      </c>
    </row>
    <row r="77" spans="1:9" s="27" customFormat="1" ht="14.1" customHeight="1">
      <c r="A77" s="17"/>
      <c r="B77" s="28" t="s">
        <v>189</v>
      </c>
      <c r="C77" s="86" t="s">
        <v>190</v>
      </c>
      <c r="D77" s="20" t="s">
        <v>157</v>
      </c>
      <c r="E77" s="32">
        <v>140000</v>
      </c>
      <c r="F77" s="35"/>
      <c r="G77" s="35"/>
      <c r="H77" s="77" t="e">
        <f>IF(#REF!="","",E77-#REF!)</f>
        <v>#REF!</v>
      </c>
      <c r="I77" s="78" t="e">
        <f>IF(#REF!="","",((E77-#REF!)/#REF!)*100)</f>
        <v>#REF!</v>
      </c>
    </row>
    <row r="78" spans="1:9" s="27" customFormat="1" ht="14.1" customHeight="1">
      <c r="A78" s="17"/>
      <c r="B78" s="18" t="s">
        <v>773</v>
      </c>
      <c r="C78" s="84" t="s">
        <v>774</v>
      </c>
      <c r="D78" s="21" t="s">
        <v>193</v>
      </c>
      <c r="E78" s="32">
        <v>9000</v>
      </c>
      <c r="F78" s="35"/>
      <c r="G78" s="35"/>
      <c r="H78" s="77" t="e">
        <f>IF(#REF!="","",E78-#REF!)</f>
        <v>#REF!</v>
      </c>
      <c r="I78" s="78" t="e">
        <f>IF(#REF!="","",((E78-#REF!)/#REF!)*100)</f>
        <v>#REF!</v>
      </c>
    </row>
    <row r="79" spans="1:9" s="27" customFormat="1" ht="14.1" customHeight="1">
      <c r="A79" s="17"/>
      <c r="B79" s="28" t="s">
        <v>194</v>
      </c>
      <c r="C79" s="86" t="s">
        <v>695</v>
      </c>
      <c r="D79" s="20" t="s">
        <v>157</v>
      </c>
      <c r="E79" s="32">
        <v>41000</v>
      </c>
      <c r="F79" s="35"/>
      <c r="G79" s="35"/>
      <c r="H79" s="77" t="e">
        <f>IF(#REF!="","",E79-#REF!)</f>
        <v>#REF!</v>
      </c>
      <c r="I79" s="78" t="e">
        <f>IF(#REF!="","",((E79-#REF!)/#REF!)*100)</f>
        <v>#REF!</v>
      </c>
    </row>
    <row r="80" spans="1:9" s="27" customFormat="1" ht="14.1" customHeight="1">
      <c r="A80" s="17"/>
      <c r="B80" s="28" t="s">
        <v>196</v>
      </c>
      <c r="C80" s="86" t="s">
        <v>197</v>
      </c>
      <c r="D80" s="21" t="s">
        <v>68</v>
      </c>
      <c r="E80" s="32">
        <v>16000</v>
      </c>
      <c r="F80" s="35"/>
      <c r="G80" s="35"/>
      <c r="H80" s="77" t="e">
        <f>IF(#REF!="","",E80-#REF!)</f>
        <v>#REF!</v>
      </c>
      <c r="I80" s="78" t="e">
        <f>IF(#REF!="","",((E80-#REF!)/#REF!)*100)</f>
        <v>#REF!</v>
      </c>
    </row>
    <row r="81" spans="1:9" s="27" customFormat="1" ht="14.1" customHeight="1">
      <c r="A81" s="17"/>
      <c r="B81" s="28" t="s">
        <v>198</v>
      </c>
      <c r="C81" s="86" t="s">
        <v>199</v>
      </c>
      <c r="D81" s="20" t="s">
        <v>157</v>
      </c>
      <c r="E81" s="32">
        <v>31000</v>
      </c>
      <c r="F81" s="35"/>
      <c r="G81" s="35"/>
      <c r="H81" s="77" t="e">
        <f>IF(#REF!="","",E81-#REF!)</f>
        <v>#REF!</v>
      </c>
      <c r="I81" s="78" t="e">
        <f>IF(#REF!="","",((E81-#REF!)/#REF!)*100)</f>
        <v>#REF!</v>
      </c>
    </row>
    <row r="82" spans="1:9" s="27" customFormat="1" ht="14.1" customHeight="1">
      <c r="A82" s="17"/>
      <c r="B82" s="28" t="s">
        <v>200</v>
      </c>
      <c r="C82" s="86" t="s">
        <v>201</v>
      </c>
      <c r="D82" s="20" t="s">
        <v>202</v>
      </c>
      <c r="E82" s="32">
        <v>39000</v>
      </c>
      <c r="F82" s="35"/>
      <c r="G82" s="35"/>
      <c r="H82" s="77" t="e">
        <f>IF(#REF!="","",E82-#REF!)</f>
        <v>#REF!</v>
      </c>
      <c r="I82" s="78" t="e">
        <f>IF(#REF!="","",((E82-#REF!)/#REF!)*100)</f>
        <v>#REF!</v>
      </c>
    </row>
    <row r="83" spans="1:9" s="27" customFormat="1" ht="14.1" customHeight="1">
      <c r="A83" s="17"/>
      <c r="B83" s="28" t="s">
        <v>203</v>
      </c>
      <c r="C83" s="86" t="s">
        <v>204</v>
      </c>
      <c r="D83" s="21" t="s">
        <v>205</v>
      </c>
      <c r="E83" s="32">
        <v>50000</v>
      </c>
      <c r="F83" s="35"/>
      <c r="G83" s="35"/>
      <c r="H83" s="77" t="e">
        <f>IF(#REF!="","",E83-#REF!)</f>
        <v>#REF!</v>
      </c>
      <c r="I83" s="78" t="e">
        <f>IF(#REF!="","",((E83-#REF!)/#REF!)*100)</f>
        <v>#REF!</v>
      </c>
    </row>
    <row r="84" spans="1:9" s="27" customFormat="1" ht="14.1" customHeight="1">
      <c r="A84" s="17"/>
      <c r="B84" s="28" t="s">
        <v>206</v>
      </c>
      <c r="C84" s="86" t="s">
        <v>207</v>
      </c>
      <c r="D84" s="21" t="s">
        <v>208</v>
      </c>
      <c r="E84" s="32">
        <v>2080</v>
      </c>
      <c r="F84" s="35"/>
      <c r="G84" s="35"/>
      <c r="H84" s="77" t="e">
        <f>IF(#REF!="","",E84-#REF!)</f>
        <v>#REF!</v>
      </c>
      <c r="I84" s="78" t="e">
        <f>IF(#REF!="","",((E84-#REF!)/#REF!)*100)</f>
        <v>#REF!</v>
      </c>
    </row>
    <row r="85" spans="1:9" s="27" customFormat="1" ht="14.1" customHeight="1">
      <c r="A85" s="17"/>
      <c r="B85" s="28" t="s">
        <v>775</v>
      </c>
      <c r="C85" s="89" t="s">
        <v>776</v>
      </c>
      <c r="D85" s="21" t="s">
        <v>205</v>
      </c>
      <c r="E85" s="58">
        <v>57000</v>
      </c>
      <c r="F85" s="35"/>
      <c r="G85" s="35"/>
      <c r="H85" s="77" t="e">
        <f>IF(#REF!="","",E85-#REF!)</f>
        <v>#REF!</v>
      </c>
      <c r="I85" s="78" t="e">
        <f>IF(#REF!="","",((E85-#REF!)/#REF!)*100)</f>
        <v>#REF!</v>
      </c>
    </row>
    <row r="86" spans="1:9" s="27" customFormat="1" ht="14.1" customHeight="1">
      <c r="A86" s="17"/>
      <c r="B86" s="28" t="s">
        <v>211</v>
      </c>
      <c r="C86" s="89" t="s">
        <v>696</v>
      </c>
      <c r="D86" s="21" t="s">
        <v>213</v>
      </c>
      <c r="E86" s="58">
        <v>87980</v>
      </c>
      <c r="F86" s="35"/>
      <c r="G86" s="35"/>
      <c r="H86" s="77" t="e">
        <f>IF(#REF!="","",E86-#REF!)</f>
        <v>#REF!</v>
      </c>
      <c r="I86" s="78" t="e">
        <f>IF(#REF!="","",((E86-#REF!)/#REF!)*100)</f>
        <v>#REF!</v>
      </c>
    </row>
    <row r="87" spans="1:9" s="27" customFormat="1" ht="14.1" customHeight="1">
      <c r="A87" s="17"/>
      <c r="B87" s="18" t="s">
        <v>214</v>
      </c>
      <c r="C87" s="86" t="s">
        <v>215</v>
      </c>
      <c r="D87" s="20" t="s">
        <v>16</v>
      </c>
      <c r="E87" s="32">
        <v>10900</v>
      </c>
      <c r="F87" s="35"/>
      <c r="G87" s="35"/>
      <c r="H87" s="77" t="e">
        <f>IF(#REF!="","",E87-#REF!)</f>
        <v>#REF!</v>
      </c>
      <c r="I87" s="78" t="e">
        <f>IF(#REF!="","",((E87-#REF!)/#REF!)*100)</f>
        <v>#REF!</v>
      </c>
    </row>
    <row r="88" spans="1:9" s="27" customFormat="1" ht="14.1" customHeight="1">
      <c r="A88" s="17"/>
      <c r="B88" s="18" t="s">
        <v>216</v>
      </c>
      <c r="C88" s="86" t="s">
        <v>217</v>
      </c>
      <c r="D88" s="20" t="s">
        <v>157</v>
      </c>
      <c r="E88" s="32">
        <v>9530</v>
      </c>
      <c r="F88" s="21"/>
      <c r="G88" s="21"/>
      <c r="H88" s="77" t="e">
        <f>IF(#REF!="","",E88-#REF!)</f>
        <v>#REF!</v>
      </c>
      <c r="I88" s="78" t="e">
        <f>IF(#REF!="","",((E88-#REF!)/#REF!)*100)</f>
        <v>#REF!</v>
      </c>
    </row>
    <row r="89" spans="1:9" s="27" customFormat="1" ht="14.1" customHeight="1">
      <c r="A89" s="17"/>
      <c r="B89" s="28" t="s">
        <v>218</v>
      </c>
      <c r="C89" s="86" t="s">
        <v>219</v>
      </c>
      <c r="D89" s="21" t="s">
        <v>220</v>
      </c>
      <c r="E89" s="32">
        <v>75500</v>
      </c>
      <c r="F89" s="55"/>
      <c r="G89" s="21"/>
      <c r="H89" s="77" t="e">
        <f>IF(#REF!="","",E89-#REF!)</f>
        <v>#REF!</v>
      </c>
      <c r="I89" s="78" t="e">
        <f>IF(#REF!="","",((E89-#REF!)/#REF!)*100)</f>
        <v>#REF!</v>
      </c>
    </row>
    <row r="90" spans="1:9" s="27" customFormat="1" ht="14.1" customHeight="1">
      <c r="A90" s="17"/>
      <c r="B90" s="28" t="s">
        <v>221</v>
      </c>
      <c r="C90" s="86" t="s">
        <v>222</v>
      </c>
      <c r="D90" s="21" t="s">
        <v>220</v>
      </c>
      <c r="E90" s="32">
        <v>221000</v>
      </c>
      <c r="F90" s="55"/>
      <c r="G90" s="21"/>
      <c r="H90" s="77" t="e">
        <f>IF(#REF!="","",E90-#REF!)</f>
        <v>#REF!</v>
      </c>
      <c r="I90" s="78" t="e">
        <f>IF(#REF!="","",((E90-#REF!)/#REF!)*100)</f>
        <v>#REF!</v>
      </c>
    </row>
    <row r="91" spans="1:9" s="27" customFormat="1" ht="14.1" customHeight="1">
      <c r="A91" s="17" t="s">
        <v>182</v>
      </c>
      <c r="B91" s="28" t="s">
        <v>223</v>
      </c>
      <c r="C91" s="86" t="s">
        <v>224</v>
      </c>
      <c r="D91" s="21" t="s">
        <v>220</v>
      </c>
      <c r="E91" s="32">
        <v>97000</v>
      </c>
      <c r="F91" s="35"/>
      <c r="G91" s="35"/>
      <c r="H91" s="77" t="e">
        <f>IF(#REF!="","",E91-#REF!)</f>
        <v>#REF!</v>
      </c>
      <c r="I91" s="78" t="e">
        <f>IF(#REF!="","",((E91-#REF!)/#REF!)*100)</f>
        <v>#REF!</v>
      </c>
    </row>
    <row r="92" spans="1:9" s="27" customFormat="1" ht="14.1" customHeight="1">
      <c r="A92" s="17"/>
      <c r="B92" s="28" t="s">
        <v>225</v>
      </c>
      <c r="C92" s="86" t="s">
        <v>226</v>
      </c>
      <c r="D92" s="21" t="s">
        <v>220</v>
      </c>
      <c r="E92" s="32">
        <v>119350</v>
      </c>
      <c r="F92" s="55"/>
      <c r="G92" s="35"/>
      <c r="H92" s="77" t="e">
        <f>IF(#REF!="","",E92-#REF!)</f>
        <v>#REF!</v>
      </c>
      <c r="I92" s="78" t="e">
        <f>IF(#REF!="","",((E92-#REF!)/#REF!)*100)</f>
        <v>#REF!</v>
      </c>
    </row>
    <row r="93" spans="1:9" s="27" customFormat="1" ht="14.1" customHeight="1">
      <c r="A93" s="17"/>
      <c r="B93" s="28" t="s">
        <v>227</v>
      </c>
      <c r="C93" s="86" t="s">
        <v>697</v>
      </c>
      <c r="D93" s="20" t="s">
        <v>157</v>
      </c>
      <c r="E93" s="32">
        <v>16000</v>
      </c>
      <c r="F93" s="35"/>
      <c r="G93" s="35"/>
      <c r="H93" s="77" t="e">
        <f>IF(#REF!="","",E93-#REF!)</f>
        <v>#REF!</v>
      </c>
      <c r="I93" s="78" t="e">
        <f>IF(#REF!="","",((E93-#REF!)/#REF!)*100)</f>
        <v>#REF!</v>
      </c>
    </row>
    <row r="94" spans="1:9" s="27" customFormat="1" ht="14.1" customHeight="1">
      <c r="A94" s="17"/>
      <c r="B94" s="28" t="s">
        <v>229</v>
      </c>
      <c r="C94" s="84" t="s">
        <v>777</v>
      </c>
      <c r="D94" s="20" t="s">
        <v>157</v>
      </c>
      <c r="E94" s="32">
        <v>9200</v>
      </c>
      <c r="F94" s="55"/>
      <c r="G94" s="35"/>
      <c r="H94" s="77" t="e">
        <f>IF(#REF!="","",E94-#REF!)</f>
        <v>#REF!</v>
      </c>
      <c r="I94" s="78" t="e">
        <f>IF(#REF!="","",((E94-#REF!)/#REF!)*100)</f>
        <v>#REF!</v>
      </c>
    </row>
    <row r="95" spans="1:9" s="27" customFormat="1" ht="14.1" customHeight="1">
      <c r="A95" s="17"/>
      <c r="B95" s="18" t="s">
        <v>231</v>
      </c>
      <c r="C95" s="84" t="s">
        <v>698</v>
      </c>
      <c r="D95" s="21" t="s">
        <v>42</v>
      </c>
      <c r="E95" s="32">
        <v>1940</v>
      </c>
      <c r="F95" s="21"/>
      <c r="G95" s="21"/>
      <c r="H95" s="77" t="e">
        <f>IF(#REF!="","",E95-#REF!)</f>
        <v>#REF!</v>
      </c>
      <c r="I95" s="78" t="e">
        <f>IF(#REF!="","",((E95-#REF!)/#REF!)*100)</f>
        <v>#REF!</v>
      </c>
    </row>
    <row r="96" spans="1:9" s="27" customFormat="1" ht="14.1" customHeight="1">
      <c r="A96" s="17"/>
      <c r="B96" s="28" t="s">
        <v>778</v>
      </c>
      <c r="C96" s="86" t="s">
        <v>234</v>
      </c>
      <c r="D96" s="20" t="s">
        <v>157</v>
      </c>
      <c r="E96" s="32">
        <v>10400</v>
      </c>
      <c r="F96" s="35"/>
      <c r="G96" s="35"/>
      <c r="H96" s="77" t="e">
        <f>IF(#REF!="","",E96-#REF!)</f>
        <v>#REF!</v>
      </c>
      <c r="I96" s="78" t="e">
        <f>IF(#REF!="","",((E96-#REF!)/#REF!)*100)</f>
        <v>#REF!</v>
      </c>
    </row>
    <row r="97" spans="1:9" s="27" customFormat="1" ht="14.1" customHeight="1">
      <c r="A97" s="17"/>
      <c r="B97" s="18" t="s">
        <v>699</v>
      </c>
      <c r="C97" s="84" t="s">
        <v>700</v>
      </c>
      <c r="D97" s="21" t="s">
        <v>42</v>
      </c>
      <c r="E97" s="32">
        <v>33500</v>
      </c>
      <c r="F97" s="21"/>
      <c r="G97" s="35"/>
      <c r="H97" s="77" t="e">
        <f>IF(#REF!="","",E97-#REF!)</f>
        <v>#REF!</v>
      </c>
      <c r="I97" s="78" t="e">
        <f>IF(#REF!="","",((E97-#REF!)/#REF!)*100)</f>
        <v>#REF!</v>
      </c>
    </row>
    <row r="98" spans="1:9" s="27" customFormat="1" ht="14.1" customHeight="1">
      <c r="A98" s="17"/>
      <c r="B98" s="28" t="s">
        <v>237</v>
      </c>
      <c r="C98" s="86" t="s">
        <v>238</v>
      </c>
      <c r="D98" s="20" t="s">
        <v>157</v>
      </c>
      <c r="E98" s="32">
        <v>9000</v>
      </c>
      <c r="F98" s="21"/>
      <c r="G98" s="35"/>
      <c r="H98" s="77" t="e">
        <f>IF(#REF!="","",E98-#REF!)</f>
        <v>#REF!</v>
      </c>
      <c r="I98" s="78" t="e">
        <f>IF(#REF!="","",((E98-#REF!)/#REF!)*100)</f>
        <v>#REF!</v>
      </c>
    </row>
    <row r="99" spans="1:9" s="27" customFormat="1" ht="14.1" customHeight="1">
      <c r="A99" s="17"/>
      <c r="B99" s="18" t="s">
        <v>239</v>
      </c>
      <c r="C99" s="84" t="s">
        <v>240</v>
      </c>
      <c r="D99" s="21" t="s">
        <v>42</v>
      </c>
      <c r="E99" s="32">
        <v>4700</v>
      </c>
      <c r="F99" s="21"/>
      <c r="G99" s="21"/>
      <c r="H99" s="77" t="e">
        <f>IF(#REF!="","",E99-#REF!)</f>
        <v>#REF!</v>
      </c>
      <c r="I99" s="78" t="e">
        <f>IF(#REF!="","",((E99-#REF!)/#REF!)*100)</f>
        <v>#REF!</v>
      </c>
    </row>
    <row r="100" spans="1:9" s="27" customFormat="1" ht="14.1" customHeight="1">
      <c r="A100" s="17" t="s">
        <v>241</v>
      </c>
      <c r="B100" s="18" t="s">
        <v>242</v>
      </c>
      <c r="C100" s="84" t="s">
        <v>243</v>
      </c>
      <c r="D100" s="20" t="s">
        <v>244</v>
      </c>
      <c r="E100" s="32">
        <v>2270</v>
      </c>
      <c r="F100" s="35"/>
      <c r="G100" s="21"/>
      <c r="H100" s="77" t="e">
        <f>IF(#REF!="","",E100-#REF!)</f>
        <v>#REF!</v>
      </c>
      <c r="I100" s="78" t="e">
        <f>IF(#REF!="","",((E100-#REF!)/#REF!)*100)</f>
        <v>#REF!</v>
      </c>
    </row>
    <row r="101" spans="1:9" s="27" customFormat="1" ht="14.1" customHeight="1">
      <c r="A101" s="17"/>
      <c r="B101" s="18" t="s">
        <v>245</v>
      </c>
      <c r="C101" s="84" t="s">
        <v>246</v>
      </c>
      <c r="D101" s="20" t="s">
        <v>50</v>
      </c>
      <c r="E101" s="32">
        <v>3020</v>
      </c>
      <c r="F101" s="35"/>
      <c r="G101" s="21"/>
      <c r="H101" s="77" t="e">
        <f>IF(#REF!="","",E101-#REF!)</f>
        <v>#REF!</v>
      </c>
      <c r="I101" s="78" t="e">
        <f>IF(#REF!="","",((E101-#REF!)/#REF!)*100)</f>
        <v>#REF!</v>
      </c>
    </row>
    <row r="102" spans="1:9" s="27" customFormat="1" ht="14.1" customHeight="1">
      <c r="A102" s="17"/>
      <c r="B102" s="18" t="s">
        <v>247</v>
      </c>
      <c r="C102" s="84" t="s">
        <v>248</v>
      </c>
      <c r="D102" s="20" t="s">
        <v>50</v>
      </c>
      <c r="E102" s="32">
        <v>6830</v>
      </c>
      <c r="F102" s="21"/>
      <c r="G102" s="21"/>
      <c r="H102" s="77" t="e">
        <f>IF(#REF!="","",E102-#REF!)</f>
        <v>#REF!</v>
      </c>
      <c r="I102" s="78" t="e">
        <f>IF(#REF!="","",((E102-#REF!)/#REF!)*100)</f>
        <v>#REF!</v>
      </c>
    </row>
    <row r="103" spans="1:9" s="27" customFormat="1" ht="14.1" customHeight="1">
      <c r="A103" s="17"/>
      <c r="B103" s="28" t="s">
        <v>249</v>
      </c>
      <c r="C103" s="86" t="s">
        <v>250</v>
      </c>
      <c r="D103" s="21" t="s">
        <v>50</v>
      </c>
      <c r="E103" s="32">
        <v>960</v>
      </c>
      <c r="F103" s="21"/>
      <c r="G103" s="21"/>
      <c r="H103" s="77" t="e">
        <f>IF(#REF!="","",E103-#REF!)</f>
        <v>#REF!</v>
      </c>
      <c r="I103" s="78" t="e">
        <f>IF(#REF!="","",((E103-#REF!)/#REF!)*100)</f>
        <v>#REF!</v>
      </c>
    </row>
    <row r="104" spans="1:9" s="27" customFormat="1" ht="14.1" customHeight="1">
      <c r="A104" s="17"/>
      <c r="B104" s="18" t="s">
        <v>251</v>
      </c>
      <c r="C104" s="84" t="s">
        <v>252</v>
      </c>
      <c r="D104" s="21" t="s">
        <v>117</v>
      </c>
      <c r="E104" s="32">
        <v>4040</v>
      </c>
      <c r="F104" s="21"/>
      <c r="G104" s="35"/>
      <c r="H104" s="77" t="e">
        <f>IF(#REF!="","",E104-#REF!)</f>
        <v>#REF!</v>
      </c>
      <c r="I104" s="78" t="e">
        <f>IF(#REF!="","",((E104-#REF!)/#REF!)*100)</f>
        <v>#REF!</v>
      </c>
    </row>
    <row r="105" spans="1:9" s="27" customFormat="1" ht="14.1" customHeight="1">
      <c r="A105" s="17"/>
      <c r="B105" s="18" t="s">
        <v>253</v>
      </c>
      <c r="C105" s="84" t="s">
        <v>254</v>
      </c>
      <c r="D105" s="20" t="s">
        <v>244</v>
      </c>
      <c r="E105" s="54">
        <v>6620</v>
      </c>
      <c r="F105" s="35"/>
      <c r="G105" s="21"/>
      <c r="H105" s="77" t="e">
        <f>IF(#REF!="","",E105-#REF!)</f>
        <v>#REF!</v>
      </c>
      <c r="I105" s="78" t="e">
        <f>IF(#REF!="","",((E105-#REF!)/#REF!)*100)</f>
        <v>#REF!</v>
      </c>
    </row>
    <row r="106" spans="1:9" s="27" customFormat="1" ht="14.1" customHeight="1">
      <c r="A106" s="17"/>
      <c r="B106" s="28" t="s">
        <v>255</v>
      </c>
      <c r="C106" s="86" t="s">
        <v>779</v>
      </c>
      <c r="D106" s="20" t="s">
        <v>244</v>
      </c>
      <c r="E106" s="54">
        <v>800</v>
      </c>
      <c r="F106" s="21"/>
      <c r="G106" s="21"/>
      <c r="H106" s="77" t="e">
        <f>IF(#REF!="","",E106-#REF!)</f>
        <v>#REF!</v>
      </c>
      <c r="I106" s="78" t="e">
        <f>IF(#REF!="","",((E106-#REF!)/#REF!)*100)</f>
        <v>#REF!</v>
      </c>
    </row>
    <row r="107" spans="1:9" s="27" customFormat="1" ht="14.1" customHeight="1">
      <c r="A107" s="17"/>
      <c r="B107" s="28" t="s">
        <v>257</v>
      </c>
      <c r="C107" s="86" t="s">
        <v>258</v>
      </c>
      <c r="D107" s="20" t="s">
        <v>50</v>
      </c>
      <c r="E107" s="32">
        <v>53590</v>
      </c>
      <c r="F107" s="35"/>
      <c r="G107" s="35"/>
      <c r="H107" s="77" t="e">
        <f>IF(#REF!="","",E107-#REF!)</f>
        <v>#REF!</v>
      </c>
      <c r="I107" s="78" t="e">
        <f>IF(#REF!="","",((E107-#REF!)/#REF!)*100)</f>
        <v>#REF!</v>
      </c>
    </row>
    <row r="108" spans="1:9" s="27" customFormat="1" ht="14.1" customHeight="1">
      <c r="A108" s="17"/>
      <c r="B108" s="28" t="s">
        <v>780</v>
      </c>
      <c r="C108" s="86" t="s">
        <v>260</v>
      </c>
      <c r="D108" s="21" t="s">
        <v>68</v>
      </c>
      <c r="E108" s="32">
        <v>760</v>
      </c>
      <c r="F108" s="21"/>
      <c r="G108" s="21"/>
      <c r="H108" s="77" t="e">
        <f>IF(#REF!="","",E108-#REF!)</f>
        <v>#REF!</v>
      </c>
      <c r="I108" s="78" t="e">
        <f>IF(#REF!="","",((E108-#REF!)/#REF!)*100)</f>
        <v>#REF!</v>
      </c>
    </row>
    <row r="109" spans="1:9" s="27" customFormat="1" ht="14.1" customHeight="1">
      <c r="A109" s="17"/>
      <c r="B109" s="28" t="s">
        <v>261</v>
      </c>
      <c r="C109" s="86" t="s">
        <v>262</v>
      </c>
      <c r="D109" s="21" t="s">
        <v>68</v>
      </c>
      <c r="E109" s="32">
        <v>25830</v>
      </c>
      <c r="F109" s="21"/>
      <c r="G109" s="21"/>
      <c r="H109" s="77" t="e">
        <f>IF(#REF!="","",E109-#REF!)</f>
        <v>#REF!</v>
      </c>
      <c r="I109" s="78" t="e">
        <f>IF(#REF!="","",((E109-#REF!)/#REF!)*100)</f>
        <v>#REF!</v>
      </c>
    </row>
    <row r="110" spans="1:9" s="27" customFormat="1" ht="14.1" customHeight="1">
      <c r="A110" s="17" t="s">
        <v>263</v>
      </c>
      <c r="B110" s="18" t="s">
        <v>781</v>
      </c>
      <c r="C110" s="84" t="s">
        <v>782</v>
      </c>
      <c r="D110" s="21" t="s">
        <v>783</v>
      </c>
      <c r="E110" s="32">
        <v>11310</v>
      </c>
      <c r="F110" s="21"/>
      <c r="G110" s="35"/>
      <c r="H110" s="77" t="e">
        <f>IF(#REF!="","",E110-#REF!)</f>
        <v>#REF!</v>
      </c>
      <c r="I110" s="78" t="e">
        <f>IF(#REF!="","",((E110-#REF!)/#REF!)*100)</f>
        <v>#REF!</v>
      </c>
    </row>
    <row r="111" spans="1:9" s="27" customFormat="1" ht="14.1" customHeight="1">
      <c r="A111" s="17"/>
      <c r="B111" s="18" t="s">
        <v>266</v>
      </c>
      <c r="C111" s="84" t="s">
        <v>267</v>
      </c>
      <c r="D111" s="21" t="s">
        <v>68</v>
      </c>
      <c r="E111" s="54">
        <v>112130</v>
      </c>
      <c r="F111" s="21"/>
      <c r="G111" s="90"/>
      <c r="H111" s="77" t="e">
        <f>IF(#REF!="","",E111-#REF!)</f>
        <v>#REF!</v>
      </c>
      <c r="I111" s="78" t="e">
        <f>IF(#REF!="","",((E111-#REF!)/#REF!)*100)</f>
        <v>#REF!</v>
      </c>
    </row>
    <row r="112" spans="1:9" s="27" customFormat="1" ht="14.1" customHeight="1">
      <c r="A112" s="17"/>
      <c r="B112" s="28" t="s">
        <v>268</v>
      </c>
      <c r="C112" s="84" t="s">
        <v>267</v>
      </c>
      <c r="D112" s="21" t="s">
        <v>68</v>
      </c>
      <c r="E112" s="32">
        <v>413600</v>
      </c>
      <c r="F112" s="21"/>
      <c r="G112" s="35"/>
      <c r="H112" s="77" t="e">
        <f>IF(#REF!="","",E112-#REF!)</f>
        <v>#REF!</v>
      </c>
      <c r="I112" s="78" t="e">
        <f>IF(#REF!="","",((E112-#REF!)/#REF!)*100)</f>
        <v>#REF!</v>
      </c>
    </row>
    <row r="113" spans="1:9" s="27" customFormat="1" ht="14.1" customHeight="1">
      <c r="A113" s="17" t="s">
        <v>269</v>
      </c>
      <c r="B113" s="28" t="s">
        <v>270</v>
      </c>
      <c r="C113" s="84" t="s">
        <v>701</v>
      </c>
      <c r="D113" s="21" t="s">
        <v>272</v>
      </c>
      <c r="E113" s="32">
        <v>230000</v>
      </c>
      <c r="F113" s="35"/>
      <c r="G113" s="35"/>
      <c r="H113" s="77" t="e">
        <f>IF(#REF!="","",E113-#REF!)</f>
        <v>#REF!</v>
      </c>
      <c r="I113" s="78" t="e">
        <f>IF(#REF!="","",((E113-#REF!)/#REF!)*100)</f>
        <v>#REF!</v>
      </c>
    </row>
    <row r="114" spans="1:9" s="27" customFormat="1" ht="14.1" customHeight="1">
      <c r="A114" s="17"/>
      <c r="B114" s="18" t="s">
        <v>273</v>
      </c>
      <c r="C114" s="84" t="s">
        <v>274</v>
      </c>
      <c r="D114" s="21" t="s">
        <v>272</v>
      </c>
      <c r="E114" s="32">
        <v>169000</v>
      </c>
      <c r="F114" s="35"/>
      <c r="G114" s="35"/>
      <c r="H114" s="77" t="e">
        <f>IF(#REF!="","",E114-#REF!)</f>
        <v>#REF!</v>
      </c>
      <c r="I114" s="78" t="e">
        <f>IF(#REF!="","",((E114-#REF!)/#REF!)*100)</f>
        <v>#REF!</v>
      </c>
    </row>
    <row r="115" spans="1:9" s="27" customFormat="1" ht="14.1" customHeight="1">
      <c r="A115" s="17"/>
      <c r="B115" s="18" t="s">
        <v>275</v>
      </c>
      <c r="C115" s="86" t="s">
        <v>276</v>
      </c>
      <c r="D115" s="21" t="s">
        <v>272</v>
      </c>
      <c r="E115" s="32">
        <v>62000</v>
      </c>
      <c r="F115" s="35"/>
      <c r="G115" s="35"/>
      <c r="H115" s="77" t="e">
        <f>IF(#REF!="","",E115-#REF!)</f>
        <v>#REF!</v>
      </c>
      <c r="I115" s="78" t="e">
        <f>IF(#REF!="","",((E115-#REF!)/#REF!)*100)</f>
        <v>#REF!</v>
      </c>
    </row>
    <row r="116" spans="1:9" s="27" customFormat="1" ht="14.1" customHeight="1">
      <c r="A116" s="42" t="s">
        <v>702</v>
      </c>
      <c r="B116" s="28" t="s">
        <v>278</v>
      </c>
      <c r="C116" s="86" t="s">
        <v>703</v>
      </c>
      <c r="D116" s="21" t="s">
        <v>280</v>
      </c>
      <c r="E116" s="32">
        <v>550000</v>
      </c>
      <c r="F116" s="35"/>
      <c r="G116" s="35"/>
      <c r="H116" s="77" t="e">
        <f>IF(#REF!="","",E116-#REF!)</f>
        <v>#REF!</v>
      </c>
      <c r="I116" s="78" t="e">
        <f>IF(#REF!="","",((E116-#REF!)/#REF!)*100)</f>
        <v>#REF!</v>
      </c>
    </row>
    <row r="117" spans="1:9" s="27" customFormat="1" ht="14.1" customHeight="1">
      <c r="A117" s="47"/>
      <c r="B117" s="28" t="s">
        <v>281</v>
      </c>
      <c r="C117" s="86" t="s">
        <v>704</v>
      </c>
      <c r="D117" s="21" t="s">
        <v>280</v>
      </c>
      <c r="E117" s="32">
        <v>1270000</v>
      </c>
      <c r="F117" s="21"/>
      <c r="G117" s="21"/>
      <c r="H117" s="77" t="e">
        <f>IF(#REF!="","",E117-#REF!)</f>
        <v>#REF!</v>
      </c>
      <c r="I117" s="78" t="e">
        <f>IF(#REF!="","",((E117-#REF!)/#REF!)*100)</f>
        <v>#REF!</v>
      </c>
    </row>
    <row r="118" spans="1:9" s="27" customFormat="1" ht="14.1" customHeight="1">
      <c r="A118" s="42" t="s">
        <v>277</v>
      </c>
      <c r="B118" s="28" t="s">
        <v>283</v>
      </c>
      <c r="C118" s="86" t="s">
        <v>284</v>
      </c>
      <c r="D118" s="21" t="s">
        <v>280</v>
      </c>
      <c r="E118" s="32">
        <v>1105000</v>
      </c>
      <c r="F118" s="35"/>
      <c r="G118" s="35"/>
      <c r="H118" s="77" t="e">
        <f>IF(#REF!="","",E118-#REF!)</f>
        <v>#REF!</v>
      </c>
      <c r="I118" s="78" t="e">
        <f>IF(#REF!="","",((E118-#REF!)/#REF!)*100)</f>
        <v>#REF!</v>
      </c>
    </row>
    <row r="119" spans="1:9" s="27" customFormat="1" ht="14.1" customHeight="1">
      <c r="A119" s="47"/>
      <c r="B119" s="28" t="s">
        <v>285</v>
      </c>
      <c r="C119" s="86" t="s">
        <v>286</v>
      </c>
      <c r="D119" s="21" t="s">
        <v>280</v>
      </c>
      <c r="E119" s="32">
        <v>15028200</v>
      </c>
      <c r="F119" s="35"/>
      <c r="G119" s="35"/>
      <c r="H119" s="77" t="e">
        <f>IF(#REF!="","",E119-#REF!)</f>
        <v>#REF!</v>
      </c>
      <c r="I119" s="78" t="e">
        <f>IF(#REF!="","",((E119-#REF!)/#REF!)*100)</f>
        <v>#REF!</v>
      </c>
    </row>
    <row r="120" spans="1:9" s="27" customFormat="1" ht="14.1" customHeight="1">
      <c r="A120" s="21" t="s">
        <v>287</v>
      </c>
      <c r="B120" s="28" t="s">
        <v>288</v>
      </c>
      <c r="C120" s="86" t="s">
        <v>289</v>
      </c>
      <c r="D120" s="21" t="s">
        <v>50</v>
      </c>
      <c r="E120" s="32">
        <v>5220</v>
      </c>
      <c r="F120" s="21"/>
      <c r="G120" s="21"/>
      <c r="H120" s="77" t="e">
        <f>IF(#REF!="","",E120-#REF!)</f>
        <v>#REF!</v>
      </c>
      <c r="I120" s="78" t="e">
        <f>IF(#REF!="","",((E120-#REF!)/#REF!)*100)</f>
        <v>#REF!</v>
      </c>
    </row>
    <row r="121" spans="1:9" s="27" customFormat="1" ht="14.1" customHeight="1">
      <c r="A121" s="91" t="s">
        <v>290</v>
      </c>
      <c r="B121" s="28" t="s">
        <v>291</v>
      </c>
      <c r="C121" s="86" t="s">
        <v>292</v>
      </c>
      <c r="D121" s="20" t="s">
        <v>50</v>
      </c>
      <c r="E121" s="32">
        <v>337</v>
      </c>
      <c r="F121" s="55"/>
      <c r="G121" s="35"/>
      <c r="H121" s="77" t="e">
        <f>IF(#REF!="","",E121-#REF!)</f>
        <v>#REF!</v>
      </c>
      <c r="I121" s="78" t="e">
        <f>IF(#REF!="","",((E121-#REF!)/#REF!)*100)</f>
        <v>#REF!</v>
      </c>
    </row>
    <row r="122" spans="1:9" s="27" customFormat="1" ht="14.1" customHeight="1">
      <c r="A122" s="92"/>
      <c r="B122" s="28" t="s">
        <v>293</v>
      </c>
      <c r="C122" s="86" t="s">
        <v>294</v>
      </c>
      <c r="D122" s="21" t="s">
        <v>50</v>
      </c>
      <c r="E122" s="32">
        <v>2300</v>
      </c>
      <c r="F122" s="55"/>
      <c r="G122" s="35"/>
      <c r="H122" s="77" t="e">
        <f>IF(#REF!="","",E122-#REF!)</f>
        <v>#REF!</v>
      </c>
      <c r="I122" s="78" t="e">
        <f>IF(#REF!="","",((E122-#REF!)/#REF!)*100)</f>
        <v>#REF!</v>
      </c>
    </row>
    <row r="123" spans="1:9" s="27" customFormat="1" ht="14.1" customHeight="1">
      <c r="A123" s="92"/>
      <c r="B123" s="28" t="s">
        <v>705</v>
      </c>
      <c r="C123" s="86" t="s">
        <v>296</v>
      </c>
      <c r="D123" s="20" t="s">
        <v>50</v>
      </c>
      <c r="E123" s="32">
        <v>755</v>
      </c>
      <c r="F123" s="35"/>
      <c r="G123" s="21"/>
      <c r="H123" s="77" t="e">
        <f>IF(#REF!="","",E123-#REF!)</f>
        <v>#REF!</v>
      </c>
      <c r="I123" s="78" t="e">
        <f>IF(#REF!="","",((E123-#REF!)/#REF!)*100)</f>
        <v>#REF!</v>
      </c>
    </row>
    <row r="124" spans="1:9" s="27" customFormat="1" ht="14.1" customHeight="1">
      <c r="A124" s="92"/>
      <c r="B124" s="28" t="s">
        <v>297</v>
      </c>
      <c r="C124" s="86" t="s">
        <v>298</v>
      </c>
      <c r="D124" s="20" t="s">
        <v>50</v>
      </c>
      <c r="E124" s="32">
        <v>910</v>
      </c>
      <c r="F124" s="21"/>
      <c r="G124" s="21"/>
      <c r="H124" s="77" t="e">
        <f>IF(#REF!="","",E124-#REF!)</f>
        <v>#REF!</v>
      </c>
      <c r="I124" s="78" t="e">
        <f>IF(#REF!="","",((E124-#REF!)/#REF!)*100)</f>
        <v>#REF!</v>
      </c>
    </row>
    <row r="125" spans="1:9" s="27" customFormat="1" ht="14.1" customHeight="1">
      <c r="A125" s="92"/>
      <c r="B125" s="28" t="s">
        <v>299</v>
      </c>
      <c r="C125" s="86" t="s">
        <v>300</v>
      </c>
      <c r="D125" s="21" t="s">
        <v>50</v>
      </c>
      <c r="E125" s="32">
        <v>21320</v>
      </c>
      <c r="F125" s="35"/>
      <c r="G125" s="35"/>
      <c r="H125" s="77" t="e">
        <f>IF(#REF!="","",E125-#REF!)</f>
        <v>#REF!</v>
      </c>
      <c r="I125" s="78" t="e">
        <f>IF(#REF!="","",((E125-#REF!)/#REF!)*100)</f>
        <v>#REF!</v>
      </c>
    </row>
    <row r="126" spans="1:9" s="27" customFormat="1" ht="14.1" customHeight="1">
      <c r="A126" s="92"/>
      <c r="B126" s="28" t="s">
        <v>301</v>
      </c>
      <c r="C126" s="86" t="s">
        <v>784</v>
      </c>
      <c r="D126" s="21" t="s">
        <v>50</v>
      </c>
      <c r="E126" s="32">
        <v>790</v>
      </c>
      <c r="F126" s="21"/>
      <c r="G126" s="21"/>
      <c r="H126" s="77" t="e">
        <f>IF(#REF!="","",E126-#REF!)</f>
        <v>#REF!</v>
      </c>
      <c r="I126" s="78" t="e">
        <f>IF(#REF!="","",((E126-#REF!)/#REF!)*100)</f>
        <v>#REF!</v>
      </c>
    </row>
    <row r="127" spans="1:9" s="27" customFormat="1" ht="14.1" customHeight="1">
      <c r="A127" s="92"/>
      <c r="B127" s="18" t="s">
        <v>303</v>
      </c>
      <c r="C127" s="86" t="s">
        <v>304</v>
      </c>
      <c r="D127" s="20" t="s">
        <v>114</v>
      </c>
      <c r="E127" s="32">
        <v>16650</v>
      </c>
      <c r="F127" s="55"/>
      <c r="G127" s="75"/>
      <c r="H127" s="77" t="e">
        <f>IF(#REF!="","",E127-#REF!)</f>
        <v>#REF!</v>
      </c>
      <c r="I127" s="78" t="e">
        <f>IF(#REF!="","",((E127-#REF!)/#REF!)*100)</f>
        <v>#REF!</v>
      </c>
    </row>
    <row r="128" spans="1:9" s="27" customFormat="1" ht="14.1" customHeight="1">
      <c r="A128" s="92"/>
      <c r="B128" s="28" t="s">
        <v>305</v>
      </c>
      <c r="C128" s="86" t="s">
        <v>707</v>
      </c>
      <c r="D128" s="21" t="s">
        <v>50</v>
      </c>
      <c r="E128" s="32">
        <v>3300</v>
      </c>
      <c r="F128" s="55"/>
      <c r="G128" s="75"/>
      <c r="H128" s="77" t="e">
        <f>IF(#REF!="","",E128-#REF!)</f>
        <v>#REF!</v>
      </c>
      <c r="I128" s="78" t="e">
        <f>IF(#REF!="","",((E128-#REF!)/#REF!)*100)</f>
        <v>#REF!</v>
      </c>
    </row>
    <row r="129" spans="1:9" s="27" customFormat="1" ht="14.1" customHeight="1">
      <c r="A129" s="92"/>
      <c r="B129" s="28" t="s">
        <v>708</v>
      </c>
      <c r="C129" s="84" t="s">
        <v>709</v>
      </c>
      <c r="D129" s="21" t="s">
        <v>710</v>
      </c>
      <c r="E129" s="32">
        <v>21500</v>
      </c>
      <c r="F129" s="35"/>
      <c r="G129" s="75"/>
      <c r="H129" s="77" t="e">
        <f>IF(#REF!="","",E129-#REF!)</f>
        <v>#REF!</v>
      </c>
      <c r="I129" s="78" t="e">
        <f>IF(#REF!="","",((E129-#REF!)/#REF!)*100)</f>
        <v>#REF!</v>
      </c>
    </row>
    <row r="130" spans="1:9" s="27" customFormat="1" ht="14.1" customHeight="1">
      <c r="A130" s="92"/>
      <c r="B130" s="28" t="s">
        <v>309</v>
      </c>
      <c r="C130" s="86" t="s">
        <v>310</v>
      </c>
      <c r="D130" s="21" t="s">
        <v>280</v>
      </c>
      <c r="E130" s="54">
        <v>14600000</v>
      </c>
      <c r="F130" s="35"/>
      <c r="G130" s="75"/>
      <c r="H130" s="77" t="e">
        <f>IF(#REF!="","",E130-#REF!)</f>
        <v>#REF!</v>
      </c>
      <c r="I130" s="78" t="e">
        <f>IF(#REF!="","",((E130-#REF!)/#REF!)*100)</f>
        <v>#REF!</v>
      </c>
    </row>
    <row r="131" spans="1:9" s="27" customFormat="1" ht="14.1" customHeight="1">
      <c r="A131" s="92"/>
      <c r="B131" s="28" t="s">
        <v>311</v>
      </c>
      <c r="C131" s="93" t="s">
        <v>785</v>
      </c>
      <c r="D131" s="21" t="s">
        <v>280</v>
      </c>
      <c r="E131" s="54">
        <v>133700</v>
      </c>
      <c r="F131" s="35"/>
      <c r="G131" s="75"/>
      <c r="H131" s="77" t="e">
        <f>IF(#REF!="","",E131-#REF!)</f>
        <v>#REF!</v>
      </c>
      <c r="I131" s="78" t="e">
        <f>IF(#REF!="","",((E131-#REF!)/#REF!)*100)</f>
        <v>#REF!</v>
      </c>
    </row>
    <row r="132" spans="1:9" s="27" customFormat="1" ht="14.1" customHeight="1">
      <c r="A132" s="92"/>
      <c r="B132" s="28" t="s">
        <v>313</v>
      </c>
      <c r="C132" s="86" t="s">
        <v>314</v>
      </c>
      <c r="D132" s="21" t="s">
        <v>280</v>
      </c>
      <c r="E132" s="54">
        <v>82857</v>
      </c>
      <c r="F132" s="35"/>
      <c r="G132" s="75"/>
      <c r="H132" s="77" t="e">
        <f>IF(#REF!="","",E132-#REF!)</f>
        <v>#REF!</v>
      </c>
      <c r="I132" s="78" t="e">
        <f>IF(#REF!="","",((E132-#REF!)/#REF!)*100)</f>
        <v>#REF!</v>
      </c>
    </row>
    <row r="133" spans="1:9" s="27" customFormat="1" ht="14.1" customHeight="1">
      <c r="A133" s="92"/>
      <c r="B133" s="28" t="s">
        <v>315</v>
      </c>
      <c r="C133" s="86" t="s">
        <v>316</v>
      </c>
      <c r="D133" s="21" t="s">
        <v>68</v>
      </c>
      <c r="E133" s="32">
        <v>1900</v>
      </c>
      <c r="F133" s="35"/>
      <c r="G133" s="75"/>
      <c r="H133" s="77" t="e">
        <f>IF(#REF!="","",E133-#REF!)</f>
        <v>#REF!</v>
      </c>
      <c r="I133" s="78" t="e">
        <f>IF(#REF!="","",((E133-#REF!)/#REF!)*100)</f>
        <v>#REF!</v>
      </c>
    </row>
    <row r="134" spans="1:9" s="27" customFormat="1" ht="14.1" customHeight="1">
      <c r="A134" s="92"/>
      <c r="B134" s="28" t="s">
        <v>317</v>
      </c>
      <c r="C134" s="86" t="s">
        <v>318</v>
      </c>
      <c r="D134" s="21" t="s">
        <v>68</v>
      </c>
      <c r="E134" s="54">
        <v>115000</v>
      </c>
      <c r="F134" s="35"/>
      <c r="G134" s="75"/>
      <c r="H134" s="77" t="e">
        <f>IF(#REF!="","",E134-#REF!)</f>
        <v>#REF!</v>
      </c>
      <c r="I134" s="78" t="e">
        <f>IF(#REF!="","",((E134-#REF!)/#REF!)*100)</f>
        <v>#REF!</v>
      </c>
    </row>
    <row r="135" spans="1:9" s="27" customFormat="1" ht="13.5" customHeight="1">
      <c r="A135" s="94"/>
      <c r="B135" s="28" t="s">
        <v>319</v>
      </c>
      <c r="C135" s="86" t="s">
        <v>320</v>
      </c>
      <c r="D135" s="21" t="s">
        <v>280</v>
      </c>
      <c r="E135" s="32">
        <v>21000</v>
      </c>
      <c r="F135" s="21"/>
      <c r="G135" s="75"/>
      <c r="H135" s="77" t="e">
        <f>IF(#REF!="","",E135-#REF!)</f>
        <v>#REF!</v>
      </c>
      <c r="I135" s="78" t="e">
        <f>IF(#REF!="","",((E135-#REF!)/#REF!)*100)</f>
        <v>#REF!</v>
      </c>
    </row>
    <row r="136" spans="1:9" s="27" customFormat="1" ht="14.4">
      <c r="A136" s="17" t="s">
        <v>321</v>
      </c>
      <c r="B136" s="28" t="s">
        <v>322</v>
      </c>
      <c r="C136" s="86" t="s">
        <v>786</v>
      </c>
      <c r="D136" s="21" t="s">
        <v>68</v>
      </c>
      <c r="E136" s="32">
        <v>126000</v>
      </c>
      <c r="F136" s="35"/>
      <c r="G136" s="35"/>
      <c r="H136" s="77" t="e">
        <f>IF(#REF!="","",E136-#REF!)</f>
        <v>#REF!</v>
      </c>
      <c r="I136" s="78" t="e">
        <f>IF(#REF!="","",((E136-#REF!)/#REF!)*100)</f>
        <v>#REF!</v>
      </c>
    </row>
    <row r="137" spans="1:9" s="27" customFormat="1" ht="14.1" customHeight="1">
      <c r="A137" s="17"/>
      <c r="B137" s="28" t="s">
        <v>711</v>
      </c>
      <c r="C137" s="86" t="s">
        <v>712</v>
      </c>
      <c r="D137" s="21" t="s">
        <v>280</v>
      </c>
      <c r="E137" s="32">
        <v>2140000</v>
      </c>
      <c r="F137" s="55"/>
      <c r="G137" s="21"/>
      <c r="H137" s="77" t="e">
        <f>IF(#REF!="","",E137-#REF!)</f>
        <v>#REF!</v>
      </c>
      <c r="I137" s="78" t="e">
        <f>IF(#REF!="","",((E137-#REF!)/#REF!)*100)</f>
        <v>#REF!</v>
      </c>
    </row>
    <row r="138" spans="1:9" s="27" customFormat="1" ht="14.1" customHeight="1">
      <c r="A138" s="17"/>
      <c r="B138" s="28" t="s">
        <v>326</v>
      </c>
      <c r="C138" s="86" t="s">
        <v>327</v>
      </c>
      <c r="D138" s="21" t="s">
        <v>280</v>
      </c>
      <c r="E138" s="32">
        <v>196000</v>
      </c>
      <c r="F138" s="35"/>
      <c r="G138" s="35"/>
      <c r="H138" s="77" t="e">
        <f>IF(#REF!="","",E138-#REF!)</f>
        <v>#REF!</v>
      </c>
      <c r="I138" s="78" t="e">
        <f>IF(#REF!="","",((E138-#REF!)/#REF!)*100)</f>
        <v>#REF!</v>
      </c>
    </row>
    <row r="139" spans="1:9" s="27" customFormat="1" ht="14.1" customHeight="1">
      <c r="A139" s="17"/>
      <c r="B139" s="28" t="s">
        <v>328</v>
      </c>
      <c r="C139" s="86" t="s">
        <v>329</v>
      </c>
      <c r="D139" s="21" t="s">
        <v>16</v>
      </c>
      <c r="E139" s="32">
        <v>3666</v>
      </c>
      <c r="F139" s="21"/>
      <c r="G139" s="21"/>
      <c r="H139" s="77" t="e">
        <f>IF(#REF!="","",E139-#REF!)</f>
        <v>#REF!</v>
      </c>
      <c r="I139" s="78" t="e">
        <f>IF(#REF!="","",((E139-#REF!)/#REF!)*100)</f>
        <v>#REF!</v>
      </c>
    </row>
    <row r="140" spans="1:9" s="27" customFormat="1" ht="14.1" customHeight="1">
      <c r="A140" s="17"/>
      <c r="B140" s="28" t="s">
        <v>330</v>
      </c>
      <c r="C140" s="86" t="s">
        <v>331</v>
      </c>
      <c r="D140" s="21" t="s">
        <v>280</v>
      </c>
      <c r="E140" s="32">
        <v>90000</v>
      </c>
      <c r="F140" s="35"/>
      <c r="G140" s="35"/>
      <c r="H140" s="77" t="e">
        <f>IF(#REF!="","",E140-#REF!)</f>
        <v>#REF!</v>
      </c>
      <c r="I140" s="78" t="e">
        <f>IF(#REF!="","",((E140-#REF!)/#REF!)*100)</f>
        <v>#REF!</v>
      </c>
    </row>
    <row r="141" spans="1:9" s="27" customFormat="1" ht="14.1" customHeight="1">
      <c r="A141" s="17"/>
      <c r="B141" s="28" t="s">
        <v>332</v>
      </c>
      <c r="C141" s="86" t="s">
        <v>333</v>
      </c>
      <c r="D141" s="21" t="s">
        <v>280</v>
      </c>
      <c r="E141" s="32">
        <v>176000</v>
      </c>
      <c r="F141" s="35"/>
      <c r="G141" s="35"/>
      <c r="H141" s="77" t="e">
        <f>IF(#REF!="","",E141-#REF!)</f>
        <v>#REF!</v>
      </c>
      <c r="I141" s="78" t="e">
        <f>IF(#REF!="","",((E141-#REF!)/#REF!)*100)</f>
        <v>#REF!</v>
      </c>
    </row>
    <row r="142" spans="1:9" s="27" customFormat="1" ht="14.1" customHeight="1">
      <c r="A142" s="17"/>
      <c r="B142" s="28" t="s">
        <v>334</v>
      </c>
      <c r="C142" s="86" t="s">
        <v>335</v>
      </c>
      <c r="D142" s="21" t="s">
        <v>68</v>
      </c>
      <c r="E142" s="54">
        <v>8549</v>
      </c>
      <c r="F142" s="35"/>
      <c r="G142" s="35"/>
      <c r="H142" s="77" t="e">
        <f>IF(#REF!="","",E142-#REF!)</f>
        <v>#REF!</v>
      </c>
      <c r="I142" s="78" t="e">
        <f>IF(#REF!="","",((E142-#REF!)/#REF!)*100)</f>
        <v>#REF!</v>
      </c>
    </row>
    <row r="143" spans="1:9" s="27" customFormat="1" ht="14.1" customHeight="1">
      <c r="A143" s="17"/>
      <c r="B143" s="28" t="s">
        <v>336</v>
      </c>
      <c r="C143" s="86" t="s">
        <v>337</v>
      </c>
      <c r="D143" s="21" t="s">
        <v>280</v>
      </c>
      <c r="E143" s="32">
        <v>502000</v>
      </c>
      <c r="F143" s="21"/>
      <c r="G143" s="35"/>
      <c r="H143" s="77" t="e">
        <f>IF(#REF!="","",E143-#REF!)</f>
        <v>#REF!</v>
      </c>
      <c r="I143" s="78" t="e">
        <f>IF(#REF!="","",((E143-#REF!)/#REF!)*100)</f>
        <v>#REF!</v>
      </c>
    </row>
    <row r="144" spans="1:9" s="27" customFormat="1" ht="14.1" customHeight="1">
      <c r="A144" s="42" t="s">
        <v>338</v>
      </c>
      <c r="B144" s="28" t="s">
        <v>339</v>
      </c>
      <c r="C144" s="86" t="s">
        <v>787</v>
      </c>
      <c r="D144" s="21" t="s">
        <v>341</v>
      </c>
      <c r="E144" s="95">
        <v>586</v>
      </c>
      <c r="F144" s="55"/>
      <c r="G144" s="35"/>
      <c r="H144" s="77" t="e">
        <f>IF(#REF!="","",E144-#REF!)</f>
        <v>#REF!</v>
      </c>
      <c r="I144" s="78" t="e">
        <f>IF(#REF!="","",((E144-#REF!)/#REF!)*100)</f>
        <v>#REF!</v>
      </c>
    </row>
    <row r="145" spans="1:9" s="27" customFormat="1" ht="14.1" customHeight="1">
      <c r="A145" s="44"/>
      <c r="B145" s="18" t="s">
        <v>342</v>
      </c>
      <c r="C145" s="84" t="s">
        <v>343</v>
      </c>
      <c r="D145" s="20" t="s">
        <v>713</v>
      </c>
      <c r="E145" s="96">
        <v>1125000</v>
      </c>
      <c r="F145" s="55"/>
      <c r="G145" s="35"/>
      <c r="H145" s="77" t="e">
        <f>IF(#REF!="","",E145-#REF!)</f>
        <v>#REF!</v>
      </c>
      <c r="I145" s="78" t="e">
        <f>IF(#REF!="","",((E145-#REF!)/#REF!)*100)</f>
        <v>#REF!</v>
      </c>
    </row>
    <row r="146" spans="1:9" s="27" customFormat="1" ht="14.1" customHeight="1">
      <c r="A146" s="44"/>
      <c r="B146" s="18" t="s">
        <v>344</v>
      </c>
      <c r="C146" s="84" t="s">
        <v>788</v>
      </c>
      <c r="D146" s="20" t="s">
        <v>95</v>
      </c>
      <c r="E146" s="96">
        <v>1118000</v>
      </c>
      <c r="F146" s="55"/>
      <c r="G146" s="35"/>
      <c r="H146" s="77" t="e">
        <f>IF(#REF!="","",E146-#REF!)</f>
        <v>#REF!</v>
      </c>
      <c r="I146" s="78" t="e">
        <f>IF(#REF!="","",((E146-#REF!)/#REF!)*100)</f>
        <v>#REF!</v>
      </c>
    </row>
    <row r="147" spans="1:9" s="27" customFormat="1" ht="14.1" customHeight="1">
      <c r="A147" s="44"/>
      <c r="B147" s="18" t="s">
        <v>714</v>
      </c>
      <c r="C147" s="84" t="s">
        <v>347</v>
      </c>
      <c r="D147" s="20" t="s">
        <v>95</v>
      </c>
      <c r="E147" s="54">
        <v>1000000</v>
      </c>
      <c r="F147" s="55"/>
      <c r="G147" s="35"/>
      <c r="H147" s="77" t="e">
        <f>IF(#REF!="","",E147-#REF!)</f>
        <v>#REF!</v>
      </c>
      <c r="I147" s="78" t="e">
        <f>IF(#REF!="","",((E147-#REF!)/#REF!)*100)</f>
        <v>#REF!</v>
      </c>
    </row>
    <row r="148" spans="1:9" s="27" customFormat="1" ht="14.1" customHeight="1">
      <c r="A148" s="44"/>
      <c r="B148" s="28" t="s">
        <v>789</v>
      </c>
      <c r="C148" s="84" t="s">
        <v>349</v>
      </c>
      <c r="D148" s="20" t="s">
        <v>95</v>
      </c>
      <c r="E148" s="54">
        <v>987000</v>
      </c>
      <c r="F148" s="55"/>
      <c r="G148" s="35"/>
      <c r="H148" s="77" t="e">
        <f>IF(#REF!="","",E148-#REF!)</f>
        <v>#REF!</v>
      </c>
      <c r="I148" s="78" t="e">
        <f>IF(#REF!="","",((E148-#REF!)/#REF!)*100)</f>
        <v>#REF!</v>
      </c>
    </row>
    <row r="149" spans="1:9" s="27" customFormat="1" ht="14.1" customHeight="1">
      <c r="A149" s="44"/>
      <c r="B149" s="18" t="s">
        <v>350</v>
      </c>
      <c r="C149" s="84" t="s">
        <v>351</v>
      </c>
      <c r="D149" s="20" t="s">
        <v>95</v>
      </c>
      <c r="E149" s="54">
        <v>1013000</v>
      </c>
      <c r="F149" s="55"/>
      <c r="G149" s="35"/>
      <c r="H149" s="77" t="e">
        <f>IF(#REF!="","",E149-#REF!)</f>
        <v>#REF!</v>
      </c>
      <c r="I149" s="78" t="e">
        <f>IF(#REF!="","",((E149-#REF!)/#REF!)*100)</f>
        <v>#REF!</v>
      </c>
    </row>
    <row r="150" spans="1:9" s="27" customFormat="1" ht="14.1" customHeight="1">
      <c r="A150" s="44"/>
      <c r="B150" s="28" t="s">
        <v>790</v>
      </c>
      <c r="C150" s="86" t="s">
        <v>791</v>
      </c>
      <c r="D150" s="20" t="s">
        <v>95</v>
      </c>
      <c r="E150" s="54">
        <v>1099000</v>
      </c>
      <c r="F150" s="55"/>
      <c r="G150" s="35"/>
      <c r="H150" s="77" t="e">
        <f>IF(#REF!="","",E150-#REF!)</f>
        <v>#REF!</v>
      </c>
      <c r="I150" s="78" t="e">
        <f>IF(#REF!="","",((E150-#REF!)/#REF!)*100)</f>
        <v>#REF!</v>
      </c>
    </row>
    <row r="151" spans="1:9" s="27" customFormat="1" ht="14.1" customHeight="1">
      <c r="A151" s="44"/>
      <c r="B151" s="28" t="s">
        <v>792</v>
      </c>
      <c r="C151" s="86" t="s">
        <v>793</v>
      </c>
      <c r="D151" s="20" t="s">
        <v>95</v>
      </c>
      <c r="E151" s="54">
        <v>2190000</v>
      </c>
      <c r="F151" s="55"/>
      <c r="G151" s="35"/>
      <c r="H151" s="77" t="e">
        <f>IF(#REF!="","",E151-#REF!)</f>
        <v>#REF!</v>
      </c>
      <c r="I151" s="78" t="e">
        <f>IF(#REF!="","",((E151-#REF!)/#REF!)*100)</f>
        <v>#REF!</v>
      </c>
    </row>
    <row r="152" spans="1:9" s="27" customFormat="1" ht="14.1" customHeight="1">
      <c r="A152" s="44"/>
      <c r="B152" s="18" t="s">
        <v>356</v>
      </c>
      <c r="C152" s="84" t="s">
        <v>357</v>
      </c>
      <c r="D152" s="20" t="s">
        <v>95</v>
      </c>
      <c r="E152" s="54">
        <v>1035000</v>
      </c>
      <c r="F152" s="55"/>
      <c r="G152" s="35"/>
      <c r="H152" s="77" t="e">
        <f>IF(#REF!="","",E152-#REF!)</f>
        <v>#REF!</v>
      </c>
      <c r="I152" s="78" t="e">
        <f>IF(#REF!="","",((E152-#REF!)/#REF!)*100)</f>
        <v>#REF!</v>
      </c>
    </row>
    <row r="153" spans="1:9" s="27" customFormat="1" ht="14.1" customHeight="1">
      <c r="A153" s="44"/>
      <c r="B153" s="28" t="s">
        <v>358</v>
      </c>
      <c r="C153" s="84" t="s">
        <v>359</v>
      </c>
      <c r="D153" s="20" t="s">
        <v>95</v>
      </c>
      <c r="E153" s="58">
        <v>1100000</v>
      </c>
      <c r="F153" s="55"/>
      <c r="G153" s="35"/>
      <c r="H153" s="77" t="e">
        <f>IF(#REF!="","",E153-#REF!)</f>
        <v>#REF!</v>
      </c>
      <c r="I153" s="78" t="e">
        <f>IF(#REF!="","",((E153-#REF!)/#REF!)*100)</f>
        <v>#REF!</v>
      </c>
    </row>
    <row r="154" spans="1:9" s="27" customFormat="1" ht="14.1" customHeight="1">
      <c r="A154" s="44"/>
      <c r="B154" s="18" t="s">
        <v>363</v>
      </c>
      <c r="C154" s="84" t="s">
        <v>364</v>
      </c>
      <c r="D154" s="20" t="s">
        <v>95</v>
      </c>
      <c r="E154" s="96">
        <v>2450000</v>
      </c>
      <c r="F154" s="55"/>
      <c r="G154" s="35"/>
      <c r="H154" s="77" t="e">
        <f>IF(#REF!="","",E154-#REF!)</f>
        <v>#REF!</v>
      </c>
      <c r="I154" s="78" t="e">
        <f>IF(#REF!="","",((E154-#REF!)/#REF!)*100)</f>
        <v>#REF!</v>
      </c>
    </row>
    <row r="155" spans="1:9" s="27" customFormat="1" ht="14.1" customHeight="1">
      <c r="A155" s="44"/>
      <c r="B155" s="18" t="s">
        <v>365</v>
      </c>
      <c r="C155" s="84" t="s">
        <v>366</v>
      </c>
      <c r="D155" s="20" t="s">
        <v>95</v>
      </c>
      <c r="E155" s="96">
        <v>2800000</v>
      </c>
      <c r="F155" s="55"/>
      <c r="G155" s="35"/>
      <c r="H155" s="77" t="e">
        <f>IF(#REF!="","",E155-#REF!)</f>
        <v>#REF!</v>
      </c>
      <c r="I155" s="78" t="e">
        <f>IF(#REF!="","",((E155-#REF!)/#REF!)*100)</f>
        <v>#REF!</v>
      </c>
    </row>
    <row r="156" spans="1:9" s="27" customFormat="1" ht="14.1" customHeight="1">
      <c r="A156" s="44"/>
      <c r="B156" s="18" t="s">
        <v>367</v>
      </c>
      <c r="C156" s="84" t="s">
        <v>366</v>
      </c>
      <c r="D156" s="20" t="s">
        <v>95</v>
      </c>
      <c r="E156" s="96">
        <v>1750000</v>
      </c>
      <c r="F156" s="55"/>
      <c r="G156" s="35"/>
      <c r="H156" s="77" t="e">
        <f>IF(#REF!="","",E156-#REF!)</f>
        <v>#REF!</v>
      </c>
      <c r="I156" s="78" t="e">
        <f>IF(#REF!="","",((E156-#REF!)/#REF!)*100)</f>
        <v>#REF!</v>
      </c>
    </row>
    <row r="157" spans="1:9" s="27" customFormat="1" ht="14.1" customHeight="1">
      <c r="A157" s="44"/>
      <c r="B157" s="28" t="s">
        <v>794</v>
      </c>
      <c r="C157" s="86" t="s">
        <v>795</v>
      </c>
      <c r="D157" s="20" t="s">
        <v>95</v>
      </c>
      <c r="E157" s="54">
        <v>2650000</v>
      </c>
      <c r="F157" s="55"/>
      <c r="G157" s="35"/>
      <c r="H157" s="77" t="e">
        <f>IF(#REF!="","",E157-#REF!)</f>
        <v>#REF!</v>
      </c>
      <c r="I157" s="78" t="e">
        <f>IF(#REF!="","",((E157-#REF!)/#REF!)*100)</f>
        <v>#REF!</v>
      </c>
    </row>
    <row r="158" spans="1:9" s="27" customFormat="1" ht="14.1" customHeight="1">
      <c r="A158" s="44"/>
      <c r="B158" s="18" t="s">
        <v>372</v>
      </c>
      <c r="C158" s="86" t="s">
        <v>373</v>
      </c>
      <c r="D158" s="20" t="s">
        <v>95</v>
      </c>
      <c r="E158" s="96">
        <v>1700000</v>
      </c>
      <c r="F158" s="55"/>
      <c r="G158" s="35"/>
      <c r="H158" s="77" t="e">
        <f>IF(#REF!="","",E158-#REF!)</f>
        <v>#REF!</v>
      </c>
      <c r="I158" s="78" t="e">
        <f>IF(#REF!="","",((E158-#REF!)/#REF!)*100)</f>
        <v>#REF!</v>
      </c>
    </row>
    <row r="159" spans="1:9" s="27" customFormat="1" ht="14.1" customHeight="1">
      <c r="A159" s="44"/>
      <c r="B159" s="28" t="s">
        <v>370</v>
      </c>
      <c r="C159" s="86" t="s">
        <v>371</v>
      </c>
      <c r="D159" s="21" t="s">
        <v>16</v>
      </c>
      <c r="E159" s="96">
        <v>2800</v>
      </c>
      <c r="F159" s="55"/>
      <c r="G159" s="35"/>
      <c r="H159" s="77" t="e">
        <f>IF(#REF!="","",E159-#REF!)</f>
        <v>#REF!</v>
      </c>
      <c r="I159" s="78" t="e">
        <f>IF(#REF!="","",((E159-#REF!)/#REF!)*100)</f>
        <v>#REF!</v>
      </c>
    </row>
    <row r="160" spans="1:9" s="27" customFormat="1" ht="14.1" customHeight="1">
      <c r="A160" s="44"/>
      <c r="B160" s="28" t="s">
        <v>797</v>
      </c>
      <c r="C160" s="86" t="s">
        <v>798</v>
      </c>
      <c r="D160" s="20" t="s">
        <v>91</v>
      </c>
      <c r="E160" s="54">
        <v>2798000</v>
      </c>
      <c r="F160" s="55"/>
      <c r="G160" s="35"/>
      <c r="H160" s="77" t="e">
        <f>IF(#REF!="","",E160-#REF!)</f>
        <v>#REF!</v>
      </c>
      <c r="I160" s="78" t="e">
        <f>IF(#REF!="","",((E160-#REF!)/#REF!)*100)</f>
        <v>#REF!</v>
      </c>
    </row>
    <row r="161" spans="1:9" s="27" customFormat="1" ht="14.1" customHeight="1">
      <c r="A161" s="44"/>
      <c r="B161" s="28" t="s">
        <v>362</v>
      </c>
      <c r="C161" s="86" t="s">
        <v>361</v>
      </c>
      <c r="D161" s="20" t="s">
        <v>95</v>
      </c>
      <c r="E161" s="96">
        <v>1820000</v>
      </c>
      <c r="F161" s="55"/>
      <c r="G161" s="35"/>
      <c r="H161" s="77" t="e">
        <f>IF(#REF!="","",E161-#REF!)</f>
        <v>#REF!</v>
      </c>
      <c r="I161" s="78" t="e">
        <f>IF(#REF!="","",((E161-#REF!)/#REF!)*100)</f>
        <v>#REF!</v>
      </c>
    </row>
    <row r="162" spans="1:9" s="27" customFormat="1" ht="14.1" customHeight="1">
      <c r="A162" s="44"/>
      <c r="B162" s="18" t="s">
        <v>374</v>
      </c>
      <c r="C162" s="84" t="s">
        <v>375</v>
      </c>
      <c r="D162" s="21" t="s">
        <v>205</v>
      </c>
      <c r="E162" s="32">
        <v>35870</v>
      </c>
      <c r="F162" s="21"/>
      <c r="G162" s="35"/>
      <c r="H162" s="77" t="e">
        <f>IF(#REF!="","",E162-#REF!)</f>
        <v>#REF!</v>
      </c>
      <c r="I162" s="78" t="e">
        <f>IF(#REF!="","",((E162-#REF!)/#REF!)*100)</f>
        <v>#REF!</v>
      </c>
    </row>
    <row r="163" spans="1:9" s="27" customFormat="1" ht="14.1" customHeight="1">
      <c r="A163" s="44"/>
      <c r="B163" s="18" t="s">
        <v>376</v>
      </c>
      <c r="C163" s="84" t="s">
        <v>377</v>
      </c>
      <c r="D163" s="21" t="s">
        <v>205</v>
      </c>
      <c r="E163" s="32">
        <v>9530</v>
      </c>
      <c r="F163" s="55"/>
      <c r="G163" s="35"/>
      <c r="H163" s="77" t="e">
        <f>IF(#REF!="","",E163-#REF!)</f>
        <v>#REF!</v>
      </c>
      <c r="I163" s="78" t="e">
        <f>IF(#REF!="","",((E163-#REF!)/#REF!)*100)</f>
        <v>#REF!</v>
      </c>
    </row>
    <row r="164" spans="1:9" s="27" customFormat="1" ht="14.1" customHeight="1">
      <c r="A164" s="44"/>
      <c r="B164" s="18" t="s">
        <v>378</v>
      </c>
      <c r="C164" s="84" t="s">
        <v>379</v>
      </c>
      <c r="D164" s="20" t="s">
        <v>16</v>
      </c>
      <c r="E164" s="32">
        <v>3200</v>
      </c>
      <c r="F164" s="55"/>
      <c r="G164" s="35"/>
      <c r="H164" s="77" t="e">
        <f>IF(#REF!="","",E164-#REF!)</f>
        <v>#REF!</v>
      </c>
      <c r="I164" s="78" t="e">
        <f>IF(#REF!="","",((E164-#REF!)/#REF!)*100)</f>
        <v>#REF!</v>
      </c>
    </row>
    <row r="165" spans="1:9" s="27" customFormat="1" ht="14.1" customHeight="1">
      <c r="A165" s="44"/>
      <c r="B165" s="18" t="s">
        <v>716</v>
      </c>
      <c r="C165" s="84" t="s">
        <v>717</v>
      </c>
      <c r="D165" s="20" t="s">
        <v>95</v>
      </c>
      <c r="E165" s="32">
        <v>3400000</v>
      </c>
      <c r="F165" s="55"/>
      <c r="G165" s="35"/>
      <c r="H165" s="77" t="e">
        <f>IF(#REF!="","",E165-#REF!)</f>
        <v>#REF!</v>
      </c>
      <c r="I165" s="78" t="e">
        <f>IF(#REF!="","",((E165-#REF!)/#REF!)*100)</f>
        <v>#REF!</v>
      </c>
    </row>
    <row r="166" spans="1:9" s="27" customFormat="1" ht="14.1" customHeight="1">
      <c r="A166" s="44"/>
      <c r="B166" s="18" t="s">
        <v>382</v>
      </c>
      <c r="C166" s="84" t="s">
        <v>383</v>
      </c>
      <c r="D166" s="20" t="s">
        <v>95</v>
      </c>
      <c r="E166" s="32">
        <v>3080000</v>
      </c>
      <c r="F166" s="55"/>
      <c r="G166" s="35"/>
      <c r="H166" s="77" t="e">
        <f>IF(#REF!="","",E166-#REF!)</f>
        <v>#REF!</v>
      </c>
      <c r="I166" s="78" t="e">
        <f>IF(#REF!="","",((E166-#REF!)/#REF!)*100)</f>
        <v>#REF!</v>
      </c>
    </row>
    <row r="167" spans="1:9" s="27" customFormat="1" ht="14.1" customHeight="1">
      <c r="A167" s="44"/>
      <c r="B167" s="18" t="s">
        <v>384</v>
      </c>
      <c r="C167" s="84" t="s">
        <v>799</v>
      </c>
      <c r="D167" s="21" t="s">
        <v>42</v>
      </c>
      <c r="E167" s="32">
        <v>226000</v>
      </c>
      <c r="F167" s="35"/>
      <c r="G167" s="21"/>
      <c r="H167" s="77" t="e">
        <f>IF(#REF!="","",E167-#REF!)</f>
        <v>#REF!</v>
      </c>
      <c r="I167" s="78" t="e">
        <f>IF(#REF!="","",((E167-#REF!)/#REF!)*100)</f>
        <v>#REF!</v>
      </c>
    </row>
    <row r="168" spans="1:9" s="27" customFormat="1" ht="14.1" customHeight="1">
      <c r="A168" s="44"/>
      <c r="B168" s="18" t="s">
        <v>386</v>
      </c>
      <c r="C168" s="86" t="s">
        <v>800</v>
      </c>
      <c r="D168" s="21" t="s">
        <v>68</v>
      </c>
      <c r="E168" s="32">
        <v>113300</v>
      </c>
      <c r="F168" s="35"/>
      <c r="G168" s="35"/>
      <c r="H168" s="77" t="e">
        <f>IF(#REF!="","",E168-#REF!)</f>
        <v>#REF!</v>
      </c>
      <c r="I168" s="78" t="e">
        <f>IF(#REF!="","",((E168-#REF!)/#REF!)*100)</f>
        <v>#REF!</v>
      </c>
    </row>
    <row r="169" spans="1:9" s="27" customFormat="1" ht="14.1" customHeight="1">
      <c r="A169" s="47"/>
      <c r="B169" s="18" t="s">
        <v>388</v>
      </c>
      <c r="C169" s="84" t="s">
        <v>801</v>
      </c>
      <c r="D169" s="21" t="s">
        <v>42</v>
      </c>
      <c r="E169" s="54">
        <v>189200</v>
      </c>
      <c r="F169" s="35"/>
      <c r="G169" s="35"/>
      <c r="H169" s="77" t="e">
        <f>IF(#REF!="","",E169-#REF!)</f>
        <v>#REF!</v>
      </c>
      <c r="I169" s="78" t="e">
        <f>IF(#REF!="","",((E169-#REF!)/#REF!)*100)</f>
        <v>#REF!</v>
      </c>
    </row>
    <row r="170" spans="1:9" s="27" customFormat="1" ht="14.1" customHeight="1">
      <c r="A170" s="48" t="s">
        <v>718</v>
      </c>
      <c r="B170" s="18" t="s">
        <v>391</v>
      </c>
      <c r="C170" s="84" t="s">
        <v>392</v>
      </c>
      <c r="D170" s="21" t="s">
        <v>220</v>
      </c>
      <c r="E170" s="54">
        <v>25000</v>
      </c>
      <c r="F170" s="55"/>
      <c r="G170" s="21"/>
      <c r="H170" s="77" t="e">
        <f>IF(#REF!="","",E170-#REF!)</f>
        <v>#REF!</v>
      </c>
      <c r="I170" s="78" t="e">
        <f>IF(#REF!="","",((E170-#REF!)/#REF!)*100)</f>
        <v>#REF!</v>
      </c>
    </row>
    <row r="171" spans="1:9" s="27" customFormat="1" ht="14.1" customHeight="1">
      <c r="A171" s="48"/>
      <c r="B171" s="18" t="s">
        <v>393</v>
      </c>
      <c r="C171" s="84" t="s">
        <v>394</v>
      </c>
      <c r="D171" s="21" t="s">
        <v>220</v>
      </c>
      <c r="E171" s="32">
        <v>37400</v>
      </c>
      <c r="F171" s="55"/>
      <c r="G171" s="35"/>
      <c r="H171" s="77" t="e">
        <f>IF(#REF!="","",E171-#REF!)</f>
        <v>#REF!</v>
      </c>
      <c r="I171" s="78" t="e">
        <f>IF(#REF!="","",((E171-#REF!)/#REF!)*100)</f>
        <v>#REF!</v>
      </c>
    </row>
    <row r="172" spans="1:9" s="27" customFormat="1" ht="14.1" customHeight="1">
      <c r="A172" s="48"/>
      <c r="B172" s="18" t="s">
        <v>395</v>
      </c>
      <c r="C172" s="84" t="s">
        <v>396</v>
      </c>
      <c r="D172" s="21" t="s">
        <v>220</v>
      </c>
      <c r="E172" s="32">
        <v>227700</v>
      </c>
      <c r="F172" s="55"/>
      <c r="G172" s="21"/>
      <c r="H172" s="77" t="e">
        <f>IF(#REF!="","",E172-#REF!)</f>
        <v>#REF!</v>
      </c>
      <c r="I172" s="78" t="e">
        <f>IF(#REF!="","",((E172-#REF!)/#REF!)*100)</f>
        <v>#REF!</v>
      </c>
    </row>
    <row r="173" spans="1:9" s="27" customFormat="1" ht="14.1" customHeight="1">
      <c r="A173" s="48"/>
      <c r="B173" s="18" t="s">
        <v>397</v>
      </c>
      <c r="C173" s="84" t="s">
        <v>398</v>
      </c>
      <c r="D173" s="21" t="s">
        <v>220</v>
      </c>
      <c r="E173" s="32">
        <v>29700</v>
      </c>
      <c r="F173" s="55"/>
      <c r="G173" s="21"/>
      <c r="H173" s="77" t="e">
        <f>IF(#REF!="","",E173-#REF!)</f>
        <v>#REF!</v>
      </c>
      <c r="I173" s="78" t="e">
        <f>IF(#REF!="","",((E173-#REF!)/#REF!)*100)</f>
        <v>#REF!</v>
      </c>
    </row>
    <row r="174" spans="1:9" s="27" customFormat="1" ht="14.1" customHeight="1">
      <c r="A174" s="48"/>
      <c r="B174" s="18" t="s">
        <v>399</v>
      </c>
      <c r="C174" s="84" t="s">
        <v>400</v>
      </c>
      <c r="D174" s="21" t="s">
        <v>401</v>
      </c>
      <c r="E174" s="32">
        <v>57200</v>
      </c>
      <c r="F174" s="55"/>
      <c r="G174" s="21"/>
      <c r="H174" s="77" t="e">
        <f>IF(#REF!="","",E174-#REF!)</f>
        <v>#REF!</v>
      </c>
      <c r="I174" s="78" t="e">
        <f>IF(#REF!="","",((E174-#REF!)/#REF!)*100)</f>
        <v>#REF!</v>
      </c>
    </row>
    <row r="175" spans="1:9" s="27" customFormat="1" ht="14.1" customHeight="1">
      <c r="A175" s="48"/>
      <c r="B175" s="28" t="s">
        <v>402</v>
      </c>
      <c r="C175" s="84" t="s">
        <v>403</v>
      </c>
      <c r="D175" s="21" t="s">
        <v>401</v>
      </c>
      <c r="E175" s="32">
        <v>45100</v>
      </c>
      <c r="F175" s="55"/>
      <c r="G175" s="21"/>
      <c r="H175" s="77" t="e">
        <f>IF(#REF!="","",E175-#REF!)</f>
        <v>#REF!</v>
      </c>
      <c r="I175" s="78" t="e">
        <f>IF(#REF!="","",((E175-#REF!)/#REF!)*100)</f>
        <v>#REF!</v>
      </c>
    </row>
    <row r="176" spans="1:9" s="27" customFormat="1" ht="14.1" customHeight="1">
      <c r="A176" s="48"/>
      <c r="B176" s="18" t="s">
        <v>404</v>
      </c>
      <c r="C176" s="84" t="s">
        <v>405</v>
      </c>
      <c r="D176" s="21" t="s">
        <v>401</v>
      </c>
      <c r="E176" s="32">
        <v>27500</v>
      </c>
      <c r="F176" s="55"/>
      <c r="G176" s="21"/>
      <c r="H176" s="77" t="e">
        <f>IF(#REF!="","",E176-#REF!)</f>
        <v>#REF!</v>
      </c>
      <c r="I176" s="78" t="e">
        <f>IF(#REF!="","",((E176-#REF!)/#REF!)*100)</f>
        <v>#REF!</v>
      </c>
    </row>
    <row r="177" spans="1:9" s="27" customFormat="1" ht="14.1" customHeight="1">
      <c r="A177" s="48"/>
      <c r="B177" s="18" t="s">
        <v>406</v>
      </c>
      <c r="C177" s="84" t="s">
        <v>407</v>
      </c>
      <c r="D177" s="21" t="s">
        <v>220</v>
      </c>
      <c r="E177" s="32">
        <v>34760</v>
      </c>
      <c r="F177" s="55"/>
      <c r="G177" s="35"/>
      <c r="H177" s="77" t="e">
        <f>IF(#REF!="","",E177-#REF!)</f>
        <v>#REF!</v>
      </c>
      <c r="I177" s="78" t="e">
        <f>IF(#REF!="","",((E177-#REF!)/#REF!)*100)</f>
        <v>#REF!</v>
      </c>
    </row>
    <row r="178" spans="1:9" s="27" customFormat="1" ht="14.1" customHeight="1">
      <c r="A178" s="48"/>
      <c r="B178" s="18" t="s">
        <v>408</v>
      </c>
      <c r="C178" s="86" t="s">
        <v>409</v>
      </c>
      <c r="D178" s="21" t="s">
        <v>220</v>
      </c>
      <c r="E178" s="32">
        <v>55000</v>
      </c>
      <c r="F178" s="55"/>
      <c r="G178" s="35"/>
      <c r="H178" s="77" t="e">
        <f>IF(#REF!="","",E178-#REF!)</f>
        <v>#REF!</v>
      </c>
      <c r="I178" s="78" t="e">
        <f>IF(#REF!="","",((E178-#REF!)/#REF!)*100)</f>
        <v>#REF!</v>
      </c>
    </row>
    <row r="179" spans="1:9" s="27" customFormat="1" ht="14.1" customHeight="1">
      <c r="A179" s="48"/>
      <c r="B179" s="28" t="s">
        <v>410</v>
      </c>
      <c r="C179" s="86" t="s">
        <v>411</v>
      </c>
      <c r="D179" s="21" t="s">
        <v>401</v>
      </c>
      <c r="E179" s="32">
        <v>718300</v>
      </c>
      <c r="F179" s="55"/>
      <c r="G179" s="35"/>
      <c r="H179" s="77" t="e">
        <f>IF(#REF!="","",E179-#REF!)</f>
        <v>#REF!</v>
      </c>
      <c r="I179" s="78" t="e">
        <f>IF(#REF!="","",((E179-#REF!)/#REF!)*100)</f>
        <v>#REF!</v>
      </c>
    </row>
    <row r="180" spans="1:9" s="27" customFormat="1" ht="14.1" customHeight="1">
      <c r="A180" s="48"/>
      <c r="B180" s="18" t="s">
        <v>412</v>
      </c>
      <c r="C180" s="84" t="s">
        <v>413</v>
      </c>
      <c r="D180" s="21" t="s">
        <v>341</v>
      </c>
      <c r="E180" s="32">
        <v>520</v>
      </c>
      <c r="F180" s="35"/>
      <c r="G180" s="35"/>
      <c r="H180" s="77" t="e">
        <f>IF(#REF!="","",E180-#REF!)</f>
        <v>#REF!</v>
      </c>
      <c r="I180" s="78" t="e">
        <f>IF(#REF!="","",((E180-#REF!)/#REF!)*100)</f>
        <v>#REF!</v>
      </c>
    </row>
    <row r="181" spans="1:9" s="27" customFormat="1" ht="14.1" customHeight="1">
      <c r="A181" s="48"/>
      <c r="B181" s="18" t="s">
        <v>414</v>
      </c>
      <c r="C181" s="84" t="s">
        <v>415</v>
      </c>
      <c r="D181" s="21" t="s">
        <v>341</v>
      </c>
      <c r="E181" s="32">
        <v>520</v>
      </c>
      <c r="F181" s="35"/>
      <c r="G181" s="35"/>
      <c r="H181" s="77" t="e">
        <f>IF(#REF!="","",E181-#REF!)</f>
        <v>#REF!</v>
      </c>
      <c r="I181" s="78" t="e">
        <f>IF(#REF!="","",((E181-#REF!)/#REF!)*100)</f>
        <v>#REF!</v>
      </c>
    </row>
    <row r="182" spans="1:9" s="27" customFormat="1" ht="14.1" customHeight="1">
      <c r="A182" s="48"/>
      <c r="B182" s="18" t="s">
        <v>416</v>
      </c>
      <c r="C182" s="84" t="s">
        <v>417</v>
      </c>
      <c r="D182" s="21" t="s">
        <v>418</v>
      </c>
      <c r="E182" s="32">
        <v>13300</v>
      </c>
      <c r="F182" s="35"/>
      <c r="G182" s="35"/>
      <c r="H182" s="77" t="e">
        <f>IF(#REF!="","",E182-#REF!)</f>
        <v>#REF!</v>
      </c>
      <c r="I182" s="78" t="e">
        <f>IF(#REF!="","",((E182-#REF!)/#REF!)*100)</f>
        <v>#REF!</v>
      </c>
    </row>
    <row r="183" spans="1:9" s="27" customFormat="1" ht="14.1" customHeight="1">
      <c r="A183" s="48"/>
      <c r="B183" s="18" t="s">
        <v>719</v>
      </c>
      <c r="C183" s="84" t="s">
        <v>720</v>
      </c>
      <c r="D183" s="20" t="s">
        <v>114</v>
      </c>
      <c r="E183" s="32">
        <v>22200</v>
      </c>
      <c r="F183" s="35"/>
      <c r="G183" s="35"/>
      <c r="H183" s="77" t="e">
        <f>IF(#REF!="","",E183-#REF!)</f>
        <v>#REF!</v>
      </c>
      <c r="I183" s="78" t="e">
        <f>IF(#REF!="","",((E183-#REF!)/#REF!)*100)</f>
        <v>#REF!</v>
      </c>
    </row>
    <row r="184" spans="1:9" s="27" customFormat="1" ht="14.1" customHeight="1">
      <c r="A184" s="17" t="s">
        <v>421</v>
      </c>
      <c r="B184" s="18" t="s">
        <v>422</v>
      </c>
      <c r="C184" s="84" t="s">
        <v>423</v>
      </c>
      <c r="D184" s="20" t="s">
        <v>16</v>
      </c>
      <c r="E184" s="32">
        <v>18100</v>
      </c>
      <c r="F184" s="21"/>
      <c r="G184" s="35"/>
      <c r="H184" s="77" t="e">
        <f>IF(#REF!="","",E184-#REF!)</f>
        <v>#REF!</v>
      </c>
      <c r="I184" s="78" t="e">
        <f>IF(#REF!="","",((E184-#REF!)/#REF!)*100)</f>
        <v>#REF!</v>
      </c>
    </row>
    <row r="185" spans="1:9" s="27" customFormat="1" ht="14.1" customHeight="1">
      <c r="A185" s="17"/>
      <c r="B185" s="18" t="s">
        <v>424</v>
      </c>
      <c r="C185" s="84" t="s">
        <v>425</v>
      </c>
      <c r="D185" s="20" t="s">
        <v>16</v>
      </c>
      <c r="E185" s="32">
        <v>9400</v>
      </c>
      <c r="F185" s="21"/>
      <c r="G185" s="35"/>
      <c r="H185" s="77" t="e">
        <f>IF(#REF!="","",E185-#REF!)</f>
        <v>#REF!</v>
      </c>
      <c r="I185" s="78" t="e">
        <f>IF(#REF!="","",((E185-#REF!)/#REF!)*100)</f>
        <v>#REF!</v>
      </c>
    </row>
    <row r="186" spans="1:9" s="27" customFormat="1" ht="14.1" customHeight="1">
      <c r="A186" s="17"/>
      <c r="B186" s="18" t="s">
        <v>426</v>
      </c>
      <c r="C186" s="84" t="s">
        <v>427</v>
      </c>
      <c r="D186" s="20" t="s">
        <v>114</v>
      </c>
      <c r="E186" s="32">
        <v>6180</v>
      </c>
      <c r="F186" s="21"/>
      <c r="G186" s="21"/>
      <c r="H186" s="77" t="e">
        <f>IF(#REF!="","",E186-#REF!)</f>
        <v>#REF!</v>
      </c>
      <c r="I186" s="78" t="e">
        <f>IF(#REF!="","",((E186-#REF!)/#REF!)*100)</f>
        <v>#REF!</v>
      </c>
    </row>
    <row r="187" spans="1:9" s="27" customFormat="1" ht="14.1" customHeight="1">
      <c r="A187" s="17"/>
      <c r="B187" s="18" t="s">
        <v>428</v>
      </c>
      <c r="C187" s="86" t="s">
        <v>802</v>
      </c>
      <c r="D187" s="20" t="s">
        <v>114</v>
      </c>
      <c r="E187" s="32">
        <v>4900</v>
      </c>
      <c r="F187" s="21"/>
      <c r="G187" s="21"/>
      <c r="H187" s="77" t="e">
        <f>IF(#REF!="","",E187-#REF!)</f>
        <v>#REF!</v>
      </c>
      <c r="I187" s="78" t="e">
        <f>IF(#REF!="","",((E187-#REF!)/#REF!)*100)</f>
        <v>#REF!</v>
      </c>
    </row>
    <row r="188" spans="1:9" s="27" customFormat="1" ht="14.1" customHeight="1">
      <c r="A188" s="17"/>
      <c r="B188" s="18" t="s">
        <v>430</v>
      </c>
      <c r="C188" s="84" t="s">
        <v>431</v>
      </c>
      <c r="D188" s="20" t="s">
        <v>16</v>
      </c>
      <c r="E188" s="32">
        <v>2330</v>
      </c>
      <c r="F188" s="21"/>
      <c r="G188" s="21"/>
      <c r="H188" s="77" t="e">
        <f>IF(#REF!="","",E188-#REF!)</f>
        <v>#REF!</v>
      </c>
      <c r="I188" s="78" t="e">
        <f>IF(#REF!="","",((E188-#REF!)/#REF!)*100)</f>
        <v>#REF!</v>
      </c>
    </row>
    <row r="189" spans="1:9" s="27" customFormat="1" ht="14.1" customHeight="1">
      <c r="A189" s="17"/>
      <c r="B189" s="18" t="s">
        <v>432</v>
      </c>
      <c r="C189" s="86" t="s">
        <v>433</v>
      </c>
      <c r="D189" s="21" t="s">
        <v>16</v>
      </c>
      <c r="E189" s="32">
        <v>7070</v>
      </c>
      <c r="F189" s="21"/>
      <c r="G189" s="21"/>
      <c r="H189" s="77" t="e">
        <f>IF(#REF!="","",E189-#REF!)</f>
        <v>#REF!</v>
      </c>
      <c r="I189" s="78" t="e">
        <f>IF(#REF!="","",((E189-#REF!)/#REF!)*100)</f>
        <v>#REF!</v>
      </c>
    </row>
    <row r="190" spans="1:9" s="27" customFormat="1" ht="14.1" customHeight="1">
      <c r="A190" s="17"/>
      <c r="B190" s="18" t="s">
        <v>434</v>
      </c>
      <c r="C190" s="84" t="s">
        <v>435</v>
      </c>
      <c r="D190" s="20" t="s">
        <v>114</v>
      </c>
      <c r="E190" s="32">
        <v>2330</v>
      </c>
      <c r="F190" s="21"/>
      <c r="G190" s="21"/>
      <c r="H190" s="77" t="e">
        <f>IF(#REF!="","",E190-#REF!)</f>
        <v>#REF!</v>
      </c>
      <c r="I190" s="78" t="e">
        <f>IF(#REF!="","",((E190-#REF!)/#REF!)*100)</f>
        <v>#REF!</v>
      </c>
    </row>
    <row r="191" spans="1:9" s="27" customFormat="1" ht="14.1" customHeight="1">
      <c r="A191" s="17"/>
      <c r="B191" s="28" t="s">
        <v>721</v>
      </c>
      <c r="C191" s="86" t="s">
        <v>722</v>
      </c>
      <c r="D191" s="20" t="s">
        <v>16</v>
      </c>
      <c r="E191" s="58">
        <v>6559</v>
      </c>
      <c r="F191" s="35"/>
      <c r="G191" s="76"/>
      <c r="H191" s="77" t="e">
        <f>IF(#REF!="","",E191-#REF!)</f>
        <v>#REF!</v>
      </c>
      <c r="I191" s="78" t="e">
        <f>IF(#REF!="","",((E191-#REF!)/#REF!)*100)</f>
        <v>#REF!</v>
      </c>
    </row>
    <row r="192" spans="1:9" s="27" customFormat="1" ht="14.1" customHeight="1">
      <c r="A192" s="48" t="s">
        <v>438</v>
      </c>
      <c r="B192" s="18" t="s">
        <v>439</v>
      </c>
      <c r="C192" s="86" t="s">
        <v>803</v>
      </c>
      <c r="D192" s="21" t="s">
        <v>441</v>
      </c>
      <c r="E192" s="32">
        <v>27490</v>
      </c>
      <c r="F192" s="35"/>
      <c r="G192" s="35"/>
      <c r="H192" s="77" t="e">
        <f>IF(#REF!="","",E192-#REF!)</f>
        <v>#REF!</v>
      </c>
      <c r="I192" s="78" t="e">
        <f>IF(#REF!="","",((E192-#REF!)/#REF!)*100)</f>
        <v>#REF!</v>
      </c>
    </row>
    <row r="193" spans="1:9" s="27" customFormat="1" ht="14.1" customHeight="1">
      <c r="A193" s="48"/>
      <c r="B193" s="18" t="s">
        <v>442</v>
      </c>
      <c r="C193" s="86" t="s">
        <v>443</v>
      </c>
      <c r="D193" s="21" t="s">
        <v>441</v>
      </c>
      <c r="E193" s="32">
        <v>46220</v>
      </c>
      <c r="F193" s="35"/>
      <c r="G193" s="35"/>
      <c r="H193" s="77" t="e">
        <f>IF(#REF!="","",E193-#REF!)</f>
        <v>#REF!</v>
      </c>
      <c r="I193" s="78" t="e">
        <f>IF(#REF!="","",((E193-#REF!)/#REF!)*100)</f>
        <v>#REF!</v>
      </c>
    </row>
    <row r="194" spans="1:9" s="27" customFormat="1" ht="14.1" customHeight="1">
      <c r="A194" s="48"/>
      <c r="B194" s="18" t="s">
        <v>444</v>
      </c>
      <c r="C194" s="84" t="s">
        <v>445</v>
      </c>
      <c r="D194" s="21" t="s">
        <v>441</v>
      </c>
      <c r="E194" s="32">
        <v>60220</v>
      </c>
      <c r="F194" s="35"/>
      <c r="G194" s="35"/>
      <c r="H194" s="77" t="e">
        <f>IF(#REF!="","",E194-#REF!)</f>
        <v>#REF!</v>
      </c>
      <c r="I194" s="78" t="e">
        <f>IF(#REF!="","",((E194-#REF!)/#REF!)*100)</f>
        <v>#REF!</v>
      </c>
    </row>
    <row r="195" spans="1:9" s="27" customFormat="1" ht="14.1" customHeight="1">
      <c r="A195" s="48"/>
      <c r="B195" s="18" t="s">
        <v>446</v>
      </c>
      <c r="C195" s="84" t="s">
        <v>447</v>
      </c>
      <c r="D195" s="21" t="s">
        <v>441</v>
      </c>
      <c r="E195" s="58">
        <v>82200</v>
      </c>
      <c r="F195" s="35"/>
      <c r="G195" s="35"/>
      <c r="H195" s="77" t="e">
        <f>IF(#REF!="","",E195-#REF!)</f>
        <v>#REF!</v>
      </c>
      <c r="I195" s="78" t="e">
        <f>IF(#REF!="","",((E195-#REF!)/#REF!)*100)</f>
        <v>#REF!</v>
      </c>
    </row>
    <row r="196" spans="1:9" s="27" customFormat="1" ht="14.1" customHeight="1">
      <c r="A196" s="48"/>
      <c r="B196" s="28" t="s">
        <v>448</v>
      </c>
      <c r="C196" s="86" t="s">
        <v>449</v>
      </c>
      <c r="D196" s="20" t="s">
        <v>95</v>
      </c>
      <c r="E196" s="32">
        <v>2640000</v>
      </c>
      <c r="F196" s="35"/>
      <c r="G196" s="35"/>
      <c r="H196" s="77" t="e">
        <f>IF(#REF!="","",E196-#REF!)</f>
        <v>#REF!</v>
      </c>
      <c r="I196" s="78" t="e">
        <f>IF(#REF!="","",((E196-#REF!)/#REF!)*100)</f>
        <v>#REF!</v>
      </c>
    </row>
    <row r="197" spans="1:9" s="27" customFormat="1" ht="14.1" customHeight="1">
      <c r="A197" s="48"/>
      <c r="B197" s="28" t="s">
        <v>450</v>
      </c>
      <c r="C197" s="86" t="s">
        <v>451</v>
      </c>
      <c r="D197" s="20" t="s">
        <v>95</v>
      </c>
      <c r="E197" s="32">
        <v>1365000</v>
      </c>
      <c r="F197" s="35"/>
      <c r="G197" s="35"/>
      <c r="H197" s="77" t="e">
        <f>IF(#REF!="","",E197-#REF!)</f>
        <v>#REF!</v>
      </c>
      <c r="I197" s="78" t="e">
        <f>IF(#REF!="","",((E197-#REF!)/#REF!)*100)</f>
        <v>#REF!</v>
      </c>
    </row>
    <row r="198" spans="1:9" s="27" customFormat="1" ht="14.1" customHeight="1">
      <c r="A198" s="48"/>
      <c r="B198" s="18" t="s">
        <v>452</v>
      </c>
      <c r="C198" s="84" t="s">
        <v>453</v>
      </c>
      <c r="D198" s="21" t="s">
        <v>441</v>
      </c>
      <c r="E198" s="32">
        <v>131840</v>
      </c>
      <c r="F198" s="35"/>
      <c r="G198" s="35"/>
      <c r="H198" s="77" t="e">
        <f>IF(#REF!="","",E198-#REF!)</f>
        <v>#REF!</v>
      </c>
      <c r="I198" s="78" t="e">
        <f>IF(#REF!="","",((E198-#REF!)/#REF!)*100)</f>
        <v>#REF!</v>
      </c>
    </row>
    <row r="199" spans="1:9" s="27" customFormat="1" ht="14.1" customHeight="1">
      <c r="A199" s="48"/>
      <c r="B199" s="18" t="s">
        <v>454</v>
      </c>
      <c r="C199" s="84" t="s">
        <v>455</v>
      </c>
      <c r="D199" s="20" t="s">
        <v>95</v>
      </c>
      <c r="E199" s="32">
        <v>2346000</v>
      </c>
      <c r="F199" s="35"/>
      <c r="G199" s="35"/>
      <c r="H199" s="77" t="e">
        <f>IF(#REF!="","",E199-#REF!)</f>
        <v>#REF!</v>
      </c>
      <c r="I199" s="78" t="e">
        <f>IF(#REF!="","",((E199-#REF!)/#REF!)*100)</f>
        <v>#REF!</v>
      </c>
    </row>
    <row r="200" spans="1:9" s="27" customFormat="1" ht="14.1" customHeight="1">
      <c r="A200" s="48"/>
      <c r="B200" s="18" t="s">
        <v>456</v>
      </c>
      <c r="C200" s="84" t="s">
        <v>457</v>
      </c>
      <c r="D200" s="20" t="s">
        <v>95</v>
      </c>
      <c r="E200" s="32">
        <v>788000</v>
      </c>
      <c r="F200" s="35"/>
      <c r="G200" s="35"/>
      <c r="H200" s="77" t="e">
        <f>IF(#REF!="","",E200-#REF!)</f>
        <v>#REF!</v>
      </c>
      <c r="I200" s="78" t="e">
        <f>IF(#REF!="","",((E200-#REF!)/#REF!)*100)</f>
        <v>#REF!</v>
      </c>
    </row>
    <row r="201" spans="1:9" s="27" customFormat="1" ht="14.1" customHeight="1">
      <c r="A201" s="48"/>
      <c r="B201" s="18" t="s">
        <v>458</v>
      </c>
      <c r="C201" s="84" t="s">
        <v>459</v>
      </c>
      <c r="D201" s="20" t="s">
        <v>16</v>
      </c>
      <c r="E201" s="32">
        <v>6500</v>
      </c>
      <c r="F201" s="35"/>
      <c r="G201" s="35"/>
      <c r="H201" s="77" t="e">
        <f>IF(#REF!="","",E201-#REF!)</f>
        <v>#REF!</v>
      </c>
      <c r="I201" s="78" t="e">
        <f>IF(#REF!="","",((E201-#REF!)/#REF!)*100)</f>
        <v>#REF!</v>
      </c>
    </row>
    <row r="202" spans="1:9" s="27" customFormat="1" ht="14.1" customHeight="1">
      <c r="A202" s="48"/>
      <c r="B202" s="18" t="s">
        <v>460</v>
      </c>
      <c r="C202" s="84" t="s">
        <v>461</v>
      </c>
      <c r="D202" s="20" t="s">
        <v>95</v>
      </c>
      <c r="E202" s="32">
        <v>1684620</v>
      </c>
      <c r="F202" s="35"/>
      <c r="G202" s="35"/>
      <c r="H202" s="77" t="e">
        <f>IF(#REF!="","",E202-#REF!)</f>
        <v>#REF!</v>
      </c>
      <c r="I202" s="78" t="e">
        <f>IF(#REF!="","",((E202-#REF!)/#REF!)*100)</f>
        <v>#REF!</v>
      </c>
    </row>
    <row r="203" spans="1:9" s="27" customFormat="1" ht="14.1" customHeight="1">
      <c r="A203" s="17" t="s">
        <v>462</v>
      </c>
      <c r="B203" s="28" t="s">
        <v>463</v>
      </c>
      <c r="C203" s="86" t="s">
        <v>464</v>
      </c>
      <c r="D203" s="21" t="s">
        <v>65</v>
      </c>
      <c r="E203" s="54">
        <v>28500</v>
      </c>
      <c r="F203" s="35"/>
      <c r="G203" s="35"/>
      <c r="H203" s="77" t="e">
        <f>IF(#REF!="","",E203-#REF!)</f>
        <v>#REF!</v>
      </c>
      <c r="I203" s="78" t="e">
        <f>IF(#REF!="","",((E203-#REF!)/#REF!)*100)</f>
        <v>#REF!</v>
      </c>
    </row>
    <row r="204" spans="1:9" s="27" customFormat="1" ht="14.1" customHeight="1">
      <c r="A204" s="17"/>
      <c r="B204" s="18" t="s">
        <v>465</v>
      </c>
      <c r="C204" s="84" t="s">
        <v>723</v>
      </c>
      <c r="D204" s="21" t="s">
        <v>280</v>
      </c>
      <c r="E204" s="32">
        <v>980000</v>
      </c>
      <c r="F204" s="35"/>
      <c r="G204" s="35"/>
      <c r="H204" s="77" t="e">
        <f>IF(#REF!="","",E204-#REF!)</f>
        <v>#REF!</v>
      </c>
      <c r="I204" s="78" t="e">
        <f>IF(#REF!="","",((E204-#REF!)/#REF!)*100)</f>
        <v>#REF!</v>
      </c>
    </row>
    <row r="205" spans="1:9" s="27" customFormat="1" ht="14.1" customHeight="1">
      <c r="A205" s="17"/>
      <c r="B205" s="28" t="s">
        <v>467</v>
      </c>
      <c r="C205" s="86" t="s">
        <v>804</v>
      </c>
      <c r="D205" s="21" t="s">
        <v>280</v>
      </c>
      <c r="E205" s="32">
        <v>133000</v>
      </c>
      <c r="F205" s="35"/>
      <c r="G205" s="35"/>
      <c r="H205" s="77" t="e">
        <f>IF(#REF!="","",E205-#REF!)</f>
        <v>#REF!</v>
      </c>
      <c r="I205" s="78" t="e">
        <f>IF(#REF!="","",((E205-#REF!)/#REF!)*100)</f>
        <v>#REF!</v>
      </c>
    </row>
    <row r="206" spans="1:9" s="27" customFormat="1" ht="14.1" customHeight="1">
      <c r="A206" s="17"/>
      <c r="B206" s="28" t="s">
        <v>469</v>
      </c>
      <c r="C206" s="86" t="s">
        <v>805</v>
      </c>
      <c r="D206" s="21" t="s">
        <v>68</v>
      </c>
      <c r="E206" s="32">
        <v>15000</v>
      </c>
      <c r="F206" s="35"/>
      <c r="G206" s="35"/>
      <c r="H206" s="77" t="e">
        <f>IF(#REF!="","",E206-#REF!)</f>
        <v>#REF!</v>
      </c>
      <c r="I206" s="78" t="e">
        <f>IF(#REF!="","",((E206-#REF!)/#REF!)*100)</f>
        <v>#REF!</v>
      </c>
    </row>
    <row r="207" spans="1:9" s="27" customFormat="1" ht="14.1" customHeight="1">
      <c r="A207" s="17"/>
      <c r="B207" s="18" t="s">
        <v>471</v>
      </c>
      <c r="C207" s="86" t="s">
        <v>472</v>
      </c>
      <c r="D207" s="21" t="s">
        <v>280</v>
      </c>
      <c r="E207" s="32">
        <v>277000</v>
      </c>
      <c r="F207" s="35"/>
      <c r="G207" s="35"/>
      <c r="H207" s="77" t="e">
        <f>IF(#REF!="","",E207-#REF!)</f>
        <v>#REF!</v>
      </c>
      <c r="I207" s="78" t="e">
        <f>IF(#REF!="","",((E207-#REF!)/#REF!)*100)</f>
        <v>#REF!</v>
      </c>
    </row>
    <row r="208" spans="1:9" s="27" customFormat="1" ht="14.1" customHeight="1">
      <c r="A208" s="17"/>
      <c r="B208" s="28" t="s">
        <v>473</v>
      </c>
      <c r="C208" s="86" t="s">
        <v>474</v>
      </c>
      <c r="D208" s="21" t="s">
        <v>280</v>
      </c>
      <c r="E208" s="32">
        <v>990000</v>
      </c>
      <c r="F208" s="35"/>
      <c r="G208" s="35"/>
      <c r="H208" s="77" t="e">
        <f>IF(#REF!="","",E208-#REF!)</f>
        <v>#REF!</v>
      </c>
      <c r="I208" s="78" t="e">
        <f>IF(#REF!="","",((E208-#REF!)/#REF!)*100)</f>
        <v>#REF!</v>
      </c>
    </row>
    <row r="209" spans="1:9" s="27" customFormat="1" ht="14.1" customHeight="1">
      <c r="A209" s="17"/>
      <c r="B209" s="28" t="s">
        <v>475</v>
      </c>
      <c r="C209" s="86" t="s">
        <v>724</v>
      </c>
      <c r="D209" s="21" t="s">
        <v>68</v>
      </c>
      <c r="E209" s="32">
        <v>446000</v>
      </c>
      <c r="F209" s="35"/>
      <c r="G209" s="35"/>
      <c r="H209" s="77" t="e">
        <f>IF(#REF!="","",E209-#REF!)</f>
        <v>#REF!</v>
      </c>
      <c r="I209" s="78" t="e">
        <f>IF(#REF!="","",((E209-#REF!)/#REF!)*100)</f>
        <v>#REF!</v>
      </c>
    </row>
    <row r="210" spans="1:9" s="27" customFormat="1" ht="14.1" customHeight="1">
      <c r="A210" s="17"/>
      <c r="B210" s="28" t="s">
        <v>477</v>
      </c>
      <c r="C210" s="86" t="s">
        <v>478</v>
      </c>
      <c r="D210" s="21" t="s">
        <v>68</v>
      </c>
      <c r="E210" s="32">
        <v>1371000</v>
      </c>
      <c r="F210" s="35"/>
      <c r="G210" s="35"/>
      <c r="H210" s="77" t="e">
        <f>IF(#REF!="","",E210-#REF!)</f>
        <v>#REF!</v>
      </c>
      <c r="I210" s="78" t="e">
        <f>IF(#REF!="","",((E210-#REF!)/#REF!)*100)</f>
        <v>#REF!</v>
      </c>
    </row>
    <row r="211" spans="1:9" s="27" customFormat="1" ht="14.1" customHeight="1">
      <c r="A211" s="17"/>
      <c r="B211" s="28" t="s">
        <v>725</v>
      </c>
      <c r="C211" s="86" t="s">
        <v>480</v>
      </c>
      <c r="D211" s="21" t="s">
        <v>68</v>
      </c>
      <c r="E211" s="32">
        <v>65400</v>
      </c>
      <c r="F211" s="35"/>
      <c r="G211" s="35"/>
      <c r="H211" s="77" t="e">
        <f>IF(#REF!="","",E211-#REF!)</f>
        <v>#REF!</v>
      </c>
      <c r="I211" s="78" t="e">
        <f>IF(#REF!="","",((E211-#REF!)/#REF!)*100)</f>
        <v>#REF!</v>
      </c>
    </row>
    <row r="212" spans="1:9" s="27" customFormat="1" ht="14.1" customHeight="1">
      <c r="A212" s="17"/>
      <c r="B212" s="18" t="s">
        <v>481</v>
      </c>
      <c r="C212" s="86" t="s">
        <v>482</v>
      </c>
      <c r="D212" s="21" t="s">
        <v>483</v>
      </c>
      <c r="E212" s="32">
        <v>2300</v>
      </c>
      <c r="F212" s="35"/>
      <c r="G212" s="35"/>
      <c r="H212" s="77" t="e">
        <f>IF(#REF!="","",E212-#REF!)</f>
        <v>#REF!</v>
      </c>
      <c r="I212" s="78" t="e">
        <f>IF(#REF!="","",((E212-#REF!)/#REF!)*100)</f>
        <v>#REF!</v>
      </c>
    </row>
    <row r="213" spans="1:9" s="27" customFormat="1" ht="14.1" customHeight="1">
      <c r="A213" s="17"/>
      <c r="B213" s="28" t="s">
        <v>484</v>
      </c>
      <c r="C213" s="86" t="s">
        <v>485</v>
      </c>
      <c r="D213" s="21" t="s">
        <v>483</v>
      </c>
      <c r="E213" s="32">
        <v>2800</v>
      </c>
      <c r="F213" s="35"/>
      <c r="G213" s="35"/>
      <c r="H213" s="77" t="e">
        <f>IF(#REF!="","",E213-#REF!)</f>
        <v>#REF!</v>
      </c>
      <c r="I213" s="78" t="e">
        <f>IF(#REF!="","",((E213-#REF!)/#REF!)*100)</f>
        <v>#REF!</v>
      </c>
    </row>
    <row r="214" spans="1:9" s="27" customFormat="1" ht="14.1" customHeight="1">
      <c r="A214" s="17"/>
      <c r="B214" s="18" t="s">
        <v>486</v>
      </c>
      <c r="C214" s="86" t="s">
        <v>487</v>
      </c>
      <c r="D214" s="21" t="s">
        <v>483</v>
      </c>
      <c r="E214" s="32">
        <v>2500</v>
      </c>
      <c r="F214" s="35"/>
      <c r="G214" s="35"/>
      <c r="H214" s="77" t="e">
        <f>IF(#REF!="","",E214-#REF!)</f>
        <v>#REF!</v>
      </c>
      <c r="I214" s="78" t="e">
        <f>IF(#REF!="","",((E214-#REF!)/#REF!)*100)</f>
        <v>#REF!</v>
      </c>
    </row>
    <row r="215" spans="1:9" s="27" customFormat="1" ht="14.1" customHeight="1">
      <c r="A215" s="17" t="s">
        <v>488</v>
      </c>
      <c r="B215" s="28" t="s">
        <v>489</v>
      </c>
      <c r="C215" s="86" t="s">
        <v>490</v>
      </c>
      <c r="D215" s="21" t="s">
        <v>418</v>
      </c>
      <c r="E215" s="32">
        <v>6000</v>
      </c>
      <c r="F215" s="35"/>
      <c r="G215" s="35"/>
      <c r="H215" s="77" t="e">
        <f>IF(#REF!="","",E215-#REF!)</f>
        <v>#REF!</v>
      </c>
      <c r="I215" s="78" t="e">
        <f>IF(#REF!="","",((E215-#REF!)/#REF!)*100)</f>
        <v>#REF!</v>
      </c>
    </row>
    <row r="216" spans="1:9" s="27" customFormat="1" ht="14.1" customHeight="1">
      <c r="A216" s="17"/>
      <c r="B216" s="28" t="s">
        <v>491</v>
      </c>
      <c r="C216" s="86" t="s">
        <v>726</v>
      </c>
      <c r="D216" s="20" t="s">
        <v>493</v>
      </c>
      <c r="E216" s="32">
        <v>8200</v>
      </c>
      <c r="F216" s="35"/>
      <c r="G216" s="35"/>
      <c r="H216" s="77" t="e">
        <f>IF(#REF!="","",E216-#REF!)</f>
        <v>#REF!</v>
      </c>
      <c r="I216" s="78" t="e">
        <f>IF(#REF!="","",((E216-#REF!)/#REF!)*100)</f>
        <v>#REF!</v>
      </c>
    </row>
    <row r="217" spans="1:9" s="27" customFormat="1" ht="14.1" customHeight="1">
      <c r="A217" s="17"/>
      <c r="B217" s="28" t="s">
        <v>491</v>
      </c>
      <c r="C217" s="86" t="s">
        <v>494</v>
      </c>
      <c r="D217" s="21" t="s">
        <v>495</v>
      </c>
      <c r="E217" s="58">
        <v>18000</v>
      </c>
      <c r="F217" s="35"/>
      <c r="G217" s="35"/>
      <c r="H217" s="77" t="e">
        <f>IF(#REF!="","",E217-#REF!)</f>
        <v>#REF!</v>
      </c>
      <c r="I217" s="78" t="e">
        <f>IF(#REF!="","",((E217-#REF!)/#REF!)*100)</f>
        <v>#REF!</v>
      </c>
    </row>
    <row r="218" spans="1:9" s="27" customFormat="1" ht="14.1" customHeight="1">
      <c r="A218" s="17"/>
      <c r="B218" s="28" t="s">
        <v>806</v>
      </c>
      <c r="C218" s="86" t="s">
        <v>807</v>
      </c>
      <c r="D218" s="21" t="s">
        <v>495</v>
      </c>
      <c r="E218" s="32">
        <v>1500</v>
      </c>
      <c r="F218" s="35"/>
      <c r="G218" s="35"/>
      <c r="H218" s="77" t="e">
        <f>IF(#REF!="","",E218-#REF!)</f>
        <v>#REF!</v>
      </c>
      <c r="I218" s="78" t="e">
        <f>IF(#REF!="","",((E218-#REF!)/#REF!)*100)</f>
        <v>#REF!</v>
      </c>
    </row>
    <row r="219" spans="1:9" s="27" customFormat="1" ht="14.1" customHeight="1">
      <c r="A219" s="17"/>
      <c r="B219" s="28" t="s">
        <v>498</v>
      </c>
      <c r="C219" s="86" t="s">
        <v>499</v>
      </c>
      <c r="D219" s="21" t="s">
        <v>495</v>
      </c>
      <c r="E219" s="32">
        <v>2200</v>
      </c>
      <c r="F219" s="35"/>
      <c r="G219" s="35"/>
      <c r="H219" s="77" t="e">
        <f>IF(#REF!="","",E219-#REF!)</f>
        <v>#REF!</v>
      </c>
      <c r="I219" s="78" t="e">
        <f>IF(#REF!="","",((E219-#REF!)/#REF!)*100)</f>
        <v>#REF!</v>
      </c>
    </row>
    <row r="220" spans="1:9" s="27" customFormat="1" ht="14.1" customHeight="1">
      <c r="A220" s="17"/>
      <c r="B220" s="28" t="s">
        <v>500</v>
      </c>
      <c r="C220" s="86" t="s">
        <v>501</v>
      </c>
      <c r="D220" s="21" t="s">
        <v>418</v>
      </c>
      <c r="E220" s="32">
        <v>1800</v>
      </c>
      <c r="F220" s="35"/>
      <c r="G220" s="35"/>
      <c r="H220" s="77" t="e">
        <f>IF(#REF!="","",E220-#REF!)</f>
        <v>#REF!</v>
      </c>
      <c r="I220" s="78" t="e">
        <f>IF(#REF!="","",((E220-#REF!)/#REF!)*100)</f>
        <v>#REF!</v>
      </c>
    </row>
    <row r="221" spans="1:9" s="27" customFormat="1" ht="14.1" customHeight="1">
      <c r="A221" s="17"/>
      <c r="B221" s="18" t="s">
        <v>502</v>
      </c>
      <c r="C221" s="84" t="s">
        <v>503</v>
      </c>
      <c r="D221" s="21" t="s">
        <v>418</v>
      </c>
      <c r="E221" s="32">
        <v>15000</v>
      </c>
      <c r="F221" s="35"/>
      <c r="G221" s="35"/>
      <c r="H221" s="77" t="e">
        <f>IF(#REF!="","",E221-#REF!)</f>
        <v>#REF!</v>
      </c>
      <c r="I221" s="78" t="e">
        <f>IF(#REF!="","",((E221-#REF!)/#REF!)*100)</f>
        <v>#REF!</v>
      </c>
    </row>
    <row r="222" spans="1:9" s="27" customFormat="1" ht="14.1" customHeight="1">
      <c r="A222" s="17"/>
      <c r="B222" s="18" t="s">
        <v>502</v>
      </c>
      <c r="C222" s="86" t="s">
        <v>504</v>
      </c>
      <c r="D222" s="21" t="s">
        <v>495</v>
      </c>
      <c r="E222" s="32">
        <v>24000</v>
      </c>
      <c r="F222" s="35"/>
      <c r="G222" s="35"/>
      <c r="H222" s="77" t="e">
        <f>IF(#REF!="","",E222-#REF!)</f>
        <v>#REF!</v>
      </c>
      <c r="I222" s="78" t="e">
        <f>IF(#REF!="","",((E222-#REF!)/#REF!)*100)</f>
        <v>#REF!</v>
      </c>
    </row>
    <row r="223" spans="1:9" s="27" customFormat="1" ht="14.1" customHeight="1">
      <c r="A223" s="17"/>
      <c r="B223" s="28" t="s">
        <v>808</v>
      </c>
      <c r="C223" s="84" t="s">
        <v>809</v>
      </c>
      <c r="D223" s="21" t="s">
        <v>418</v>
      </c>
      <c r="E223" s="32">
        <v>600</v>
      </c>
      <c r="F223" s="35"/>
      <c r="G223" s="35"/>
      <c r="H223" s="77" t="e">
        <f>IF(#REF!="","",E223-#REF!)</f>
        <v>#REF!</v>
      </c>
      <c r="I223" s="78" t="e">
        <f>IF(#REF!="","",((E223-#REF!)/#REF!)*100)</f>
        <v>#REF!</v>
      </c>
    </row>
    <row r="224" spans="1:9" s="27" customFormat="1" ht="14.1" customHeight="1">
      <c r="A224" s="17"/>
      <c r="B224" s="18" t="s">
        <v>507</v>
      </c>
      <c r="C224" s="84" t="s">
        <v>508</v>
      </c>
      <c r="D224" s="21" t="s">
        <v>509</v>
      </c>
      <c r="E224" s="32">
        <v>2800</v>
      </c>
      <c r="F224" s="35"/>
      <c r="G224" s="35"/>
      <c r="H224" s="77" t="e">
        <f>IF(#REF!="","",E224-#REF!)</f>
        <v>#REF!</v>
      </c>
      <c r="I224" s="78" t="e">
        <f>IF(#REF!="","",((E224-#REF!)/#REF!)*100)</f>
        <v>#REF!</v>
      </c>
    </row>
    <row r="225" spans="1:9" s="27" customFormat="1" ht="14.1" customHeight="1">
      <c r="A225" s="17"/>
      <c r="B225" s="18" t="s">
        <v>510</v>
      </c>
      <c r="C225" s="84" t="s">
        <v>511</v>
      </c>
      <c r="D225" s="21" t="s">
        <v>509</v>
      </c>
      <c r="E225" s="32">
        <v>30000</v>
      </c>
      <c r="F225" s="35"/>
      <c r="G225" s="35"/>
      <c r="H225" s="77" t="e">
        <f>IF(#REF!="","",E225-#REF!)</f>
        <v>#REF!</v>
      </c>
      <c r="I225" s="78" t="e">
        <f>IF(#REF!="","",((E225-#REF!)/#REF!)*100)</f>
        <v>#REF!</v>
      </c>
    </row>
    <row r="226" spans="1:9" s="27" customFormat="1" ht="14.1" customHeight="1">
      <c r="A226" s="17"/>
      <c r="B226" s="18" t="s">
        <v>512</v>
      </c>
      <c r="C226" s="84" t="s">
        <v>810</v>
      </c>
      <c r="D226" s="20" t="s">
        <v>65</v>
      </c>
      <c r="E226" s="32">
        <v>5100</v>
      </c>
      <c r="F226" s="35"/>
      <c r="G226" s="35"/>
      <c r="H226" s="77" t="e">
        <f>IF(#REF!="","",E226-#REF!)</f>
        <v>#REF!</v>
      </c>
      <c r="I226" s="78" t="e">
        <f>IF(#REF!="","",((E226-#REF!)/#REF!)*100)</f>
        <v>#REF!</v>
      </c>
    </row>
    <row r="227" spans="1:9" s="27" customFormat="1" ht="14.1" customHeight="1">
      <c r="A227" s="17"/>
      <c r="B227" s="28" t="s">
        <v>514</v>
      </c>
      <c r="C227" s="86" t="s">
        <v>515</v>
      </c>
      <c r="D227" s="21" t="s">
        <v>495</v>
      </c>
      <c r="E227" s="32">
        <v>18000</v>
      </c>
      <c r="F227" s="35"/>
      <c r="G227" s="35"/>
      <c r="H227" s="77" t="e">
        <f>IF(#REF!="","",E227-#REF!)</f>
        <v>#REF!</v>
      </c>
      <c r="I227" s="78" t="e">
        <f>IF(#REF!="","",((E227-#REF!)/#REF!)*100)</f>
        <v>#REF!</v>
      </c>
    </row>
    <row r="228" spans="1:9" s="27" customFormat="1" ht="14.1" customHeight="1">
      <c r="A228" s="17"/>
      <c r="B228" s="28" t="s">
        <v>516</v>
      </c>
      <c r="C228" s="86" t="s">
        <v>517</v>
      </c>
      <c r="D228" s="21" t="s">
        <v>495</v>
      </c>
      <c r="E228" s="32">
        <v>30000</v>
      </c>
      <c r="F228" s="35"/>
      <c r="G228" s="35"/>
      <c r="H228" s="77" t="e">
        <f>IF(#REF!="","",E228-#REF!)</f>
        <v>#REF!</v>
      </c>
      <c r="I228" s="78" t="e">
        <f>IF(#REF!="","",((E228-#REF!)/#REF!)*100)</f>
        <v>#REF!</v>
      </c>
    </row>
    <row r="229" spans="1:9" s="27" customFormat="1" ht="14.1" customHeight="1">
      <c r="A229" s="48" t="s">
        <v>518</v>
      </c>
      <c r="B229" s="28" t="s">
        <v>519</v>
      </c>
      <c r="C229" s="86" t="s">
        <v>520</v>
      </c>
      <c r="D229" s="21" t="s">
        <v>65</v>
      </c>
      <c r="E229" s="32">
        <v>41400</v>
      </c>
      <c r="F229" s="21"/>
      <c r="G229" s="35"/>
      <c r="H229" s="77" t="e">
        <f>IF(#REF!="","",E229-#REF!)</f>
        <v>#REF!</v>
      </c>
      <c r="I229" s="78" t="e">
        <f>IF(#REF!="","",((E229-#REF!)/#REF!)*100)</f>
        <v>#REF!</v>
      </c>
    </row>
    <row r="230" spans="1:9" s="27" customFormat="1" ht="14.1" customHeight="1">
      <c r="A230" s="48"/>
      <c r="B230" s="18" t="s">
        <v>523</v>
      </c>
      <c r="C230" s="86" t="s">
        <v>524</v>
      </c>
      <c r="D230" s="21" t="s">
        <v>65</v>
      </c>
      <c r="E230" s="32">
        <v>36200</v>
      </c>
      <c r="F230" s="21"/>
      <c r="G230" s="35"/>
      <c r="H230" s="77" t="e">
        <f>IF(#REF!="","",E230-#REF!)</f>
        <v>#REF!</v>
      </c>
      <c r="I230" s="78" t="e">
        <f>IF(#REF!="","",((E230-#REF!)/#REF!)*100)</f>
        <v>#REF!</v>
      </c>
    </row>
    <row r="231" spans="1:9" s="27" customFormat="1" ht="14.1" customHeight="1">
      <c r="A231" s="48"/>
      <c r="B231" s="18" t="s">
        <v>525</v>
      </c>
      <c r="C231" s="84" t="s">
        <v>526</v>
      </c>
      <c r="D231" s="21" t="s">
        <v>65</v>
      </c>
      <c r="E231" s="32">
        <v>24650</v>
      </c>
      <c r="F231" s="21"/>
      <c r="G231" s="35"/>
      <c r="H231" s="77" t="e">
        <f>IF(#REF!="","",E231-#REF!)</f>
        <v>#REF!</v>
      </c>
      <c r="I231" s="78" t="e">
        <f>IF(#REF!="","",((E231-#REF!)/#REF!)*100)</f>
        <v>#REF!</v>
      </c>
    </row>
    <row r="232" spans="1:9" s="27" customFormat="1" ht="14.1" customHeight="1">
      <c r="A232" s="48"/>
      <c r="B232" s="18" t="s">
        <v>527</v>
      </c>
      <c r="C232" s="86" t="s">
        <v>528</v>
      </c>
      <c r="D232" s="21" t="s">
        <v>65</v>
      </c>
      <c r="E232" s="32">
        <v>35550</v>
      </c>
      <c r="F232" s="21"/>
      <c r="G232" s="35"/>
      <c r="H232" s="77" t="e">
        <f>IF(#REF!="","",E232-#REF!)</f>
        <v>#REF!</v>
      </c>
      <c r="I232" s="78" t="e">
        <f>IF(#REF!="","",((E232-#REF!)/#REF!)*100)</f>
        <v>#REF!</v>
      </c>
    </row>
    <row r="233" spans="1:9" s="27" customFormat="1" ht="14.1" customHeight="1">
      <c r="A233" s="17" t="s">
        <v>529</v>
      </c>
      <c r="B233" s="18" t="s">
        <v>530</v>
      </c>
      <c r="C233" s="97" t="s">
        <v>728</v>
      </c>
      <c r="D233" s="21" t="s">
        <v>65</v>
      </c>
      <c r="E233" s="32">
        <v>5700</v>
      </c>
      <c r="F233" s="21"/>
      <c r="G233" s="35"/>
      <c r="H233" s="77" t="e">
        <f>IF(#REF!="","",E233-#REF!)</f>
        <v>#REF!</v>
      </c>
      <c r="I233" s="78" t="e">
        <f>IF(#REF!="","",((E233-#REF!)/#REF!)*100)</f>
        <v>#REF!</v>
      </c>
    </row>
    <row r="234" spans="1:9" s="27" customFormat="1" ht="14.1" customHeight="1">
      <c r="A234" s="50"/>
      <c r="B234" s="18" t="s">
        <v>730</v>
      </c>
      <c r="C234" s="97" t="s">
        <v>731</v>
      </c>
      <c r="D234" s="21" t="s">
        <v>65</v>
      </c>
      <c r="E234" s="32">
        <v>5460</v>
      </c>
      <c r="F234" s="21"/>
      <c r="G234" s="21"/>
      <c r="H234" s="77" t="e">
        <f>IF(#REF!="","",E234-#REF!)</f>
        <v>#REF!</v>
      </c>
      <c r="I234" s="78" t="e">
        <f>IF(#REF!="","",((E234-#REF!)/#REF!)*100)</f>
        <v>#REF!</v>
      </c>
    </row>
    <row r="235" spans="1:9" s="27" customFormat="1" ht="14.1" customHeight="1">
      <c r="A235" s="50"/>
      <c r="B235" s="18" t="s">
        <v>534</v>
      </c>
      <c r="C235" s="99" t="s">
        <v>732</v>
      </c>
      <c r="D235" s="21" t="s">
        <v>68</v>
      </c>
      <c r="E235" s="32">
        <v>7050</v>
      </c>
      <c r="F235" s="21"/>
      <c r="G235" s="35"/>
      <c r="H235" s="77" t="e">
        <f>IF(#REF!="","",E235-#REF!)</f>
        <v>#REF!</v>
      </c>
      <c r="I235" s="78" t="e">
        <f>IF(#REF!="","",((E235-#REF!)/#REF!)*100)</f>
        <v>#REF!</v>
      </c>
    </row>
    <row r="236" spans="1:9" s="27" customFormat="1" ht="14.1" customHeight="1">
      <c r="A236" s="50"/>
      <c r="B236" s="18" t="s">
        <v>537</v>
      </c>
      <c r="C236" s="99" t="s">
        <v>733</v>
      </c>
      <c r="D236" s="21" t="s">
        <v>68</v>
      </c>
      <c r="E236" s="32">
        <v>4100</v>
      </c>
      <c r="F236" s="21"/>
      <c r="G236" s="35"/>
      <c r="H236" s="77" t="e">
        <f>IF(#REF!="","",E236-#REF!)</f>
        <v>#REF!</v>
      </c>
      <c r="I236" s="78" t="e">
        <f>IF(#REF!="","",((E236-#REF!)/#REF!)*100)</f>
        <v>#REF!</v>
      </c>
    </row>
    <row r="237" spans="1:9" s="27" customFormat="1" ht="14.1" customHeight="1">
      <c r="A237" s="50"/>
      <c r="B237" s="18" t="s">
        <v>539</v>
      </c>
      <c r="C237" s="97" t="s">
        <v>734</v>
      </c>
      <c r="D237" s="21" t="s">
        <v>735</v>
      </c>
      <c r="E237" s="32">
        <v>9200</v>
      </c>
      <c r="F237" s="21"/>
      <c r="G237" s="21"/>
      <c r="H237" s="77" t="e">
        <f>IF(#REF!="","",E237-#REF!)</f>
        <v>#REF!</v>
      </c>
      <c r="I237" s="78" t="e">
        <f>IF(#REF!="","",((E237-#REF!)/#REF!)*100)</f>
        <v>#REF!</v>
      </c>
    </row>
    <row r="238" spans="1:9" s="27" customFormat="1" ht="14.1" customHeight="1">
      <c r="A238" s="50"/>
      <c r="B238" s="18" t="s">
        <v>542</v>
      </c>
      <c r="C238" s="97" t="s">
        <v>811</v>
      </c>
      <c r="D238" s="21" t="s">
        <v>68</v>
      </c>
      <c r="E238" s="58">
        <v>2200</v>
      </c>
      <c r="F238" s="21"/>
      <c r="G238" s="21"/>
      <c r="H238" s="77" t="e">
        <f>IF(#REF!="","",E238-#REF!)</f>
        <v>#REF!</v>
      </c>
      <c r="I238" s="78" t="e">
        <f>IF(#REF!="","",((E238-#REF!)/#REF!)*100)</f>
        <v>#REF!</v>
      </c>
    </row>
    <row r="239" spans="1:9" s="27" customFormat="1" ht="14.1" customHeight="1">
      <c r="A239" s="17" t="s">
        <v>544</v>
      </c>
      <c r="B239" s="100" t="s">
        <v>545</v>
      </c>
      <c r="C239" s="101" t="s">
        <v>812</v>
      </c>
      <c r="D239" s="104" t="s">
        <v>547</v>
      </c>
      <c r="E239" s="54">
        <v>281500</v>
      </c>
      <c r="F239" s="21" t="s">
        <v>813</v>
      </c>
      <c r="G239" s="87"/>
      <c r="H239" s="77" t="e">
        <f>IF(#REF!="","",E239-#REF!)</f>
        <v>#REF!</v>
      </c>
      <c r="I239" s="78" t="e">
        <f>IF(#REF!="","",((E239-#REF!)/#REF!)*100)</f>
        <v>#REF!</v>
      </c>
    </row>
    <row r="240" spans="1:9" s="27" customFormat="1" ht="14.1" customHeight="1">
      <c r="A240" s="17"/>
      <c r="B240" s="100" t="s">
        <v>549</v>
      </c>
      <c r="C240" s="105">
        <v>0.999</v>
      </c>
      <c r="D240" s="104" t="s">
        <v>547</v>
      </c>
      <c r="E240" s="54">
        <v>3880</v>
      </c>
      <c r="F240" s="21" t="s">
        <v>814</v>
      </c>
      <c r="G240" s="87"/>
      <c r="H240" s="77" t="e">
        <f>IF(#REF!="","",E240-#REF!)</f>
        <v>#REF!</v>
      </c>
      <c r="I240" s="78" t="e">
        <f>IF(#REF!="","",((E240-#REF!)/#REF!)*100)</f>
        <v>#REF!</v>
      </c>
    </row>
    <row r="241" spans="1:14" s="27" customFormat="1" ht="14.1" customHeight="1">
      <c r="A241" s="42" t="s">
        <v>550</v>
      </c>
      <c r="B241" s="100" t="s">
        <v>551</v>
      </c>
      <c r="C241" s="101" t="s">
        <v>815</v>
      </c>
      <c r="D241" s="103" t="s">
        <v>553</v>
      </c>
      <c r="E241" s="32">
        <v>6630</v>
      </c>
      <c r="F241" s="21"/>
      <c r="G241" s="21"/>
      <c r="H241" s="77" t="e">
        <f>IF(#REF!="","",E241-#REF!)</f>
        <v>#REF!</v>
      </c>
      <c r="I241" s="78" t="e">
        <f>IF(#REF!="","",((E241-#REF!)/#REF!)*100)</f>
        <v>#REF!</v>
      </c>
    </row>
    <row r="242" spans="1:14" s="53" customFormat="1" ht="14.1" customHeight="1">
      <c r="A242" s="44"/>
      <c r="B242" s="100" t="s">
        <v>554</v>
      </c>
      <c r="C242" s="101" t="s">
        <v>740</v>
      </c>
      <c r="D242" s="103" t="s">
        <v>641</v>
      </c>
      <c r="E242" s="32">
        <v>5700</v>
      </c>
      <c r="F242" s="21"/>
      <c r="G242" s="35"/>
      <c r="H242" s="77" t="e">
        <f>IF(#REF!="","",E242-#REF!)</f>
        <v>#REF!</v>
      </c>
      <c r="I242" s="78" t="e">
        <f>IF(#REF!="","",((E242-#REF!)/#REF!)*100)</f>
        <v>#REF!</v>
      </c>
      <c r="K242" s="27"/>
      <c r="L242" s="27"/>
      <c r="M242" s="27"/>
      <c r="N242" s="27"/>
    </row>
    <row r="243" spans="1:14" s="53" customFormat="1" ht="14.1" customHeight="1">
      <c r="A243" s="44"/>
      <c r="B243" s="100" t="s">
        <v>557</v>
      </c>
      <c r="C243" s="101" t="s">
        <v>741</v>
      </c>
      <c r="D243" s="103" t="s">
        <v>493</v>
      </c>
      <c r="E243" s="32">
        <v>54000</v>
      </c>
      <c r="F243" s="21"/>
      <c r="G243" s="21"/>
      <c r="H243" s="77" t="e">
        <f>IF(#REF!="","",E243-#REF!)</f>
        <v>#REF!</v>
      </c>
      <c r="I243" s="78" t="e">
        <f>IF(#REF!="","",((E243-#REF!)/#REF!)*100)</f>
        <v>#REF!</v>
      </c>
      <c r="K243" s="27"/>
      <c r="L243" s="27"/>
      <c r="M243" s="27"/>
      <c r="N243" s="27"/>
    </row>
    <row r="244" spans="1:14" s="53" customFormat="1" ht="14.1" customHeight="1">
      <c r="A244" s="44"/>
      <c r="B244" s="100" t="s">
        <v>559</v>
      </c>
      <c r="C244" s="106" t="s">
        <v>816</v>
      </c>
      <c r="D244" s="103" t="s">
        <v>493</v>
      </c>
      <c r="E244" s="30">
        <v>22900</v>
      </c>
      <c r="F244" s="21"/>
      <c r="G244" s="35"/>
      <c r="H244" s="77" t="e">
        <f>IF(#REF!="","",E244-#REF!)</f>
        <v>#REF!</v>
      </c>
      <c r="I244" s="78" t="e">
        <f>IF(#REF!="","",((E244-#REF!)/#REF!)*100)</f>
        <v>#REF!</v>
      </c>
      <c r="K244" s="27"/>
      <c r="L244" s="27"/>
      <c r="M244" s="27"/>
      <c r="N244" s="27"/>
    </row>
    <row r="245" spans="1:14" s="53" customFormat="1" ht="14.1" customHeight="1">
      <c r="A245" s="44"/>
      <c r="B245" s="100" t="s">
        <v>561</v>
      </c>
      <c r="C245" s="101" t="s">
        <v>743</v>
      </c>
      <c r="D245" s="103" t="s">
        <v>16</v>
      </c>
      <c r="E245" s="32">
        <v>9600</v>
      </c>
      <c r="F245" s="21"/>
      <c r="G245" s="21"/>
      <c r="H245" s="77" t="e">
        <f>IF(#REF!="","",E245-#REF!)</f>
        <v>#REF!</v>
      </c>
      <c r="I245" s="78" t="e">
        <f>IF(#REF!="","",((E245-#REF!)/#REF!)*100)</f>
        <v>#REF!</v>
      </c>
      <c r="K245" s="27"/>
      <c r="L245" s="27"/>
      <c r="M245" s="27"/>
      <c r="N245" s="27"/>
    </row>
    <row r="246" spans="1:14" s="53" customFormat="1" ht="14.1" customHeight="1">
      <c r="A246" s="44"/>
      <c r="B246" s="107" t="s">
        <v>563</v>
      </c>
      <c r="C246" s="106" t="s">
        <v>744</v>
      </c>
      <c r="D246" s="103" t="s">
        <v>65</v>
      </c>
      <c r="E246" s="32">
        <v>31800</v>
      </c>
      <c r="F246" s="21"/>
      <c r="G246" s="35"/>
      <c r="H246" s="77" t="e">
        <f>IF(#REF!="","",E246-#REF!)</f>
        <v>#REF!</v>
      </c>
      <c r="I246" s="78" t="e">
        <f>IF(#REF!="","",((E246-#REF!)/#REF!)*100)</f>
        <v>#REF!</v>
      </c>
      <c r="K246" s="27"/>
      <c r="L246" s="27"/>
      <c r="M246" s="27"/>
      <c r="N246" s="27"/>
    </row>
    <row r="247" spans="1:14" s="53" customFormat="1" ht="14.1" customHeight="1">
      <c r="A247" s="44"/>
      <c r="B247" s="100" t="s">
        <v>817</v>
      </c>
      <c r="C247" s="106" t="s">
        <v>818</v>
      </c>
      <c r="D247" s="103" t="s">
        <v>819</v>
      </c>
      <c r="E247" s="32">
        <v>85000</v>
      </c>
      <c r="F247" s="21"/>
      <c r="G247" s="21"/>
      <c r="H247" s="77" t="e">
        <f>IF(#REF!="","",E247-#REF!)</f>
        <v>#REF!</v>
      </c>
      <c r="I247" s="78" t="e">
        <f>IF(#REF!="","",((E247-#REF!)/#REF!)*100)</f>
        <v>#REF!</v>
      </c>
      <c r="K247" s="27"/>
      <c r="L247" s="27"/>
      <c r="M247" s="27"/>
      <c r="N247" s="27"/>
    </row>
    <row r="248" spans="1:14" s="53" customFormat="1" ht="14.1" customHeight="1">
      <c r="A248" s="44"/>
      <c r="B248" s="100" t="s">
        <v>567</v>
      </c>
      <c r="C248" s="101" t="s">
        <v>747</v>
      </c>
      <c r="D248" s="103" t="s">
        <v>130</v>
      </c>
      <c r="E248" s="32">
        <v>46100</v>
      </c>
      <c r="F248" s="21"/>
      <c r="G248" s="21"/>
      <c r="H248" s="77" t="e">
        <f>IF(#REF!="","",E248-#REF!)</f>
        <v>#REF!</v>
      </c>
      <c r="I248" s="78" t="e">
        <f>IF(#REF!="","",((E248-#REF!)/#REF!)*100)</f>
        <v>#REF!</v>
      </c>
      <c r="K248" s="27"/>
      <c r="L248" s="27"/>
      <c r="M248" s="27"/>
      <c r="N248" s="27"/>
    </row>
    <row r="249" spans="1:14" s="53" customFormat="1" ht="14.1" customHeight="1">
      <c r="A249" s="44"/>
      <c r="B249" s="100" t="s">
        <v>569</v>
      </c>
      <c r="C249" s="106" t="s">
        <v>748</v>
      </c>
      <c r="D249" s="103" t="s">
        <v>130</v>
      </c>
      <c r="E249" s="32">
        <v>26800</v>
      </c>
      <c r="F249" s="21"/>
      <c r="G249" s="21"/>
      <c r="H249" s="77" t="e">
        <f>IF(#REF!="","",E249-#REF!)</f>
        <v>#REF!</v>
      </c>
      <c r="I249" s="78" t="e">
        <f>IF(#REF!="","",((E249-#REF!)/#REF!)*100)</f>
        <v>#REF!</v>
      </c>
      <c r="K249" s="27"/>
      <c r="L249" s="27"/>
      <c r="M249" s="27"/>
      <c r="N249" s="27"/>
    </row>
    <row r="250" spans="1:14" s="53" customFormat="1" ht="14.1" customHeight="1">
      <c r="A250" s="44"/>
      <c r="B250" s="100" t="s">
        <v>571</v>
      </c>
      <c r="C250" s="106" t="s">
        <v>749</v>
      </c>
      <c r="D250" s="103" t="s">
        <v>819</v>
      </c>
      <c r="E250" s="58">
        <v>40800</v>
      </c>
      <c r="F250" s="21"/>
      <c r="G250" s="21"/>
      <c r="H250" s="77" t="e">
        <f>IF(#REF!="","",E250-#REF!)</f>
        <v>#REF!</v>
      </c>
      <c r="I250" s="78" t="e">
        <f>IF(#REF!="","",((E250-#REF!)/#REF!)*100)</f>
        <v>#REF!</v>
      </c>
      <c r="K250" s="27"/>
      <c r="L250" s="27"/>
      <c r="M250" s="27"/>
      <c r="N250" s="27"/>
    </row>
    <row r="251" spans="1:14" s="53" customFormat="1" ht="14.1" customHeight="1">
      <c r="A251" s="44"/>
      <c r="B251" s="100" t="s">
        <v>573</v>
      </c>
      <c r="C251" s="101" t="s">
        <v>750</v>
      </c>
      <c r="D251" s="103" t="s">
        <v>819</v>
      </c>
      <c r="E251" s="32">
        <v>66500</v>
      </c>
      <c r="F251" s="21"/>
      <c r="G251" s="21"/>
      <c r="H251" s="77" t="e">
        <f>IF(#REF!="","",E251-#REF!)</f>
        <v>#REF!</v>
      </c>
      <c r="I251" s="78" t="e">
        <f>IF(#REF!="","",((E251-#REF!)/#REF!)*100)</f>
        <v>#REF!</v>
      </c>
      <c r="K251" s="27"/>
      <c r="L251" s="27"/>
      <c r="M251" s="27"/>
      <c r="N251" s="27"/>
    </row>
    <row r="252" spans="1:14" s="53" customFormat="1" ht="14.1" customHeight="1">
      <c r="A252" s="44"/>
      <c r="B252" s="100" t="s">
        <v>575</v>
      </c>
      <c r="C252" s="101" t="s">
        <v>820</v>
      </c>
      <c r="D252" s="103" t="s">
        <v>819</v>
      </c>
      <c r="E252" s="32">
        <v>54080</v>
      </c>
      <c r="F252" s="21"/>
      <c r="G252" s="21"/>
      <c r="H252" s="77" t="e">
        <f>IF(#REF!="","",E252-#REF!)</f>
        <v>#REF!</v>
      </c>
      <c r="I252" s="78" t="e">
        <f>IF(#REF!="","",((E252-#REF!)/#REF!)*100)</f>
        <v>#REF!</v>
      </c>
      <c r="K252" s="27"/>
      <c r="L252" s="27"/>
      <c r="M252" s="27"/>
      <c r="N252" s="27"/>
    </row>
    <row r="253" spans="1:14" s="53" customFormat="1" ht="14.1" customHeight="1">
      <c r="A253" s="44"/>
      <c r="B253" s="100" t="s">
        <v>577</v>
      </c>
      <c r="C253" s="101" t="s">
        <v>752</v>
      </c>
      <c r="D253" s="103" t="s">
        <v>819</v>
      </c>
      <c r="E253" s="32">
        <v>66300</v>
      </c>
      <c r="F253" s="21"/>
      <c r="G253" s="21"/>
      <c r="H253" s="77" t="e">
        <f>IF(#REF!="","",E253-#REF!)</f>
        <v>#REF!</v>
      </c>
      <c r="I253" s="78" t="e">
        <f>IF(#REF!="","",((E253-#REF!)/#REF!)*100)</f>
        <v>#REF!</v>
      </c>
      <c r="K253" s="27"/>
      <c r="L253" s="27"/>
      <c r="M253" s="27"/>
      <c r="N253" s="27"/>
    </row>
    <row r="254" spans="1:14" s="53" customFormat="1" ht="14.1" customHeight="1">
      <c r="A254" s="44"/>
      <c r="B254" s="100" t="s">
        <v>579</v>
      </c>
      <c r="C254" s="106" t="s">
        <v>821</v>
      </c>
      <c r="D254" s="103" t="s">
        <v>130</v>
      </c>
      <c r="E254" s="32">
        <v>30000</v>
      </c>
      <c r="F254" s="21"/>
      <c r="G254" s="21"/>
      <c r="H254" s="77" t="e">
        <f>IF(#REF!="","",E254-#REF!)</f>
        <v>#REF!</v>
      </c>
      <c r="I254" s="78" t="e">
        <f>IF(#REF!="","",((E254-#REF!)/#REF!)*100)</f>
        <v>#REF!</v>
      </c>
      <c r="K254" s="27"/>
      <c r="L254" s="27"/>
      <c r="M254" s="27"/>
      <c r="N254" s="27"/>
    </row>
    <row r="255" spans="1:14" s="53" customFormat="1" ht="14.1" customHeight="1">
      <c r="A255" s="44"/>
      <c r="B255" s="107" t="s">
        <v>754</v>
      </c>
      <c r="C255" s="106" t="s">
        <v>755</v>
      </c>
      <c r="D255" s="103" t="s">
        <v>130</v>
      </c>
      <c r="E255" s="32">
        <v>9900</v>
      </c>
      <c r="F255" s="21"/>
      <c r="G255" s="21"/>
      <c r="H255" s="77" t="e">
        <f>IF(#REF!="","",E255-#REF!)</f>
        <v>#REF!</v>
      </c>
      <c r="I255" s="78" t="e">
        <f>IF(#REF!="","",((E255-#REF!)/#REF!)*100)</f>
        <v>#REF!</v>
      </c>
      <c r="K255" s="27"/>
      <c r="L255" s="27"/>
      <c r="M255" s="27"/>
      <c r="N255" s="27"/>
    </row>
    <row r="256" spans="1:14" s="53" customFormat="1" ht="14.1" customHeight="1">
      <c r="A256" s="44"/>
      <c r="B256" s="100" t="s">
        <v>583</v>
      </c>
      <c r="C256" s="101" t="s">
        <v>756</v>
      </c>
      <c r="D256" s="103" t="s">
        <v>130</v>
      </c>
      <c r="E256" s="54">
        <v>30400</v>
      </c>
      <c r="F256" s="21"/>
      <c r="G256" s="21"/>
      <c r="H256" s="77" t="e">
        <f>IF(#REF!="","",E256-#REF!)</f>
        <v>#REF!</v>
      </c>
      <c r="I256" s="78" t="e">
        <f>IF(#REF!="","",((E256-#REF!)/#REF!)*100)</f>
        <v>#REF!</v>
      </c>
      <c r="K256" s="27"/>
      <c r="L256" s="27"/>
      <c r="M256" s="27"/>
      <c r="N256" s="27"/>
    </row>
    <row r="257" spans="1:14" s="53" customFormat="1" ht="14.1" customHeight="1">
      <c r="A257" s="47"/>
      <c r="B257" s="100" t="s">
        <v>585</v>
      </c>
      <c r="C257" s="101" t="s">
        <v>757</v>
      </c>
      <c r="D257" s="103" t="s">
        <v>822</v>
      </c>
      <c r="E257" s="32">
        <v>24300</v>
      </c>
      <c r="F257" s="21"/>
      <c r="G257" s="21"/>
      <c r="H257" s="77" t="e">
        <f>IF(#REF!="","",E257-#REF!)</f>
        <v>#REF!</v>
      </c>
      <c r="I257" s="78" t="e">
        <f>IF(#REF!="","",((E257-#REF!)/#REF!)*100)</f>
        <v>#REF!</v>
      </c>
      <c r="K257" s="27"/>
      <c r="L257" s="27"/>
      <c r="M257" s="27"/>
      <c r="N257" s="27"/>
    </row>
    <row r="258" spans="1:14" s="53" customFormat="1" ht="14.1" customHeight="1">
      <c r="A258" s="42" t="s">
        <v>588</v>
      </c>
      <c r="B258" s="107" t="s">
        <v>589</v>
      </c>
      <c r="C258" s="106" t="s">
        <v>590</v>
      </c>
      <c r="D258" s="104" t="s">
        <v>591</v>
      </c>
      <c r="E258" s="32">
        <v>296000</v>
      </c>
      <c r="F258" s="21"/>
      <c r="G258" s="21"/>
      <c r="H258" s="77" t="e">
        <f>IF(#REF!="","",E258-#REF!)</f>
        <v>#REF!</v>
      </c>
      <c r="I258" s="78" t="e">
        <f>IF(#REF!="","",((E258-#REF!)/#REF!)*100)</f>
        <v>#REF!</v>
      </c>
      <c r="K258" s="27"/>
      <c r="L258" s="27"/>
      <c r="M258" s="27"/>
      <c r="N258" s="27"/>
    </row>
    <row r="259" spans="1:14" s="53" customFormat="1" ht="14.1" customHeight="1">
      <c r="A259" s="44"/>
      <c r="B259" s="100" t="s">
        <v>592</v>
      </c>
      <c r="C259" s="101" t="s">
        <v>593</v>
      </c>
      <c r="D259" s="104" t="s">
        <v>594</v>
      </c>
      <c r="E259" s="32">
        <v>144000</v>
      </c>
      <c r="F259" s="21"/>
      <c r="G259" s="21"/>
      <c r="H259" s="77" t="e">
        <f>IF(#REF!="","",E259-#REF!)</f>
        <v>#REF!</v>
      </c>
      <c r="I259" s="78" t="e">
        <f>IF(#REF!="","",((E259-#REF!)/#REF!)*100)</f>
        <v>#REF!</v>
      </c>
      <c r="K259" s="27"/>
      <c r="L259" s="27"/>
      <c r="M259" s="27"/>
      <c r="N259" s="27"/>
    </row>
    <row r="260" spans="1:14" s="53" customFormat="1" ht="14.1" customHeight="1">
      <c r="A260" s="44"/>
      <c r="B260" s="100" t="s">
        <v>823</v>
      </c>
      <c r="C260" s="101" t="s">
        <v>824</v>
      </c>
      <c r="D260" s="104" t="s">
        <v>594</v>
      </c>
      <c r="E260" s="54">
        <v>420000</v>
      </c>
      <c r="F260" s="21"/>
      <c r="G260" s="21"/>
      <c r="H260" s="77" t="e">
        <f>IF(#REF!="","",E260-#REF!)</f>
        <v>#REF!</v>
      </c>
      <c r="I260" s="78" t="e">
        <f>IF(#REF!="","",((E260-#REF!)/#REF!)*100)</f>
        <v>#REF!</v>
      </c>
      <c r="K260" s="27"/>
      <c r="L260" s="27"/>
      <c r="M260" s="27"/>
      <c r="N260" s="27"/>
    </row>
    <row r="261" spans="1:14" s="53" customFormat="1" ht="14.1" customHeight="1">
      <c r="A261" s="44"/>
      <c r="B261" s="107" t="s">
        <v>825</v>
      </c>
      <c r="C261" s="101" t="s">
        <v>598</v>
      </c>
      <c r="D261" s="104" t="s">
        <v>591</v>
      </c>
      <c r="E261" s="32">
        <v>840000</v>
      </c>
      <c r="F261" s="21"/>
      <c r="G261" s="21"/>
      <c r="H261" s="77" t="e">
        <f>IF(#REF!="","",E261-#REF!)</f>
        <v>#REF!</v>
      </c>
      <c r="I261" s="78" t="e">
        <f>IF(#REF!="","",((E261-#REF!)/#REF!)*100)</f>
        <v>#REF!</v>
      </c>
      <c r="K261" s="27"/>
      <c r="L261" s="27"/>
      <c r="M261" s="27"/>
      <c r="N261" s="27"/>
    </row>
    <row r="262" spans="1:14" s="53" customFormat="1" ht="14.1" customHeight="1">
      <c r="A262" s="44"/>
      <c r="B262" s="100" t="s">
        <v>599</v>
      </c>
      <c r="C262" s="106" t="s">
        <v>600</v>
      </c>
      <c r="D262" s="103" t="s">
        <v>601</v>
      </c>
      <c r="E262" s="55">
        <v>5170</v>
      </c>
      <c r="F262" s="21" t="s">
        <v>727</v>
      </c>
      <c r="G262" s="21"/>
      <c r="H262" s="77" t="e">
        <f>IF(#REF!="","",E262-#REF!)</f>
        <v>#REF!</v>
      </c>
      <c r="I262" s="78" t="e">
        <f>IF(#REF!="","",((E262-#REF!)/#REF!)*100)</f>
        <v>#REF!</v>
      </c>
      <c r="K262" s="27"/>
      <c r="L262" s="27"/>
      <c r="M262" s="27"/>
      <c r="N262" s="27"/>
    </row>
    <row r="263" spans="1:14" s="53" customFormat="1" ht="14.1" customHeight="1">
      <c r="A263" s="44"/>
      <c r="B263" s="100" t="s">
        <v>603</v>
      </c>
      <c r="C263" s="106" t="s">
        <v>600</v>
      </c>
      <c r="D263" s="103" t="s">
        <v>613</v>
      </c>
      <c r="E263" s="55">
        <v>12290</v>
      </c>
      <c r="F263" s="21" t="s">
        <v>727</v>
      </c>
      <c r="G263" s="21"/>
      <c r="H263" s="77" t="e">
        <f>IF(#REF!="","",E263-#REF!)</f>
        <v>#REF!</v>
      </c>
      <c r="I263" s="78" t="e">
        <f>IF(#REF!="","",((E263-#REF!)/#REF!)*100)</f>
        <v>#REF!</v>
      </c>
      <c r="K263" s="27"/>
      <c r="L263" s="27"/>
      <c r="M263" s="27"/>
      <c r="N263" s="27"/>
    </row>
    <row r="264" spans="1:14" s="53" customFormat="1" ht="14.1" customHeight="1">
      <c r="A264" s="44"/>
      <c r="B264" s="100" t="s">
        <v>605</v>
      </c>
      <c r="C264" s="101" t="s">
        <v>622</v>
      </c>
      <c r="D264" s="103" t="s">
        <v>606</v>
      </c>
      <c r="E264" s="55">
        <v>6570</v>
      </c>
      <c r="F264" s="21" t="s">
        <v>758</v>
      </c>
      <c r="G264" s="21"/>
      <c r="H264" s="77" t="e">
        <f>IF(#REF!="","",E264-#REF!)</f>
        <v>#REF!</v>
      </c>
      <c r="I264" s="78" t="e">
        <f>IF(#REF!="","",((E264-#REF!)/#REF!)*100)</f>
        <v>#REF!</v>
      </c>
      <c r="K264" s="27"/>
      <c r="L264" s="27"/>
      <c r="M264" s="27"/>
      <c r="N264" s="27"/>
    </row>
    <row r="265" spans="1:14" s="53" customFormat="1" ht="14.1" customHeight="1">
      <c r="A265" s="44"/>
      <c r="B265" s="100" t="s">
        <v>607</v>
      </c>
      <c r="C265" s="101" t="s">
        <v>600</v>
      </c>
      <c r="D265" s="104" t="s">
        <v>608</v>
      </c>
      <c r="E265" s="55">
        <v>8480</v>
      </c>
      <c r="F265" s="21" t="s">
        <v>727</v>
      </c>
      <c r="G265" s="21"/>
      <c r="H265" s="77" t="e">
        <f>IF(#REF!="","",E265-#REF!)</f>
        <v>#REF!</v>
      </c>
      <c r="I265" s="78" t="e">
        <f>IF(#REF!="","",((E265-#REF!)/#REF!)*100)</f>
        <v>#REF!</v>
      </c>
      <c r="K265" s="27"/>
      <c r="L265" s="27"/>
      <c r="M265" s="27"/>
      <c r="N265" s="27"/>
    </row>
    <row r="266" spans="1:14" s="53" customFormat="1" ht="14.1" customHeight="1">
      <c r="A266" s="44"/>
      <c r="B266" s="100" t="s">
        <v>610</v>
      </c>
      <c r="C266" s="106" t="s">
        <v>826</v>
      </c>
      <c r="D266" s="103" t="s">
        <v>608</v>
      </c>
      <c r="E266" s="55">
        <v>41530</v>
      </c>
      <c r="F266" s="21" t="s">
        <v>727</v>
      </c>
      <c r="G266" s="21"/>
      <c r="H266" s="77" t="e">
        <f>IF(#REF!="","",E266-#REF!)</f>
        <v>#REF!</v>
      </c>
      <c r="I266" s="78" t="e">
        <f>IF(#REF!="","",((E266-#REF!)/#REF!)*100)</f>
        <v>#REF!</v>
      </c>
      <c r="K266" s="27"/>
      <c r="L266" s="27"/>
      <c r="M266" s="27"/>
      <c r="N266" s="27"/>
    </row>
    <row r="267" spans="1:14" s="53" customFormat="1" ht="14.1" customHeight="1">
      <c r="A267" s="44"/>
      <c r="B267" s="100" t="s">
        <v>612</v>
      </c>
      <c r="C267" s="101" t="s">
        <v>600</v>
      </c>
      <c r="D267" s="104" t="s">
        <v>613</v>
      </c>
      <c r="E267" s="55">
        <v>50000</v>
      </c>
      <c r="F267" s="21" t="s">
        <v>727</v>
      </c>
      <c r="G267" s="21"/>
      <c r="H267" s="77" t="e">
        <f>IF(#REF!="","",E267-#REF!)</f>
        <v>#REF!</v>
      </c>
      <c r="I267" s="78" t="e">
        <f>IF(#REF!="","",((E267-#REF!)/#REF!)*100)</f>
        <v>#REF!</v>
      </c>
      <c r="K267" s="27"/>
      <c r="L267" s="27"/>
      <c r="M267" s="27"/>
      <c r="N267" s="27"/>
    </row>
    <row r="268" spans="1:14" s="53" customFormat="1" ht="14.1" customHeight="1">
      <c r="A268" s="44"/>
      <c r="B268" s="107" t="s">
        <v>614</v>
      </c>
      <c r="C268" s="101" t="s">
        <v>615</v>
      </c>
      <c r="D268" s="104" t="s">
        <v>613</v>
      </c>
      <c r="E268" s="55">
        <v>47640</v>
      </c>
      <c r="F268" s="21" t="s">
        <v>758</v>
      </c>
      <c r="G268" s="21"/>
      <c r="H268" s="77" t="e">
        <f>IF(#REF!="","",E268-#REF!)</f>
        <v>#REF!</v>
      </c>
      <c r="I268" s="78" t="e">
        <f>IF(#REF!="","",((E268-#REF!)/#REF!)*100)</f>
        <v>#REF!</v>
      </c>
      <c r="K268" s="27"/>
      <c r="L268" s="27"/>
      <c r="M268" s="27"/>
      <c r="N268" s="27"/>
    </row>
    <row r="269" spans="1:14" s="53" customFormat="1" ht="14.1" customHeight="1">
      <c r="A269" s="44"/>
      <c r="B269" s="100" t="s">
        <v>617</v>
      </c>
      <c r="C269" s="101" t="s">
        <v>618</v>
      </c>
      <c r="D269" s="103" t="s">
        <v>619</v>
      </c>
      <c r="E269" s="55">
        <v>46170</v>
      </c>
      <c r="F269" s="21" t="s">
        <v>758</v>
      </c>
      <c r="G269" s="21"/>
      <c r="H269" s="77" t="e">
        <f>IF(#REF!="","",E269-#REF!)</f>
        <v>#REF!</v>
      </c>
      <c r="I269" s="78" t="e">
        <f>IF(#REF!="","",((E269-#REF!)/#REF!)*100)</f>
        <v>#REF!</v>
      </c>
      <c r="K269" s="27"/>
      <c r="L269" s="27"/>
      <c r="M269" s="27"/>
      <c r="N269" s="27"/>
    </row>
    <row r="270" spans="1:14" s="53" customFormat="1" ht="14.1" customHeight="1">
      <c r="A270" s="44"/>
      <c r="B270" s="100" t="s">
        <v>620</v>
      </c>
      <c r="C270" s="101" t="s">
        <v>622</v>
      </c>
      <c r="D270" s="104" t="s">
        <v>827</v>
      </c>
      <c r="E270" s="55">
        <v>21530</v>
      </c>
      <c r="F270" s="21" t="s">
        <v>727</v>
      </c>
      <c r="G270" s="21"/>
      <c r="H270" s="77" t="e">
        <f>IF(#REF!="","",E270-#REF!)</f>
        <v>#REF!</v>
      </c>
      <c r="I270" s="78" t="e">
        <f>IF(#REF!="","",((E270-#REF!)/#REF!)*100)</f>
        <v>#REF!</v>
      </c>
      <c r="K270" s="27"/>
      <c r="L270" s="27"/>
      <c r="M270" s="27"/>
      <c r="N270" s="27"/>
    </row>
    <row r="271" spans="1:14" s="53" customFormat="1" ht="14.1" customHeight="1">
      <c r="A271" s="44"/>
      <c r="B271" s="107" t="s">
        <v>828</v>
      </c>
      <c r="C271" s="106" t="s">
        <v>600</v>
      </c>
      <c r="D271" s="103" t="s">
        <v>641</v>
      </c>
      <c r="E271" s="55">
        <v>2300</v>
      </c>
      <c r="F271" s="21" t="s">
        <v>727</v>
      </c>
      <c r="G271" s="21"/>
      <c r="H271" s="77" t="e">
        <f>IF(#REF!="","",E271-#REF!)</f>
        <v>#REF!</v>
      </c>
      <c r="I271" s="78" t="e">
        <f>IF(#REF!="","",((E271-#REF!)/#REF!)*100)</f>
        <v>#REF!</v>
      </c>
      <c r="K271" s="27"/>
      <c r="L271" s="27"/>
      <c r="M271" s="27"/>
      <c r="N271" s="27"/>
    </row>
    <row r="272" spans="1:14" s="53" customFormat="1" ht="14.1" customHeight="1">
      <c r="A272" s="44"/>
      <c r="B272" s="100" t="s">
        <v>623</v>
      </c>
      <c r="C272" s="101" t="s">
        <v>829</v>
      </c>
      <c r="D272" s="103" t="s">
        <v>830</v>
      </c>
      <c r="E272" s="55">
        <v>17650</v>
      </c>
      <c r="F272" s="21" t="s">
        <v>727</v>
      </c>
      <c r="G272" s="21"/>
      <c r="H272" s="77" t="e">
        <f>IF(#REF!="","",E272-#REF!)</f>
        <v>#REF!</v>
      </c>
      <c r="I272" s="78" t="e">
        <f>IF(#REF!="","",((E272-#REF!)/#REF!)*100)</f>
        <v>#REF!</v>
      </c>
      <c r="K272" s="27"/>
      <c r="L272" s="27"/>
      <c r="M272" s="27"/>
      <c r="N272" s="27"/>
    </row>
    <row r="273" spans="1:14" s="53" customFormat="1" ht="14.1" customHeight="1">
      <c r="A273" s="44"/>
      <c r="B273" s="100" t="s">
        <v>626</v>
      </c>
      <c r="C273" s="106" t="s">
        <v>627</v>
      </c>
      <c r="D273" s="103" t="s">
        <v>641</v>
      </c>
      <c r="E273" s="58">
        <v>8470</v>
      </c>
      <c r="F273" s="21"/>
      <c r="G273" s="21"/>
      <c r="H273" s="77" t="e">
        <f>IF(#REF!="","",E273-#REF!)</f>
        <v>#REF!</v>
      </c>
      <c r="I273" s="78" t="e">
        <f>IF(#REF!="","",((E273-#REF!)/#REF!)*100)</f>
        <v>#REF!</v>
      </c>
      <c r="K273" s="27"/>
      <c r="L273" s="27"/>
      <c r="M273" s="27"/>
      <c r="N273" s="27"/>
    </row>
    <row r="274" spans="1:14" s="53" customFormat="1" ht="14.1" customHeight="1">
      <c r="A274" s="44"/>
      <c r="B274" s="100" t="s">
        <v>629</v>
      </c>
      <c r="C274" s="101" t="s">
        <v>630</v>
      </c>
      <c r="D274" s="104" t="s">
        <v>631</v>
      </c>
      <c r="E274" s="58">
        <v>46000</v>
      </c>
      <c r="F274" s="21" t="s">
        <v>831</v>
      </c>
      <c r="G274" s="21"/>
      <c r="H274" s="77" t="e">
        <f>IF(#REF!="","",E274-#REF!)</f>
        <v>#REF!</v>
      </c>
      <c r="I274" s="78" t="e">
        <f>IF(#REF!="","",((E274-#REF!)/#REF!)*100)</f>
        <v>#REF!</v>
      </c>
      <c r="K274" s="27"/>
      <c r="L274" s="27"/>
      <c r="M274" s="27"/>
      <c r="N274" s="27"/>
    </row>
    <row r="275" spans="1:14" s="53" customFormat="1" ht="14.1" customHeight="1">
      <c r="A275" s="44"/>
      <c r="B275" s="100" t="s">
        <v>632</v>
      </c>
      <c r="C275" s="101" t="s">
        <v>600</v>
      </c>
      <c r="D275" s="104" t="s">
        <v>633</v>
      </c>
      <c r="E275" s="58">
        <v>53000</v>
      </c>
      <c r="F275" s="21" t="s">
        <v>831</v>
      </c>
      <c r="G275" s="21"/>
      <c r="H275" s="77" t="e">
        <f>IF(#REF!="","",E275-#REF!)</f>
        <v>#REF!</v>
      </c>
      <c r="I275" s="78" t="e">
        <f>IF(#REF!="","",((E275-#REF!)/#REF!)*100)</f>
        <v>#REF!</v>
      </c>
      <c r="K275" s="27"/>
      <c r="L275" s="27"/>
      <c r="M275" s="27"/>
      <c r="N275" s="27"/>
    </row>
    <row r="276" spans="1:14" s="53" customFormat="1" ht="14.1" customHeight="1">
      <c r="A276" s="44"/>
      <c r="B276" s="107" t="s">
        <v>634</v>
      </c>
      <c r="C276" s="106" t="s">
        <v>622</v>
      </c>
      <c r="D276" s="103" t="s">
        <v>608</v>
      </c>
      <c r="E276" s="55">
        <v>43750</v>
      </c>
      <c r="F276" s="21" t="s">
        <v>727</v>
      </c>
      <c r="G276" s="21"/>
      <c r="H276" s="77" t="e">
        <f>IF(#REF!="","",E276-#REF!)</f>
        <v>#REF!</v>
      </c>
      <c r="I276" s="78" t="e">
        <f>IF(#REF!="","",((E276-#REF!)/#REF!)*100)</f>
        <v>#REF!</v>
      </c>
      <c r="K276" s="27"/>
      <c r="L276" s="27"/>
      <c r="M276" s="27"/>
      <c r="N276" s="27"/>
    </row>
    <row r="277" spans="1:14" s="53" customFormat="1" ht="14.1" customHeight="1">
      <c r="A277" s="44"/>
      <c r="B277" s="100" t="s">
        <v>636</v>
      </c>
      <c r="C277" s="106" t="s">
        <v>832</v>
      </c>
      <c r="D277" s="104" t="s">
        <v>601</v>
      </c>
      <c r="E277" s="55">
        <v>27820</v>
      </c>
      <c r="F277" s="21" t="s">
        <v>727</v>
      </c>
      <c r="G277" s="21"/>
      <c r="H277" s="77" t="e">
        <f>IF(#REF!="","",E277-#REF!)</f>
        <v>#REF!</v>
      </c>
      <c r="I277" s="78" t="e">
        <f>IF(#REF!="","",((E277-#REF!)/#REF!)*100)</f>
        <v>#REF!</v>
      </c>
      <c r="K277" s="27"/>
      <c r="L277" s="27"/>
      <c r="M277" s="27"/>
      <c r="N277" s="27"/>
    </row>
    <row r="278" spans="1:14" s="53" customFormat="1" ht="14.1" customHeight="1">
      <c r="A278" s="44"/>
      <c r="B278" s="100" t="s">
        <v>833</v>
      </c>
      <c r="C278" s="101" t="s">
        <v>834</v>
      </c>
      <c r="D278" s="103" t="s">
        <v>641</v>
      </c>
      <c r="E278" s="58">
        <v>57314</v>
      </c>
      <c r="F278" s="21" t="s">
        <v>835</v>
      </c>
      <c r="G278" s="21"/>
      <c r="H278" s="77" t="e">
        <f>IF(#REF!="","",E278-#REF!)</f>
        <v>#REF!</v>
      </c>
      <c r="I278" s="78" t="e">
        <f>IF(#REF!="","",((E278-#REF!)/#REF!)*100)</f>
        <v>#REF!</v>
      </c>
      <c r="K278" s="27"/>
      <c r="L278" s="27"/>
      <c r="M278" s="27"/>
      <c r="N278" s="27"/>
    </row>
    <row r="279" spans="1:14" s="53" customFormat="1" ht="14.1" customHeight="1">
      <c r="A279" s="44"/>
      <c r="B279" s="100" t="s">
        <v>836</v>
      </c>
      <c r="C279" s="106" t="s">
        <v>837</v>
      </c>
      <c r="D279" s="103" t="s">
        <v>641</v>
      </c>
      <c r="E279" s="54">
        <v>5673</v>
      </c>
      <c r="F279" s="21" t="s">
        <v>831</v>
      </c>
      <c r="G279" s="21"/>
      <c r="H279" s="77" t="e">
        <f>IF(#REF!="","",E279-#REF!)</f>
        <v>#REF!</v>
      </c>
      <c r="I279" s="78" t="e">
        <f>IF(#REF!="","",((E279-#REF!)/#REF!)*100)</f>
        <v>#REF!</v>
      </c>
      <c r="K279" s="27"/>
      <c r="L279" s="27"/>
      <c r="M279" s="27"/>
      <c r="N279" s="27"/>
    </row>
    <row r="280" spans="1:14" s="53" customFormat="1" ht="14.1" customHeight="1">
      <c r="A280" s="44"/>
      <c r="B280" s="107" t="s">
        <v>644</v>
      </c>
      <c r="C280" s="106" t="s">
        <v>645</v>
      </c>
      <c r="D280" s="103" t="s">
        <v>641</v>
      </c>
      <c r="E280" s="54">
        <v>3944</v>
      </c>
      <c r="F280" s="21" t="s">
        <v>727</v>
      </c>
      <c r="G280" s="21"/>
      <c r="H280" s="77" t="e">
        <f>IF(#REF!="","",E280-#REF!)</f>
        <v>#REF!</v>
      </c>
      <c r="I280" s="78" t="e">
        <f>IF(#REF!="","",((E280-#REF!)/#REF!)*100)</f>
        <v>#REF!</v>
      </c>
      <c r="K280" s="27"/>
      <c r="L280" s="27"/>
      <c r="M280" s="27"/>
      <c r="N280" s="27"/>
    </row>
    <row r="281" spans="1:14" s="53" customFormat="1" ht="14.1" customHeight="1">
      <c r="A281" s="47"/>
      <c r="B281" s="100" t="s">
        <v>646</v>
      </c>
      <c r="C281" s="106" t="s">
        <v>838</v>
      </c>
      <c r="D281" s="104" t="s">
        <v>648</v>
      </c>
      <c r="E281" s="54">
        <v>1909</v>
      </c>
      <c r="F281" s="21" t="s">
        <v>758</v>
      </c>
      <c r="G281" s="21"/>
      <c r="H281" s="77" t="e">
        <f>IF(#REF!="","",E281-#REF!)</f>
        <v>#REF!</v>
      </c>
      <c r="I281" s="78" t="e">
        <f>IF(#REF!="","",((E281-#REF!)/#REF!)*100)</f>
        <v>#REF!</v>
      </c>
      <c r="K281" s="27"/>
      <c r="L281" s="27"/>
      <c r="M281" s="27"/>
      <c r="N281" s="27"/>
    </row>
    <row r="282" spans="1:14" s="53" customFormat="1" ht="14.1" customHeight="1">
      <c r="A282" s="17" t="s">
        <v>649</v>
      </c>
      <c r="B282" s="107" t="s">
        <v>650</v>
      </c>
      <c r="C282" s="101" t="s">
        <v>839</v>
      </c>
      <c r="D282" s="104" t="s">
        <v>65</v>
      </c>
      <c r="E282" s="54">
        <v>64170</v>
      </c>
      <c r="F282" s="21" t="s">
        <v>831</v>
      </c>
      <c r="G282" s="21"/>
      <c r="H282" s="77" t="e">
        <f>IF(#REF!="","",E282-#REF!)</f>
        <v>#REF!</v>
      </c>
      <c r="I282" s="78" t="e">
        <f>IF(#REF!="","",((E282-#REF!)/#REF!)*100)</f>
        <v>#REF!</v>
      </c>
      <c r="K282" s="27"/>
      <c r="L282" s="27"/>
      <c r="M282" s="27"/>
      <c r="N282" s="27"/>
    </row>
    <row r="283" spans="1:14" s="53" customFormat="1" ht="14.1" customHeight="1">
      <c r="A283" s="17"/>
      <c r="B283" s="100" t="s">
        <v>652</v>
      </c>
      <c r="C283" s="101" t="s">
        <v>653</v>
      </c>
      <c r="D283" s="104" t="s">
        <v>65</v>
      </c>
      <c r="E283" s="55">
        <v>49060</v>
      </c>
      <c r="F283" s="21" t="s">
        <v>831</v>
      </c>
      <c r="G283" s="21"/>
      <c r="H283" s="77" t="e">
        <f>IF(#REF!="","",E283-#REF!)</f>
        <v>#REF!</v>
      </c>
      <c r="I283" s="78" t="e">
        <f>IF(#REF!="","",((E283-#REF!)/#REF!)*100)</f>
        <v>#REF!</v>
      </c>
      <c r="K283" s="27"/>
      <c r="L283" s="27"/>
      <c r="M283" s="27"/>
      <c r="N283" s="27"/>
    </row>
    <row r="284" spans="1:14" s="53" customFormat="1" ht="14.1" customHeight="1">
      <c r="A284" s="17"/>
      <c r="B284" s="100" t="s">
        <v>654</v>
      </c>
      <c r="C284" s="106" t="s">
        <v>840</v>
      </c>
      <c r="D284" s="104" t="s">
        <v>65</v>
      </c>
      <c r="E284" s="58">
        <v>38260</v>
      </c>
      <c r="F284" s="21" t="s">
        <v>831</v>
      </c>
      <c r="G284" s="21"/>
      <c r="H284" s="77" t="e">
        <f>IF(#REF!="","",E284-#REF!)</f>
        <v>#REF!</v>
      </c>
      <c r="I284" s="78" t="e">
        <f>IF(#REF!="","",((E284-#REF!)/#REF!)*100)</f>
        <v>#REF!</v>
      </c>
      <c r="K284" s="27"/>
      <c r="L284" s="27"/>
      <c r="M284" s="27"/>
      <c r="N284" s="27"/>
    </row>
    <row r="285" spans="1:14" s="53" customFormat="1" ht="14.1" customHeight="1">
      <c r="A285" s="17"/>
      <c r="B285" s="100" t="s">
        <v>656</v>
      </c>
      <c r="C285" s="106" t="s">
        <v>841</v>
      </c>
      <c r="D285" s="104" t="s">
        <v>65</v>
      </c>
      <c r="E285" s="58">
        <v>42030</v>
      </c>
      <c r="F285" s="21" t="s">
        <v>727</v>
      </c>
      <c r="G285" s="21"/>
      <c r="H285" s="77" t="e">
        <f>IF(#REF!="","",E285-#REF!)</f>
        <v>#REF!</v>
      </c>
      <c r="I285" s="78" t="e">
        <f>IF(#REF!="","",((E285-#REF!)/#REF!)*100)</f>
        <v>#REF!</v>
      </c>
      <c r="K285" s="27"/>
      <c r="L285" s="27"/>
      <c r="M285" s="27"/>
      <c r="N285" s="27"/>
    </row>
    <row r="286" spans="1:14" s="53" customFormat="1" ht="14.1" customHeight="1">
      <c r="A286" s="17"/>
      <c r="B286" s="107" t="s">
        <v>842</v>
      </c>
      <c r="C286" s="106" t="s">
        <v>841</v>
      </c>
      <c r="D286" s="104" t="s">
        <v>65</v>
      </c>
      <c r="E286" s="55">
        <v>156870</v>
      </c>
      <c r="F286" s="21" t="s">
        <v>727</v>
      </c>
      <c r="G286" s="21"/>
      <c r="H286" s="77" t="e">
        <f>IF(#REF!="","",E286-#REF!)</f>
        <v>#REF!</v>
      </c>
      <c r="I286" s="78" t="e">
        <f>IF(#REF!="","",((E286-#REF!)/#REF!)*100)</f>
        <v>#REF!</v>
      </c>
      <c r="K286" s="27"/>
      <c r="L286" s="27"/>
      <c r="M286" s="27"/>
      <c r="N286" s="27"/>
    </row>
    <row r="287" spans="1:14" s="53" customFormat="1" ht="14.1" customHeight="1">
      <c r="A287" s="17"/>
      <c r="B287" s="107" t="s">
        <v>660</v>
      </c>
      <c r="C287" s="106" t="s">
        <v>657</v>
      </c>
      <c r="D287" s="104" t="s">
        <v>65</v>
      </c>
      <c r="E287" s="55">
        <v>92820</v>
      </c>
      <c r="F287" s="21" t="s">
        <v>727</v>
      </c>
      <c r="G287" s="21"/>
      <c r="H287" s="77" t="e">
        <f>IF(#REF!="","",E287-#REF!)</f>
        <v>#REF!</v>
      </c>
      <c r="I287" s="78" t="e">
        <f>IF(#REF!="","",((E287-#REF!)/#REF!)*100)</f>
        <v>#REF!</v>
      </c>
      <c r="K287" s="27"/>
      <c r="L287" s="27"/>
      <c r="M287" s="27"/>
      <c r="N287" s="27"/>
    </row>
    <row r="288" spans="1:14" s="53" customFormat="1" ht="14.1" customHeight="1">
      <c r="A288" s="17"/>
      <c r="B288" s="100" t="s">
        <v>662</v>
      </c>
      <c r="C288" s="101" t="s">
        <v>843</v>
      </c>
      <c r="D288" s="103" t="s">
        <v>641</v>
      </c>
      <c r="E288" s="55">
        <v>12840</v>
      </c>
      <c r="F288" s="21" t="s">
        <v>758</v>
      </c>
      <c r="G288" s="21"/>
      <c r="H288" s="77" t="e">
        <f>IF(#REF!="","",E288-#REF!)</f>
        <v>#REF!</v>
      </c>
      <c r="I288" s="78" t="e">
        <f>IF(#REF!="","",((E288-#REF!)/#REF!)*100)</f>
        <v>#REF!</v>
      </c>
      <c r="K288" s="27"/>
      <c r="L288" s="27"/>
      <c r="M288" s="27"/>
      <c r="N288" s="27"/>
    </row>
    <row r="289" spans="1:14" s="53" customFormat="1" ht="14.1" customHeight="1">
      <c r="A289" s="17"/>
      <c r="B289" s="100" t="s">
        <v>664</v>
      </c>
      <c r="C289" s="106" t="s">
        <v>665</v>
      </c>
      <c r="D289" s="103" t="s">
        <v>641</v>
      </c>
      <c r="E289" s="58">
        <v>21190</v>
      </c>
      <c r="F289" s="21"/>
      <c r="G289" s="109"/>
      <c r="H289" s="77" t="e">
        <f>IF(#REF!="","",E289-#REF!)</f>
        <v>#REF!</v>
      </c>
      <c r="I289" s="78" t="e">
        <f>IF(#REF!="","",((E289-#REF!)/#REF!)*100)</f>
        <v>#REF!</v>
      </c>
      <c r="K289" s="27"/>
      <c r="L289" s="27"/>
      <c r="M289" s="27"/>
      <c r="N289" s="27"/>
    </row>
    <row r="290" spans="1:14" s="53" customFormat="1" ht="14.1" customHeight="1">
      <c r="A290" s="17" t="s">
        <v>666</v>
      </c>
      <c r="B290" s="107" t="s">
        <v>667</v>
      </c>
      <c r="C290" s="106" t="s">
        <v>668</v>
      </c>
      <c r="D290" s="103" t="s">
        <v>65</v>
      </c>
      <c r="E290" s="55">
        <v>13170</v>
      </c>
      <c r="F290" s="21" t="s">
        <v>758</v>
      </c>
      <c r="G290" s="21"/>
      <c r="H290" s="77" t="e">
        <f>IF(#REF!="","",E290-#REF!)</f>
        <v>#REF!</v>
      </c>
      <c r="I290" s="78" t="e">
        <f>IF(#REF!="","",((E290-#REF!)/#REF!)*100)</f>
        <v>#REF!</v>
      </c>
      <c r="K290" s="27"/>
      <c r="L290" s="27"/>
      <c r="M290" s="27"/>
      <c r="N290" s="27"/>
    </row>
    <row r="291" spans="1:14" s="53" customFormat="1" ht="14.1" customHeight="1">
      <c r="A291" s="17"/>
      <c r="B291" s="100" t="s">
        <v>669</v>
      </c>
      <c r="C291" s="106" t="s">
        <v>844</v>
      </c>
      <c r="D291" s="103" t="s">
        <v>641</v>
      </c>
      <c r="E291" s="55">
        <v>57230</v>
      </c>
      <c r="F291" s="21" t="s">
        <v>727</v>
      </c>
      <c r="G291" s="21"/>
      <c r="H291" s="77" t="e">
        <f>IF(#REF!="","",E291-#REF!)</f>
        <v>#REF!</v>
      </c>
      <c r="I291" s="78" t="e">
        <f>IF(#REF!="","",((E291-#REF!)/#REF!)*100)</f>
        <v>#REF!</v>
      </c>
      <c r="K291" s="27"/>
      <c r="L291" s="27"/>
      <c r="M291" s="27"/>
      <c r="N291" s="27"/>
    </row>
    <row r="292" spans="1:14" s="53" customFormat="1" ht="14.1" customHeight="1">
      <c r="A292" s="17"/>
      <c r="B292" s="100" t="s">
        <v>671</v>
      </c>
      <c r="C292" s="106" t="s">
        <v>845</v>
      </c>
      <c r="D292" s="103" t="s">
        <v>846</v>
      </c>
      <c r="E292" s="58">
        <v>20000</v>
      </c>
      <c r="F292" s="21" t="s">
        <v>727</v>
      </c>
      <c r="G292" s="21"/>
      <c r="H292" s="77" t="e">
        <f>IF(#REF!="","",E292-#REF!)</f>
        <v>#REF!</v>
      </c>
      <c r="I292" s="78" t="e">
        <f>IF(#REF!="","",((E292-#REF!)/#REF!)*100)</f>
        <v>#REF!</v>
      </c>
      <c r="K292" s="27"/>
      <c r="L292" s="27"/>
      <c r="M292" s="27"/>
      <c r="N292" s="27"/>
    </row>
    <row r="293" spans="1:14" s="53" customFormat="1" ht="14.1" customHeight="1">
      <c r="A293" s="17"/>
      <c r="B293" s="100" t="s">
        <v>675</v>
      </c>
      <c r="C293" s="106" t="s">
        <v>600</v>
      </c>
      <c r="D293" s="103" t="s">
        <v>641</v>
      </c>
      <c r="E293" s="55">
        <v>13780</v>
      </c>
      <c r="F293" s="21" t="s">
        <v>727</v>
      </c>
      <c r="G293" s="21"/>
      <c r="H293" s="77" t="e">
        <f>IF(#REF!="","",E293-#REF!)</f>
        <v>#REF!</v>
      </c>
      <c r="I293" s="78" t="e">
        <f>IF(#REF!="","",((E293-#REF!)/#REF!)*100)</f>
        <v>#REF!</v>
      </c>
      <c r="K293" s="27"/>
      <c r="L293" s="27"/>
      <c r="M293" s="27"/>
      <c r="N293" s="27"/>
    </row>
    <row r="294" spans="1:14" s="67" customFormat="1" ht="18.45" customHeight="1">
      <c r="A294" s="60"/>
      <c r="B294" s="61"/>
      <c r="C294" s="62"/>
      <c r="D294" s="60"/>
      <c r="E294" s="66"/>
      <c r="F294" s="66"/>
      <c r="G294" s="63"/>
      <c r="K294" s="27"/>
      <c r="L294" s="27"/>
      <c r="M294" s="27"/>
      <c r="N294" s="27"/>
    </row>
    <row r="295" spans="1:14" s="67" customFormat="1" ht="18.45" customHeight="1">
      <c r="A295" s="60"/>
      <c r="B295" s="61"/>
      <c r="C295" s="62"/>
      <c r="D295" s="60"/>
      <c r="E295" s="66"/>
      <c r="F295" s="66"/>
      <c r="G295" s="63"/>
      <c r="K295" s="27"/>
      <c r="L295" s="27"/>
      <c r="M295" s="27"/>
      <c r="N295" s="27"/>
    </row>
    <row r="296" spans="1:14" s="67" customFormat="1" ht="18.45" customHeight="1">
      <c r="A296" s="60"/>
      <c r="B296" s="61"/>
      <c r="C296" s="62"/>
      <c r="D296" s="60"/>
      <c r="E296" s="66"/>
      <c r="F296" s="66"/>
      <c r="G296" s="63"/>
      <c r="K296" s="27"/>
      <c r="L296" s="27"/>
      <c r="M296" s="27"/>
      <c r="N296" s="27"/>
    </row>
    <row r="297" spans="1:14" s="67" customFormat="1" ht="18.45" customHeight="1">
      <c r="A297" s="60"/>
      <c r="B297" s="61"/>
      <c r="C297" s="62"/>
      <c r="D297" s="60"/>
      <c r="E297" s="66"/>
      <c r="F297" s="66"/>
      <c r="G297" s="63"/>
      <c r="K297" s="27"/>
      <c r="L297" s="27"/>
      <c r="M297" s="27"/>
      <c r="N297" s="27"/>
    </row>
    <row r="298" spans="1:14" s="67" customFormat="1" ht="18.45" customHeight="1">
      <c r="A298" s="60"/>
      <c r="B298" s="61"/>
      <c r="C298" s="62"/>
      <c r="D298" s="60"/>
      <c r="E298" s="66"/>
      <c r="F298" s="66"/>
      <c r="G298" s="63"/>
      <c r="K298" s="27"/>
      <c r="L298" s="27"/>
      <c r="M298" s="27"/>
      <c r="N298" s="27"/>
    </row>
    <row r="299" spans="1:14" s="67" customFormat="1" ht="18.45" customHeight="1">
      <c r="A299" s="60"/>
      <c r="B299" s="61"/>
      <c r="C299" s="62"/>
      <c r="D299" s="60"/>
      <c r="E299" s="66"/>
      <c r="F299" s="66"/>
      <c r="G299" s="63"/>
      <c r="K299" s="27"/>
      <c r="L299" s="27"/>
      <c r="M299" s="27"/>
      <c r="N299" s="27"/>
    </row>
    <row r="300" spans="1:14" s="67" customFormat="1" ht="18.45" customHeight="1">
      <c r="A300" s="60"/>
      <c r="B300" s="61"/>
      <c r="C300" s="62"/>
      <c r="D300" s="60"/>
      <c r="E300" s="66"/>
      <c r="F300" s="66"/>
      <c r="G300" s="63"/>
      <c r="K300" s="27"/>
      <c r="L300" s="27"/>
      <c r="M300" s="27"/>
      <c r="N300" s="27"/>
    </row>
    <row r="301" spans="1:14" s="67" customFormat="1" ht="18.45" customHeight="1">
      <c r="A301" s="60"/>
      <c r="B301" s="61"/>
      <c r="C301" s="62"/>
      <c r="D301" s="60"/>
      <c r="E301" s="66"/>
      <c r="F301" s="66"/>
      <c r="G301" s="63"/>
      <c r="K301" s="27"/>
      <c r="L301" s="27"/>
      <c r="M301" s="27"/>
      <c r="N301" s="27"/>
    </row>
    <row r="302" spans="1:14" s="67" customFormat="1" ht="18.45" customHeight="1">
      <c r="A302" s="60"/>
      <c r="B302" s="61"/>
      <c r="C302" s="62"/>
      <c r="D302" s="60"/>
      <c r="E302" s="66"/>
      <c r="F302" s="66"/>
      <c r="G302" s="63"/>
      <c r="K302" s="27"/>
      <c r="L302" s="27"/>
      <c r="M302" s="27"/>
      <c r="N302" s="27"/>
    </row>
    <row r="303" spans="1:14" s="67" customFormat="1" ht="18.45" customHeight="1">
      <c r="A303" s="60"/>
      <c r="B303" s="61"/>
      <c r="C303" s="62"/>
      <c r="D303" s="60"/>
      <c r="E303" s="66"/>
      <c r="F303" s="66"/>
      <c r="G303" s="63"/>
      <c r="K303" s="27"/>
      <c r="L303" s="27"/>
      <c r="M303" s="27"/>
      <c r="N303" s="27"/>
    </row>
    <row r="304" spans="1:14" s="67" customFormat="1" ht="18.45" customHeight="1">
      <c r="A304" s="60"/>
      <c r="B304" s="61"/>
      <c r="C304" s="62"/>
      <c r="D304" s="60"/>
      <c r="E304" s="66"/>
      <c r="F304" s="66"/>
      <c r="G304" s="63"/>
      <c r="K304" s="27"/>
      <c r="L304" s="27"/>
      <c r="M304" s="27"/>
      <c r="N304" s="27"/>
    </row>
    <row r="305" spans="1:14" s="67" customFormat="1" ht="18.45" customHeight="1">
      <c r="A305" s="60"/>
      <c r="B305" s="61"/>
      <c r="C305" s="62"/>
      <c r="D305" s="60"/>
      <c r="E305" s="66"/>
      <c r="F305" s="66"/>
      <c r="G305" s="63"/>
      <c r="K305" s="27"/>
      <c r="L305" s="27"/>
      <c r="M305" s="27"/>
      <c r="N305" s="27"/>
    </row>
    <row r="306" spans="1:14" s="67" customFormat="1" ht="18.45" customHeight="1">
      <c r="A306" s="60"/>
      <c r="B306" s="61"/>
      <c r="C306" s="62"/>
      <c r="D306" s="60"/>
      <c r="E306" s="66"/>
      <c r="F306" s="66"/>
      <c r="G306" s="63"/>
      <c r="K306" s="27"/>
      <c r="L306" s="27"/>
      <c r="M306" s="27"/>
      <c r="N306" s="27"/>
    </row>
    <row r="307" spans="1:14" s="67" customFormat="1" ht="18.45" customHeight="1">
      <c r="A307" s="60"/>
      <c r="B307" s="61"/>
      <c r="C307" s="62"/>
      <c r="D307" s="60"/>
      <c r="E307" s="66"/>
      <c r="F307" s="66"/>
      <c r="G307" s="63"/>
      <c r="K307" s="27"/>
      <c r="L307" s="27"/>
      <c r="M307" s="27"/>
      <c r="N307" s="27"/>
    </row>
    <row r="308" spans="1:14" s="67" customFormat="1" ht="18.45" customHeight="1">
      <c r="A308" s="60"/>
      <c r="B308" s="61"/>
      <c r="C308" s="62"/>
      <c r="D308" s="60"/>
      <c r="E308" s="66"/>
      <c r="F308" s="66"/>
      <c r="G308" s="63"/>
      <c r="K308" s="27"/>
      <c r="L308" s="27"/>
      <c r="M308" s="27"/>
      <c r="N308" s="27"/>
    </row>
    <row r="309" spans="1:14" s="67" customFormat="1" ht="18.45" customHeight="1">
      <c r="A309" s="60"/>
      <c r="B309" s="61"/>
      <c r="C309" s="62"/>
      <c r="D309" s="60"/>
      <c r="E309" s="66"/>
      <c r="F309" s="66"/>
      <c r="G309" s="63"/>
      <c r="K309" s="27"/>
      <c r="L309" s="27"/>
      <c r="M309" s="27"/>
      <c r="N309" s="27"/>
    </row>
    <row r="310" spans="1:14" s="67" customFormat="1" ht="18.45" customHeight="1">
      <c r="A310" s="60"/>
      <c r="B310" s="61"/>
      <c r="C310" s="62"/>
      <c r="D310" s="60"/>
      <c r="E310" s="66"/>
      <c r="F310" s="66"/>
      <c r="G310" s="63"/>
      <c r="K310" s="27"/>
      <c r="L310" s="27"/>
      <c r="M310" s="27"/>
      <c r="N310" s="27"/>
    </row>
    <row r="311" spans="1:14" s="67" customFormat="1" ht="18.45" customHeight="1">
      <c r="A311" s="60"/>
      <c r="B311" s="61"/>
      <c r="C311" s="62"/>
      <c r="D311" s="60"/>
      <c r="E311" s="66"/>
      <c r="F311" s="66"/>
      <c r="G311" s="63"/>
      <c r="K311" s="27"/>
      <c r="L311" s="27"/>
      <c r="M311" s="27"/>
      <c r="N311" s="27"/>
    </row>
    <row r="312" spans="1:14" s="67" customFormat="1" ht="18.45" customHeight="1">
      <c r="A312" s="60"/>
      <c r="B312" s="61"/>
      <c r="C312" s="62"/>
      <c r="D312" s="60"/>
      <c r="E312" s="66"/>
      <c r="F312" s="66"/>
      <c r="G312" s="63"/>
      <c r="K312" s="27"/>
      <c r="L312" s="27"/>
      <c r="M312" s="27"/>
      <c r="N312" s="27"/>
    </row>
    <row r="313" spans="1:14" s="67" customFormat="1" ht="18.45" customHeight="1">
      <c r="A313" s="60"/>
      <c r="B313" s="61"/>
      <c r="C313" s="62"/>
      <c r="D313" s="60"/>
      <c r="E313" s="66"/>
      <c r="F313" s="66"/>
      <c r="G313" s="63"/>
      <c r="K313" s="27"/>
      <c r="L313" s="27"/>
      <c r="M313" s="27"/>
      <c r="N313" s="27"/>
    </row>
    <row r="314" spans="1:14" s="67" customFormat="1" ht="18.45" customHeight="1">
      <c r="A314" s="60"/>
      <c r="B314" s="61"/>
      <c r="C314" s="62"/>
      <c r="D314" s="60"/>
      <c r="E314" s="66"/>
      <c r="F314" s="66"/>
      <c r="G314" s="63"/>
      <c r="K314" s="27"/>
      <c r="L314" s="27"/>
      <c r="M314" s="27"/>
      <c r="N314" s="27"/>
    </row>
    <row r="315" spans="1:14" s="67" customFormat="1" ht="18.45" customHeight="1">
      <c r="A315" s="60"/>
      <c r="B315" s="61"/>
      <c r="C315" s="62"/>
      <c r="D315" s="60"/>
      <c r="E315" s="66"/>
      <c r="F315" s="66"/>
      <c r="G315" s="63"/>
      <c r="K315" s="27"/>
      <c r="L315" s="27"/>
      <c r="M315" s="27"/>
      <c r="N315" s="27"/>
    </row>
    <row r="316" spans="1:14" s="67" customFormat="1" ht="18.45" customHeight="1">
      <c r="A316" s="60"/>
      <c r="B316" s="61"/>
      <c r="C316" s="62"/>
      <c r="D316" s="60"/>
      <c r="E316" s="66"/>
      <c r="F316" s="66"/>
      <c r="G316" s="63"/>
      <c r="K316" s="27"/>
      <c r="L316" s="27"/>
      <c r="M316" s="27"/>
      <c r="N316" s="27"/>
    </row>
    <row r="317" spans="1:14" s="67" customFormat="1" ht="18.45" customHeight="1">
      <c r="A317" s="60"/>
      <c r="B317" s="61"/>
      <c r="C317" s="62"/>
      <c r="D317" s="60"/>
      <c r="E317" s="66"/>
      <c r="F317" s="66"/>
      <c r="G317" s="63"/>
      <c r="K317" s="27"/>
      <c r="L317" s="27"/>
      <c r="M317" s="27"/>
      <c r="N317" s="27"/>
    </row>
    <row r="318" spans="1:14" s="67" customFormat="1" ht="18.45" customHeight="1">
      <c r="A318" s="60"/>
      <c r="B318" s="61"/>
      <c r="C318" s="62"/>
      <c r="D318" s="60"/>
      <c r="E318" s="66"/>
      <c r="F318" s="66"/>
      <c r="G318" s="63"/>
      <c r="K318" s="27"/>
      <c r="L318" s="27"/>
      <c r="M318" s="27"/>
      <c r="N318" s="27"/>
    </row>
    <row r="319" spans="1:14" s="67" customFormat="1" ht="18.45" customHeight="1">
      <c r="A319" s="60"/>
      <c r="B319" s="61"/>
      <c r="C319" s="62"/>
      <c r="D319" s="60"/>
      <c r="E319" s="66"/>
      <c r="F319" s="66"/>
      <c r="G319" s="63"/>
      <c r="K319" s="27"/>
      <c r="L319" s="27"/>
      <c r="M319" s="27"/>
      <c r="N319" s="27"/>
    </row>
    <row r="320" spans="1:14" s="67" customFormat="1" ht="18.45" customHeight="1">
      <c r="A320" s="60"/>
      <c r="B320" s="61"/>
      <c r="C320" s="62"/>
      <c r="D320" s="60"/>
      <c r="E320" s="66"/>
      <c r="F320" s="66"/>
      <c r="G320" s="63"/>
      <c r="K320" s="27"/>
      <c r="L320" s="27"/>
      <c r="M320" s="27"/>
      <c r="N320" s="27"/>
    </row>
    <row r="321" spans="1:14" s="67" customFormat="1" ht="18.45" customHeight="1">
      <c r="A321" s="60"/>
      <c r="B321" s="61"/>
      <c r="C321" s="62"/>
      <c r="D321" s="60"/>
      <c r="E321" s="66"/>
      <c r="F321" s="66"/>
      <c r="G321" s="63"/>
      <c r="K321" s="27"/>
      <c r="L321" s="27"/>
      <c r="M321" s="27"/>
      <c r="N321" s="27"/>
    </row>
    <row r="322" spans="1:14" s="67" customFormat="1" ht="18.45" customHeight="1">
      <c r="A322" s="60"/>
      <c r="B322" s="61"/>
      <c r="C322" s="62"/>
      <c r="D322" s="60"/>
      <c r="E322" s="66"/>
      <c r="F322" s="66"/>
      <c r="G322" s="63"/>
      <c r="K322" s="27"/>
      <c r="L322" s="27"/>
      <c r="M322" s="27"/>
      <c r="N322" s="27"/>
    </row>
    <row r="323" spans="1:14" s="67" customFormat="1" ht="18.45" customHeight="1">
      <c r="A323" s="60"/>
      <c r="B323" s="61"/>
      <c r="C323" s="62"/>
      <c r="D323" s="60"/>
      <c r="E323" s="66"/>
      <c r="F323" s="66"/>
      <c r="G323" s="63"/>
      <c r="K323" s="27"/>
      <c r="L323" s="27"/>
      <c r="M323" s="27"/>
      <c r="N323" s="27"/>
    </row>
    <row r="324" spans="1:14" s="67" customFormat="1" ht="18.45" customHeight="1">
      <c r="A324" s="60"/>
      <c r="B324" s="61"/>
      <c r="C324" s="62"/>
      <c r="D324" s="60"/>
      <c r="E324" s="66"/>
      <c r="F324" s="66"/>
      <c r="G324" s="63"/>
      <c r="K324" s="27"/>
      <c r="L324" s="27"/>
      <c r="M324" s="27"/>
      <c r="N324" s="27"/>
    </row>
    <row r="325" spans="1:14" s="67" customFormat="1" ht="18.45" customHeight="1">
      <c r="A325" s="60"/>
      <c r="B325" s="61"/>
      <c r="C325" s="62"/>
      <c r="D325" s="60"/>
      <c r="E325" s="66"/>
      <c r="F325" s="66"/>
      <c r="G325" s="63"/>
      <c r="K325" s="27"/>
      <c r="L325" s="27"/>
      <c r="M325" s="27"/>
      <c r="N325" s="27"/>
    </row>
    <row r="326" spans="1:14" s="67" customFormat="1" ht="18.45" customHeight="1">
      <c r="A326" s="60"/>
      <c r="B326" s="61"/>
      <c r="C326" s="62"/>
      <c r="D326" s="60"/>
      <c r="E326" s="66"/>
      <c r="F326" s="66"/>
      <c r="G326" s="63"/>
      <c r="K326" s="27"/>
      <c r="L326" s="27"/>
      <c r="M326" s="27"/>
      <c r="N326" s="27"/>
    </row>
    <row r="327" spans="1:14" s="67" customFormat="1" ht="18.45" customHeight="1">
      <c r="A327" s="60"/>
      <c r="B327" s="61"/>
      <c r="C327" s="62"/>
      <c r="D327" s="60"/>
      <c r="E327" s="66"/>
      <c r="F327" s="66"/>
      <c r="G327" s="63"/>
      <c r="K327" s="27"/>
      <c r="L327" s="27"/>
      <c r="M327" s="27"/>
      <c r="N327" s="27"/>
    </row>
    <row r="328" spans="1:14" s="67" customFormat="1" ht="18.45" customHeight="1">
      <c r="A328" s="60"/>
      <c r="B328" s="61"/>
      <c r="C328" s="62"/>
      <c r="D328" s="60"/>
      <c r="E328" s="66"/>
      <c r="F328" s="66"/>
      <c r="G328" s="63"/>
      <c r="K328" s="27"/>
      <c r="L328" s="27"/>
      <c r="M328" s="27"/>
      <c r="N328" s="27"/>
    </row>
    <row r="329" spans="1:14" s="67" customFormat="1" ht="18.45" customHeight="1">
      <c r="A329" s="60"/>
      <c r="B329" s="61"/>
      <c r="C329" s="62"/>
      <c r="D329" s="60"/>
      <c r="E329" s="66"/>
      <c r="F329" s="66"/>
      <c r="G329" s="63"/>
      <c r="K329" s="27"/>
      <c r="L329" s="27"/>
      <c r="M329" s="27"/>
      <c r="N329" s="27"/>
    </row>
    <row r="330" spans="1:14" s="67" customFormat="1" ht="18.45" customHeight="1">
      <c r="A330" s="60"/>
      <c r="B330" s="61"/>
      <c r="C330" s="62"/>
      <c r="D330" s="60"/>
      <c r="E330" s="66"/>
      <c r="F330" s="66"/>
      <c r="G330" s="63"/>
      <c r="K330" s="27"/>
      <c r="L330" s="27"/>
      <c r="M330" s="27"/>
      <c r="N330" s="27"/>
    </row>
    <row r="331" spans="1:14" s="67" customFormat="1" ht="18.45" customHeight="1">
      <c r="A331" s="60"/>
      <c r="B331" s="61"/>
      <c r="C331" s="62"/>
      <c r="D331" s="60"/>
      <c r="E331" s="66"/>
      <c r="F331" s="66"/>
      <c r="G331" s="63"/>
      <c r="K331" s="27"/>
      <c r="L331" s="27"/>
      <c r="M331" s="27"/>
      <c r="N331" s="27"/>
    </row>
    <row r="332" spans="1:14" s="67" customFormat="1" ht="18.45" customHeight="1">
      <c r="A332" s="60"/>
      <c r="B332" s="61"/>
      <c r="C332" s="62"/>
      <c r="D332" s="60"/>
      <c r="E332" s="66"/>
      <c r="F332" s="66"/>
      <c r="G332" s="63"/>
      <c r="K332" s="27"/>
      <c r="L332" s="27"/>
      <c r="M332" s="27"/>
      <c r="N332" s="27"/>
    </row>
    <row r="333" spans="1:14" s="67" customFormat="1" ht="18.45" customHeight="1">
      <c r="A333" s="60"/>
      <c r="B333" s="61"/>
      <c r="C333" s="62"/>
      <c r="D333" s="60"/>
      <c r="E333" s="66"/>
      <c r="F333" s="66"/>
      <c r="G333" s="63"/>
      <c r="K333" s="27"/>
      <c r="L333" s="27"/>
      <c r="M333" s="27"/>
      <c r="N333" s="27"/>
    </row>
    <row r="334" spans="1:14" s="67" customFormat="1" ht="18.45" customHeight="1">
      <c r="A334" s="60"/>
      <c r="B334" s="61"/>
      <c r="C334" s="62"/>
      <c r="D334" s="60"/>
      <c r="E334" s="66"/>
      <c r="F334" s="66"/>
      <c r="G334" s="63"/>
      <c r="K334" s="27"/>
      <c r="L334" s="27"/>
      <c r="M334" s="27"/>
      <c r="N334" s="27"/>
    </row>
    <row r="335" spans="1:14" s="67" customFormat="1" ht="18.45" customHeight="1">
      <c r="A335" s="60"/>
      <c r="B335" s="61"/>
      <c r="C335" s="62"/>
      <c r="D335" s="60"/>
      <c r="E335" s="66"/>
      <c r="F335" s="66"/>
      <c r="G335" s="63"/>
      <c r="K335" s="27"/>
      <c r="L335" s="27"/>
      <c r="M335" s="27"/>
      <c r="N335" s="27"/>
    </row>
    <row r="336" spans="1:14" s="67" customFormat="1" ht="18.45" customHeight="1">
      <c r="A336" s="60"/>
      <c r="B336" s="61"/>
      <c r="C336" s="62"/>
      <c r="D336" s="60"/>
      <c r="E336" s="66"/>
      <c r="F336" s="66"/>
      <c r="G336" s="63"/>
      <c r="K336" s="27"/>
      <c r="L336" s="27"/>
      <c r="M336" s="27"/>
      <c r="N336" s="27"/>
    </row>
    <row r="337" spans="1:14" s="67" customFormat="1" ht="18.45" customHeight="1">
      <c r="A337" s="60"/>
      <c r="B337" s="61"/>
      <c r="C337" s="62"/>
      <c r="D337" s="60"/>
      <c r="E337" s="66"/>
      <c r="F337" s="66"/>
      <c r="G337" s="63"/>
      <c r="K337" s="27"/>
      <c r="L337" s="27"/>
      <c r="M337" s="27"/>
      <c r="N337" s="27"/>
    </row>
    <row r="338" spans="1:14" s="67" customFormat="1" ht="18.45" customHeight="1">
      <c r="A338" s="60"/>
      <c r="B338" s="61"/>
      <c r="C338" s="62"/>
      <c r="D338" s="60"/>
      <c r="E338" s="66"/>
      <c r="F338" s="66"/>
      <c r="G338" s="63"/>
      <c r="K338" s="27"/>
      <c r="L338" s="27"/>
      <c r="M338" s="27"/>
      <c r="N338" s="27"/>
    </row>
    <row r="339" spans="1:14" s="67" customFormat="1" ht="18.45" customHeight="1">
      <c r="A339" s="60"/>
      <c r="B339" s="61"/>
      <c r="C339" s="62"/>
      <c r="D339" s="60"/>
      <c r="E339" s="66"/>
      <c r="F339" s="66"/>
      <c r="G339" s="63"/>
      <c r="K339" s="27"/>
      <c r="L339" s="27"/>
      <c r="M339" s="27"/>
      <c r="N339" s="27"/>
    </row>
    <row r="340" spans="1:14" s="67" customFormat="1" ht="18.45" customHeight="1">
      <c r="A340" s="60"/>
      <c r="B340" s="61"/>
      <c r="C340" s="62"/>
      <c r="D340" s="60"/>
      <c r="E340" s="66"/>
      <c r="F340" s="66"/>
      <c r="G340" s="63"/>
      <c r="K340" s="27"/>
      <c r="L340" s="27"/>
      <c r="M340" s="27"/>
      <c r="N340" s="27"/>
    </row>
    <row r="341" spans="1:14" s="67" customFormat="1" ht="18.45" customHeight="1">
      <c r="A341" s="60"/>
      <c r="B341" s="61"/>
      <c r="C341" s="62"/>
      <c r="D341" s="60"/>
      <c r="E341" s="66"/>
      <c r="F341" s="66"/>
      <c r="G341" s="63"/>
      <c r="K341" s="27"/>
      <c r="L341" s="27"/>
      <c r="M341" s="27"/>
      <c r="N341" s="27"/>
    </row>
    <row r="342" spans="1:14" s="67" customFormat="1" ht="18.45" customHeight="1">
      <c r="A342" s="60"/>
      <c r="B342" s="61"/>
      <c r="C342" s="62"/>
      <c r="D342" s="60"/>
      <c r="E342" s="66"/>
      <c r="F342" s="66"/>
      <c r="G342" s="63"/>
      <c r="K342" s="27"/>
      <c r="L342" s="27"/>
      <c r="M342" s="27"/>
      <c r="N342" s="27"/>
    </row>
    <row r="343" spans="1:14" s="67" customFormat="1" ht="18.45" customHeight="1">
      <c r="A343" s="60"/>
      <c r="B343" s="61"/>
      <c r="C343" s="62"/>
      <c r="D343" s="60"/>
      <c r="E343" s="66"/>
      <c r="F343" s="66"/>
      <c r="G343" s="63"/>
      <c r="K343" s="27"/>
      <c r="L343" s="27"/>
      <c r="M343" s="27"/>
      <c r="N343" s="27"/>
    </row>
    <row r="344" spans="1:14" s="67" customFormat="1" ht="18.45" customHeight="1">
      <c r="A344" s="60"/>
      <c r="B344" s="61"/>
      <c r="C344" s="62"/>
      <c r="D344" s="60"/>
      <c r="E344" s="66"/>
      <c r="F344" s="66"/>
      <c r="G344" s="63"/>
      <c r="K344" s="27"/>
      <c r="L344" s="27"/>
      <c r="M344" s="27"/>
      <c r="N344" s="27"/>
    </row>
    <row r="345" spans="1:14" s="67" customFormat="1" ht="18.45" customHeight="1">
      <c r="A345" s="60"/>
      <c r="B345" s="61"/>
      <c r="C345" s="62"/>
      <c r="D345" s="60"/>
      <c r="E345" s="66"/>
      <c r="F345" s="66"/>
      <c r="G345" s="63"/>
      <c r="K345" s="27"/>
      <c r="L345" s="27"/>
      <c r="M345" s="27"/>
      <c r="N345" s="27"/>
    </row>
    <row r="346" spans="1:14" s="67" customFormat="1" ht="18.45" customHeight="1">
      <c r="A346" s="60"/>
      <c r="B346" s="61"/>
      <c r="C346" s="62"/>
      <c r="D346" s="60"/>
      <c r="E346" s="66"/>
      <c r="F346" s="66"/>
      <c r="G346" s="63"/>
      <c r="K346" s="27"/>
      <c r="L346" s="27"/>
      <c r="M346" s="27"/>
      <c r="N346" s="27"/>
    </row>
    <row r="347" spans="1:14" s="67" customFormat="1" ht="18.45" customHeight="1">
      <c r="A347" s="60"/>
      <c r="B347" s="61"/>
      <c r="C347" s="62"/>
      <c r="D347" s="60"/>
      <c r="E347" s="66"/>
      <c r="F347" s="66"/>
      <c r="G347" s="63"/>
      <c r="K347" s="27"/>
      <c r="L347" s="27"/>
      <c r="M347" s="27"/>
      <c r="N347" s="27"/>
    </row>
    <row r="348" spans="1:14" s="67" customFormat="1" ht="18.45" customHeight="1">
      <c r="A348" s="60"/>
      <c r="B348" s="61"/>
      <c r="C348" s="62"/>
      <c r="D348" s="60"/>
      <c r="E348" s="66"/>
      <c r="F348" s="66"/>
      <c r="G348" s="63"/>
      <c r="K348" s="27"/>
      <c r="L348" s="27"/>
      <c r="M348" s="27"/>
      <c r="N348" s="27"/>
    </row>
    <row r="349" spans="1:14" s="67" customFormat="1" ht="18.45" customHeight="1">
      <c r="A349" s="60"/>
      <c r="B349" s="61"/>
      <c r="C349" s="62"/>
      <c r="D349" s="60"/>
      <c r="E349" s="66"/>
      <c r="F349" s="66"/>
      <c r="G349" s="63"/>
      <c r="K349" s="27"/>
      <c r="L349" s="27"/>
      <c r="M349" s="27"/>
      <c r="N349" s="27"/>
    </row>
    <row r="350" spans="1:14" s="67" customFormat="1" ht="18.45" customHeight="1">
      <c r="A350" s="60"/>
      <c r="B350" s="61"/>
      <c r="C350" s="62"/>
      <c r="D350" s="60"/>
      <c r="E350" s="66"/>
      <c r="F350" s="66"/>
      <c r="G350" s="63"/>
      <c r="K350" s="27"/>
      <c r="L350" s="27"/>
      <c r="M350" s="27"/>
      <c r="N350" s="27"/>
    </row>
    <row r="351" spans="1:14" s="67" customFormat="1" ht="18.45" customHeight="1">
      <c r="A351" s="60"/>
      <c r="B351" s="61"/>
      <c r="C351" s="62"/>
      <c r="D351" s="60"/>
      <c r="E351" s="66"/>
      <c r="F351" s="66"/>
      <c r="G351" s="63"/>
      <c r="K351" s="27"/>
      <c r="L351" s="27"/>
      <c r="M351" s="27"/>
      <c r="N351" s="27"/>
    </row>
    <row r="352" spans="1:14" s="67" customFormat="1" ht="18.45" customHeight="1">
      <c r="A352" s="60"/>
      <c r="B352" s="61"/>
      <c r="C352" s="62"/>
      <c r="D352" s="60"/>
      <c r="E352" s="66"/>
      <c r="F352" s="66"/>
      <c r="G352" s="63"/>
      <c r="K352" s="27"/>
      <c r="L352" s="27"/>
      <c r="M352" s="27"/>
      <c r="N352" s="27"/>
    </row>
    <row r="353" spans="1:14" s="67" customFormat="1" ht="18.45" customHeight="1">
      <c r="A353" s="60"/>
      <c r="B353" s="61"/>
      <c r="C353" s="62"/>
      <c r="D353" s="60"/>
      <c r="E353" s="66"/>
      <c r="F353" s="66"/>
      <c r="G353" s="63"/>
      <c r="K353" s="27"/>
      <c r="L353" s="27"/>
      <c r="M353" s="27"/>
      <c r="N353" s="27"/>
    </row>
    <row r="354" spans="1:14" s="67" customFormat="1" ht="18.45" customHeight="1">
      <c r="A354" s="60"/>
      <c r="B354" s="61"/>
      <c r="C354" s="62"/>
      <c r="D354" s="60"/>
      <c r="E354" s="66"/>
      <c r="F354" s="66"/>
      <c r="G354" s="63"/>
      <c r="K354" s="27"/>
      <c r="L354" s="27"/>
      <c r="M354" s="27"/>
      <c r="N354" s="27"/>
    </row>
    <row r="355" spans="1:14" s="67" customFormat="1" ht="18.45" customHeight="1">
      <c r="A355" s="60"/>
      <c r="B355" s="61"/>
      <c r="C355" s="62"/>
      <c r="D355" s="60"/>
      <c r="E355" s="66"/>
      <c r="F355" s="66"/>
      <c r="G355" s="63"/>
    </row>
    <row r="356" spans="1:14" s="67" customFormat="1" ht="18.45" customHeight="1">
      <c r="A356" s="60"/>
      <c r="B356" s="61"/>
      <c r="C356" s="62"/>
      <c r="D356" s="60"/>
      <c r="E356" s="66"/>
      <c r="F356" s="66"/>
      <c r="G356" s="63"/>
    </row>
    <row r="357" spans="1:14" s="67" customFormat="1" ht="18.45" customHeight="1">
      <c r="A357" s="60"/>
      <c r="B357" s="61"/>
      <c r="C357" s="62"/>
      <c r="D357" s="60"/>
      <c r="E357" s="66"/>
      <c r="F357" s="66"/>
      <c r="G357" s="63"/>
    </row>
    <row r="358" spans="1:14" s="67" customFormat="1" ht="18.45" customHeight="1">
      <c r="A358" s="60"/>
      <c r="B358" s="61"/>
      <c r="C358" s="62"/>
      <c r="D358" s="60"/>
      <c r="E358" s="66"/>
      <c r="F358" s="66"/>
      <c r="G358" s="63"/>
    </row>
    <row r="359" spans="1:14" s="67" customFormat="1" ht="18.45" customHeight="1">
      <c r="A359" s="60"/>
      <c r="B359" s="61"/>
      <c r="C359" s="62"/>
      <c r="D359" s="60"/>
      <c r="E359" s="66"/>
      <c r="F359" s="66"/>
      <c r="G359" s="63"/>
    </row>
    <row r="360" spans="1:14" s="67" customFormat="1" ht="18.45" customHeight="1">
      <c r="A360" s="60"/>
      <c r="B360" s="61"/>
      <c r="C360" s="62"/>
      <c r="D360" s="60"/>
      <c r="E360" s="66"/>
      <c r="F360" s="66"/>
      <c r="G360" s="63"/>
    </row>
    <row r="361" spans="1:14" s="67" customFormat="1" ht="18.45" customHeight="1">
      <c r="A361" s="60"/>
      <c r="B361" s="61"/>
      <c r="C361" s="62"/>
      <c r="D361" s="60"/>
      <c r="E361" s="66"/>
      <c r="F361" s="66"/>
      <c r="G361" s="63"/>
    </row>
    <row r="362" spans="1:14" s="67" customFormat="1" ht="18.45" customHeight="1">
      <c r="A362" s="60"/>
      <c r="B362" s="61"/>
      <c r="C362" s="62"/>
      <c r="D362" s="60"/>
      <c r="E362" s="66"/>
      <c r="F362" s="66"/>
      <c r="G362" s="63"/>
    </row>
    <row r="363" spans="1:14" s="67" customFormat="1" ht="18.45" customHeight="1">
      <c r="A363" s="60"/>
      <c r="B363" s="61"/>
      <c r="C363" s="62"/>
      <c r="D363" s="60"/>
      <c r="E363" s="66"/>
      <c r="F363" s="66"/>
      <c r="G363" s="63"/>
    </row>
    <row r="364" spans="1:14" s="67" customFormat="1" ht="18.45" customHeight="1">
      <c r="A364" s="60"/>
      <c r="B364" s="61"/>
      <c r="C364" s="62"/>
      <c r="D364" s="60"/>
      <c r="E364" s="66"/>
      <c r="F364" s="66"/>
      <c r="G364" s="63"/>
    </row>
    <row r="365" spans="1:14" s="67" customFormat="1" ht="18.45" customHeight="1">
      <c r="A365" s="60"/>
      <c r="B365" s="61"/>
      <c r="C365" s="62"/>
      <c r="D365" s="60"/>
      <c r="E365" s="66"/>
      <c r="F365" s="66"/>
      <c r="G365" s="63"/>
    </row>
    <row r="366" spans="1:14" s="67" customFormat="1" ht="18.45" customHeight="1">
      <c r="A366" s="60"/>
      <c r="B366" s="61"/>
      <c r="C366" s="62"/>
      <c r="D366" s="60"/>
      <c r="E366" s="66"/>
      <c r="F366" s="66"/>
      <c r="G366" s="63"/>
    </row>
    <row r="367" spans="1:14" s="67" customFormat="1" ht="18.45" customHeight="1">
      <c r="A367" s="60"/>
      <c r="B367" s="61"/>
      <c r="C367" s="62"/>
      <c r="D367" s="60"/>
      <c r="E367" s="66"/>
      <c r="F367" s="66"/>
      <c r="G367" s="63"/>
    </row>
    <row r="368" spans="1:14" s="67" customFormat="1" ht="18.45" customHeight="1">
      <c r="A368" s="60"/>
      <c r="B368" s="61"/>
      <c r="C368" s="62"/>
      <c r="D368" s="60"/>
      <c r="E368" s="66"/>
      <c r="F368" s="66"/>
      <c r="G368" s="63"/>
    </row>
    <row r="369" spans="1:7" s="67" customFormat="1" ht="18.45" customHeight="1">
      <c r="A369" s="60"/>
      <c r="B369" s="61"/>
      <c r="C369" s="62"/>
      <c r="D369" s="60"/>
      <c r="E369" s="66"/>
      <c r="F369" s="66"/>
      <c r="G369" s="63"/>
    </row>
    <row r="370" spans="1:7" s="67" customFormat="1" ht="18.45" customHeight="1">
      <c r="A370" s="60"/>
      <c r="B370" s="61"/>
      <c r="C370" s="62"/>
      <c r="D370" s="60"/>
      <c r="E370" s="66"/>
      <c r="F370" s="66"/>
      <c r="G370" s="63"/>
    </row>
    <row r="371" spans="1:7" s="67" customFormat="1" ht="18.45" customHeight="1">
      <c r="A371" s="60"/>
      <c r="B371" s="61"/>
      <c r="C371" s="62"/>
      <c r="D371" s="60"/>
      <c r="E371" s="66"/>
      <c r="F371" s="66"/>
      <c r="G371" s="63"/>
    </row>
    <row r="372" spans="1:7" s="67" customFormat="1" ht="18.45" customHeight="1">
      <c r="A372" s="60"/>
      <c r="B372" s="61"/>
      <c r="C372" s="62"/>
      <c r="D372" s="60"/>
      <c r="E372" s="66"/>
      <c r="F372" s="66"/>
      <c r="G372" s="63"/>
    </row>
    <row r="373" spans="1:7" s="67" customFormat="1" ht="18.45" customHeight="1">
      <c r="A373" s="60"/>
      <c r="B373" s="61"/>
      <c r="C373" s="62"/>
      <c r="D373" s="60"/>
      <c r="E373" s="66"/>
      <c r="F373" s="66"/>
      <c r="G373" s="63"/>
    </row>
    <row r="374" spans="1:7" s="67" customFormat="1" ht="18.45" customHeight="1">
      <c r="A374" s="60"/>
      <c r="B374" s="61"/>
      <c r="C374" s="62"/>
      <c r="D374" s="60"/>
      <c r="E374" s="66"/>
      <c r="F374" s="66"/>
      <c r="G374" s="63"/>
    </row>
    <row r="375" spans="1:7" s="67" customFormat="1" ht="18.45" customHeight="1">
      <c r="A375" s="60"/>
      <c r="B375" s="61"/>
      <c r="C375" s="62"/>
      <c r="D375" s="60"/>
      <c r="E375" s="66"/>
      <c r="F375" s="66"/>
      <c r="G375" s="63"/>
    </row>
    <row r="376" spans="1:7" s="67" customFormat="1" ht="18.45" customHeight="1">
      <c r="A376" s="60"/>
      <c r="B376" s="61"/>
      <c r="C376" s="62"/>
      <c r="D376" s="60"/>
      <c r="E376" s="66"/>
      <c r="F376" s="66"/>
      <c r="G376" s="63"/>
    </row>
    <row r="377" spans="1:7" s="67" customFormat="1" ht="18.45" customHeight="1">
      <c r="A377" s="60"/>
      <c r="B377" s="61"/>
      <c r="C377" s="62"/>
      <c r="D377" s="60"/>
      <c r="E377" s="66"/>
      <c r="F377" s="66"/>
      <c r="G377" s="63"/>
    </row>
    <row r="378" spans="1:7" s="67" customFormat="1" ht="18.45" customHeight="1">
      <c r="A378" s="60"/>
      <c r="B378" s="61"/>
      <c r="C378" s="62"/>
      <c r="D378" s="60"/>
      <c r="E378" s="66"/>
      <c r="F378" s="66"/>
      <c r="G378" s="63"/>
    </row>
    <row r="379" spans="1:7" s="67" customFormat="1" ht="18.45" customHeight="1">
      <c r="A379" s="60"/>
      <c r="B379" s="61"/>
      <c r="C379" s="62"/>
      <c r="D379" s="60"/>
      <c r="E379" s="66"/>
      <c r="F379" s="66"/>
      <c r="G379" s="63"/>
    </row>
    <row r="380" spans="1:7" s="67" customFormat="1" ht="18.45" customHeight="1">
      <c r="A380" s="60"/>
      <c r="B380" s="61"/>
      <c r="C380" s="62"/>
      <c r="D380" s="60"/>
      <c r="E380" s="66"/>
      <c r="F380" s="66"/>
      <c r="G380" s="63"/>
    </row>
    <row r="381" spans="1:7" s="67" customFormat="1" ht="18.45" customHeight="1">
      <c r="A381" s="60"/>
      <c r="B381" s="61"/>
      <c r="C381" s="62"/>
      <c r="D381" s="60"/>
      <c r="E381" s="66"/>
      <c r="F381" s="66"/>
      <c r="G381" s="63"/>
    </row>
    <row r="382" spans="1:7" s="67" customFormat="1" ht="18.45" customHeight="1">
      <c r="A382" s="60"/>
      <c r="B382" s="61"/>
      <c r="C382" s="62"/>
      <c r="D382" s="60"/>
      <c r="E382" s="66"/>
      <c r="F382" s="66"/>
      <c r="G382" s="63"/>
    </row>
    <row r="383" spans="1:7" s="67" customFormat="1" ht="18.45" customHeight="1">
      <c r="A383" s="60"/>
      <c r="B383" s="61"/>
      <c r="C383" s="62"/>
      <c r="D383" s="60"/>
      <c r="E383" s="66"/>
      <c r="F383" s="66"/>
      <c r="G383" s="63"/>
    </row>
    <row r="384" spans="1:7" s="67" customFormat="1" ht="18.45" customHeight="1">
      <c r="A384" s="60"/>
      <c r="B384" s="61"/>
      <c r="C384" s="62"/>
      <c r="D384" s="60"/>
      <c r="E384" s="66"/>
      <c r="F384" s="66"/>
      <c r="G384" s="63"/>
    </row>
    <row r="385" spans="1:7" s="67" customFormat="1" ht="18.45" customHeight="1">
      <c r="A385" s="60"/>
      <c r="B385" s="61"/>
      <c r="C385" s="62"/>
      <c r="D385" s="60"/>
      <c r="E385" s="66"/>
      <c r="F385" s="66"/>
      <c r="G385" s="63"/>
    </row>
    <row r="386" spans="1:7" s="67" customFormat="1" ht="18.45" customHeight="1">
      <c r="A386" s="60"/>
      <c r="B386" s="61"/>
      <c r="C386" s="62"/>
      <c r="D386" s="60"/>
      <c r="E386" s="66"/>
      <c r="F386" s="66"/>
      <c r="G386" s="63"/>
    </row>
    <row r="387" spans="1:7" s="67" customFormat="1" ht="18.45" customHeight="1">
      <c r="A387" s="60"/>
      <c r="B387" s="61"/>
      <c r="C387" s="62"/>
      <c r="D387" s="60"/>
      <c r="E387" s="66"/>
      <c r="F387" s="66"/>
      <c r="G387" s="63"/>
    </row>
    <row r="388" spans="1:7" s="67" customFormat="1" ht="18.45" customHeight="1">
      <c r="A388" s="60"/>
      <c r="B388" s="61"/>
      <c r="C388" s="62"/>
      <c r="D388" s="60"/>
      <c r="E388" s="66"/>
      <c r="F388" s="66"/>
      <c r="G388" s="63"/>
    </row>
    <row r="389" spans="1:7" s="67" customFormat="1" ht="18.45" customHeight="1">
      <c r="A389" s="60"/>
      <c r="B389" s="61"/>
      <c r="C389" s="62"/>
      <c r="D389" s="60"/>
      <c r="E389" s="66"/>
      <c r="F389" s="66"/>
      <c r="G389" s="63"/>
    </row>
    <row r="390" spans="1:7" s="67" customFormat="1" ht="18.45" customHeight="1">
      <c r="A390" s="60"/>
      <c r="B390" s="61"/>
      <c r="C390" s="62"/>
      <c r="D390" s="60"/>
      <c r="E390" s="66"/>
      <c r="F390" s="66"/>
      <c r="G390" s="63"/>
    </row>
    <row r="391" spans="1:7" s="67" customFormat="1" ht="18.45" customHeight="1">
      <c r="A391" s="60"/>
      <c r="B391" s="61"/>
      <c r="C391" s="62"/>
      <c r="D391" s="60"/>
      <c r="E391" s="66"/>
      <c r="F391" s="66"/>
      <c r="G391" s="63"/>
    </row>
    <row r="392" spans="1:7" s="67" customFormat="1" ht="18.45" customHeight="1">
      <c r="A392" s="60"/>
      <c r="B392" s="61"/>
      <c r="C392" s="62"/>
      <c r="D392" s="60"/>
      <c r="E392" s="66"/>
      <c r="F392" s="66"/>
      <c r="G392" s="63"/>
    </row>
    <row r="393" spans="1:7" s="67" customFormat="1" ht="18.45" customHeight="1">
      <c r="A393" s="60"/>
      <c r="B393" s="61"/>
      <c r="C393" s="62"/>
      <c r="D393" s="60"/>
      <c r="E393" s="66"/>
      <c r="F393" s="66"/>
      <c r="G393" s="63"/>
    </row>
    <row r="394" spans="1:7" s="67" customFormat="1" ht="18.45" customHeight="1">
      <c r="A394" s="60"/>
      <c r="B394" s="61"/>
      <c r="C394" s="62"/>
      <c r="D394" s="60"/>
      <c r="E394" s="66"/>
      <c r="F394" s="66"/>
      <c r="G394" s="63"/>
    </row>
    <row r="395" spans="1:7" s="67" customFormat="1" ht="18.45" customHeight="1">
      <c r="A395" s="60"/>
      <c r="B395" s="61"/>
      <c r="C395" s="62"/>
      <c r="D395" s="60"/>
      <c r="E395" s="66"/>
      <c r="F395" s="66"/>
      <c r="G395" s="63"/>
    </row>
    <row r="396" spans="1:7" s="67" customFormat="1" ht="18.45" customHeight="1">
      <c r="A396" s="60"/>
      <c r="B396" s="61"/>
      <c r="C396" s="62"/>
      <c r="D396" s="60"/>
      <c r="E396" s="66"/>
      <c r="F396" s="66"/>
      <c r="G396" s="63"/>
    </row>
    <row r="397" spans="1:7" s="67" customFormat="1" ht="18.45" customHeight="1">
      <c r="A397" s="60"/>
      <c r="B397" s="61"/>
      <c r="C397" s="62"/>
      <c r="D397" s="60"/>
      <c r="E397" s="66"/>
      <c r="F397" s="66"/>
      <c r="G397" s="63"/>
    </row>
    <row r="398" spans="1:7" s="67" customFormat="1" ht="18.45" customHeight="1">
      <c r="A398" s="60"/>
      <c r="B398" s="61"/>
      <c r="C398" s="62"/>
      <c r="D398" s="60"/>
      <c r="E398" s="66"/>
      <c r="F398" s="66"/>
      <c r="G398" s="63"/>
    </row>
    <row r="399" spans="1:7" s="67" customFormat="1" ht="18.45" customHeight="1">
      <c r="A399" s="60"/>
      <c r="B399" s="61"/>
      <c r="C399" s="62"/>
      <c r="D399" s="60"/>
      <c r="E399" s="66"/>
      <c r="F399" s="66"/>
      <c r="G399" s="63"/>
    </row>
    <row r="400" spans="1:7" s="67" customFormat="1" ht="18.45" customHeight="1">
      <c r="A400" s="60"/>
      <c r="B400" s="61"/>
      <c r="C400" s="62"/>
      <c r="D400" s="60"/>
      <c r="E400" s="66"/>
      <c r="F400" s="66"/>
      <c r="G400" s="63"/>
    </row>
    <row r="401" spans="1:7" s="67" customFormat="1" ht="18.45" customHeight="1">
      <c r="A401" s="60"/>
      <c r="B401" s="61"/>
      <c r="C401" s="62"/>
      <c r="D401" s="60"/>
      <c r="E401" s="66"/>
      <c r="F401" s="66"/>
      <c r="G401" s="63"/>
    </row>
    <row r="402" spans="1:7" s="67" customFormat="1" ht="18.45" customHeight="1">
      <c r="A402" s="60"/>
      <c r="B402" s="61"/>
      <c r="C402" s="62"/>
      <c r="D402" s="60"/>
      <c r="E402" s="66"/>
      <c r="F402" s="66"/>
      <c r="G402" s="63"/>
    </row>
    <row r="403" spans="1:7" s="67" customFormat="1" ht="18.45" customHeight="1">
      <c r="A403" s="60"/>
      <c r="B403" s="61"/>
      <c r="C403" s="62"/>
      <c r="D403" s="60"/>
      <c r="E403" s="66"/>
      <c r="F403" s="66"/>
      <c r="G403" s="63"/>
    </row>
    <row r="404" spans="1:7" s="67" customFormat="1" ht="18.45" customHeight="1">
      <c r="A404" s="60"/>
      <c r="B404" s="61"/>
      <c r="C404" s="62"/>
      <c r="D404" s="60"/>
      <c r="E404" s="66"/>
      <c r="F404" s="66"/>
      <c r="G404" s="63"/>
    </row>
    <row r="405" spans="1:7" s="67" customFormat="1" ht="18.45" customHeight="1">
      <c r="A405" s="60"/>
      <c r="B405" s="61"/>
      <c r="C405" s="62"/>
      <c r="D405" s="60"/>
      <c r="E405" s="66"/>
      <c r="F405" s="66"/>
      <c r="G405" s="63"/>
    </row>
    <row r="406" spans="1:7" s="67" customFormat="1" ht="18.45" customHeight="1">
      <c r="A406" s="60"/>
      <c r="B406" s="61"/>
      <c r="C406" s="62"/>
      <c r="D406" s="60"/>
      <c r="E406" s="66"/>
      <c r="F406" s="66"/>
      <c r="G406" s="63"/>
    </row>
    <row r="407" spans="1:7" s="67" customFormat="1" ht="18.45" customHeight="1">
      <c r="A407" s="60"/>
      <c r="B407" s="61"/>
      <c r="C407" s="62"/>
      <c r="D407" s="60"/>
      <c r="E407" s="66"/>
      <c r="F407" s="66"/>
      <c r="G407" s="63"/>
    </row>
    <row r="408" spans="1:7" s="67" customFormat="1" ht="18.45" customHeight="1">
      <c r="A408" s="60"/>
      <c r="B408" s="61"/>
      <c r="C408" s="62"/>
      <c r="D408" s="60"/>
      <c r="E408" s="66"/>
      <c r="F408" s="66"/>
      <c r="G408" s="63"/>
    </row>
    <row r="409" spans="1:7" s="67" customFormat="1" ht="18.45" customHeight="1">
      <c r="A409" s="60"/>
      <c r="B409" s="61"/>
      <c r="C409" s="62"/>
      <c r="D409" s="60"/>
      <c r="E409" s="66"/>
      <c r="F409" s="66"/>
      <c r="G409" s="63"/>
    </row>
    <row r="410" spans="1:7" s="67" customFormat="1" ht="18.45" customHeight="1">
      <c r="A410" s="60"/>
      <c r="B410" s="61"/>
      <c r="C410" s="62"/>
      <c r="D410" s="60"/>
      <c r="E410" s="66"/>
      <c r="F410" s="66"/>
      <c r="G410" s="63"/>
    </row>
    <row r="411" spans="1:7" s="67" customFormat="1" ht="18.45" customHeight="1">
      <c r="A411" s="60"/>
      <c r="B411" s="61"/>
      <c r="C411" s="62"/>
      <c r="D411" s="60"/>
      <c r="E411" s="66"/>
      <c r="F411" s="66"/>
      <c r="G411" s="63"/>
    </row>
    <row r="412" spans="1:7" s="67" customFormat="1" ht="18.45" customHeight="1">
      <c r="A412" s="60"/>
      <c r="B412" s="61"/>
      <c r="C412" s="62"/>
      <c r="D412" s="60"/>
      <c r="E412" s="66"/>
      <c r="F412" s="66"/>
      <c r="G412" s="63"/>
    </row>
    <row r="413" spans="1:7" s="67" customFormat="1" ht="18.45" customHeight="1">
      <c r="A413" s="60"/>
      <c r="B413" s="61"/>
      <c r="C413" s="62"/>
      <c r="D413" s="60"/>
      <c r="E413" s="66"/>
      <c r="F413" s="66"/>
      <c r="G413" s="63"/>
    </row>
    <row r="414" spans="1:7" s="67" customFormat="1" ht="18.45" customHeight="1">
      <c r="A414" s="60"/>
      <c r="B414" s="61"/>
      <c r="C414" s="62"/>
      <c r="D414" s="60"/>
      <c r="E414" s="66"/>
      <c r="F414" s="66"/>
      <c r="G414" s="63"/>
    </row>
    <row r="415" spans="1:7" s="67" customFormat="1" ht="18.45" customHeight="1">
      <c r="A415" s="60"/>
      <c r="B415" s="61"/>
      <c r="C415" s="62"/>
      <c r="D415" s="60"/>
      <c r="E415" s="66"/>
      <c r="F415" s="66"/>
      <c r="G415" s="63"/>
    </row>
    <row r="416" spans="1:7" s="67" customFormat="1" ht="18.45" customHeight="1">
      <c r="A416" s="60"/>
      <c r="B416" s="61"/>
      <c r="C416" s="62"/>
      <c r="D416" s="60"/>
      <c r="E416" s="66"/>
      <c r="F416" s="66"/>
      <c r="G416" s="63"/>
    </row>
    <row r="417" spans="1:7" s="67" customFormat="1" ht="18.45" customHeight="1">
      <c r="A417" s="60"/>
      <c r="B417" s="61"/>
      <c r="C417" s="62"/>
      <c r="D417" s="60"/>
      <c r="E417" s="66"/>
      <c r="F417" s="66"/>
      <c r="G417" s="63"/>
    </row>
    <row r="418" spans="1:7" s="67" customFormat="1" ht="18.45" customHeight="1">
      <c r="A418" s="60"/>
      <c r="B418" s="61"/>
      <c r="C418" s="62"/>
      <c r="D418" s="60"/>
      <c r="E418" s="66"/>
      <c r="F418" s="66"/>
      <c r="G418" s="63"/>
    </row>
    <row r="419" spans="1:7" s="67" customFormat="1" ht="18.45" customHeight="1">
      <c r="A419" s="60"/>
      <c r="B419" s="61"/>
      <c r="C419" s="62"/>
      <c r="D419" s="60"/>
      <c r="E419" s="66"/>
      <c r="F419" s="66"/>
      <c r="G419" s="63"/>
    </row>
    <row r="420" spans="1:7" s="67" customFormat="1" ht="18.45" customHeight="1">
      <c r="A420" s="60"/>
      <c r="B420" s="61"/>
      <c r="C420" s="62"/>
      <c r="D420" s="60"/>
      <c r="E420" s="66"/>
      <c r="F420" s="66"/>
      <c r="G420" s="63"/>
    </row>
    <row r="421" spans="1:7" s="67" customFormat="1" ht="18.45" customHeight="1">
      <c r="A421" s="60"/>
      <c r="B421" s="61"/>
      <c r="C421" s="62"/>
      <c r="D421" s="60"/>
      <c r="E421" s="66"/>
      <c r="F421" s="66"/>
      <c r="G421" s="63"/>
    </row>
    <row r="422" spans="1:7" s="67" customFormat="1" ht="18.45" customHeight="1">
      <c r="A422" s="60"/>
      <c r="B422" s="61"/>
      <c r="C422" s="62"/>
      <c r="D422" s="60"/>
      <c r="E422" s="66"/>
      <c r="F422" s="66"/>
      <c r="G422" s="63"/>
    </row>
    <row r="423" spans="1:7" s="67" customFormat="1" ht="18.45" customHeight="1">
      <c r="A423" s="60"/>
      <c r="B423" s="61"/>
      <c r="C423" s="62"/>
      <c r="D423" s="60"/>
      <c r="E423" s="66"/>
      <c r="F423" s="66"/>
      <c r="G423" s="63"/>
    </row>
    <row r="424" spans="1:7" s="67" customFormat="1" ht="18.45" customHeight="1">
      <c r="A424" s="60"/>
      <c r="B424" s="61"/>
      <c r="C424" s="62"/>
      <c r="D424" s="60"/>
      <c r="E424" s="66"/>
      <c r="F424" s="66"/>
      <c r="G424" s="63"/>
    </row>
    <row r="425" spans="1:7" s="67" customFormat="1" ht="18.45" customHeight="1">
      <c r="A425" s="60"/>
      <c r="B425" s="61"/>
      <c r="C425" s="62"/>
      <c r="D425" s="60"/>
      <c r="E425" s="66"/>
      <c r="F425" s="66"/>
      <c r="G425" s="63"/>
    </row>
    <row r="426" spans="1:7" s="67" customFormat="1" ht="18.45" customHeight="1">
      <c r="A426" s="60"/>
      <c r="B426" s="61"/>
      <c r="C426" s="62"/>
      <c r="D426" s="60"/>
      <c r="E426" s="66"/>
      <c r="F426" s="66"/>
      <c r="G426" s="63"/>
    </row>
    <row r="427" spans="1:7" s="67" customFormat="1" ht="18.45" customHeight="1">
      <c r="A427" s="60"/>
      <c r="B427" s="61"/>
      <c r="C427" s="62"/>
      <c r="D427" s="60"/>
      <c r="E427" s="66"/>
      <c r="F427" s="66"/>
      <c r="G427" s="63"/>
    </row>
    <row r="428" spans="1:7" s="67" customFormat="1" ht="18.45" customHeight="1">
      <c r="A428" s="60"/>
      <c r="B428" s="61"/>
      <c r="C428" s="62"/>
      <c r="D428" s="60"/>
      <c r="E428" s="66"/>
      <c r="F428" s="66"/>
      <c r="G428" s="63"/>
    </row>
    <row r="429" spans="1:7" s="67" customFormat="1" ht="18.45" customHeight="1">
      <c r="A429" s="60"/>
      <c r="B429" s="61"/>
      <c r="C429" s="62"/>
      <c r="D429" s="60"/>
      <c r="E429" s="66"/>
      <c r="F429" s="66"/>
      <c r="G429" s="63"/>
    </row>
    <row r="430" spans="1:7" s="67" customFormat="1" ht="18.45" customHeight="1">
      <c r="A430" s="60"/>
      <c r="B430" s="61"/>
      <c r="C430" s="62"/>
      <c r="D430" s="60"/>
      <c r="E430" s="66"/>
      <c r="F430" s="66"/>
      <c r="G430" s="63"/>
    </row>
    <row r="431" spans="1:7" s="67" customFormat="1" ht="18.45" customHeight="1">
      <c r="A431" s="60"/>
      <c r="B431" s="61"/>
      <c r="C431" s="62"/>
      <c r="D431" s="60"/>
      <c r="E431" s="66"/>
      <c r="F431" s="66"/>
      <c r="G431" s="63"/>
    </row>
    <row r="432" spans="1:7" s="67" customFormat="1" ht="18.45" customHeight="1">
      <c r="A432" s="60"/>
      <c r="B432" s="61"/>
      <c r="C432" s="62"/>
      <c r="D432" s="60"/>
      <c r="E432" s="66"/>
      <c r="F432" s="66"/>
      <c r="G432" s="63"/>
    </row>
    <row r="433" spans="1:7" s="67" customFormat="1" ht="18.45" customHeight="1">
      <c r="A433" s="60"/>
      <c r="B433" s="61"/>
      <c r="C433" s="62"/>
      <c r="D433" s="60"/>
      <c r="E433" s="66"/>
      <c r="F433" s="66"/>
      <c r="G433" s="63"/>
    </row>
    <row r="434" spans="1:7" s="67" customFormat="1" ht="18.45" customHeight="1">
      <c r="A434" s="60"/>
      <c r="B434" s="61"/>
      <c r="C434" s="62"/>
      <c r="D434" s="60"/>
      <c r="E434" s="66"/>
      <c r="F434" s="66"/>
      <c r="G434" s="63"/>
    </row>
    <row r="435" spans="1:7" s="67" customFormat="1" ht="18.45" customHeight="1">
      <c r="A435" s="60"/>
      <c r="B435" s="61"/>
      <c r="C435" s="62"/>
      <c r="D435" s="60"/>
      <c r="E435" s="66"/>
      <c r="F435" s="66"/>
      <c r="G435" s="63"/>
    </row>
    <row r="436" spans="1:7" s="67" customFormat="1" ht="18.45" customHeight="1">
      <c r="A436" s="60"/>
      <c r="B436" s="61"/>
      <c r="C436" s="62"/>
      <c r="D436" s="60"/>
      <c r="E436" s="66"/>
      <c r="F436" s="66"/>
      <c r="G436" s="63"/>
    </row>
    <row r="437" spans="1:7" s="67" customFormat="1" ht="18.45" customHeight="1">
      <c r="A437" s="60"/>
      <c r="B437" s="61"/>
      <c r="C437" s="62"/>
      <c r="D437" s="60"/>
      <c r="E437" s="66"/>
      <c r="F437" s="66"/>
      <c r="G437" s="63"/>
    </row>
    <row r="438" spans="1:7" s="67" customFormat="1" ht="18.45" customHeight="1">
      <c r="A438" s="60"/>
      <c r="B438" s="61"/>
      <c r="C438" s="62"/>
      <c r="D438" s="60"/>
      <c r="E438" s="66"/>
      <c r="F438" s="66"/>
      <c r="G438" s="63"/>
    </row>
    <row r="439" spans="1:7" s="67" customFormat="1" ht="18.45" customHeight="1">
      <c r="A439" s="60"/>
      <c r="B439" s="61"/>
      <c r="C439" s="62"/>
      <c r="D439" s="60"/>
      <c r="E439" s="66"/>
      <c r="F439" s="66"/>
      <c r="G439" s="63"/>
    </row>
    <row r="440" spans="1:7" s="67" customFormat="1" ht="18.45" customHeight="1">
      <c r="A440" s="60"/>
      <c r="B440" s="61"/>
      <c r="C440" s="62"/>
      <c r="D440" s="60"/>
      <c r="E440" s="66"/>
      <c r="F440" s="66"/>
      <c r="G440" s="63"/>
    </row>
    <row r="441" spans="1:7" s="67" customFormat="1" ht="18.45" customHeight="1">
      <c r="A441" s="60"/>
      <c r="B441" s="61"/>
      <c r="C441" s="62"/>
      <c r="D441" s="60"/>
      <c r="E441" s="66"/>
      <c r="F441" s="66"/>
      <c r="G441" s="63"/>
    </row>
    <row r="442" spans="1:7" s="67" customFormat="1" ht="18.45" customHeight="1">
      <c r="A442" s="60"/>
      <c r="B442" s="61"/>
      <c r="C442" s="62"/>
      <c r="D442" s="60"/>
      <c r="E442" s="66"/>
      <c r="F442" s="66"/>
      <c r="G442" s="63"/>
    </row>
    <row r="443" spans="1:7" s="67" customFormat="1" ht="18.45" customHeight="1">
      <c r="A443" s="68"/>
      <c r="B443" s="69"/>
      <c r="C443" s="62"/>
      <c r="D443" s="68"/>
      <c r="E443" s="66"/>
      <c r="F443" s="66"/>
      <c r="G443" s="63"/>
    </row>
    <row r="444" spans="1:7" ht="18.45" customHeight="1">
      <c r="A444" s="68"/>
    </row>
    <row r="445" spans="1:7" ht="18.45" customHeight="1">
      <c r="A445" s="68"/>
    </row>
    <row r="446" spans="1:7" ht="18.45" customHeight="1">
      <c r="A446" s="68"/>
    </row>
    <row r="447" spans="1:7" ht="18.45" customHeight="1">
      <c r="A447" s="68"/>
    </row>
    <row r="448" spans="1:7" ht="18.45" customHeight="1">
      <c r="A448" s="68"/>
    </row>
    <row r="449" spans="1:1" ht="18.45" customHeight="1">
      <c r="A449" s="68"/>
    </row>
    <row r="450" spans="1:1" ht="18.45" customHeight="1">
      <c r="A450" s="68"/>
    </row>
    <row r="451" spans="1:1" ht="18.45" customHeight="1">
      <c r="A451" s="68"/>
    </row>
    <row r="452" spans="1:1" ht="18.45" customHeight="1">
      <c r="A452" s="68"/>
    </row>
    <row r="453" spans="1:1" ht="18.45" customHeight="1">
      <c r="A453" s="68"/>
    </row>
    <row r="454" spans="1:1" ht="18.45" customHeight="1">
      <c r="A454" s="68"/>
    </row>
    <row r="455" spans="1:1" ht="18.45" customHeight="1">
      <c r="A455" s="68"/>
    </row>
    <row r="456" spans="1:1" ht="18.45" customHeight="1">
      <c r="A456" s="68"/>
    </row>
    <row r="457" spans="1:1" ht="18.45" customHeight="1">
      <c r="A457" s="68"/>
    </row>
    <row r="458" spans="1:1" ht="18.45" customHeight="1">
      <c r="A458" s="68"/>
    </row>
  </sheetData>
  <mergeCells count="32">
    <mergeCell ref="A258:A281"/>
    <mergeCell ref="A282:A289"/>
    <mergeCell ref="A290:A293"/>
    <mergeCell ref="A215:A228"/>
    <mergeCell ref="A229:A232"/>
    <mergeCell ref="A233:A238"/>
    <mergeCell ref="A239:A240"/>
    <mergeCell ref="A241:A251"/>
    <mergeCell ref="A252:A257"/>
    <mergeCell ref="A136:A143"/>
    <mergeCell ref="A144:A169"/>
    <mergeCell ref="A170:A183"/>
    <mergeCell ref="A184:A191"/>
    <mergeCell ref="A192:A202"/>
    <mergeCell ref="A203:A214"/>
    <mergeCell ref="A100:A109"/>
    <mergeCell ref="A110:A112"/>
    <mergeCell ref="A113:A115"/>
    <mergeCell ref="A116:A117"/>
    <mergeCell ref="A118:A119"/>
    <mergeCell ref="A121:A135"/>
    <mergeCell ref="A26:A30"/>
    <mergeCell ref="A31:A46"/>
    <mergeCell ref="A47:A59"/>
    <mergeCell ref="A60:A73"/>
    <mergeCell ref="A74:A90"/>
    <mergeCell ref="A91:A99"/>
    <mergeCell ref="A1:C1"/>
    <mergeCell ref="E1:G1"/>
    <mergeCell ref="H1:H2"/>
    <mergeCell ref="I1:I2"/>
    <mergeCell ref="A3:A25"/>
  </mergeCells>
  <phoneticPr fontId="6" type="noConversion"/>
  <pageMargins left="0.35433070866141736" right="0" top="0.6692913385826772" bottom="0.51181102362204722" header="0.47244094488188981" footer="0.31496062992125984"/>
  <pageSetup paperSize="9" scale="80" orientation="landscape" r:id="rId1"/>
  <headerFooter alignWithMargins="0">
    <oddHeader>&amp;C주 간 산 업 물 가 시 세 표</oddHeader>
    <oddFooter>&amp;CPage &amp;P</oddFooter>
  </headerFooter>
  <rowBreaks count="5" manualBreakCount="5">
    <brk id="43" max="16383" man="1"/>
    <brk id="126" max="16383" man="1"/>
    <brk id="168" max="16383" man="1"/>
    <brk id="210" max="16383" man="1"/>
    <brk id="251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2338D-9A85-421B-B8D7-7A26369DA37A}">
  <dimension ref="A1:I279"/>
  <sheetViews>
    <sheetView view="pageBreakPreview" topLeftCell="A227" zoomScale="70" zoomScaleSheetLayoutView="70" workbookViewId="0">
      <selection activeCell="A216" sqref="A216:XFD295"/>
    </sheetView>
  </sheetViews>
  <sheetFormatPr defaultColWidth="9" defaultRowHeight="17.399999999999999"/>
  <cols>
    <col min="1" max="1" width="16.8984375" style="111" bestFit="1" customWidth="1"/>
    <col min="2" max="2" width="30.5" style="111" bestFit="1" customWidth="1"/>
    <col min="3" max="3" width="72.19921875" style="111" bestFit="1" customWidth="1"/>
    <col min="4" max="4" width="6" style="112" bestFit="1" customWidth="1"/>
    <col min="5" max="5" width="18.3984375" style="111" customWidth="1"/>
    <col min="6" max="6" width="22" style="112" customWidth="1"/>
    <col min="7" max="7" width="5.59765625" style="111" customWidth="1"/>
    <col min="8" max="8" width="10.3984375" style="111" customWidth="1"/>
    <col min="9" max="9" width="16.19921875" style="111" customWidth="1"/>
    <col min="10" max="16384" width="9" style="111"/>
  </cols>
  <sheetData>
    <row r="1" spans="1:9" ht="33" customHeight="1">
      <c r="A1" s="110">
        <f ca="1">TODAY()</f>
        <v>45808</v>
      </c>
      <c r="I1" s="113" t="s">
        <v>847</v>
      </c>
    </row>
    <row r="2" spans="1:9" ht="24.9" customHeight="1">
      <c r="A2" s="114" t="s">
        <v>848</v>
      </c>
      <c r="B2" s="156"/>
      <c r="C2" s="114" t="s">
        <v>850</v>
      </c>
      <c r="D2" s="114" t="s">
        <v>851</v>
      </c>
      <c r="E2" s="117" t="s">
        <v>854</v>
      </c>
      <c r="F2" s="117" t="s">
        <v>855</v>
      </c>
      <c r="G2" s="115" t="s">
        <v>856</v>
      </c>
      <c r="H2" s="116"/>
      <c r="I2" s="114" t="s">
        <v>857</v>
      </c>
    </row>
    <row r="3" spans="1:9" ht="24.9" customHeight="1">
      <c r="A3" s="118" t="s">
        <v>858</v>
      </c>
      <c r="B3" s="120" t="s">
        <v>859</v>
      </c>
      <c r="C3" s="121" t="s">
        <v>860</v>
      </c>
      <c r="D3" s="122" t="s">
        <v>16</v>
      </c>
      <c r="E3" s="124">
        <v>1020</v>
      </c>
      <c r="F3" s="125" t="s">
        <v>862</v>
      </c>
      <c r="G3" s="126" t="e">
        <f>IF(H3="","-",IF(H3&gt;0,"▲","▽"))</f>
        <v>#REF!</v>
      </c>
      <c r="H3" s="127" t="e">
        <f>IF(E3="","",IF(#REF!=E3,"",(E3-#REF!)/#REF!))</f>
        <v>#REF!</v>
      </c>
      <c r="I3" s="120"/>
    </row>
    <row r="4" spans="1:9" ht="24.9" customHeight="1">
      <c r="A4" s="128"/>
      <c r="B4" s="120" t="s">
        <v>21</v>
      </c>
      <c r="C4" s="130" t="s">
        <v>863</v>
      </c>
      <c r="D4" s="122" t="s">
        <v>23</v>
      </c>
      <c r="E4" s="124">
        <v>890000</v>
      </c>
      <c r="F4" s="125" t="s">
        <v>862</v>
      </c>
      <c r="G4" s="126" t="e">
        <f t="shared" ref="G4:G67" si="0">IF(H4="","-",IF(H4&gt;0,"▲","▽"))</f>
        <v>#REF!</v>
      </c>
      <c r="H4" s="127" t="e">
        <f>IF(E4="","",IF(#REF!=E4,"",(E4-#REF!)/#REF!))</f>
        <v>#REF!</v>
      </c>
      <c r="I4" s="120"/>
    </row>
    <row r="5" spans="1:9" ht="24.9" customHeight="1">
      <c r="A5" s="128"/>
      <c r="B5" s="120" t="s">
        <v>864</v>
      </c>
      <c r="C5" s="130" t="s">
        <v>865</v>
      </c>
      <c r="D5" s="122" t="s">
        <v>23</v>
      </c>
      <c r="E5" s="124">
        <v>930000</v>
      </c>
      <c r="F5" s="125" t="s">
        <v>862</v>
      </c>
      <c r="G5" s="126" t="e">
        <f t="shared" si="0"/>
        <v>#REF!</v>
      </c>
      <c r="H5" s="127" t="e">
        <f>IF(E5="","",IF(#REF!=E5,"",(E5-#REF!)/#REF!))</f>
        <v>#REF!</v>
      </c>
      <c r="I5" s="120"/>
    </row>
    <row r="6" spans="1:9" ht="24.9" customHeight="1">
      <c r="A6" s="128"/>
      <c r="B6" s="120" t="s">
        <v>866</v>
      </c>
      <c r="C6" s="130" t="s">
        <v>867</v>
      </c>
      <c r="D6" s="122" t="s">
        <v>16</v>
      </c>
      <c r="E6" s="124">
        <v>1020</v>
      </c>
      <c r="F6" s="125" t="s">
        <v>862</v>
      </c>
      <c r="G6" s="126" t="e">
        <f t="shared" si="0"/>
        <v>#REF!</v>
      </c>
      <c r="H6" s="127" t="e">
        <f>IF(E6="","",IF(#REF!=E6,"",(E6-#REF!)/#REF!))</f>
        <v>#REF!</v>
      </c>
      <c r="I6" s="120"/>
    </row>
    <row r="7" spans="1:9" ht="24.9" customHeight="1">
      <c r="A7" s="128"/>
      <c r="B7" s="120" t="s">
        <v>868</v>
      </c>
      <c r="C7" s="130" t="s">
        <v>869</v>
      </c>
      <c r="D7" s="122" t="s">
        <v>16</v>
      </c>
      <c r="E7" s="124">
        <v>1020</v>
      </c>
      <c r="F7" s="125" t="s">
        <v>862</v>
      </c>
      <c r="G7" s="126" t="e">
        <f t="shared" si="0"/>
        <v>#REF!</v>
      </c>
      <c r="H7" s="127" t="e">
        <f>IF(E7="","",IF(#REF!=E7,"",(E7-#REF!)/#REF!))</f>
        <v>#REF!</v>
      </c>
      <c r="I7" s="120"/>
    </row>
    <row r="8" spans="1:9" ht="24.9" customHeight="1">
      <c r="A8" s="128"/>
      <c r="B8" s="120" t="s">
        <v>28</v>
      </c>
      <c r="C8" s="130" t="s">
        <v>870</v>
      </c>
      <c r="D8" s="122" t="s">
        <v>16</v>
      </c>
      <c r="E8" s="124">
        <v>1020</v>
      </c>
      <c r="F8" s="125" t="s">
        <v>862</v>
      </c>
      <c r="G8" s="126" t="e">
        <f t="shared" si="0"/>
        <v>#REF!</v>
      </c>
      <c r="H8" s="127" t="e">
        <f>IF(E8="","",IF(#REF!=E8,"",(E8-#REF!)/#REF!))</f>
        <v>#REF!</v>
      </c>
      <c r="I8" s="120"/>
    </row>
    <row r="9" spans="1:9" ht="24.9" customHeight="1">
      <c r="A9" s="128"/>
      <c r="B9" s="120" t="s">
        <v>871</v>
      </c>
      <c r="C9" s="130" t="s">
        <v>872</v>
      </c>
      <c r="D9" s="122" t="s">
        <v>16</v>
      </c>
      <c r="E9" s="124">
        <v>1020</v>
      </c>
      <c r="F9" s="125" t="s">
        <v>862</v>
      </c>
      <c r="G9" s="126" t="e">
        <f t="shared" si="0"/>
        <v>#REF!</v>
      </c>
      <c r="H9" s="127" t="e">
        <f>IF(E9="","",IF(#REF!=E9,"",(E9-#REF!)/#REF!))</f>
        <v>#REF!</v>
      </c>
      <c r="I9" s="120"/>
    </row>
    <row r="10" spans="1:9" ht="24.9" customHeight="1">
      <c r="A10" s="128"/>
      <c r="B10" s="120" t="s">
        <v>873</v>
      </c>
      <c r="C10" s="130" t="s">
        <v>874</v>
      </c>
      <c r="D10" s="122" t="s">
        <v>23</v>
      </c>
      <c r="E10" s="124">
        <v>1240000</v>
      </c>
      <c r="F10" s="125" t="s">
        <v>862</v>
      </c>
      <c r="G10" s="126" t="e">
        <f t="shared" si="0"/>
        <v>#REF!</v>
      </c>
      <c r="H10" s="127" t="e">
        <f>IF(E10="","",IF(#REF!=E10,"",(E10-#REF!)/#REF!))</f>
        <v>#REF!</v>
      </c>
      <c r="I10" s="120"/>
    </row>
    <row r="11" spans="1:9" ht="24.9" customHeight="1">
      <c r="A11" s="128"/>
      <c r="B11" s="120" t="s">
        <v>34</v>
      </c>
      <c r="C11" s="130" t="s">
        <v>875</v>
      </c>
      <c r="D11" s="122" t="s">
        <v>16</v>
      </c>
      <c r="E11" s="124">
        <v>900</v>
      </c>
      <c r="F11" s="125" t="s">
        <v>876</v>
      </c>
      <c r="G11" s="126" t="e">
        <f t="shared" si="0"/>
        <v>#REF!</v>
      </c>
      <c r="H11" s="127" t="e">
        <f>IF(E11="","",IF(#REF!=E11,"",(E11-#REF!)/#REF!))</f>
        <v>#REF!</v>
      </c>
      <c r="I11" s="120"/>
    </row>
    <row r="12" spans="1:9" ht="24.9" customHeight="1">
      <c r="A12" s="128"/>
      <c r="B12" s="120" t="s">
        <v>36</v>
      </c>
      <c r="C12" s="130" t="s">
        <v>877</v>
      </c>
      <c r="D12" s="122" t="s">
        <v>16</v>
      </c>
      <c r="E12" s="124">
        <v>1110</v>
      </c>
      <c r="F12" s="125" t="s">
        <v>876</v>
      </c>
      <c r="G12" s="126" t="e">
        <f t="shared" si="0"/>
        <v>#REF!</v>
      </c>
      <c r="H12" s="127" t="e">
        <f>IF(E12="","",IF(#REF!=E12,"",(E12-#REF!)/#REF!))</f>
        <v>#REF!</v>
      </c>
      <c r="I12" s="120"/>
    </row>
    <row r="13" spans="1:9" ht="24.9" customHeight="1">
      <c r="A13" s="128"/>
      <c r="B13" s="120" t="s">
        <v>38</v>
      </c>
      <c r="C13" s="130" t="s">
        <v>878</v>
      </c>
      <c r="D13" s="122" t="s">
        <v>16</v>
      </c>
      <c r="E13" s="124">
        <v>1050</v>
      </c>
      <c r="F13" s="125"/>
      <c r="G13" s="126" t="e">
        <f t="shared" si="0"/>
        <v>#REF!</v>
      </c>
      <c r="H13" s="127" t="e">
        <f>IF(E13="","",IF(#REF!=E13,"",(E13-#REF!)/#REF!))</f>
        <v>#REF!</v>
      </c>
      <c r="I13" s="120"/>
    </row>
    <row r="14" spans="1:9" ht="24.9" customHeight="1">
      <c r="A14" s="128"/>
      <c r="B14" s="120" t="s">
        <v>40</v>
      </c>
      <c r="C14" s="130" t="s">
        <v>879</v>
      </c>
      <c r="D14" s="122" t="s">
        <v>208</v>
      </c>
      <c r="E14" s="124">
        <v>6310</v>
      </c>
      <c r="F14" s="125"/>
      <c r="G14" s="126" t="e">
        <f t="shared" si="0"/>
        <v>#REF!</v>
      </c>
      <c r="H14" s="127" t="e">
        <f>IF(E14="","",IF(#REF!=E14,"",(E14-#REF!)/#REF!))</f>
        <v>#REF!</v>
      </c>
      <c r="I14" s="120"/>
    </row>
    <row r="15" spans="1:9" ht="24.9" customHeight="1">
      <c r="A15" s="128"/>
      <c r="B15" s="120" t="s">
        <v>43</v>
      </c>
      <c r="C15" s="130" t="s">
        <v>880</v>
      </c>
      <c r="D15" s="122" t="s">
        <v>208</v>
      </c>
      <c r="E15" s="124">
        <v>4170</v>
      </c>
      <c r="F15" s="125"/>
      <c r="G15" s="126" t="e">
        <f t="shared" si="0"/>
        <v>#REF!</v>
      </c>
      <c r="H15" s="127" t="e">
        <f>IF(E15="","",IF(#REF!=E15,"",(E15-#REF!)/#REF!))</f>
        <v>#REF!</v>
      </c>
      <c r="I15" s="120"/>
    </row>
    <row r="16" spans="1:9" ht="24.9" customHeight="1">
      <c r="A16" s="128"/>
      <c r="B16" s="120" t="s">
        <v>45</v>
      </c>
      <c r="C16" s="130" t="s">
        <v>881</v>
      </c>
      <c r="D16" s="122" t="s">
        <v>23</v>
      </c>
      <c r="E16" s="124">
        <v>2441000</v>
      </c>
      <c r="F16" s="125"/>
      <c r="G16" s="126" t="e">
        <f t="shared" si="0"/>
        <v>#REF!</v>
      </c>
      <c r="H16" s="127" t="e">
        <f>IF(E16="","",IF(#REF!=E16,"",(E16-#REF!)/#REF!))</f>
        <v>#REF!</v>
      </c>
      <c r="I16" s="120"/>
    </row>
    <row r="17" spans="1:9" ht="24.9" customHeight="1">
      <c r="A17" s="128"/>
      <c r="B17" s="120" t="s">
        <v>883</v>
      </c>
      <c r="C17" s="130" t="s">
        <v>884</v>
      </c>
      <c r="D17" s="122" t="s">
        <v>50</v>
      </c>
      <c r="E17" s="124">
        <v>7960</v>
      </c>
      <c r="F17" s="125" t="s">
        <v>876</v>
      </c>
      <c r="G17" s="126" t="e">
        <f t="shared" si="0"/>
        <v>#REF!</v>
      </c>
      <c r="H17" s="127" t="e">
        <f>IF(E17="","",IF(#REF!=E17,"",(E17-#REF!)/#REF!))</f>
        <v>#REF!</v>
      </c>
      <c r="I17" s="120"/>
    </row>
    <row r="18" spans="1:9" ht="24.9" customHeight="1">
      <c r="A18" s="128"/>
      <c r="B18" s="120" t="s">
        <v>51</v>
      </c>
      <c r="C18" s="130" t="s">
        <v>885</v>
      </c>
      <c r="D18" s="122" t="s">
        <v>16</v>
      </c>
      <c r="E18" s="124">
        <v>1390</v>
      </c>
      <c r="F18" s="125"/>
      <c r="G18" s="126" t="e">
        <f t="shared" si="0"/>
        <v>#REF!</v>
      </c>
      <c r="H18" s="127" t="e">
        <f>IF(E18="","",IF(#REF!=E18,"",(E18-#REF!)/#REF!))</f>
        <v>#REF!</v>
      </c>
      <c r="I18" s="120"/>
    </row>
    <row r="19" spans="1:9" ht="24.9" customHeight="1">
      <c r="A19" s="128"/>
      <c r="B19" s="120" t="s">
        <v>53</v>
      </c>
      <c r="C19" s="130" t="s">
        <v>886</v>
      </c>
      <c r="D19" s="122" t="s">
        <v>16</v>
      </c>
      <c r="E19" s="124">
        <v>1460</v>
      </c>
      <c r="F19" s="125"/>
      <c r="G19" s="126" t="e">
        <f t="shared" si="0"/>
        <v>#REF!</v>
      </c>
      <c r="H19" s="127" t="e">
        <f>IF(E19="","",IF(#REF!=E19,"",(E19-#REF!)/#REF!))</f>
        <v>#REF!</v>
      </c>
      <c r="I19" s="120"/>
    </row>
    <row r="20" spans="1:9" ht="24.9" customHeight="1">
      <c r="A20" s="128"/>
      <c r="B20" s="120" t="s">
        <v>55</v>
      </c>
      <c r="C20" s="130" t="s">
        <v>887</v>
      </c>
      <c r="D20" s="122" t="s">
        <v>16</v>
      </c>
      <c r="E20" s="124">
        <v>1710</v>
      </c>
      <c r="F20" s="125"/>
      <c r="G20" s="126" t="e">
        <f t="shared" si="0"/>
        <v>#REF!</v>
      </c>
      <c r="H20" s="127" t="e">
        <f>IF(E20="","",IF(#REF!=E20,"",(E20-#REF!)/#REF!))</f>
        <v>#REF!</v>
      </c>
      <c r="I20" s="120"/>
    </row>
    <row r="21" spans="1:9" ht="24.9" customHeight="1">
      <c r="A21" s="128"/>
      <c r="B21" s="120" t="s">
        <v>57</v>
      </c>
      <c r="C21" s="130" t="s">
        <v>888</v>
      </c>
      <c r="D21" s="122" t="s">
        <v>16</v>
      </c>
      <c r="E21" s="124">
        <v>2760</v>
      </c>
      <c r="F21" s="125"/>
      <c r="G21" s="126" t="e">
        <f t="shared" si="0"/>
        <v>#REF!</v>
      </c>
      <c r="H21" s="127" t="e">
        <f>IF(E21="","",IF(#REF!=E21,"",(E21-#REF!)/#REF!))</f>
        <v>#REF!</v>
      </c>
      <c r="I21" s="120"/>
    </row>
    <row r="22" spans="1:9" ht="24.9" customHeight="1">
      <c r="A22" s="128"/>
      <c r="B22" s="120" t="s">
        <v>59</v>
      </c>
      <c r="C22" s="130" t="s">
        <v>889</v>
      </c>
      <c r="D22" s="122" t="s">
        <v>16</v>
      </c>
      <c r="E22" s="124">
        <v>2010</v>
      </c>
      <c r="F22" s="125"/>
      <c r="G22" s="126" t="e">
        <f t="shared" si="0"/>
        <v>#REF!</v>
      </c>
      <c r="H22" s="127" t="e">
        <f>IF(E22="","",IF(#REF!=E22,"",(E22-#REF!)/#REF!))</f>
        <v>#REF!</v>
      </c>
      <c r="I22" s="120"/>
    </row>
    <row r="23" spans="1:9" ht="24.9" customHeight="1">
      <c r="A23" s="128"/>
      <c r="B23" s="120" t="s">
        <v>61</v>
      </c>
      <c r="C23" s="130" t="s">
        <v>890</v>
      </c>
      <c r="D23" s="122" t="s">
        <v>50</v>
      </c>
      <c r="E23" s="124">
        <v>1350</v>
      </c>
      <c r="F23" s="125"/>
      <c r="G23" s="126" t="e">
        <f t="shared" si="0"/>
        <v>#REF!</v>
      </c>
      <c r="H23" s="127" t="e">
        <f>IF(E23="","",IF(#REF!=E23,"",(E23-#REF!)/#REF!))</f>
        <v>#REF!</v>
      </c>
      <c r="I23" s="120"/>
    </row>
    <row r="24" spans="1:9" ht="24.9" customHeight="1">
      <c r="A24" s="128"/>
      <c r="B24" s="120" t="s">
        <v>63</v>
      </c>
      <c r="C24" s="130" t="s">
        <v>891</v>
      </c>
      <c r="D24" s="122" t="s">
        <v>65</v>
      </c>
      <c r="E24" s="124">
        <v>40460</v>
      </c>
      <c r="F24" s="125"/>
      <c r="G24" s="126" t="e">
        <f t="shared" si="0"/>
        <v>#REF!</v>
      </c>
      <c r="H24" s="127" t="e">
        <f>IF(E24="","",IF(#REF!=E24,"",(E24-#REF!)/#REF!))</f>
        <v>#REF!</v>
      </c>
      <c r="I24" s="120"/>
    </row>
    <row r="25" spans="1:9" ht="24.9" customHeight="1">
      <c r="A25" s="131"/>
      <c r="B25" s="120" t="s">
        <v>66</v>
      </c>
      <c r="C25" s="130" t="s">
        <v>892</v>
      </c>
      <c r="D25" s="122" t="s">
        <v>68</v>
      </c>
      <c r="E25" s="124">
        <v>24</v>
      </c>
      <c r="F25" s="125"/>
      <c r="G25" s="126" t="e">
        <f t="shared" si="0"/>
        <v>#REF!</v>
      </c>
      <c r="H25" s="127" t="e">
        <f>IF(E25="","",IF(#REF!=E25,"",(E25-#REF!)/#REF!))</f>
        <v>#REF!</v>
      </c>
      <c r="I25" s="120"/>
    </row>
    <row r="26" spans="1:9" ht="24.9" customHeight="1">
      <c r="A26" s="118" t="s">
        <v>893</v>
      </c>
      <c r="B26" s="120" t="s">
        <v>894</v>
      </c>
      <c r="C26" s="130" t="s">
        <v>895</v>
      </c>
      <c r="D26" s="122" t="s">
        <v>23</v>
      </c>
      <c r="E26" s="124">
        <v>3500000</v>
      </c>
      <c r="F26" s="125" t="s">
        <v>876</v>
      </c>
      <c r="G26" s="126" t="e">
        <f t="shared" si="0"/>
        <v>#REF!</v>
      </c>
      <c r="H26" s="127" t="e">
        <f>IF(E26="","",IF(#REF!=E26,"",(E26-#REF!)/#REF!))</f>
        <v>#REF!</v>
      </c>
      <c r="I26" s="120"/>
    </row>
    <row r="27" spans="1:9" ht="24.9" customHeight="1">
      <c r="A27" s="128"/>
      <c r="B27" s="120" t="s">
        <v>896</v>
      </c>
      <c r="C27" s="130" t="s">
        <v>897</v>
      </c>
      <c r="D27" s="122" t="s">
        <v>16</v>
      </c>
      <c r="E27" s="124">
        <v>9550</v>
      </c>
      <c r="F27" s="125"/>
      <c r="G27" s="126" t="e">
        <f t="shared" si="0"/>
        <v>#REF!</v>
      </c>
      <c r="H27" s="127" t="e">
        <f>IF(E27="","",IF(#REF!=E27,"",(E27-#REF!)/#REF!))</f>
        <v>#REF!</v>
      </c>
      <c r="I27" s="120"/>
    </row>
    <row r="28" spans="1:9" ht="24.9" customHeight="1">
      <c r="A28" s="128"/>
      <c r="B28" s="120" t="s">
        <v>74</v>
      </c>
      <c r="C28" s="130" t="s">
        <v>898</v>
      </c>
      <c r="D28" s="122" t="s">
        <v>50</v>
      </c>
      <c r="E28" s="124">
        <v>3000</v>
      </c>
      <c r="F28" s="125"/>
      <c r="G28" s="126" t="e">
        <f t="shared" si="0"/>
        <v>#REF!</v>
      </c>
      <c r="H28" s="127" t="e">
        <f>IF(E28="","",IF(#REF!=E28,"",(E28-#REF!)/#REF!))</f>
        <v>#REF!</v>
      </c>
      <c r="I28" s="120"/>
    </row>
    <row r="29" spans="1:9" ht="24.9" customHeight="1">
      <c r="A29" s="128"/>
      <c r="B29" s="120" t="s">
        <v>899</v>
      </c>
      <c r="C29" s="130" t="s">
        <v>77</v>
      </c>
      <c r="D29" s="122" t="s">
        <v>16</v>
      </c>
      <c r="E29" s="124">
        <v>3750</v>
      </c>
      <c r="F29" s="125"/>
      <c r="G29" s="126" t="e">
        <f t="shared" si="0"/>
        <v>#REF!</v>
      </c>
      <c r="H29" s="127" t="e">
        <f>IF(E29="","",IF(#REF!=E29,"",(E29-#REF!)/#REF!))</f>
        <v>#REF!</v>
      </c>
      <c r="I29" s="120"/>
    </row>
    <row r="30" spans="1:9" ht="24.9" customHeight="1">
      <c r="A30" s="131"/>
      <c r="B30" s="120" t="s">
        <v>78</v>
      </c>
      <c r="C30" s="130" t="s">
        <v>900</v>
      </c>
      <c r="D30" s="122" t="s">
        <v>16</v>
      </c>
      <c r="E30" s="124">
        <v>1960</v>
      </c>
      <c r="F30" s="125"/>
      <c r="G30" s="126" t="e">
        <f t="shared" si="0"/>
        <v>#REF!</v>
      </c>
      <c r="H30" s="127" t="e">
        <f>IF(E30="","",IF(#REF!=E30,"",(E30-#REF!)/#REF!))</f>
        <v>#REF!</v>
      </c>
      <c r="I30" s="120"/>
    </row>
    <row r="31" spans="1:9" ht="24.9" customHeight="1">
      <c r="A31" s="118" t="s">
        <v>901</v>
      </c>
      <c r="B31" s="120" t="s">
        <v>902</v>
      </c>
      <c r="C31" s="130" t="s">
        <v>903</v>
      </c>
      <c r="D31" s="122" t="s">
        <v>16</v>
      </c>
      <c r="E31" s="124">
        <v>14910</v>
      </c>
      <c r="F31" s="125"/>
      <c r="G31" s="126" t="e">
        <f t="shared" si="0"/>
        <v>#REF!</v>
      </c>
      <c r="H31" s="127" t="e">
        <f>IF(E31="","",IF(#REF!=E31,"",(E31-#REF!)/#REF!))</f>
        <v>#REF!</v>
      </c>
      <c r="I31" s="120"/>
    </row>
    <row r="32" spans="1:9" ht="24.9" customHeight="1">
      <c r="A32" s="128"/>
      <c r="B32" s="120" t="s">
        <v>904</v>
      </c>
      <c r="C32" s="130" t="s">
        <v>905</v>
      </c>
      <c r="D32" s="122" t="s">
        <v>16</v>
      </c>
      <c r="E32" s="124">
        <v>16390</v>
      </c>
      <c r="F32" s="125"/>
      <c r="G32" s="126" t="e">
        <f t="shared" si="0"/>
        <v>#REF!</v>
      </c>
      <c r="H32" s="127" t="e">
        <f>IF(E32="","",IF(#REF!=E32,"",(E32-#REF!)/#REF!))</f>
        <v>#REF!</v>
      </c>
      <c r="I32" s="120"/>
    </row>
    <row r="33" spans="1:9" ht="24.9" customHeight="1">
      <c r="A33" s="128"/>
      <c r="B33" s="120" t="s">
        <v>85</v>
      </c>
      <c r="C33" s="130" t="s">
        <v>906</v>
      </c>
      <c r="D33" s="122" t="s">
        <v>16</v>
      </c>
      <c r="E33" s="124">
        <v>15700</v>
      </c>
      <c r="F33" s="125" t="s">
        <v>876</v>
      </c>
      <c r="G33" s="126" t="e">
        <f t="shared" si="0"/>
        <v>#REF!</v>
      </c>
      <c r="H33" s="127" t="e">
        <f>IF(E33="","",IF(#REF!=E33,"",(E33-#REF!)/#REF!))</f>
        <v>#REF!</v>
      </c>
      <c r="I33" s="120"/>
    </row>
    <row r="34" spans="1:9" ht="24.9" customHeight="1">
      <c r="A34" s="128"/>
      <c r="B34" s="120" t="s">
        <v>907</v>
      </c>
      <c r="C34" s="130" t="s">
        <v>908</v>
      </c>
      <c r="D34" s="122" t="s">
        <v>16</v>
      </c>
      <c r="E34" s="124">
        <v>11590</v>
      </c>
      <c r="F34" s="125"/>
      <c r="G34" s="126" t="e">
        <f t="shared" si="0"/>
        <v>#REF!</v>
      </c>
      <c r="H34" s="127" t="e">
        <f>IF(E34="","",IF(#REF!=E34,"",(E34-#REF!)/#REF!))</f>
        <v>#REF!</v>
      </c>
      <c r="I34" s="120"/>
    </row>
    <row r="35" spans="1:9" ht="24.9" customHeight="1">
      <c r="A35" s="128"/>
      <c r="B35" s="120" t="s">
        <v>909</v>
      </c>
      <c r="C35" s="130" t="s">
        <v>910</v>
      </c>
      <c r="D35" s="122" t="s">
        <v>95</v>
      </c>
      <c r="E35" s="124">
        <v>12460000</v>
      </c>
      <c r="F35" s="125"/>
      <c r="G35" s="126" t="e">
        <f t="shared" si="0"/>
        <v>#REF!</v>
      </c>
      <c r="H35" s="127" t="e">
        <f>IF(E35="","",IF(#REF!=E35,"",(E35-#REF!)/#REF!))</f>
        <v>#REF!</v>
      </c>
      <c r="I35" s="120"/>
    </row>
    <row r="36" spans="1:9" ht="24.9" customHeight="1">
      <c r="A36" s="128"/>
      <c r="B36" s="120" t="s">
        <v>911</v>
      </c>
      <c r="C36" s="130" t="s">
        <v>912</v>
      </c>
      <c r="D36" s="122" t="s">
        <v>95</v>
      </c>
      <c r="E36" s="124">
        <v>3826000</v>
      </c>
      <c r="F36" s="125" t="s">
        <v>913</v>
      </c>
      <c r="G36" s="126" t="e">
        <f t="shared" si="0"/>
        <v>#REF!</v>
      </c>
      <c r="H36" s="127" t="e">
        <f>IF(E36="","",IF(#REF!=E36,"",(E36-#REF!)/#REF!))</f>
        <v>#REF!</v>
      </c>
      <c r="I36" s="120"/>
    </row>
    <row r="37" spans="1:9" ht="24.9" customHeight="1">
      <c r="A37" s="128"/>
      <c r="B37" s="120" t="s">
        <v>914</v>
      </c>
      <c r="C37" s="130" t="s">
        <v>915</v>
      </c>
      <c r="D37" s="122" t="s">
        <v>16</v>
      </c>
      <c r="E37" s="124">
        <v>25500</v>
      </c>
      <c r="F37" s="125" t="s">
        <v>913</v>
      </c>
      <c r="G37" s="126" t="e">
        <f t="shared" si="0"/>
        <v>#REF!</v>
      </c>
      <c r="H37" s="127" t="e">
        <f>IF(E37="","",IF(#REF!=E37,"",(E37-#REF!)/#REF!))</f>
        <v>#REF!</v>
      </c>
      <c r="I37" s="120"/>
    </row>
    <row r="38" spans="1:9" ht="24.9" customHeight="1">
      <c r="A38" s="128"/>
      <c r="B38" s="120" t="s">
        <v>98</v>
      </c>
      <c r="C38" s="130" t="s">
        <v>916</v>
      </c>
      <c r="D38" s="122" t="s">
        <v>16</v>
      </c>
      <c r="E38" s="124">
        <v>4500</v>
      </c>
      <c r="F38" s="125"/>
      <c r="G38" s="126" t="e">
        <f t="shared" si="0"/>
        <v>#REF!</v>
      </c>
      <c r="H38" s="127" t="e">
        <f>IF(E38="","",IF(#REF!=E38,"",(E38-#REF!)/#REF!))</f>
        <v>#REF!</v>
      </c>
      <c r="I38" s="120"/>
    </row>
    <row r="39" spans="1:9" ht="24.9" customHeight="1">
      <c r="A39" s="128"/>
      <c r="B39" s="120" t="s">
        <v>917</v>
      </c>
      <c r="C39" s="130" t="s">
        <v>918</v>
      </c>
      <c r="D39" s="122" t="s">
        <v>95</v>
      </c>
      <c r="E39" s="124">
        <v>4067000</v>
      </c>
      <c r="F39" s="125" t="s">
        <v>737</v>
      </c>
      <c r="G39" s="126" t="e">
        <f t="shared" si="0"/>
        <v>#REF!</v>
      </c>
      <c r="H39" s="127" t="e">
        <f>IF(E39="","",IF(#REF!=E39,"",(E39-#REF!)/#REF!))</f>
        <v>#REF!</v>
      </c>
      <c r="I39" s="120"/>
    </row>
    <row r="40" spans="1:9" ht="24.9" customHeight="1">
      <c r="A40" s="128"/>
      <c r="B40" s="120" t="s">
        <v>919</v>
      </c>
      <c r="C40" s="130" t="s">
        <v>920</v>
      </c>
      <c r="D40" s="122" t="s">
        <v>95</v>
      </c>
      <c r="E40" s="124">
        <v>3392000</v>
      </c>
      <c r="F40" s="125" t="s">
        <v>913</v>
      </c>
      <c r="G40" s="126" t="e">
        <f t="shared" si="0"/>
        <v>#REF!</v>
      </c>
      <c r="H40" s="127" t="e">
        <f>IF(E40="","",IF(#REF!=E40,"",(E40-#REF!)/#REF!))</f>
        <v>#REF!</v>
      </c>
      <c r="I40" s="120"/>
    </row>
    <row r="41" spans="1:9" ht="24.9" customHeight="1">
      <c r="A41" s="128"/>
      <c r="B41" s="120" t="s">
        <v>921</v>
      </c>
      <c r="C41" s="130" t="s">
        <v>920</v>
      </c>
      <c r="D41" s="122" t="s">
        <v>16</v>
      </c>
      <c r="E41" s="124">
        <v>34000</v>
      </c>
      <c r="F41" s="125" t="s">
        <v>913</v>
      </c>
      <c r="G41" s="126" t="e">
        <f t="shared" si="0"/>
        <v>#REF!</v>
      </c>
      <c r="H41" s="127" t="e">
        <f>IF(E41="","",IF(#REF!=E41,"",(E41-#REF!)/#REF!))</f>
        <v>#REF!</v>
      </c>
      <c r="I41" s="120"/>
    </row>
    <row r="42" spans="1:9" ht="24.9" customHeight="1">
      <c r="A42" s="128"/>
      <c r="B42" s="120" t="s">
        <v>922</v>
      </c>
      <c r="C42" s="130" t="s">
        <v>923</v>
      </c>
      <c r="D42" s="122" t="s">
        <v>16</v>
      </c>
      <c r="E42" s="124">
        <v>2850</v>
      </c>
      <c r="F42" s="125" t="s">
        <v>913</v>
      </c>
      <c r="G42" s="126" t="e">
        <f t="shared" si="0"/>
        <v>#REF!</v>
      </c>
      <c r="H42" s="127" t="e">
        <f>IF(E42="","",IF(#REF!=E42,"",(E42-#REF!)/#REF!))</f>
        <v>#REF!</v>
      </c>
      <c r="I42" s="120"/>
    </row>
    <row r="43" spans="1:9" ht="24.9" customHeight="1">
      <c r="A43" s="128"/>
      <c r="B43" s="120" t="s">
        <v>107</v>
      </c>
      <c r="C43" s="130" t="s">
        <v>924</v>
      </c>
      <c r="D43" s="122" t="s">
        <v>208</v>
      </c>
      <c r="E43" s="124">
        <v>80850</v>
      </c>
      <c r="F43" s="125"/>
      <c r="G43" s="126" t="e">
        <f t="shared" si="0"/>
        <v>#REF!</v>
      </c>
      <c r="H43" s="127" t="e">
        <f>IF(E43="","",IF(#REF!=E43,"",(E43-#REF!)/#REF!))</f>
        <v>#REF!</v>
      </c>
      <c r="I43" s="120"/>
    </row>
    <row r="44" spans="1:9" ht="24.9" customHeight="1">
      <c r="A44" s="128"/>
      <c r="B44" s="120" t="s">
        <v>925</v>
      </c>
      <c r="C44" s="130" t="s">
        <v>926</v>
      </c>
      <c r="D44" s="122" t="s">
        <v>16</v>
      </c>
      <c r="E44" s="124">
        <v>34000</v>
      </c>
      <c r="F44" s="125"/>
      <c r="G44" s="126" t="e">
        <f t="shared" si="0"/>
        <v>#REF!</v>
      </c>
      <c r="H44" s="127" t="e">
        <f>IF(E44="","",IF(#REF!=E44,"",(E44-#REF!)/#REF!))</f>
        <v>#REF!</v>
      </c>
      <c r="I44" s="120"/>
    </row>
    <row r="45" spans="1:9" ht="24.9" customHeight="1">
      <c r="A45" s="128"/>
      <c r="B45" s="120" t="s">
        <v>927</v>
      </c>
      <c r="C45" s="130" t="s">
        <v>928</v>
      </c>
      <c r="D45" s="122" t="s">
        <v>16</v>
      </c>
      <c r="E45" s="124">
        <v>5190</v>
      </c>
      <c r="F45" s="125" t="s">
        <v>876</v>
      </c>
      <c r="G45" s="126" t="e">
        <f t="shared" si="0"/>
        <v>#REF!</v>
      </c>
      <c r="H45" s="127" t="e">
        <f>IF(E45="","",IF(#REF!=E45,"",(E45-#REF!)/#REF!))</f>
        <v>#REF!</v>
      </c>
      <c r="I45" s="120"/>
    </row>
    <row r="46" spans="1:9" ht="24.9" customHeight="1">
      <c r="A46" s="131"/>
      <c r="B46" s="120" t="s">
        <v>115</v>
      </c>
      <c r="C46" s="130" t="s">
        <v>929</v>
      </c>
      <c r="D46" s="122" t="s">
        <v>930</v>
      </c>
      <c r="E46" s="124">
        <v>3630</v>
      </c>
      <c r="F46" s="125" t="s">
        <v>876</v>
      </c>
      <c r="G46" s="126" t="e">
        <f t="shared" si="0"/>
        <v>#REF!</v>
      </c>
      <c r="H46" s="127" t="e">
        <f>IF(E46="","",IF(#REF!=E46,"",(E46-#REF!)/#REF!))</f>
        <v>#REF!</v>
      </c>
      <c r="I46" s="120"/>
    </row>
    <row r="47" spans="1:9" ht="24.9" customHeight="1">
      <c r="A47" s="118" t="s">
        <v>931</v>
      </c>
      <c r="B47" s="120" t="s">
        <v>119</v>
      </c>
      <c r="C47" s="130" t="s">
        <v>932</v>
      </c>
      <c r="D47" s="122" t="s">
        <v>124</v>
      </c>
      <c r="E47" s="124">
        <v>38000</v>
      </c>
      <c r="F47" s="125"/>
      <c r="G47" s="126" t="e">
        <f t="shared" si="0"/>
        <v>#REF!</v>
      </c>
      <c r="H47" s="127" t="e">
        <f>IF(E47="","",IF(#REF!=E47,"",(E47-#REF!)/#REF!))</f>
        <v>#REF!</v>
      </c>
      <c r="I47" s="120"/>
    </row>
    <row r="48" spans="1:9" ht="24.9" customHeight="1">
      <c r="A48" s="128"/>
      <c r="B48" s="120" t="s">
        <v>122</v>
      </c>
      <c r="C48" s="130" t="s">
        <v>933</v>
      </c>
      <c r="D48" s="122" t="s">
        <v>124</v>
      </c>
      <c r="E48" s="124">
        <v>30000</v>
      </c>
      <c r="F48" s="125"/>
      <c r="G48" s="126" t="e">
        <f t="shared" si="0"/>
        <v>#REF!</v>
      </c>
      <c r="H48" s="127" t="e">
        <f>IF(E48="","",IF(#REF!=E48,"",(E48-#REF!)/#REF!))</f>
        <v>#REF!</v>
      </c>
      <c r="I48" s="120"/>
    </row>
    <row r="49" spans="1:9" ht="24.9" customHeight="1">
      <c r="A49" s="128"/>
      <c r="B49" s="120" t="s">
        <v>125</v>
      </c>
      <c r="C49" s="130" t="s">
        <v>934</v>
      </c>
      <c r="D49" s="122" t="s">
        <v>124</v>
      </c>
      <c r="E49" s="124">
        <v>30000</v>
      </c>
      <c r="F49" s="125"/>
      <c r="G49" s="126" t="e">
        <f t="shared" si="0"/>
        <v>#REF!</v>
      </c>
      <c r="H49" s="127" t="e">
        <f>IF(E49="","",IF(#REF!=E49,"",(E49-#REF!)/#REF!))</f>
        <v>#REF!</v>
      </c>
      <c r="I49" s="120"/>
    </row>
    <row r="50" spans="1:9" ht="24.9" customHeight="1">
      <c r="A50" s="128"/>
      <c r="B50" s="120" t="s">
        <v>127</v>
      </c>
      <c r="C50" s="130" t="s">
        <v>936</v>
      </c>
      <c r="D50" s="122" t="s">
        <v>130</v>
      </c>
      <c r="E50" s="124">
        <v>7400</v>
      </c>
      <c r="F50" s="125"/>
      <c r="G50" s="126" t="e">
        <f t="shared" si="0"/>
        <v>#REF!</v>
      </c>
      <c r="H50" s="127" t="e">
        <f>IF(E50="","",IF(#REF!=E50,"",(E50-#REF!)/#REF!))</f>
        <v>#REF!</v>
      </c>
      <c r="I50" s="120"/>
    </row>
    <row r="51" spans="1:9" ht="24.9" customHeight="1">
      <c r="A51" s="128"/>
      <c r="B51" s="120" t="s">
        <v>131</v>
      </c>
      <c r="C51" s="130" t="s">
        <v>937</v>
      </c>
      <c r="D51" s="122" t="s">
        <v>130</v>
      </c>
      <c r="E51" s="124">
        <v>16000</v>
      </c>
      <c r="F51" s="125"/>
      <c r="G51" s="126" t="e">
        <f t="shared" si="0"/>
        <v>#REF!</v>
      </c>
      <c r="H51" s="127" t="e">
        <f>IF(E51="","",IF(#REF!=E51,"",(E51-#REF!)/#REF!))</f>
        <v>#REF!</v>
      </c>
      <c r="I51" s="120"/>
    </row>
    <row r="52" spans="1:9" ht="24.9" customHeight="1">
      <c r="A52" s="128"/>
      <c r="B52" s="120" t="s">
        <v>133</v>
      </c>
      <c r="C52" s="130" t="s">
        <v>938</v>
      </c>
      <c r="D52" s="122" t="s">
        <v>130</v>
      </c>
      <c r="E52" s="124">
        <v>7500</v>
      </c>
      <c r="F52" s="125"/>
      <c r="G52" s="126" t="e">
        <f t="shared" si="0"/>
        <v>#REF!</v>
      </c>
      <c r="H52" s="127" t="e">
        <f>IF(E52="","",IF(#REF!=E52,"",(E52-#REF!)/#REF!))</f>
        <v>#REF!</v>
      </c>
      <c r="I52" s="120"/>
    </row>
    <row r="53" spans="1:9" ht="24.9" customHeight="1">
      <c r="A53" s="128"/>
      <c r="B53" s="120" t="s">
        <v>135</v>
      </c>
      <c r="C53" s="130" t="s">
        <v>939</v>
      </c>
      <c r="D53" s="122" t="s">
        <v>124</v>
      </c>
      <c r="E53" s="124">
        <v>91086</v>
      </c>
      <c r="F53" s="125"/>
      <c r="G53" s="126" t="e">
        <f t="shared" si="0"/>
        <v>#REF!</v>
      </c>
      <c r="H53" s="127" t="e">
        <f>IF(E53="","",IF(#REF!=E53,"",(E53-#REF!)/#REF!))</f>
        <v>#REF!</v>
      </c>
      <c r="I53" s="120"/>
    </row>
    <row r="54" spans="1:9" ht="24.9" customHeight="1">
      <c r="A54" s="128"/>
      <c r="B54" s="120" t="s">
        <v>137</v>
      </c>
      <c r="C54" s="130" t="s">
        <v>940</v>
      </c>
      <c r="D54" s="122" t="s">
        <v>139</v>
      </c>
      <c r="E54" s="124">
        <v>2700</v>
      </c>
      <c r="F54" s="125"/>
      <c r="G54" s="126" t="e">
        <f t="shared" si="0"/>
        <v>#REF!</v>
      </c>
      <c r="H54" s="127" t="e">
        <f>IF(E54="","",IF(#REF!=E54,"",(E54-#REF!)/#REF!))</f>
        <v>#REF!</v>
      </c>
      <c r="I54" s="120"/>
    </row>
    <row r="55" spans="1:9" ht="24.9" customHeight="1">
      <c r="A55" s="128"/>
      <c r="B55" s="120" t="s">
        <v>140</v>
      </c>
      <c r="C55" s="130" t="s">
        <v>940</v>
      </c>
      <c r="D55" s="122" t="s">
        <v>139</v>
      </c>
      <c r="E55" s="124">
        <v>2400</v>
      </c>
      <c r="F55" s="125"/>
      <c r="G55" s="126" t="e">
        <f t="shared" si="0"/>
        <v>#REF!</v>
      </c>
      <c r="H55" s="127" t="e">
        <f>IF(E55="","",IF(#REF!=E55,"",(E55-#REF!)/#REF!))</f>
        <v>#REF!</v>
      </c>
      <c r="I55" s="120"/>
    </row>
    <row r="56" spans="1:9" ht="24.9" customHeight="1">
      <c r="A56" s="128"/>
      <c r="B56" s="120" t="s">
        <v>141</v>
      </c>
      <c r="C56" s="130" t="s">
        <v>941</v>
      </c>
      <c r="D56" s="122" t="s">
        <v>139</v>
      </c>
      <c r="E56" s="124">
        <v>6500</v>
      </c>
      <c r="F56" s="125"/>
      <c r="G56" s="126" t="e">
        <f t="shared" si="0"/>
        <v>#REF!</v>
      </c>
      <c r="H56" s="127" t="e">
        <f>IF(E56="","",IF(#REF!=E56,"",(E56-#REF!)/#REF!))</f>
        <v>#REF!</v>
      </c>
      <c r="I56" s="120"/>
    </row>
    <row r="57" spans="1:9" ht="24.9" customHeight="1">
      <c r="A57" s="128"/>
      <c r="B57" s="120" t="s">
        <v>143</v>
      </c>
      <c r="C57" s="130" t="s">
        <v>942</v>
      </c>
      <c r="D57" s="122" t="s">
        <v>139</v>
      </c>
      <c r="E57" s="124">
        <v>3000</v>
      </c>
      <c r="F57" s="125"/>
      <c r="G57" s="126" t="e">
        <f t="shared" si="0"/>
        <v>#REF!</v>
      </c>
      <c r="H57" s="127" t="e">
        <f>IF(E57="","",IF(#REF!=E57,"",(E57-#REF!)/#REF!))</f>
        <v>#REF!</v>
      </c>
      <c r="I57" s="120"/>
    </row>
    <row r="58" spans="1:9" ht="24.9" customHeight="1">
      <c r="A58" s="128"/>
      <c r="B58" s="120" t="s">
        <v>145</v>
      </c>
      <c r="C58" s="130" t="s">
        <v>942</v>
      </c>
      <c r="D58" s="122" t="s">
        <v>139</v>
      </c>
      <c r="E58" s="124">
        <v>2700</v>
      </c>
      <c r="F58" s="125"/>
      <c r="G58" s="126" t="e">
        <f t="shared" si="0"/>
        <v>#REF!</v>
      </c>
      <c r="H58" s="127" t="e">
        <f>IF(E58="","",IF(#REF!=E58,"",(E58-#REF!)/#REF!))</f>
        <v>#REF!</v>
      </c>
      <c r="I58" s="120"/>
    </row>
    <row r="59" spans="1:9" ht="24.9" customHeight="1">
      <c r="A59" s="131"/>
      <c r="B59" s="120" t="s">
        <v>146</v>
      </c>
      <c r="C59" s="130" t="s">
        <v>943</v>
      </c>
      <c r="D59" s="122" t="s">
        <v>139</v>
      </c>
      <c r="E59" s="124">
        <v>7000</v>
      </c>
      <c r="F59" s="125"/>
      <c r="G59" s="126" t="e">
        <f t="shared" si="0"/>
        <v>#REF!</v>
      </c>
      <c r="H59" s="127" t="e">
        <f>IF(E59="","",IF(#REF!=E59,"",(E59-#REF!)/#REF!))</f>
        <v>#REF!</v>
      </c>
      <c r="I59" s="120"/>
    </row>
    <row r="60" spans="1:9" ht="24.9" customHeight="1">
      <c r="A60" s="118" t="s">
        <v>944</v>
      </c>
      <c r="B60" s="120" t="s">
        <v>945</v>
      </c>
      <c r="C60" s="130" t="s">
        <v>946</v>
      </c>
      <c r="D60" s="122" t="s">
        <v>50</v>
      </c>
      <c r="E60" s="124">
        <v>2230</v>
      </c>
      <c r="F60" s="125"/>
      <c r="G60" s="126" t="e">
        <f t="shared" si="0"/>
        <v>#REF!</v>
      </c>
      <c r="H60" s="127" t="e">
        <f>IF(E60="","",IF(#REF!=E60,"",(E60-#REF!)/#REF!))</f>
        <v>#REF!</v>
      </c>
      <c r="I60" s="120"/>
    </row>
    <row r="61" spans="1:9" ht="24.9" customHeight="1">
      <c r="A61" s="128"/>
      <c r="B61" s="120" t="s">
        <v>947</v>
      </c>
      <c r="C61" s="130" t="s">
        <v>948</v>
      </c>
      <c r="D61" s="122" t="s">
        <v>50</v>
      </c>
      <c r="E61" s="124">
        <v>2970</v>
      </c>
      <c r="F61" s="125"/>
      <c r="G61" s="126" t="e">
        <f t="shared" si="0"/>
        <v>#REF!</v>
      </c>
      <c r="H61" s="127" t="e">
        <f>IF(E61="","",IF(#REF!=E61,"",(E61-#REF!)/#REF!))</f>
        <v>#REF!</v>
      </c>
      <c r="I61" s="120"/>
    </row>
    <row r="62" spans="1:9" ht="24.9" customHeight="1">
      <c r="A62" s="128"/>
      <c r="B62" s="120" t="s">
        <v>949</v>
      </c>
      <c r="C62" s="130" t="s">
        <v>950</v>
      </c>
      <c r="D62" s="122" t="s">
        <v>50</v>
      </c>
      <c r="E62" s="124">
        <v>6490</v>
      </c>
      <c r="F62" s="125"/>
      <c r="G62" s="126" t="e">
        <f t="shared" si="0"/>
        <v>#REF!</v>
      </c>
      <c r="H62" s="127" t="e">
        <f>IF(E62="","",IF(#REF!=E62,"",(E62-#REF!)/#REF!))</f>
        <v>#REF!</v>
      </c>
      <c r="I62" s="120"/>
    </row>
    <row r="63" spans="1:9" ht="24.9" customHeight="1">
      <c r="A63" s="128"/>
      <c r="B63" s="120" t="s">
        <v>951</v>
      </c>
      <c r="C63" s="130" t="s">
        <v>250</v>
      </c>
      <c r="D63" s="122" t="s">
        <v>50</v>
      </c>
      <c r="E63" s="124">
        <v>960</v>
      </c>
      <c r="F63" s="125"/>
      <c r="G63" s="126" t="e">
        <f t="shared" si="0"/>
        <v>#REF!</v>
      </c>
      <c r="H63" s="127" t="e">
        <f>IF(E63="","",IF(#REF!=E63,"",(E63-#REF!)/#REF!))</f>
        <v>#REF!</v>
      </c>
      <c r="I63" s="120"/>
    </row>
    <row r="64" spans="1:9" ht="24.9" customHeight="1">
      <c r="A64" s="128"/>
      <c r="B64" s="120" t="s">
        <v>952</v>
      </c>
      <c r="C64" s="130" t="s">
        <v>953</v>
      </c>
      <c r="D64" s="122" t="s">
        <v>930</v>
      </c>
      <c r="E64" s="124">
        <v>4040</v>
      </c>
      <c r="F64" s="125"/>
      <c r="G64" s="126" t="e">
        <f t="shared" si="0"/>
        <v>#REF!</v>
      </c>
      <c r="H64" s="127" t="e">
        <f>IF(E64="","",IF(#REF!=E64,"",(E64-#REF!)/#REF!))</f>
        <v>#REF!</v>
      </c>
      <c r="I64" s="120"/>
    </row>
    <row r="65" spans="1:9" ht="24.9" customHeight="1">
      <c r="A65" s="128"/>
      <c r="B65" s="120" t="s">
        <v>954</v>
      </c>
      <c r="C65" s="130" t="s">
        <v>955</v>
      </c>
      <c r="D65" s="122" t="s">
        <v>50</v>
      </c>
      <c r="E65" s="124">
        <v>6560</v>
      </c>
      <c r="F65" s="125"/>
      <c r="G65" s="126" t="e">
        <f t="shared" si="0"/>
        <v>#REF!</v>
      </c>
      <c r="H65" s="127" t="e">
        <f>IF(E65="","",IF(#REF!=E65,"",(E65-#REF!)/#REF!))</f>
        <v>#REF!</v>
      </c>
      <c r="I65" s="120"/>
    </row>
    <row r="66" spans="1:9" ht="24.9" customHeight="1">
      <c r="A66" s="128"/>
      <c r="B66" s="120" t="s">
        <v>956</v>
      </c>
      <c r="C66" s="130" t="s">
        <v>957</v>
      </c>
      <c r="D66" s="122" t="s">
        <v>50</v>
      </c>
      <c r="E66" s="124">
        <v>800</v>
      </c>
      <c r="F66" s="125"/>
      <c r="G66" s="126" t="e">
        <f t="shared" si="0"/>
        <v>#REF!</v>
      </c>
      <c r="H66" s="127" t="e">
        <f>IF(E66="","",IF(#REF!=E66,"",(E66-#REF!)/#REF!))</f>
        <v>#REF!</v>
      </c>
      <c r="I66" s="120"/>
    </row>
    <row r="67" spans="1:9" ht="24.9" customHeight="1">
      <c r="A67" s="128"/>
      <c r="B67" s="120" t="s">
        <v>257</v>
      </c>
      <c r="C67" s="130" t="s">
        <v>958</v>
      </c>
      <c r="D67" s="122" t="s">
        <v>50</v>
      </c>
      <c r="E67" s="124">
        <v>53590</v>
      </c>
      <c r="F67" s="125"/>
      <c r="G67" s="126" t="e">
        <f t="shared" si="0"/>
        <v>#REF!</v>
      </c>
      <c r="H67" s="127" t="e">
        <f>IF(E67="","",IF(#REF!=E67,"",(E67-#REF!)/#REF!))</f>
        <v>#REF!</v>
      </c>
      <c r="I67" s="120"/>
    </row>
    <row r="68" spans="1:9" ht="24.9" customHeight="1">
      <c r="A68" s="128"/>
      <c r="B68" s="120" t="s">
        <v>259</v>
      </c>
      <c r="C68" s="130" t="s">
        <v>959</v>
      </c>
      <c r="D68" s="122" t="s">
        <v>68</v>
      </c>
      <c r="E68" s="124">
        <v>760</v>
      </c>
      <c r="F68" s="125"/>
      <c r="G68" s="126" t="e">
        <f t="shared" ref="G68:G131" si="1">IF(H68="","-",IF(H68&gt;0,"▲","▽"))</f>
        <v>#REF!</v>
      </c>
      <c r="H68" s="127" t="e">
        <f>IF(E68="","",IF(#REF!=E68,"",(E68-#REF!)/#REF!))</f>
        <v>#REF!</v>
      </c>
      <c r="I68" s="120"/>
    </row>
    <row r="69" spans="1:9" ht="24.9" customHeight="1">
      <c r="A69" s="128"/>
      <c r="B69" s="120" t="s">
        <v>960</v>
      </c>
      <c r="C69" s="130" t="s">
        <v>961</v>
      </c>
      <c r="D69" s="122" t="s">
        <v>68</v>
      </c>
      <c r="E69" s="124">
        <v>25830</v>
      </c>
      <c r="F69" s="125"/>
      <c r="G69" s="126" t="e">
        <f t="shared" si="1"/>
        <v>#REF!</v>
      </c>
      <c r="H69" s="127" t="e">
        <f>IF(E69="","",IF(#REF!=E69,"",(E69-#REF!)/#REF!))</f>
        <v>#REF!</v>
      </c>
      <c r="I69" s="120"/>
    </row>
    <row r="70" spans="1:9" ht="24.9" customHeight="1">
      <c r="A70" s="128"/>
      <c r="B70" s="120" t="s">
        <v>283</v>
      </c>
      <c r="C70" s="130" t="s">
        <v>962</v>
      </c>
      <c r="D70" s="122" t="s">
        <v>963</v>
      </c>
      <c r="E70" s="124">
        <v>1105000</v>
      </c>
      <c r="F70" s="125"/>
      <c r="G70" s="126" t="e">
        <f t="shared" si="1"/>
        <v>#REF!</v>
      </c>
      <c r="H70" s="127" t="e">
        <f>IF(E70="","",IF(#REF!=E70,"",(E70-#REF!)/#REF!))</f>
        <v>#REF!</v>
      </c>
      <c r="I70" s="120"/>
    </row>
    <row r="71" spans="1:9" ht="24.9" customHeight="1">
      <c r="A71" s="128"/>
      <c r="B71" s="120" t="s">
        <v>264</v>
      </c>
      <c r="C71" s="130" t="s">
        <v>964</v>
      </c>
      <c r="D71" s="122" t="s">
        <v>68</v>
      </c>
      <c r="E71" s="124">
        <v>11310</v>
      </c>
      <c r="F71" s="125"/>
      <c r="G71" s="126" t="e">
        <f t="shared" si="1"/>
        <v>#REF!</v>
      </c>
      <c r="H71" s="127" t="e">
        <f>IF(E71="","",IF(#REF!=E71,"",(E71-#REF!)/#REF!))</f>
        <v>#REF!</v>
      </c>
      <c r="I71" s="120"/>
    </row>
    <row r="72" spans="1:9" ht="24.9" customHeight="1">
      <c r="A72" s="128"/>
      <c r="B72" s="120" t="s">
        <v>266</v>
      </c>
      <c r="C72" s="130" t="s">
        <v>965</v>
      </c>
      <c r="D72" s="122" t="s">
        <v>68</v>
      </c>
      <c r="E72" s="124">
        <v>128950</v>
      </c>
      <c r="F72" s="125"/>
      <c r="G72" s="126" t="e">
        <f t="shared" si="1"/>
        <v>#REF!</v>
      </c>
      <c r="H72" s="127" t="e">
        <f>IF(E72="","",IF(#REF!=E72,"",(E72-#REF!)/#REF!))</f>
        <v>#REF!</v>
      </c>
      <c r="I72" s="120"/>
    </row>
    <row r="73" spans="1:9" ht="24.9" customHeight="1">
      <c r="A73" s="128"/>
      <c r="B73" s="120" t="s">
        <v>270</v>
      </c>
      <c r="C73" s="130" t="s">
        <v>966</v>
      </c>
      <c r="D73" s="122" t="s">
        <v>967</v>
      </c>
      <c r="E73" s="124">
        <v>230000</v>
      </c>
      <c r="F73" s="125"/>
      <c r="G73" s="126" t="e">
        <f t="shared" si="1"/>
        <v>#REF!</v>
      </c>
      <c r="H73" s="127" t="e">
        <f>IF(E73="","",IF(#REF!=E73,"",(E73-#REF!)/#REF!))</f>
        <v>#REF!</v>
      </c>
      <c r="I73" s="120"/>
    </row>
    <row r="74" spans="1:9" ht="24.9" customHeight="1">
      <c r="A74" s="128"/>
      <c r="B74" s="120" t="s">
        <v>275</v>
      </c>
      <c r="C74" s="130" t="s">
        <v>968</v>
      </c>
      <c r="D74" s="122" t="s">
        <v>967</v>
      </c>
      <c r="E74" s="124">
        <v>62000</v>
      </c>
      <c r="F74" s="125"/>
      <c r="G74" s="126" t="e">
        <f t="shared" si="1"/>
        <v>#REF!</v>
      </c>
      <c r="H74" s="127" t="e">
        <f>IF(E74="","",IF(#REF!=E74,"",(E74-#REF!)/#REF!))</f>
        <v>#REF!</v>
      </c>
      <c r="I74" s="120"/>
    </row>
    <row r="75" spans="1:9" ht="24.9" customHeight="1">
      <c r="A75" s="128"/>
      <c r="B75" s="120" t="s">
        <v>273</v>
      </c>
      <c r="C75" s="130" t="s">
        <v>274</v>
      </c>
      <c r="D75" s="122" t="s">
        <v>967</v>
      </c>
      <c r="E75" s="124">
        <v>169000</v>
      </c>
      <c r="F75" s="125"/>
      <c r="G75" s="126" t="e">
        <f t="shared" si="1"/>
        <v>#REF!</v>
      </c>
      <c r="H75" s="127" t="e">
        <f>IF(E75="","",IF(#REF!=E75,"",(E75-#REF!)/#REF!))</f>
        <v>#REF!</v>
      </c>
      <c r="I75" s="120"/>
    </row>
    <row r="76" spans="1:9" ht="24.9" customHeight="1">
      <c r="A76" s="128"/>
      <c r="B76" s="120" t="s">
        <v>278</v>
      </c>
      <c r="C76" s="130" t="s">
        <v>969</v>
      </c>
      <c r="D76" s="122" t="s">
        <v>963</v>
      </c>
      <c r="E76" s="124">
        <v>600000</v>
      </c>
      <c r="F76" s="125"/>
      <c r="G76" s="126" t="e">
        <f t="shared" si="1"/>
        <v>#REF!</v>
      </c>
      <c r="H76" s="127" t="e">
        <f>IF(E76="","",IF(#REF!=E76,"",(E76-#REF!)/#REF!))</f>
        <v>#REF!</v>
      </c>
      <c r="I76" s="120"/>
    </row>
    <row r="77" spans="1:9" ht="24.9" customHeight="1">
      <c r="A77" s="128"/>
      <c r="B77" s="120" t="s">
        <v>281</v>
      </c>
      <c r="C77" s="130" t="s">
        <v>970</v>
      </c>
      <c r="D77" s="122" t="s">
        <v>963</v>
      </c>
      <c r="E77" s="124">
        <v>499400</v>
      </c>
      <c r="F77" s="125"/>
      <c r="G77" s="126" t="e">
        <f t="shared" si="1"/>
        <v>#REF!</v>
      </c>
      <c r="H77" s="127" t="e">
        <f>IF(E77="","",IF(#REF!=E77,"",(E77-#REF!)/#REF!))</f>
        <v>#REF!</v>
      </c>
      <c r="I77" s="120"/>
    </row>
    <row r="78" spans="1:9" ht="24.9" customHeight="1">
      <c r="A78" s="128"/>
      <c r="B78" s="120" t="s">
        <v>971</v>
      </c>
      <c r="C78" s="130" t="s">
        <v>972</v>
      </c>
      <c r="D78" s="122" t="s">
        <v>963</v>
      </c>
      <c r="E78" s="124">
        <v>13455000</v>
      </c>
      <c r="F78" s="125"/>
      <c r="G78" s="126" t="e">
        <f t="shared" si="1"/>
        <v>#REF!</v>
      </c>
      <c r="H78" s="127" t="e">
        <f>IF(E78="","",IF(#REF!=E78,"",(E78-#REF!)/#REF!))</f>
        <v>#REF!</v>
      </c>
      <c r="I78" s="120"/>
    </row>
    <row r="79" spans="1:9" ht="24.9" customHeight="1">
      <c r="A79" s="128"/>
      <c r="B79" s="120" t="s">
        <v>288</v>
      </c>
      <c r="C79" s="130" t="s">
        <v>973</v>
      </c>
      <c r="D79" s="122" t="s">
        <v>50</v>
      </c>
      <c r="E79" s="124">
        <v>5220</v>
      </c>
      <c r="F79" s="125"/>
      <c r="G79" s="126" t="e">
        <f t="shared" si="1"/>
        <v>#REF!</v>
      </c>
      <c r="H79" s="127" t="e">
        <f>IF(E79="","",IF(#REF!=E79,"",(E79-#REF!)/#REF!))</f>
        <v>#REF!</v>
      </c>
      <c r="I79" s="120"/>
    </row>
    <row r="80" spans="1:9" ht="24.9" customHeight="1">
      <c r="A80" s="131"/>
      <c r="B80" s="120" t="s">
        <v>974</v>
      </c>
      <c r="C80" s="130" t="s">
        <v>975</v>
      </c>
      <c r="D80" s="122" t="s">
        <v>68</v>
      </c>
      <c r="E80" s="124">
        <v>475640</v>
      </c>
      <c r="F80" s="125"/>
      <c r="G80" s="126" t="e">
        <f t="shared" si="1"/>
        <v>#REF!</v>
      </c>
      <c r="H80" s="127" t="e">
        <f>IF(E80="","",IF(#REF!=E80,"",(E80-#REF!)/#REF!))</f>
        <v>#REF!</v>
      </c>
      <c r="I80" s="120"/>
    </row>
    <row r="81" spans="1:9" ht="24.9" customHeight="1">
      <c r="A81" s="118" t="s">
        <v>976</v>
      </c>
      <c r="B81" s="120" t="s">
        <v>977</v>
      </c>
      <c r="C81" s="130" t="s">
        <v>978</v>
      </c>
      <c r="D81" s="122" t="s">
        <v>50</v>
      </c>
      <c r="E81" s="124">
        <v>337</v>
      </c>
      <c r="F81" s="125"/>
      <c r="G81" s="126" t="e">
        <f t="shared" si="1"/>
        <v>#REF!</v>
      </c>
      <c r="H81" s="127" t="e">
        <f>IF(E81="","",IF(#REF!=E81,"",(E81-#REF!)/#REF!))</f>
        <v>#REF!</v>
      </c>
      <c r="I81" s="120"/>
    </row>
    <row r="82" spans="1:9" ht="24.9" customHeight="1">
      <c r="A82" s="128"/>
      <c r="B82" s="120" t="s">
        <v>979</v>
      </c>
      <c r="C82" s="130" t="s">
        <v>980</v>
      </c>
      <c r="D82" s="122" t="s">
        <v>50</v>
      </c>
      <c r="E82" s="124">
        <v>2300</v>
      </c>
      <c r="F82" s="125"/>
      <c r="G82" s="126" t="e">
        <f t="shared" si="1"/>
        <v>#REF!</v>
      </c>
      <c r="H82" s="127" t="e">
        <f>IF(E82="","",IF(#REF!=E82,"",(E82-#REF!)/#REF!))</f>
        <v>#REF!</v>
      </c>
      <c r="I82" s="120"/>
    </row>
    <row r="83" spans="1:9" ht="24.9" customHeight="1">
      <c r="A83" s="128"/>
      <c r="B83" s="120" t="s">
        <v>295</v>
      </c>
      <c r="C83" s="130" t="s">
        <v>981</v>
      </c>
      <c r="D83" s="122" t="s">
        <v>50</v>
      </c>
      <c r="E83" s="124">
        <v>755</v>
      </c>
      <c r="F83" s="125"/>
      <c r="G83" s="126" t="e">
        <f t="shared" si="1"/>
        <v>#REF!</v>
      </c>
      <c r="H83" s="127" t="e">
        <f>IF(E83="","",IF(#REF!=E83,"",(E83-#REF!)/#REF!))</f>
        <v>#REF!</v>
      </c>
      <c r="I83" s="120"/>
    </row>
    <row r="84" spans="1:9" ht="24.9" customHeight="1">
      <c r="A84" s="128"/>
      <c r="B84" s="120" t="s">
        <v>982</v>
      </c>
      <c r="C84" s="130" t="s">
        <v>983</v>
      </c>
      <c r="D84" s="122" t="s">
        <v>50</v>
      </c>
      <c r="E84" s="124">
        <v>910</v>
      </c>
      <c r="F84" s="125"/>
      <c r="G84" s="126" t="e">
        <f t="shared" si="1"/>
        <v>#REF!</v>
      </c>
      <c r="H84" s="127" t="e">
        <f>IF(E84="","",IF(#REF!=E84,"",(E84-#REF!)/#REF!))</f>
        <v>#REF!</v>
      </c>
      <c r="I84" s="120"/>
    </row>
    <row r="85" spans="1:9" ht="24.9" customHeight="1">
      <c r="A85" s="128"/>
      <c r="B85" s="120" t="s">
        <v>984</v>
      </c>
      <c r="C85" s="130" t="s">
        <v>985</v>
      </c>
      <c r="D85" s="122" t="s">
        <v>50</v>
      </c>
      <c r="E85" s="124">
        <v>21320</v>
      </c>
      <c r="F85" s="125"/>
      <c r="G85" s="126" t="e">
        <f t="shared" si="1"/>
        <v>#REF!</v>
      </c>
      <c r="H85" s="127" t="e">
        <f>IF(E85="","",IF(#REF!=E85,"",(E85-#REF!)/#REF!))</f>
        <v>#REF!</v>
      </c>
      <c r="I85" s="120"/>
    </row>
    <row r="86" spans="1:9" ht="24.9" customHeight="1">
      <c r="A86" s="128"/>
      <c r="B86" s="120" t="s">
        <v>986</v>
      </c>
      <c r="C86" s="130" t="s">
        <v>987</v>
      </c>
      <c r="D86" s="122" t="s">
        <v>50</v>
      </c>
      <c r="E86" s="124">
        <v>790</v>
      </c>
      <c r="F86" s="125"/>
      <c r="G86" s="126" t="e">
        <f t="shared" si="1"/>
        <v>#REF!</v>
      </c>
      <c r="H86" s="127" t="e">
        <f>IF(E86="","",IF(#REF!=E86,"",(E86-#REF!)/#REF!))</f>
        <v>#REF!</v>
      </c>
      <c r="I86" s="120"/>
    </row>
    <row r="87" spans="1:9" ht="24.9" customHeight="1">
      <c r="A87" s="128"/>
      <c r="B87" s="120" t="s">
        <v>988</v>
      </c>
      <c r="C87" s="130" t="s">
        <v>989</v>
      </c>
      <c r="D87" s="122" t="s">
        <v>16</v>
      </c>
      <c r="E87" s="124">
        <v>16662</v>
      </c>
      <c r="F87" s="125"/>
      <c r="G87" s="126" t="e">
        <f t="shared" si="1"/>
        <v>#REF!</v>
      </c>
      <c r="H87" s="127" t="e">
        <f>IF(E87="","",IF(#REF!=E87,"",(E87-#REF!)/#REF!))</f>
        <v>#REF!</v>
      </c>
      <c r="I87" s="120"/>
    </row>
    <row r="88" spans="1:9" ht="24.9" customHeight="1">
      <c r="A88" s="128"/>
      <c r="B88" s="120" t="s">
        <v>990</v>
      </c>
      <c r="C88" s="130" t="s">
        <v>991</v>
      </c>
      <c r="D88" s="122" t="s">
        <v>50</v>
      </c>
      <c r="E88" s="124">
        <v>3100</v>
      </c>
      <c r="F88" s="125"/>
      <c r="G88" s="126" t="e">
        <f t="shared" si="1"/>
        <v>#REF!</v>
      </c>
      <c r="H88" s="127" t="e">
        <f>IF(E88="","",IF(#REF!=E88,"",(E88-#REF!)/#REF!))</f>
        <v>#REF!</v>
      </c>
      <c r="I88" s="120"/>
    </row>
    <row r="89" spans="1:9" ht="24.9" customHeight="1">
      <c r="A89" s="128"/>
      <c r="B89" s="120" t="s">
        <v>992</v>
      </c>
      <c r="C89" s="130" t="s">
        <v>993</v>
      </c>
      <c r="D89" s="122" t="s">
        <v>930</v>
      </c>
      <c r="E89" s="124">
        <v>21500</v>
      </c>
      <c r="F89" s="125"/>
      <c r="G89" s="126" t="e">
        <f t="shared" si="1"/>
        <v>#REF!</v>
      </c>
      <c r="H89" s="127" t="e">
        <f>IF(E89="","",IF(#REF!=E89,"",(E89-#REF!)/#REF!))</f>
        <v>#REF!</v>
      </c>
      <c r="I89" s="120"/>
    </row>
    <row r="90" spans="1:9" ht="24.9" customHeight="1">
      <c r="A90" s="128"/>
      <c r="B90" s="120" t="s">
        <v>309</v>
      </c>
      <c r="C90" s="130" t="s">
        <v>994</v>
      </c>
      <c r="D90" s="122" t="s">
        <v>963</v>
      </c>
      <c r="E90" s="124">
        <v>14600000</v>
      </c>
      <c r="F90" s="125"/>
      <c r="G90" s="126" t="e">
        <f t="shared" si="1"/>
        <v>#REF!</v>
      </c>
      <c r="H90" s="127" t="e">
        <f>IF(E90="","",IF(#REF!=E90,"",(E90-#REF!)/#REF!))</f>
        <v>#REF!</v>
      </c>
      <c r="I90" s="120"/>
    </row>
    <row r="91" spans="1:9" ht="24.9" customHeight="1">
      <c r="A91" s="128"/>
      <c r="B91" s="120" t="s">
        <v>995</v>
      </c>
      <c r="C91" s="130" t="s">
        <v>996</v>
      </c>
      <c r="D91" s="122" t="s">
        <v>963</v>
      </c>
      <c r="E91" s="124">
        <v>133700</v>
      </c>
      <c r="F91" s="125"/>
      <c r="G91" s="126" t="e">
        <f t="shared" si="1"/>
        <v>#REF!</v>
      </c>
      <c r="H91" s="127" t="e">
        <f>IF(E91="","",IF(#REF!=E91,"",(E91-#REF!)/#REF!))</f>
        <v>#REF!</v>
      </c>
      <c r="I91" s="120"/>
    </row>
    <row r="92" spans="1:9" ht="24.9" customHeight="1">
      <c r="A92" s="128"/>
      <c r="B92" s="120" t="s">
        <v>313</v>
      </c>
      <c r="C92" s="130" t="s">
        <v>997</v>
      </c>
      <c r="D92" s="122" t="s">
        <v>963</v>
      </c>
      <c r="E92" s="124">
        <v>82857</v>
      </c>
      <c r="F92" s="125"/>
      <c r="G92" s="126" t="e">
        <f t="shared" si="1"/>
        <v>#REF!</v>
      </c>
      <c r="H92" s="127" t="e">
        <f>IF(E92="","",IF(#REF!=E92,"",(E92-#REF!)/#REF!))</f>
        <v>#REF!</v>
      </c>
      <c r="I92" s="120"/>
    </row>
    <row r="93" spans="1:9" ht="24.9" customHeight="1">
      <c r="A93" s="128"/>
      <c r="B93" s="120" t="s">
        <v>315</v>
      </c>
      <c r="C93" s="130" t="s">
        <v>998</v>
      </c>
      <c r="D93" s="122" t="s">
        <v>68</v>
      </c>
      <c r="E93" s="124">
        <v>1900</v>
      </c>
      <c r="F93" s="125"/>
      <c r="G93" s="126" t="e">
        <f t="shared" si="1"/>
        <v>#REF!</v>
      </c>
      <c r="H93" s="127" t="e">
        <f>IF(E93="","",IF(#REF!=E93,"",(E93-#REF!)/#REF!))</f>
        <v>#REF!</v>
      </c>
      <c r="I93" s="120"/>
    </row>
    <row r="94" spans="1:9" ht="24.9" customHeight="1">
      <c r="A94" s="131"/>
      <c r="B94" s="120" t="s">
        <v>317</v>
      </c>
      <c r="C94" s="130" t="s">
        <v>999</v>
      </c>
      <c r="D94" s="122" t="s">
        <v>68</v>
      </c>
      <c r="E94" s="124">
        <v>115000</v>
      </c>
      <c r="F94" s="125"/>
      <c r="G94" s="126" t="e">
        <f t="shared" si="1"/>
        <v>#REF!</v>
      </c>
      <c r="H94" s="127" t="e">
        <f>IF(E94="","",IF(#REF!=E94,"",(E94-#REF!)/#REF!))</f>
        <v>#REF!</v>
      </c>
      <c r="I94" s="120"/>
    </row>
    <row r="95" spans="1:9" ht="24.9" customHeight="1">
      <c r="A95" s="122" t="s">
        <v>1000</v>
      </c>
      <c r="B95" s="120" t="s">
        <v>319</v>
      </c>
      <c r="C95" s="130" t="s">
        <v>1001</v>
      </c>
      <c r="D95" s="122" t="s">
        <v>963</v>
      </c>
      <c r="E95" s="124">
        <v>21000</v>
      </c>
      <c r="F95" s="125"/>
      <c r="G95" s="126" t="e">
        <f t="shared" si="1"/>
        <v>#REF!</v>
      </c>
      <c r="H95" s="127" t="e">
        <f>IF(E95="","",IF(#REF!=E95,"",(E95-#REF!)/#REF!))</f>
        <v>#REF!</v>
      </c>
      <c r="I95" s="120"/>
    </row>
    <row r="96" spans="1:9" ht="24.9" customHeight="1">
      <c r="A96" s="118" t="s">
        <v>1002</v>
      </c>
      <c r="B96" s="120" t="s">
        <v>183</v>
      </c>
      <c r="C96" s="130" t="s">
        <v>1003</v>
      </c>
      <c r="D96" s="122" t="s">
        <v>208</v>
      </c>
      <c r="E96" s="124">
        <v>90</v>
      </c>
      <c r="F96" s="125"/>
      <c r="G96" s="126" t="e">
        <f t="shared" si="1"/>
        <v>#REF!</v>
      </c>
      <c r="H96" s="127" t="e">
        <f>IF(E96="","",IF(#REF!=E96,"",(E96-#REF!)/#REF!))</f>
        <v>#REF!</v>
      </c>
      <c r="I96" s="120"/>
    </row>
    <row r="97" spans="1:9" ht="24.9" customHeight="1">
      <c r="A97" s="128"/>
      <c r="B97" s="120" t="s">
        <v>1004</v>
      </c>
      <c r="C97" s="130" t="s">
        <v>1005</v>
      </c>
      <c r="D97" s="122" t="s">
        <v>208</v>
      </c>
      <c r="E97" s="124">
        <v>480</v>
      </c>
      <c r="F97" s="125"/>
      <c r="G97" s="126" t="e">
        <f t="shared" si="1"/>
        <v>#REF!</v>
      </c>
      <c r="H97" s="127" t="e">
        <f>IF(E97="","",IF(#REF!=E97,"",(E97-#REF!)/#REF!))</f>
        <v>#REF!</v>
      </c>
      <c r="I97" s="120"/>
    </row>
    <row r="98" spans="1:9" ht="24.9" customHeight="1">
      <c r="A98" s="128"/>
      <c r="B98" s="120" t="s">
        <v>1006</v>
      </c>
      <c r="C98" s="130" t="s">
        <v>1007</v>
      </c>
      <c r="D98" s="122" t="s">
        <v>208</v>
      </c>
      <c r="E98" s="124">
        <v>1000</v>
      </c>
      <c r="F98" s="125"/>
      <c r="G98" s="126" t="e">
        <f t="shared" si="1"/>
        <v>#REF!</v>
      </c>
      <c r="H98" s="127" t="e">
        <f>IF(E98="","",IF(#REF!=E98,"",(E98-#REF!)/#REF!))</f>
        <v>#REF!</v>
      </c>
      <c r="I98" s="120"/>
    </row>
    <row r="99" spans="1:9" ht="24.9" customHeight="1">
      <c r="A99" s="128"/>
      <c r="B99" s="120" t="s">
        <v>189</v>
      </c>
      <c r="C99" s="130" t="s">
        <v>1008</v>
      </c>
      <c r="D99" s="122" t="s">
        <v>157</v>
      </c>
      <c r="E99" s="124">
        <v>45000</v>
      </c>
      <c r="F99" s="125"/>
      <c r="G99" s="126" t="e">
        <f t="shared" si="1"/>
        <v>#REF!</v>
      </c>
      <c r="H99" s="127" t="e">
        <f>IF(E99="","",IF(#REF!=E99,"",(E99-#REF!)/#REF!))</f>
        <v>#REF!</v>
      </c>
      <c r="I99" s="120"/>
    </row>
    <row r="100" spans="1:9" ht="24.9" customHeight="1">
      <c r="A100" s="128"/>
      <c r="B100" s="120" t="s">
        <v>191</v>
      </c>
      <c r="C100" s="130" t="s">
        <v>1009</v>
      </c>
      <c r="D100" s="122" t="s">
        <v>139</v>
      </c>
      <c r="E100" s="124">
        <v>10000</v>
      </c>
      <c r="F100" s="125"/>
      <c r="G100" s="126" t="e">
        <f t="shared" si="1"/>
        <v>#REF!</v>
      </c>
      <c r="H100" s="127" t="e">
        <f>IF(E100="","",IF(#REF!=E100,"",(E100-#REF!)/#REF!))</f>
        <v>#REF!</v>
      </c>
      <c r="I100" s="120"/>
    </row>
    <row r="101" spans="1:9" ht="24.9" customHeight="1">
      <c r="A101" s="128"/>
      <c r="B101" s="120" t="s">
        <v>194</v>
      </c>
      <c r="C101" s="130" t="s">
        <v>1010</v>
      </c>
      <c r="D101" s="122" t="s">
        <v>157</v>
      </c>
      <c r="E101" s="124">
        <v>41000</v>
      </c>
      <c r="F101" s="125"/>
      <c r="G101" s="126" t="e">
        <f t="shared" si="1"/>
        <v>#REF!</v>
      </c>
      <c r="H101" s="127" t="e">
        <f>IF(E101="","",IF(#REF!=E101,"",(E101-#REF!)/#REF!))</f>
        <v>#REF!</v>
      </c>
      <c r="I101" s="120"/>
    </row>
    <row r="102" spans="1:9" ht="24.9" customHeight="1">
      <c r="A102" s="128"/>
      <c r="B102" s="120" t="s">
        <v>1011</v>
      </c>
      <c r="C102" s="130" t="s">
        <v>1012</v>
      </c>
      <c r="D102" s="122" t="s">
        <v>157</v>
      </c>
      <c r="E102" s="124">
        <v>39000</v>
      </c>
      <c r="F102" s="125"/>
      <c r="G102" s="126" t="e">
        <f t="shared" si="1"/>
        <v>#REF!</v>
      </c>
      <c r="H102" s="127" t="e">
        <f>IF(E102="","",IF(#REF!=E102,"",(E102-#REF!)/#REF!))</f>
        <v>#REF!</v>
      </c>
      <c r="I102" s="120"/>
    </row>
    <row r="103" spans="1:9" ht="24.9" customHeight="1">
      <c r="A103" s="128"/>
      <c r="B103" s="120" t="s">
        <v>196</v>
      </c>
      <c r="C103" s="120" t="s">
        <v>1013</v>
      </c>
      <c r="D103" s="122" t="s">
        <v>68</v>
      </c>
      <c r="E103" s="124">
        <v>16000</v>
      </c>
      <c r="F103" s="125"/>
      <c r="G103" s="126" t="e">
        <f t="shared" si="1"/>
        <v>#REF!</v>
      </c>
      <c r="H103" s="127" t="e">
        <f>IF(E103="","",IF(#REF!=E103,"",(E103-#REF!)/#REF!))</f>
        <v>#REF!</v>
      </c>
      <c r="I103" s="120"/>
    </row>
    <row r="104" spans="1:9" ht="24.9" customHeight="1">
      <c r="A104" s="128"/>
      <c r="B104" s="120" t="s">
        <v>198</v>
      </c>
      <c r="C104" s="130" t="s">
        <v>1014</v>
      </c>
      <c r="D104" s="122" t="s">
        <v>157</v>
      </c>
      <c r="E104" s="124">
        <v>31000</v>
      </c>
      <c r="F104" s="125"/>
      <c r="G104" s="126" t="e">
        <f t="shared" si="1"/>
        <v>#REF!</v>
      </c>
      <c r="H104" s="127" t="e">
        <f>IF(E104="","",IF(#REF!=E104,"",(E104-#REF!)/#REF!))</f>
        <v>#REF!</v>
      </c>
      <c r="I104" s="120"/>
    </row>
    <row r="105" spans="1:9" ht="24.9" customHeight="1">
      <c r="A105" s="128"/>
      <c r="B105" s="120" t="s">
        <v>203</v>
      </c>
      <c r="C105" s="130" t="s">
        <v>1015</v>
      </c>
      <c r="D105" s="122" t="s">
        <v>205</v>
      </c>
      <c r="E105" s="124">
        <v>50000</v>
      </c>
      <c r="F105" s="125"/>
      <c r="G105" s="126" t="e">
        <f t="shared" si="1"/>
        <v>#REF!</v>
      </c>
      <c r="H105" s="127" t="e">
        <f>IF(E105="","",IF(#REF!=E105,"",(E105-#REF!)/#REF!))</f>
        <v>#REF!</v>
      </c>
      <c r="I105" s="120"/>
    </row>
    <row r="106" spans="1:9" ht="24.9" customHeight="1">
      <c r="A106" s="128"/>
      <c r="B106" s="120" t="s">
        <v>1016</v>
      </c>
      <c r="C106" s="130" t="s">
        <v>1017</v>
      </c>
      <c r="D106" s="122" t="s">
        <v>208</v>
      </c>
      <c r="E106" s="124">
        <v>2860</v>
      </c>
      <c r="F106" s="125"/>
      <c r="G106" s="126" t="e">
        <f t="shared" si="1"/>
        <v>#REF!</v>
      </c>
      <c r="H106" s="127" t="e">
        <f>IF(E106="","",IF(#REF!=E106,"",(E106-#REF!)/#REF!))</f>
        <v>#REF!</v>
      </c>
      <c r="I106" s="120"/>
    </row>
    <row r="107" spans="1:9" ht="24.9" customHeight="1">
      <c r="A107" s="128"/>
      <c r="B107" s="120" t="s">
        <v>1018</v>
      </c>
      <c r="C107" s="130" t="s">
        <v>1019</v>
      </c>
      <c r="D107" s="122" t="s">
        <v>1020</v>
      </c>
      <c r="E107" s="124">
        <v>57000</v>
      </c>
      <c r="F107" s="125"/>
      <c r="G107" s="126" t="e">
        <f t="shared" si="1"/>
        <v>#REF!</v>
      </c>
      <c r="H107" s="127" t="e">
        <f>IF(E107="","",IF(#REF!=E107,"",(E107-#REF!)/#REF!))</f>
        <v>#REF!</v>
      </c>
      <c r="I107" s="120"/>
    </row>
    <row r="108" spans="1:9" ht="24.9" customHeight="1">
      <c r="A108" s="128"/>
      <c r="B108" s="120" t="s">
        <v>211</v>
      </c>
      <c r="C108" s="130" t="s">
        <v>1021</v>
      </c>
      <c r="D108" s="122" t="s">
        <v>213</v>
      </c>
      <c r="E108" s="124">
        <v>87980</v>
      </c>
      <c r="F108" s="125"/>
      <c r="G108" s="126" t="e">
        <f t="shared" si="1"/>
        <v>#REF!</v>
      </c>
      <c r="H108" s="127" t="e">
        <f>IF(E108="","",IF(#REF!=E108,"",(E108-#REF!)/#REF!))</f>
        <v>#REF!</v>
      </c>
      <c r="I108" s="120"/>
    </row>
    <row r="109" spans="1:9" ht="24.9" customHeight="1">
      <c r="A109" s="128"/>
      <c r="B109" s="120" t="s">
        <v>214</v>
      </c>
      <c r="C109" s="130" t="s">
        <v>1022</v>
      </c>
      <c r="D109" s="122" t="s">
        <v>1023</v>
      </c>
      <c r="E109" s="124">
        <v>10900</v>
      </c>
      <c r="F109" s="125"/>
      <c r="G109" s="126" t="e">
        <f t="shared" si="1"/>
        <v>#REF!</v>
      </c>
      <c r="H109" s="127" t="e">
        <f>IF(E109="","",IF(#REF!=E109,"",(E109-#REF!)/#REF!))</f>
        <v>#REF!</v>
      </c>
      <c r="I109" s="120"/>
    </row>
    <row r="110" spans="1:9" ht="24.9" customHeight="1">
      <c r="A110" s="128"/>
      <c r="B110" s="120" t="s">
        <v>216</v>
      </c>
      <c r="C110" s="130" t="s">
        <v>1024</v>
      </c>
      <c r="D110" s="122" t="s">
        <v>157</v>
      </c>
      <c r="E110" s="124">
        <v>9530</v>
      </c>
      <c r="F110" s="125"/>
      <c r="G110" s="126" t="e">
        <f t="shared" si="1"/>
        <v>#REF!</v>
      </c>
      <c r="H110" s="127" t="e">
        <f>IF(E110="","",IF(#REF!=E110,"",(E110-#REF!)/#REF!))</f>
        <v>#REF!</v>
      </c>
      <c r="I110" s="120"/>
    </row>
    <row r="111" spans="1:9" ht="24.9" customHeight="1">
      <c r="A111" s="128"/>
      <c r="B111" s="120" t="s">
        <v>1025</v>
      </c>
      <c r="C111" s="130" t="s">
        <v>1026</v>
      </c>
      <c r="D111" s="122" t="s">
        <v>1027</v>
      </c>
      <c r="E111" s="124">
        <v>75500</v>
      </c>
      <c r="F111" s="125"/>
      <c r="G111" s="126" t="e">
        <f t="shared" si="1"/>
        <v>#REF!</v>
      </c>
      <c r="H111" s="127" t="e">
        <f>IF(E111="","",IF(#REF!=E111,"",(E111-#REF!)/#REF!))</f>
        <v>#REF!</v>
      </c>
      <c r="I111" s="120"/>
    </row>
    <row r="112" spans="1:9" ht="24.9" customHeight="1">
      <c r="A112" s="128"/>
      <c r="B112" s="120" t="s">
        <v>221</v>
      </c>
      <c r="C112" s="130" t="s">
        <v>1028</v>
      </c>
      <c r="D112" s="122" t="s">
        <v>1027</v>
      </c>
      <c r="E112" s="124">
        <v>221000</v>
      </c>
      <c r="F112" s="125"/>
      <c r="G112" s="126" t="e">
        <f t="shared" si="1"/>
        <v>#REF!</v>
      </c>
      <c r="H112" s="127" t="e">
        <f>IF(E112="","",IF(#REF!=E112,"",(E112-#REF!)/#REF!))</f>
        <v>#REF!</v>
      </c>
      <c r="I112" s="120"/>
    </row>
    <row r="113" spans="1:9" ht="24.9" customHeight="1">
      <c r="A113" s="128"/>
      <c r="B113" s="120" t="s">
        <v>223</v>
      </c>
      <c r="C113" s="130" t="s">
        <v>1029</v>
      </c>
      <c r="D113" s="122" t="s">
        <v>1027</v>
      </c>
      <c r="E113" s="124">
        <v>97000</v>
      </c>
      <c r="F113" s="125"/>
      <c r="G113" s="126" t="e">
        <f t="shared" si="1"/>
        <v>#REF!</v>
      </c>
      <c r="H113" s="127" t="e">
        <f>IF(E113="","",IF(#REF!=E113,"",(E113-#REF!)/#REF!))</f>
        <v>#REF!</v>
      </c>
      <c r="I113" s="120"/>
    </row>
    <row r="114" spans="1:9" ht="24.9" customHeight="1">
      <c r="A114" s="128"/>
      <c r="B114" s="120" t="s">
        <v>225</v>
      </c>
      <c r="C114" s="130" t="s">
        <v>1030</v>
      </c>
      <c r="D114" s="122" t="s">
        <v>1027</v>
      </c>
      <c r="E114" s="124">
        <v>119350</v>
      </c>
      <c r="F114" s="125"/>
      <c r="G114" s="126" t="e">
        <f t="shared" si="1"/>
        <v>#REF!</v>
      </c>
      <c r="H114" s="127" t="e">
        <f>IF(E114="","",IF(#REF!=E114,"",(E114-#REF!)/#REF!))</f>
        <v>#REF!</v>
      </c>
      <c r="I114" s="122"/>
    </row>
    <row r="115" spans="1:9" ht="24.9" customHeight="1">
      <c r="A115" s="128"/>
      <c r="B115" s="120" t="s">
        <v>1031</v>
      </c>
      <c r="C115" s="130" t="s">
        <v>1032</v>
      </c>
      <c r="D115" s="122" t="s">
        <v>157</v>
      </c>
      <c r="E115" s="124">
        <v>16000</v>
      </c>
      <c r="F115" s="125"/>
      <c r="G115" s="126" t="e">
        <f t="shared" si="1"/>
        <v>#REF!</v>
      </c>
      <c r="H115" s="127" t="e">
        <f>IF(E115="","",IF(#REF!=E115,"",(E115-#REF!)/#REF!))</f>
        <v>#REF!</v>
      </c>
      <c r="I115" s="120"/>
    </row>
    <row r="116" spans="1:9" ht="24.9" customHeight="1">
      <c r="A116" s="128"/>
      <c r="B116" s="120" t="s">
        <v>229</v>
      </c>
      <c r="C116" s="130" t="s">
        <v>1033</v>
      </c>
      <c r="D116" s="122" t="s">
        <v>157</v>
      </c>
      <c r="E116" s="124">
        <v>9200</v>
      </c>
      <c r="F116" s="125"/>
      <c r="G116" s="126" t="e">
        <f t="shared" si="1"/>
        <v>#REF!</v>
      </c>
      <c r="H116" s="127" t="e">
        <f>IF(E116="","",IF(#REF!=E116,"",(E116-#REF!)/#REF!))</f>
        <v>#REF!</v>
      </c>
      <c r="I116" s="120"/>
    </row>
    <row r="117" spans="1:9" ht="24.9" customHeight="1">
      <c r="A117" s="128"/>
      <c r="B117" s="120" t="s">
        <v>231</v>
      </c>
      <c r="C117" s="130" t="s">
        <v>1034</v>
      </c>
      <c r="D117" s="122" t="s">
        <v>208</v>
      </c>
      <c r="E117" s="124">
        <v>1940</v>
      </c>
      <c r="F117" s="125"/>
      <c r="G117" s="126" t="e">
        <f t="shared" si="1"/>
        <v>#REF!</v>
      </c>
      <c r="H117" s="127" t="e">
        <f>IF(E117="","",IF(#REF!=E117,"",(E117-#REF!)/#REF!))</f>
        <v>#REF!</v>
      </c>
      <c r="I117" s="120"/>
    </row>
    <row r="118" spans="1:9" ht="24.9" customHeight="1">
      <c r="A118" s="128"/>
      <c r="B118" s="120" t="s">
        <v>233</v>
      </c>
      <c r="C118" s="130" t="s">
        <v>1035</v>
      </c>
      <c r="D118" s="122" t="s">
        <v>157</v>
      </c>
      <c r="E118" s="124">
        <v>14650</v>
      </c>
      <c r="F118" s="125"/>
      <c r="G118" s="126" t="e">
        <f t="shared" si="1"/>
        <v>#REF!</v>
      </c>
      <c r="H118" s="127" t="e">
        <f>IF(E118="","",IF(#REF!=E118,"",(E118-#REF!)/#REF!))</f>
        <v>#REF!</v>
      </c>
      <c r="I118" s="120"/>
    </row>
    <row r="119" spans="1:9" ht="24.9" customHeight="1">
      <c r="A119" s="128"/>
      <c r="B119" s="120" t="s">
        <v>235</v>
      </c>
      <c r="C119" s="130" t="s">
        <v>1036</v>
      </c>
      <c r="D119" s="122" t="s">
        <v>208</v>
      </c>
      <c r="E119" s="124">
        <v>36200</v>
      </c>
      <c r="F119" s="125"/>
      <c r="G119" s="126" t="e">
        <f t="shared" si="1"/>
        <v>#REF!</v>
      </c>
      <c r="H119" s="127" t="e">
        <f>IF(E119="","",IF(#REF!=E119,"",(E119-#REF!)/#REF!))</f>
        <v>#REF!</v>
      </c>
      <c r="I119" s="120"/>
    </row>
    <row r="120" spans="1:9" ht="24.9" customHeight="1">
      <c r="A120" s="128"/>
      <c r="B120" s="120" t="s">
        <v>237</v>
      </c>
      <c r="C120" s="130" t="s">
        <v>1037</v>
      </c>
      <c r="D120" s="122" t="s">
        <v>208</v>
      </c>
      <c r="E120" s="124">
        <v>10400</v>
      </c>
      <c r="F120" s="125"/>
      <c r="G120" s="126" t="e">
        <f t="shared" si="1"/>
        <v>#REF!</v>
      </c>
      <c r="H120" s="127" t="e">
        <f>IF(E120="","",IF(#REF!=E120,"",(E120-#REF!)/#REF!))</f>
        <v>#REF!</v>
      </c>
      <c r="I120" s="120"/>
    </row>
    <row r="121" spans="1:9" ht="24.9" customHeight="1">
      <c r="A121" s="131"/>
      <c r="B121" s="120" t="s">
        <v>239</v>
      </c>
      <c r="C121" s="130" t="s">
        <v>1038</v>
      </c>
      <c r="D121" s="122" t="s">
        <v>208</v>
      </c>
      <c r="E121" s="124">
        <v>4700</v>
      </c>
      <c r="F121" s="125"/>
      <c r="G121" s="126" t="e">
        <f t="shared" si="1"/>
        <v>#REF!</v>
      </c>
      <c r="H121" s="127" t="e">
        <f>IF(E121="","",IF(#REF!=E121,"",(E121-#REF!)/#REF!))</f>
        <v>#REF!</v>
      </c>
      <c r="I121" s="120"/>
    </row>
    <row r="122" spans="1:9" ht="24.9" customHeight="1">
      <c r="A122" s="118" t="s">
        <v>1039</v>
      </c>
      <c r="B122" s="120" t="s">
        <v>1040</v>
      </c>
      <c r="C122" s="130" t="s">
        <v>1041</v>
      </c>
      <c r="D122" s="122" t="s">
        <v>16</v>
      </c>
      <c r="E122" s="124">
        <v>970</v>
      </c>
      <c r="F122" s="125" t="s">
        <v>1042</v>
      </c>
      <c r="G122" s="126" t="e">
        <f t="shared" si="1"/>
        <v>#REF!</v>
      </c>
      <c r="H122" s="127" t="e">
        <f>IF(E122="","",IF(#REF!=E122,"",(E122-#REF!)/#REF!))</f>
        <v>#REF!</v>
      </c>
      <c r="I122" s="120"/>
    </row>
    <row r="123" spans="1:9" ht="24.9" customHeight="1">
      <c r="A123" s="128"/>
      <c r="B123" s="120" t="s">
        <v>151</v>
      </c>
      <c r="C123" s="130" t="s">
        <v>1043</v>
      </c>
      <c r="D123" s="122" t="s">
        <v>23</v>
      </c>
      <c r="E123" s="124">
        <v>77000</v>
      </c>
      <c r="F123" s="125"/>
      <c r="G123" s="126" t="e">
        <f t="shared" si="1"/>
        <v>#REF!</v>
      </c>
      <c r="H123" s="127" t="e">
        <f>IF(E123="","",IF(#REF!=E123,"",(E123-#REF!)/#REF!))</f>
        <v>#REF!</v>
      </c>
      <c r="I123" s="120"/>
    </row>
    <row r="124" spans="1:9" ht="24.9" customHeight="1">
      <c r="A124" s="128"/>
      <c r="B124" s="120" t="s">
        <v>153</v>
      </c>
      <c r="C124" s="130" t="s">
        <v>1044</v>
      </c>
      <c r="D124" s="122" t="s">
        <v>68</v>
      </c>
      <c r="E124" s="124">
        <v>29520</v>
      </c>
      <c r="F124" s="125"/>
      <c r="G124" s="126" t="e">
        <f t="shared" si="1"/>
        <v>#REF!</v>
      </c>
      <c r="H124" s="127" t="e">
        <f>IF(E124="","",IF(#REF!=E124,"",(E124-#REF!)/#REF!))</f>
        <v>#REF!</v>
      </c>
      <c r="I124" s="120"/>
    </row>
    <row r="125" spans="1:9" ht="24.9" customHeight="1">
      <c r="A125" s="128"/>
      <c r="B125" s="120" t="s">
        <v>155</v>
      </c>
      <c r="C125" s="130" t="s">
        <v>1045</v>
      </c>
      <c r="D125" s="122" t="s">
        <v>157</v>
      </c>
      <c r="E125" s="124">
        <v>10500</v>
      </c>
      <c r="F125" s="125"/>
      <c r="G125" s="126" t="e">
        <f t="shared" si="1"/>
        <v>#REF!</v>
      </c>
      <c r="H125" s="127" t="e">
        <f>IF(E125="","",IF(#REF!=E125,"",(E125-#REF!)/#REF!))</f>
        <v>#REF!</v>
      </c>
      <c r="I125" s="120"/>
    </row>
    <row r="126" spans="1:9" ht="24.9" customHeight="1">
      <c r="A126" s="128"/>
      <c r="B126" s="120" t="s">
        <v>158</v>
      </c>
      <c r="C126" s="130" t="s">
        <v>1046</v>
      </c>
      <c r="D126" s="122" t="s">
        <v>68</v>
      </c>
      <c r="E126" s="124">
        <v>7600</v>
      </c>
      <c r="F126" s="125"/>
      <c r="G126" s="126" t="e">
        <f t="shared" si="1"/>
        <v>#REF!</v>
      </c>
      <c r="H126" s="127" t="e">
        <f>IF(E126="","",IF(#REF!=E126,"",(E126-#REF!)/#REF!))</f>
        <v>#REF!</v>
      </c>
      <c r="I126" s="120"/>
    </row>
    <row r="127" spans="1:9" ht="24.9" customHeight="1">
      <c r="A127" s="128"/>
      <c r="B127" s="120" t="s">
        <v>160</v>
      </c>
      <c r="C127" s="130" t="s">
        <v>1047</v>
      </c>
      <c r="D127" s="122" t="s">
        <v>157</v>
      </c>
      <c r="E127" s="124">
        <v>8500</v>
      </c>
      <c r="F127" s="125"/>
      <c r="G127" s="126" t="e">
        <f t="shared" si="1"/>
        <v>#REF!</v>
      </c>
      <c r="H127" s="127" t="e">
        <f>IF(E127="","",IF(#REF!=E127,"",(E127-#REF!)/#REF!))</f>
        <v>#REF!</v>
      </c>
      <c r="I127" s="120"/>
    </row>
    <row r="128" spans="1:9" ht="24.9" customHeight="1">
      <c r="A128" s="128"/>
      <c r="B128" s="120" t="s">
        <v>162</v>
      </c>
      <c r="C128" s="130" t="s">
        <v>1048</v>
      </c>
      <c r="D128" s="122" t="s">
        <v>68</v>
      </c>
      <c r="E128" s="124">
        <v>94900</v>
      </c>
      <c r="F128" s="125"/>
      <c r="G128" s="126" t="e">
        <f t="shared" si="1"/>
        <v>#REF!</v>
      </c>
      <c r="H128" s="127" t="e">
        <f>IF(E128="","",IF(#REF!=E128,"",(E128-#REF!)/#REF!))</f>
        <v>#REF!</v>
      </c>
      <c r="I128" s="120"/>
    </row>
    <row r="129" spans="1:9" ht="24.9" customHeight="1">
      <c r="A129" s="128"/>
      <c r="B129" s="120" t="s">
        <v>165</v>
      </c>
      <c r="C129" s="130" t="s">
        <v>1049</v>
      </c>
      <c r="D129" s="122" t="s">
        <v>930</v>
      </c>
      <c r="E129" s="124">
        <v>103740</v>
      </c>
      <c r="F129" s="125"/>
      <c r="G129" s="126" t="e">
        <f t="shared" si="1"/>
        <v>#REF!</v>
      </c>
      <c r="H129" s="127" t="e">
        <f>IF(E129="","",IF(#REF!=E129,"",(E129-#REF!)/#REF!))</f>
        <v>#REF!</v>
      </c>
      <c r="I129" s="120"/>
    </row>
    <row r="130" spans="1:9" ht="24.9" customHeight="1">
      <c r="A130" s="128"/>
      <c r="B130" s="120" t="s">
        <v>1050</v>
      </c>
      <c r="C130" s="130" t="s">
        <v>1051</v>
      </c>
      <c r="D130" s="122" t="s">
        <v>930</v>
      </c>
      <c r="E130" s="124">
        <v>302000</v>
      </c>
      <c r="F130" s="125"/>
      <c r="G130" s="126" t="e">
        <f t="shared" si="1"/>
        <v>#REF!</v>
      </c>
      <c r="H130" s="127" t="e">
        <f>IF(E130="","",IF(#REF!=E130,"",(E130-#REF!)/#REF!))</f>
        <v>#REF!</v>
      </c>
      <c r="I130" s="120"/>
    </row>
    <row r="131" spans="1:9" ht="24.9" customHeight="1">
      <c r="A131" s="128"/>
      <c r="B131" s="120" t="s">
        <v>169</v>
      </c>
      <c r="C131" s="130" t="s">
        <v>1052</v>
      </c>
      <c r="D131" s="122" t="s">
        <v>930</v>
      </c>
      <c r="E131" s="124">
        <v>62800</v>
      </c>
      <c r="F131" s="125"/>
      <c r="G131" s="126" t="e">
        <f t="shared" si="1"/>
        <v>#REF!</v>
      </c>
      <c r="H131" s="127" t="e">
        <f>IF(E131="","",IF(#REF!=E131,"",(E131-#REF!)/#REF!))</f>
        <v>#REF!</v>
      </c>
      <c r="I131" s="120"/>
    </row>
    <row r="132" spans="1:9" ht="24.9" customHeight="1">
      <c r="A132" s="128"/>
      <c r="B132" s="120" t="s">
        <v>171</v>
      </c>
      <c r="C132" s="130" t="s">
        <v>1053</v>
      </c>
      <c r="D132" s="122" t="s">
        <v>23</v>
      </c>
      <c r="E132" s="124">
        <v>1400000</v>
      </c>
      <c r="F132" s="125"/>
      <c r="G132" s="126" t="e">
        <f t="shared" ref="G132:G195" si="2">IF(H132="","-",IF(H132&gt;0,"▲","▽"))</f>
        <v>#REF!</v>
      </c>
      <c r="H132" s="127" t="e">
        <f>IF(E132="","",IF(#REF!=E132,"",(E132-#REF!)/#REF!))</f>
        <v>#REF!</v>
      </c>
      <c r="I132" s="120"/>
    </row>
    <row r="133" spans="1:9" ht="24.9" customHeight="1">
      <c r="A133" s="128"/>
      <c r="B133" s="120" t="s">
        <v>1054</v>
      </c>
      <c r="C133" s="130" t="s">
        <v>1055</v>
      </c>
      <c r="D133" s="122" t="s">
        <v>65</v>
      </c>
      <c r="E133" s="124">
        <v>112200</v>
      </c>
      <c r="F133" s="125"/>
      <c r="G133" s="126" t="e">
        <f t="shared" si="2"/>
        <v>#REF!</v>
      </c>
      <c r="H133" s="127" t="e">
        <f>IF(E133="","",IF(#REF!=E133,"",(E133-#REF!)/#REF!))</f>
        <v>#REF!</v>
      </c>
      <c r="I133" s="120"/>
    </row>
    <row r="134" spans="1:9" ht="24.9" customHeight="1">
      <c r="A134" s="128"/>
      <c r="B134" s="120" t="s">
        <v>178</v>
      </c>
      <c r="C134" s="130" t="s">
        <v>1056</v>
      </c>
      <c r="D134" s="122" t="s">
        <v>208</v>
      </c>
      <c r="E134" s="124">
        <v>185</v>
      </c>
      <c r="F134" s="125"/>
      <c r="G134" s="126" t="e">
        <f t="shared" si="2"/>
        <v>#REF!</v>
      </c>
      <c r="H134" s="127" t="e">
        <f>IF(E134="","",IF(#REF!=E134,"",(E134-#REF!)/#REF!))</f>
        <v>#REF!</v>
      </c>
      <c r="I134" s="120"/>
    </row>
    <row r="135" spans="1:9" ht="24.9" customHeight="1">
      <c r="A135" s="131"/>
      <c r="B135" s="120" t="s">
        <v>180</v>
      </c>
      <c r="C135" s="130" t="s">
        <v>1057</v>
      </c>
      <c r="D135" s="122" t="s">
        <v>157</v>
      </c>
      <c r="E135" s="124">
        <v>21500</v>
      </c>
      <c r="F135" s="125"/>
      <c r="G135" s="126" t="e">
        <f t="shared" si="2"/>
        <v>#REF!</v>
      </c>
      <c r="H135" s="127" t="e">
        <f>IF(E135="","",IF(#REF!=E135,"",(E135-#REF!)/#REF!))</f>
        <v>#REF!</v>
      </c>
      <c r="I135" s="120"/>
    </row>
    <row r="136" spans="1:9" ht="24.9" customHeight="1">
      <c r="A136" s="118" t="s">
        <v>1058</v>
      </c>
      <c r="B136" s="120" t="s">
        <v>322</v>
      </c>
      <c r="C136" s="130" t="s">
        <v>1059</v>
      </c>
      <c r="D136" s="122" t="s">
        <v>1060</v>
      </c>
      <c r="E136" s="124">
        <v>126000</v>
      </c>
      <c r="F136" s="125"/>
      <c r="G136" s="126" t="e">
        <f t="shared" si="2"/>
        <v>#REF!</v>
      </c>
      <c r="H136" s="127" t="e">
        <f>IF(E136="","",IF(#REF!=E136,"",(E136-#REF!)/#REF!))</f>
        <v>#REF!</v>
      </c>
      <c r="I136" s="120"/>
    </row>
    <row r="137" spans="1:9" ht="24.9" customHeight="1">
      <c r="A137" s="128"/>
      <c r="B137" s="120" t="s">
        <v>1061</v>
      </c>
      <c r="C137" s="130" t="s">
        <v>1062</v>
      </c>
      <c r="D137" s="122" t="s">
        <v>963</v>
      </c>
      <c r="E137" s="124">
        <v>2140000</v>
      </c>
      <c r="F137" s="125"/>
      <c r="G137" s="126" t="e">
        <f t="shared" si="2"/>
        <v>#REF!</v>
      </c>
      <c r="H137" s="127" t="e">
        <f>IF(E137="","",IF(#REF!=E137,"",(E137-#REF!)/#REF!))</f>
        <v>#REF!</v>
      </c>
      <c r="I137" s="120"/>
    </row>
    <row r="138" spans="1:9" ht="24.9" customHeight="1">
      <c r="A138" s="128"/>
      <c r="B138" s="120" t="s">
        <v>326</v>
      </c>
      <c r="C138" s="130" t="s">
        <v>1063</v>
      </c>
      <c r="D138" s="122" t="s">
        <v>963</v>
      </c>
      <c r="E138" s="124">
        <v>800000</v>
      </c>
      <c r="F138" s="125"/>
      <c r="G138" s="126" t="e">
        <f t="shared" si="2"/>
        <v>#REF!</v>
      </c>
      <c r="H138" s="127" t="e">
        <f>IF(E138="","",IF(#REF!=E138,"",(E138-#REF!)/#REF!))</f>
        <v>#REF!</v>
      </c>
      <c r="I138" s="120"/>
    </row>
    <row r="139" spans="1:9" ht="24.9" customHeight="1">
      <c r="A139" s="128"/>
      <c r="B139" s="120" t="s">
        <v>328</v>
      </c>
      <c r="C139" s="130" t="s">
        <v>329</v>
      </c>
      <c r="D139" s="122" t="s">
        <v>16</v>
      </c>
      <c r="E139" s="124">
        <v>3666</v>
      </c>
      <c r="F139" s="125"/>
      <c r="G139" s="126" t="e">
        <f t="shared" si="2"/>
        <v>#REF!</v>
      </c>
      <c r="H139" s="127" t="e">
        <f>IF(E139="","",IF(#REF!=E139,"",(E139-#REF!)/#REF!))</f>
        <v>#REF!</v>
      </c>
      <c r="I139" s="120"/>
    </row>
    <row r="140" spans="1:9" ht="24.9" customHeight="1">
      <c r="A140" s="128"/>
      <c r="B140" s="120" t="s">
        <v>1064</v>
      </c>
      <c r="C140" s="130" t="s">
        <v>331</v>
      </c>
      <c r="D140" s="122" t="s">
        <v>963</v>
      </c>
      <c r="E140" s="124">
        <v>90000</v>
      </c>
      <c r="F140" s="125"/>
      <c r="G140" s="126" t="e">
        <f t="shared" si="2"/>
        <v>#REF!</v>
      </c>
      <c r="H140" s="127" t="e">
        <f>IF(E140="","",IF(#REF!=E140,"",(E140-#REF!)/#REF!))</f>
        <v>#REF!</v>
      </c>
      <c r="I140" s="120"/>
    </row>
    <row r="141" spans="1:9" ht="24.9" customHeight="1">
      <c r="A141" s="128"/>
      <c r="B141" s="120" t="s">
        <v>332</v>
      </c>
      <c r="C141" s="130" t="s">
        <v>333</v>
      </c>
      <c r="D141" s="122" t="s">
        <v>963</v>
      </c>
      <c r="E141" s="124">
        <v>176000</v>
      </c>
      <c r="F141" s="125"/>
      <c r="G141" s="126" t="e">
        <f t="shared" si="2"/>
        <v>#REF!</v>
      </c>
      <c r="H141" s="127" t="e">
        <f>IF(E141="","",IF(#REF!=E141,"",(E141-#REF!)/#REF!))</f>
        <v>#REF!</v>
      </c>
      <c r="I141" s="120"/>
    </row>
    <row r="142" spans="1:9" ht="24.9" customHeight="1">
      <c r="A142" s="128"/>
      <c r="B142" s="120" t="s">
        <v>1065</v>
      </c>
      <c r="C142" s="130" t="s">
        <v>1066</v>
      </c>
      <c r="D142" s="122" t="s">
        <v>68</v>
      </c>
      <c r="E142" s="124">
        <v>9230</v>
      </c>
      <c r="F142" s="125"/>
      <c r="G142" s="126" t="e">
        <f t="shared" si="2"/>
        <v>#REF!</v>
      </c>
      <c r="H142" s="127" t="e">
        <f>IF(E142="","",IF(#REF!=E142,"",(E142-#REF!)/#REF!))</f>
        <v>#REF!</v>
      </c>
      <c r="I142" s="120"/>
    </row>
    <row r="143" spans="1:9" ht="24.9" customHeight="1">
      <c r="A143" s="131"/>
      <c r="B143" s="120" t="s">
        <v>336</v>
      </c>
      <c r="C143" s="130" t="s">
        <v>1067</v>
      </c>
      <c r="D143" s="122" t="s">
        <v>963</v>
      </c>
      <c r="E143" s="124">
        <v>602000</v>
      </c>
      <c r="F143" s="125"/>
      <c r="G143" s="126" t="e">
        <f t="shared" si="2"/>
        <v>#REF!</v>
      </c>
      <c r="H143" s="127" t="e">
        <f>IF(E143="","",IF(#REF!=E143,"",(E143-#REF!)/#REF!))</f>
        <v>#REF!</v>
      </c>
      <c r="I143" s="120"/>
    </row>
    <row r="144" spans="1:9" ht="24.9" customHeight="1">
      <c r="A144" s="118" t="s">
        <v>1068</v>
      </c>
      <c r="B144" s="120" t="s">
        <v>1069</v>
      </c>
      <c r="C144" s="130" t="s">
        <v>340</v>
      </c>
      <c r="D144" s="122" t="s">
        <v>1070</v>
      </c>
      <c r="E144" s="124">
        <v>587</v>
      </c>
      <c r="F144" s="125" t="s">
        <v>1042</v>
      </c>
      <c r="G144" s="126" t="e">
        <f t="shared" si="2"/>
        <v>#REF!</v>
      </c>
      <c r="H144" s="127" t="e">
        <f>IF(E144="","",IF(#REF!=E144,"",(E144-#REF!)/#REF!))</f>
        <v>#REF!</v>
      </c>
      <c r="I144" s="120"/>
    </row>
    <row r="145" spans="1:9" ht="24.9" customHeight="1">
      <c r="A145" s="128"/>
      <c r="B145" s="120" t="s">
        <v>1071</v>
      </c>
      <c r="C145" s="130" t="s">
        <v>1072</v>
      </c>
      <c r="D145" s="122" t="s">
        <v>95</v>
      </c>
      <c r="E145" s="124">
        <v>1094000</v>
      </c>
      <c r="F145" s="125" t="s">
        <v>1073</v>
      </c>
      <c r="G145" s="126" t="e">
        <f t="shared" si="2"/>
        <v>#REF!</v>
      </c>
      <c r="H145" s="127" t="e">
        <f>IF(E145="","",IF(#REF!=E145,"",(E145-#REF!)/#REF!))</f>
        <v>#REF!</v>
      </c>
      <c r="I145" s="120"/>
    </row>
    <row r="146" spans="1:9" ht="24.9" customHeight="1">
      <c r="A146" s="128"/>
      <c r="B146" s="120" t="s">
        <v>1074</v>
      </c>
      <c r="C146" s="130" t="s">
        <v>1075</v>
      </c>
      <c r="D146" s="122" t="s">
        <v>95</v>
      </c>
      <c r="E146" s="124">
        <v>1081000</v>
      </c>
      <c r="F146" s="125" t="s">
        <v>1073</v>
      </c>
      <c r="G146" s="126" t="e">
        <f t="shared" si="2"/>
        <v>#REF!</v>
      </c>
      <c r="H146" s="127" t="e">
        <f>IF(E146="","",IF(#REF!=E146,"",(E146-#REF!)/#REF!))</f>
        <v>#REF!</v>
      </c>
      <c r="I146" s="120"/>
    </row>
    <row r="147" spans="1:9" ht="24.9" customHeight="1">
      <c r="A147" s="128"/>
      <c r="B147" s="120" t="s">
        <v>346</v>
      </c>
      <c r="C147" s="130" t="s">
        <v>1076</v>
      </c>
      <c r="D147" s="122" t="s">
        <v>95</v>
      </c>
      <c r="E147" s="124">
        <v>1318000</v>
      </c>
      <c r="F147" s="125" t="s">
        <v>1073</v>
      </c>
      <c r="G147" s="126" t="e">
        <f t="shared" si="2"/>
        <v>#REF!</v>
      </c>
      <c r="H147" s="127" t="e">
        <f>IF(E147="","",IF(#REF!=E147,"",(E147-#REF!)/#REF!))</f>
        <v>#REF!</v>
      </c>
      <c r="I147" s="120"/>
    </row>
    <row r="148" spans="1:9" ht="24.9" customHeight="1">
      <c r="A148" s="128"/>
      <c r="B148" s="120" t="s">
        <v>348</v>
      </c>
      <c r="C148" s="130" t="s">
        <v>1077</v>
      </c>
      <c r="D148" s="122" t="s">
        <v>95</v>
      </c>
      <c r="E148" s="124">
        <v>1121000</v>
      </c>
      <c r="F148" s="125" t="s">
        <v>1073</v>
      </c>
      <c r="G148" s="126" t="e">
        <f t="shared" si="2"/>
        <v>#REF!</v>
      </c>
      <c r="H148" s="127" t="e">
        <f>IF(E148="","",IF(#REF!=E148,"",(E148-#REF!)/#REF!))</f>
        <v>#REF!</v>
      </c>
      <c r="I148" s="120"/>
    </row>
    <row r="149" spans="1:9" ht="24.9" customHeight="1">
      <c r="A149" s="128"/>
      <c r="B149" s="120" t="s">
        <v>350</v>
      </c>
      <c r="C149" s="130" t="s">
        <v>1078</v>
      </c>
      <c r="D149" s="122" t="s">
        <v>95</v>
      </c>
      <c r="E149" s="124">
        <v>1088000</v>
      </c>
      <c r="F149" s="125" t="s">
        <v>1073</v>
      </c>
      <c r="G149" s="126" t="e">
        <f t="shared" si="2"/>
        <v>#REF!</v>
      </c>
      <c r="H149" s="127" t="e">
        <f>IF(E149="","",IF(#REF!=E149,"",(E149-#REF!)/#REF!))</f>
        <v>#REF!</v>
      </c>
      <c r="I149" s="120"/>
    </row>
    <row r="150" spans="1:9" ht="24.9" customHeight="1">
      <c r="A150" s="128"/>
      <c r="B150" s="120" t="s">
        <v>1079</v>
      </c>
      <c r="C150" s="130" t="s">
        <v>1080</v>
      </c>
      <c r="D150" s="122" t="s">
        <v>95</v>
      </c>
      <c r="E150" s="124">
        <v>1292000</v>
      </c>
      <c r="F150" s="125" t="s">
        <v>1073</v>
      </c>
      <c r="G150" s="126" t="e">
        <f t="shared" si="2"/>
        <v>#REF!</v>
      </c>
      <c r="H150" s="127" t="e">
        <f>IF(E150="","",IF(#REF!=E150,"",(E150-#REF!)/#REF!))</f>
        <v>#REF!</v>
      </c>
      <c r="I150" s="120"/>
    </row>
    <row r="151" spans="1:9" ht="24.9" customHeight="1">
      <c r="A151" s="128"/>
      <c r="B151" s="120" t="s">
        <v>1081</v>
      </c>
      <c r="C151" s="130" t="s">
        <v>1082</v>
      </c>
      <c r="D151" s="122" t="s">
        <v>95</v>
      </c>
      <c r="E151" s="124">
        <v>2146000</v>
      </c>
      <c r="F151" s="125" t="s">
        <v>1042</v>
      </c>
      <c r="G151" s="126" t="e">
        <f t="shared" si="2"/>
        <v>#REF!</v>
      </c>
      <c r="H151" s="127" t="e">
        <f>IF(E151="","",IF(#REF!=E151,"",(E151-#REF!)/#REF!))</f>
        <v>#REF!</v>
      </c>
      <c r="I151" s="120"/>
    </row>
    <row r="152" spans="1:9" ht="24.9" customHeight="1">
      <c r="A152" s="128"/>
      <c r="B152" s="120" t="s">
        <v>1083</v>
      </c>
      <c r="C152" s="130" t="s">
        <v>1084</v>
      </c>
      <c r="D152" s="122" t="s">
        <v>95</v>
      </c>
      <c r="E152" s="124">
        <v>981000</v>
      </c>
      <c r="F152" s="125" t="s">
        <v>1042</v>
      </c>
      <c r="G152" s="126" t="e">
        <f t="shared" si="2"/>
        <v>#REF!</v>
      </c>
      <c r="H152" s="127" t="e">
        <f>IF(E152="","",IF(#REF!=E152,"",(E152-#REF!)/#REF!))</f>
        <v>#REF!</v>
      </c>
      <c r="I152" s="120"/>
    </row>
    <row r="153" spans="1:9" ht="24.9" customHeight="1">
      <c r="A153" s="128"/>
      <c r="B153" s="120" t="s">
        <v>1085</v>
      </c>
      <c r="C153" s="130" t="s">
        <v>1086</v>
      </c>
      <c r="D153" s="122" t="s">
        <v>95</v>
      </c>
      <c r="E153" s="124">
        <v>700000</v>
      </c>
      <c r="F153" s="125" t="s">
        <v>1073</v>
      </c>
      <c r="G153" s="126" t="e">
        <f t="shared" si="2"/>
        <v>#REF!</v>
      </c>
      <c r="H153" s="127" t="e">
        <f>IF(E153="","",IF(#REF!=E153,"",(E153-#REF!)/#REF!))</f>
        <v>#REF!</v>
      </c>
      <c r="I153" s="120"/>
    </row>
    <row r="154" spans="1:9" ht="24.9" customHeight="1">
      <c r="A154" s="128"/>
      <c r="B154" s="120" t="s">
        <v>1087</v>
      </c>
      <c r="C154" s="130" t="s">
        <v>1088</v>
      </c>
      <c r="D154" s="122" t="s">
        <v>95</v>
      </c>
      <c r="E154" s="124">
        <v>2498000</v>
      </c>
      <c r="F154" s="125" t="s">
        <v>1073</v>
      </c>
      <c r="G154" s="126" t="e">
        <f t="shared" si="2"/>
        <v>#REF!</v>
      </c>
      <c r="H154" s="127" t="e">
        <f>IF(E154="","",IF(#REF!=E154,"",(E154-#REF!)/#REF!))</f>
        <v>#REF!</v>
      </c>
      <c r="I154" s="120"/>
    </row>
    <row r="155" spans="1:9" ht="24.9" customHeight="1">
      <c r="A155" s="128"/>
      <c r="B155" s="120" t="s">
        <v>1089</v>
      </c>
      <c r="C155" s="130" t="s">
        <v>1090</v>
      </c>
      <c r="D155" s="122" t="s">
        <v>95</v>
      </c>
      <c r="E155" s="124">
        <v>1720000</v>
      </c>
      <c r="F155" s="125" t="s">
        <v>1073</v>
      </c>
      <c r="G155" s="126" t="e">
        <f t="shared" si="2"/>
        <v>#REF!</v>
      </c>
      <c r="H155" s="127" t="e">
        <f>IF(E155="","",IF(#REF!=E155,"",(E155-#REF!)/#REF!))</f>
        <v>#REF!</v>
      </c>
      <c r="I155" s="120"/>
    </row>
    <row r="156" spans="1:9" ht="24.9" customHeight="1">
      <c r="A156" s="128"/>
      <c r="B156" s="120" t="s">
        <v>1091</v>
      </c>
      <c r="C156" s="130" t="s">
        <v>364</v>
      </c>
      <c r="D156" s="122" t="s">
        <v>95</v>
      </c>
      <c r="E156" s="124">
        <v>2600000</v>
      </c>
      <c r="F156" s="125" t="s">
        <v>1073</v>
      </c>
      <c r="G156" s="126" t="e">
        <f t="shared" si="2"/>
        <v>#REF!</v>
      </c>
      <c r="H156" s="127" t="e">
        <f>IF(E156="","",IF(#REF!=E156,"",(E156-#REF!)/#REF!))</f>
        <v>#REF!</v>
      </c>
      <c r="I156" s="120"/>
    </row>
    <row r="157" spans="1:9" ht="24.9" customHeight="1">
      <c r="A157" s="128"/>
      <c r="B157" s="120" t="s">
        <v>1092</v>
      </c>
      <c r="C157" s="130" t="s">
        <v>1093</v>
      </c>
      <c r="D157" s="122" t="s">
        <v>95</v>
      </c>
      <c r="E157" s="124">
        <v>2650000</v>
      </c>
      <c r="F157" s="125" t="s">
        <v>1073</v>
      </c>
      <c r="G157" s="126" t="e">
        <f t="shared" si="2"/>
        <v>#REF!</v>
      </c>
      <c r="H157" s="127" t="e">
        <f>IF(E157="","",IF(#REF!=E157,"",(E157-#REF!)/#REF!))</f>
        <v>#REF!</v>
      </c>
      <c r="I157" s="120"/>
    </row>
    <row r="158" spans="1:9" ht="24.9" customHeight="1">
      <c r="A158" s="128"/>
      <c r="B158" s="120" t="s">
        <v>1094</v>
      </c>
      <c r="C158" s="130" t="s">
        <v>1095</v>
      </c>
      <c r="D158" s="122" t="s">
        <v>95</v>
      </c>
      <c r="E158" s="124">
        <v>1800000</v>
      </c>
      <c r="F158" s="125" t="s">
        <v>1073</v>
      </c>
      <c r="G158" s="126" t="e">
        <f t="shared" si="2"/>
        <v>#REF!</v>
      </c>
      <c r="H158" s="127" t="e">
        <f>IF(E158="","",IF(#REF!=E158,"",(E158-#REF!)/#REF!))</f>
        <v>#REF!</v>
      </c>
      <c r="I158" s="120"/>
    </row>
    <row r="159" spans="1:9" ht="24.9" customHeight="1">
      <c r="A159" s="128"/>
      <c r="B159" s="120" t="s">
        <v>1096</v>
      </c>
      <c r="C159" s="130" t="s">
        <v>1097</v>
      </c>
      <c r="D159" s="122" t="s">
        <v>95</v>
      </c>
      <c r="E159" s="124">
        <v>2450000</v>
      </c>
      <c r="F159" s="125" t="s">
        <v>1073</v>
      </c>
      <c r="G159" s="126" t="e">
        <f t="shared" si="2"/>
        <v>#REF!</v>
      </c>
      <c r="H159" s="127" t="e">
        <f>IF(E159="","",IF(#REF!=E159,"",(E159-#REF!)/#REF!))</f>
        <v>#REF!</v>
      </c>
      <c r="I159" s="120"/>
    </row>
    <row r="160" spans="1:9" ht="24.9" customHeight="1">
      <c r="A160" s="128"/>
      <c r="B160" s="120" t="s">
        <v>370</v>
      </c>
      <c r="C160" s="130" t="s">
        <v>1098</v>
      </c>
      <c r="D160" s="122" t="s">
        <v>16</v>
      </c>
      <c r="E160" s="124">
        <v>2800</v>
      </c>
      <c r="F160" s="125"/>
      <c r="G160" s="126" t="e">
        <f t="shared" si="2"/>
        <v>#REF!</v>
      </c>
      <c r="H160" s="127" t="e">
        <f>IF(E160="","",IF(#REF!=E160,"",(E160-#REF!)/#REF!))</f>
        <v>#REF!</v>
      </c>
      <c r="I160" s="120"/>
    </row>
    <row r="161" spans="1:9" ht="24.9" customHeight="1">
      <c r="A161" s="128"/>
      <c r="B161" s="120" t="s">
        <v>372</v>
      </c>
      <c r="C161" s="130" t="s">
        <v>1078</v>
      </c>
      <c r="D161" s="122" t="s">
        <v>95</v>
      </c>
      <c r="E161" s="124">
        <v>1332000</v>
      </c>
      <c r="F161" s="125" t="s">
        <v>1073</v>
      </c>
      <c r="G161" s="126" t="e">
        <f t="shared" si="2"/>
        <v>#REF!</v>
      </c>
      <c r="H161" s="127" t="e">
        <f>IF(E161="","",IF(#REF!=E161,"",(E161-#REF!)/#REF!))</f>
        <v>#REF!</v>
      </c>
      <c r="I161" s="120"/>
    </row>
    <row r="162" spans="1:9" ht="24.9" customHeight="1">
      <c r="A162" s="128"/>
      <c r="B162" s="120" t="s">
        <v>374</v>
      </c>
      <c r="C162" s="130" t="s">
        <v>1099</v>
      </c>
      <c r="D162" s="122" t="s">
        <v>205</v>
      </c>
      <c r="E162" s="124">
        <v>37660</v>
      </c>
      <c r="F162" s="125"/>
      <c r="G162" s="126" t="e">
        <f t="shared" si="2"/>
        <v>#REF!</v>
      </c>
      <c r="H162" s="127" t="e">
        <f>IF(E162="","",IF(#REF!=E162,"",(E162-#REF!)/#REF!))</f>
        <v>#REF!</v>
      </c>
      <c r="I162" s="120"/>
    </row>
    <row r="163" spans="1:9" ht="24.9" customHeight="1">
      <c r="A163" s="128"/>
      <c r="B163" s="120" t="s">
        <v>376</v>
      </c>
      <c r="C163" s="130" t="s">
        <v>1100</v>
      </c>
      <c r="D163" s="122" t="s">
        <v>205</v>
      </c>
      <c r="E163" s="124">
        <v>10000</v>
      </c>
      <c r="F163" s="125"/>
      <c r="G163" s="126" t="e">
        <f t="shared" si="2"/>
        <v>#REF!</v>
      </c>
      <c r="H163" s="127" t="e">
        <f>IF(E163="","",IF(#REF!=E163,"",(E163-#REF!)/#REF!))</f>
        <v>#REF!</v>
      </c>
      <c r="I163" s="120"/>
    </row>
    <row r="164" spans="1:9" ht="24.9" customHeight="1">
      <c r="A164" s="128"/>
      <c r="B164" s="120" t="s">
        <v>378</v>
      </c>
      <c r="C164" s="130" t="s">
        <v>379</v>
      </c>
      <c r="D164" s="122" t="s">
        <v>16</v>
      </c>
      <c r="E164" s="124">
        <v>3500</v>
      </c>
      <c r="F164" s="125" t="s">
        <v>1042</v>
      </c>
      <c r="G164" s="126" t="e">
        <f t="shared" si="2"/>
        <v>#REF!</v>
      </c>
      <c r="H164" s="127" t="e">
        <f>IF(E164="","",IF(#REF!=E164,"",(E164-#REF!)/#REF!))</f>
        <v>#REF!</v>
      </c>
      <c r="I164" s="120"/>
    </row>
    <row r="165" spans="1:9" ht="24.9" customHeight="1">
      <c r="A165" s="128"/>
      <c r="B165" s="120" t="s">
        <v>1101</v>
      </c>
      <c r="C165" s="130" t="s">
        <v>1102</v>
      </c>
      <c r="D165" s="122" t="s">
        <v>16</v>
      </c>
      <c r="E165" s="124">
        <v>3500</v>
      </c>
      <c r="F165" s="125"/>
      <c r="G165" s="126"/>
      <c r="H165" s="127"/>
      <c r="I165" s="120"/>
    </row>
    <row r="166" spans="1:9" ht="24.9" customHeight="1">
      <c r="A166" s="128"/>
      <c r="B166" s="120" t="s">
        <v>1103</v>
      </c>
      <c r="C166" s="130" t="s">
        <v>1104</v>
      </c>
      <c r="D166" s="122" t="s">
        <v>95</v>
      </c>
      <c r="E166" s="124">
        <v>3130000</v>
      </c>
      <c r="F166" s="125"/>
      <c r="G166" s="126" t="e">
        <f t="shared" si="2"/>
        <v>#REF!</v>
      </c>
      <c r="H166" s="127" t="e">
        <f>IF(E166="","",IF(#REF!=E166,"",(E166-#REF!)/#REF!))</f>
        <v>#REF!</v>
      </c>
      <c r="I166" s="120"/>
    </row>
    <row r="167" spans="1:9" ht="24.9" customHeight="1">
      <c r="A167" s="128"/>
      <c r="B167" s="120" t="s">
        <v>384</v>
      </c>
      <c r="C167" s="130" t="s">
        <v>1105</v>
      </c>
      <c r="D167" s="122" t="s">
        <v>208</v>
      </c>
      <c r="E167" s="124">
        <v>226000</v>
      </c>
      <c r="F167" s="125"/>
      <c r="G167" s="126" t="e">
        <f t="shared" si="2"/>
        <v>#REF!</v>
      </c>
      <c r="H167" s="127" t="e">
        <f>IF(E167="","",IF(#REF!=E167,"",(E167-#REF!)/#REF!))</f>
        <v>#REF!</v>
      </c>
      <c r="I167" s="120"/>
    </row>
    <row r="168" spans="1:9" ht="24.9" customHeight="1">
      <c r="A168" s="128"/>
      <c r="B168" s="120" t="s">
        <v>386</v>
      </c>
      <c r="C168" s="130" t="s">
        <v>1106</v>
      </c>
      <c r="D168" s="122" t="s">
        <v>68</v>
      </c>
      <c r="E168" s="124">
        <v>113300</v>
      </c>
      <c r="F168" s="125"/>
      <c r="G168" s="126" t="e">
        <f t="shared" si="2"/>
        <v>#REF!</v>
      </c>
      <c r="H168" s="127" t="e">
        <f>IF(E168="","",IF(#REF!=E168,"",(E168-#REF!)/#REF!))</f>
        <v>#REF!</v>
      </c>
      <c r="I168" s="120"/>
    </row>
    <row r="169" spans="1:9" ht="24.9" customHeight="1">
      <c r="A169" s="131"/>
      <c r="B169" s="120" t="s">
        <v>388</v>
      </c>
      <c r="C169" s="130" t="s">
        <v>1107</v>
      </c>
      <c r="D169" s="122" t="s">
        <v>208</v>
      </c>
      <c r="E169" s="124">
        <v>300000</v>
      </c>
      <c r="F169" s="125"/>
      <c r="G169" s="126" t="e">
        <f t="shared" si="2"/>
        <v>#REF!</v>
      </c>
      <c r="H169" s="127" t="e">
        <f>IF(E169="","",IF(#REF!=E169,"",(E169-#REF!)/#REF!))</f>
        <v>#REF!</v>
      </c>
      <c r="I169" s="120"/>
    </row>
    <row r="170" spans="1:9" ht="24.9" customHeight="1">
      <c r="A170" s="118" t="s">
        <v>1108</v>
      </c>
      <c r="B170" s="120" t="s">
        <v>412</v>
      </c>
      <c r="C170" s="130" t="s">
        <v>1109</v>
      </c>
      <c r="D170" s="122" t="s">
        <v>1070</v>
      </c>
      <c r="E170" s="124">
        <v>570</v>
      </c>
      <c r="F170" s="125"/>
      <c r="G170" s="126" t="e">
        <f t="shared" si="2"/>
        <v>#REF!</v>
      </c>
      <c r="H170" s="127" t="e">
        <f>IF(E170="","",IF(#REF!=E170,"",(E170-#REF!)/#REF!))</f>
        <v>#REF!</v>
      </c>
      <c r="I170" s="120"/>
    </row>
    <row r="171" spans="1:9" ht="24.9" customHeight="1">
      <c r="A171" s="128"/>
      <c r="B171" s="120" t="s">
        <v>414</v>
      </c>
      <c r="C171" s="130" t="s">
        <v>1110</v>
      </c>
      <c r="D171" s="122" t="s">
        <v>1070</v>
      </c>
      <c r="E171" s="124">
        <v>570</v>
      </c>
      <c r="F171" s="125"/>
      <c r="G171" s="126" t="e">
        <f t="shared" si="2"/>
        <v>#REF!</v>
      </c>
      <c r="H171" s="127" t="e">
        <f>IF(E171="","",IF(#REF!=E171,"",(E171-#REF!)/#REF!))</f>
        <v>#REF!</v>
      </c>
      <c r="I171" s="120"/>
    </row>
    <row r="172" spans="1:9" ht="24.9" customHeight="1">
      <c r="A172" s="128"/>
      <c r="B172" s="120" t="s">
        <v>416</v>
      </c>
      <c r="C172" s="130" t="s">
        <v>1111</v>
      </c>
      <c r="D172" s="122" t="s">
        <v>1112</v>
      </c>
      <c r="E172" s="124">
        <v>13300</v>
      </c>
      <c r="F172" s="125"/>
      <c r="G172" s="126" t="e">
        <f t="shared" si="2"/>
        <v>#REF!</v>
      </c>
      <c r="H172" s="127" t="e">
        <f>IF(E172="","",IF(#REF!=E172,"",(E172-#REF!)/#REF!))</f>
        <v>#REF!</v>
      </c>
      <c r="I172" s="120"/>
    </row>
    <row r="173" spans="1:9" ht="24.9" customHeight="1">
      <c r="A173" s="131"/>
      <c r="B173" s="120" t="s">
        <v>419</v>
      </c>
      <c r="C173" s="130" t="s">
        <v>1113</v>
      </c>
      <c r="D173" s="122" t="s">
        <v>16</v>
      </c>
      <c r="E173" s="124">
        <v>27300</v>
      </c>
      <c r="F173" s="125"/>
      <c r="G173" s="126" t="e">
        <f t="shared" si="2"/>
        <v>#REF!</v>
      </c>
      <c r="H173" s="127" t="e">
        <f>IF(E173="","",IF(#REF!=E173,"",(E173-#REF!)/#REF!))</f>
        <v>#REF!</v>
      </c>
      <c r="I173" s="120"/>
    </row>
    <row r="174" spans="1:9" ht="24.9" customHeight="1">
      <c r="A174" s="118" t="s">
        <v>1114</v>
      </c>
      <c r="B174" s="120" t="s">
        <v>391</v>
      </c>
      <c r="C174" s="130" t="s">
        <v>1115</v>
      </c>
      <c r="D174" s="122" t="s">
        <v>819</v>
      </c>
      <c r="E174" s="124">
        <v>18620</v>
      </c>
      <c r="F174" s="125"/>
      <c r="G174" s="126" t="e">
        <f t="shared" si="2"/>
        <v>#REF!</v>
      </c>
      <c r="H174" s="127" t="e">
        <f>IF(E174="","",IF(#REF!=E174,"",(E174-#REF!)/#REF!))</f>
        <v>#REF!</v>
      </c>
      <c r="I174" s="120"/>
    </row>
    <row r="175" spans="1:9" ht="24.9" customHeight="1">
      <c r="A175" s="128"/>
      <c r="B175" s="120" t="s">
        <v>393</v>
      </c>
      <c r="C175" s="130" t="s">
        <v>1116</v>
      </c>
      <c r="D175" s="122" t="s">
        <v>819</v>
      </c>
      <c r="E175" s="124">
        <v>27840</v>
      </c>
      <c r="F175" s="125"/>
      <c r="G175" s="126" t="e">
        <f t="shared" si="2"/>
        <v>#REF!</v>
      </c>
      <c r="H175" s="127" t="e">
        <f>IF(E175="","",IF(#REF!=E175,"",(E175-#REF!)/#REF!))</f>
        <v>#REF!</v>
      </c>
      <c r="I175" s="120"/>
    </row>
    <row r="176" spans="1:9" ht="24.9" customHeight="1">
      <c r="A176" s="128"/>
      <c r="B176" s="120" t="s">
        <v>395</v>
      </c>
      <c r="C176" s="130" t="s">
        <v>1117</v>
      </c>
      <c r="D176" s="122" t="s">
        <v>819</v>
      </c>
      <c r="E176" s="124">
        <v>169100</v>
      </c>
      <c r="F176" s="125"/>
      <c r="G176" s="126" t="e">
        <f t="shared" si="2"/>
        <v>#REF!</v>
      </c>
      <c r="H176" s="127" t="e">
        <f>IF(E176="","",IF(#REF!=E176,"",(E176-#REF!)/#REF!))</f>
        <v>#REF!</v>
      </c>
      <c r="I176" s="120"/>
    </row>
    <row r="177" spans="1:9" ht="24.9" customHeight="1">
      <c r="A177" s="128"/>
      <c r="B177" s="120" t="s">
        <v>397</v>
      </c>
      <c r="C177" s="130" t="s">
        <v>1118</v>
      </c>
      <c r="D177" s="122" t="s">
        <v>819</v>
      </c>
      <c r="E177" s="124">
        <v>25270</v>
      </c>
      <c r="F177" s="125"/>
      <c r="G177" s="126" t="e">
        <f t="shared" si="2"/>
        <v>#REF!</v>
      </c>
      <c r="H177" s="127" t="e">
        <f>IF(E177="","",IF(#REF!=E177,"",(E177-#REF!)/#REF!))</f>
        <v>#REF!</v>
      </c>
      <c r="I177" s="120"/>
    </row>
    <row r="178" spans="1:9" ht="24.9" customHeight="1">
      <c r="A178" s="128"/>
      <c r="B178" s="120" t="s">
        <v>399</v>
      </c>
      <c r="C178" s="130" t="s">
        <v>1119</v>
      </c>
      <c r="D178" s="122" t="s">
        <v>130</v>
      </c>
      <c r="E178" s="124">
        <v>42470</v>
      </c>
      <c r="F178" s="125"/>
      <c r="G178" s="126" t="e">
        <f t="shared" si="2"/>
        <v>#REF!</v>
      </c>
      <c r="H178" s="127" t="e">
        <f>IF(E178="","",IF(#REF!=E178,"",(E178-#REF!)/#REF!))</f>
        <v>#REF!</v>
      </c>
      <c r="I178" s="120"/>
    </row>
    <row r="179" spans="1:9" ht="24.9" customHeight="1">
      <c r="A179" s="128"/>
      <c r="B179" s="120" t="s">
        <v>1120</v>
      </c>
      <c r="C179" s="130" t="s">
        <v>1121</v>
      </c>
      <c r="D179" s="122" t="s">
        <v>130</v>
      </c>
      <c r="E179" s="124">
        <v>33540</v>
      </c>
      <c r="F179" s="125"/>
      <c r="G179" s="126" t="e">
        <f t="shared" si="2"/>
        <v>#REF!</v>
      </c>
      <c r="H179" s="127" t="e">
        <f>IF(E179="","",IF(#REF!=E179,"",(E179-#REF!)/#REF!))</f>
        <v>#REF!</v>
      </c>
      <c r="I179" s="120"/>
    </row>
    <row r="180" spans="1:9" ht="24.9" customHeight="1">
      <c r="A180" s="128"/>
      <c r="B180" s="120" t="s">
        <v>404</v>
      </c>
      <c r="C180" s="130" t="s">
        <v>1122</v>
      </c>
      <c r="D180" s="122" t="s">
        <v>130</v>
      </c>
      <c r="E180" s="124">
        <v>20520</v>
      </c>
      <c r="F180" s="125"/>
      <c r="G180" s="126" t="e">
        <f t="shared" si="2"/>
        <v>#REF!</v>
      </c>
      <c r="H180" s="127" t="e">
        <f>IF(E180="","",IF(#REF!=E180,"",(E180-#REF!)/#REF!))</f>
        <v>#REF!</v>
      </c>
      <c r="I180" s="120"/>
    </row>
    <row r="181" spans="1:9" ht="24.9" customHeight="1">
      <c r="A181" s="128"/>
      <c r="B181" s="120" t="s">
        <v>406</v>
      </c>
      <c r="C181" s="130" t="s">
        <v>1123</v>
      </c>
      <c r="D181" s="122" t="s">
        <v>819</v>
      </c>
      <c r="E181" s="124">
        <v>25840</v>
      </c>
      <c r="F181" s="125"/>
      <c r="G181" s="126" t="e">
        <f t="shared" si="2"/>
        <v>#REF!</v>
      </c>
      <c r="H181" s="127" t="e">
        <f>IF(E181="","",IF(#REF!=E181,"",(E181-#REF!)/#REF!))</f>
        <v>#REF!</v>
      </c>
      <c r="I181" s="120"/>
    </row>
    <row r="182" spans="1:9" ht="24.9" customHeight="1">
      <c r="A182" s="128"/>
      <c r="B182" s="120" t="s">
        <v>408</v>
      </c>
      <c r="C182" s="130" t="s">
        <v>1124</v>
      </c>
      <c r="D182" s="122" t="s">
        <v>819</v>
      </c>
      <c r="E182" s="124">
        <v>40850</v>
      </c>
      <c r="F182" s="125"/>
      <c r="G182" s="126" t="e">
        <f t="shared" si="2"/>
        <v>#REF!</v>
      </c>
      <c r="H182" s="127" t="e">
        <f>IF(E182="","",IF(#REF!=E182,"",(E182-#REF!)/#REF!))</f>
        <v>#REF!</v>
      </c>
      <c r="I182" s="120"/>
    </row>
    <row r="183" spans="1:9" ht="24.9" customHeight="1">
      <c r="A183" s="131"/>
      <c r="B183" s="120" t="s">
        <v>1125</v>
      </c>
      <c r="C183" s="130" t="s">
        <v>1126</v>
      </c>
      <c r="D183" s="122" t="s">
        <v>819</v>
      </c>
      <c r="E183" s="124">
        <v>533240</v>
      </c>
      <c r="F183" s="125"/>
      <c r="G183" s="126" t="e">
        <f t="shared" si="2"/>
        <v>#REF!</v>
      </c>
      <c r="H183" s="127" t="e">
        <f>IF(E183="","",IF(#REF!=E183,"",(E183-#REF!)/#REF!))</f>
        <v>#REF!</v>
      </c>
      <c r="I183" s="120"/>
    </row>
    <row r="184" spans="1:9" ht="24.9" customHeight="1">
      <c r="A184" s="118" t="s">
        <v>1127</v>
      </c>
      <c r="B184" s="120" t="s">
        <v>1128</v>
      </c>
      <c r="C184" s="130" t="s">
        <v>1129</v>
      </c>
      <c r="D184" s="122" t="s">
        <v>16</v>
      </c>
      <c r="E184" s="124">
        <v>18100</v>
      </c>
      <c r="F184" s="125"/>
      <c r="G184" s="126" t="e">
        <f t="shared" si="2"/>
        <v>#REF!</v>
      </c>
      <c r="H184" s="127" t="e">
        <f>IF(E184="","",IF(#REF!=E184,"",(E184-#REF!)/#REF!))</f>
        <v>#REF!</v>
      </c>
      <c r="I184" s="120"/>
    </row>
    <row r="185" spans="1:9" ht="24.9" customHeight="1">
      <c r="A185" s="128"/>
      <c r="B185" s="120" t="s">
        <v>1128</v>
      </c>
      <c r="C185" s="130" t="s">
        <v>1130</v>
      </c>
      <c r="D185" s="122" t="s">
        <v>16</v>
      </c>
      <c r="E185" s="124">
        <v>9400</v>
      </c>
      <c r="F185" s="125"/>
      <c r="G185" s="126" t="e">
        <f t="shared" si="2"/>
        <v>#REF!</v>
      </c>
      <c r="H185" s="127" t="e">
        <f>IF(E185="","",IF(#REF!=E185,"",(E185-#REF!)/#REF!))</f>
        <v>#REF!</v>
      </c>
      <c r="I185" s="120"/>
    </row>
    <row r="186" spans="1:9" ht="24.9" customHeight="1">
      <c r="A186" s="128"/>
      <c r="B186" s="120" t="s">
        <v>1131</v>
      </c>
      <c r="C186" s="130" t="s">
        <v>1132</v>
      </c>
      <c r="D186" s="122" t="s">
        <v>16</v>
      </c>
      <c r="E186" s="124">
        <v>4910</v>
      </c>
      <c r="F186" s="125"/>
      <c r="G186" s="126" t="e">
        <f t="shared" si="2"/>
        <v>#REF!</v>
      </c>
      <c r="H186" s="127" t="e">
        <f>IF(E186="","",IF(#REF!=E186,"",(E186-#REF!)/#REF!))</f>
        <v>#REF!</v>
      </c>
      <c r="I186" s="120"/>
    </row>
    <row r="187" spans="1:9" ht="24.9" customHeight="1">
      <c r="A187" s="128"/>
      <c r="B187" s="120" t="s">
        <v>1131</v>
      </c>
      <c r="C187" s="130" t="s">
        <v>1133</v>
      </c>
      <c r="D187" s="122" t="s">
        <v>16</v>
      </c>
      <c r="E187" s="124">
        <v>4160</v>
      </c>
      <c r="F187" s="125"/>
      <c r="G187" s="126" t="e">
        <f t="shared" si="2"/>
        <v>#REF!</v>
      </c>
      <c r="H187" s="127" t="e">
        <f>IF(E187="","",IF(#REF!=E187,"",(E187-#REF!)/#REF!))</f>
        <v>#REF!</v>
      </c>
      <c r="I187" s="120"/>
    </row>
    <row r="188" spans="1:9" ht="24.9" customHeight="1">
      <c r="A188" s="128"/>
      <c r="B188" s="120" t="s">
        <v>1134</v>
      </c>
      <c r="C188" s="130" t="s">
        <v>1135</v>
      </c>
      <c r="D188" s="122" t="s">
        <v>16</v>
      </c>
      <c r="E188" s="124">
        <v>2260</v>
      </c>
      <c r="F188" s="125"/>
      <c r="G188" s="126" t="e">
        <f t="shared" si="2"/>
        <v>#REF!</v>
      </c>
      <c r="H188" s="127" t="e">
        <f>IF(E188="","",IF(#REF!=E188,"",(E188-#REF!)/#REF!))</f>
        <v>#REF!</v>
      </c>
      <c r="I188" s="120"/>
    </row>
    <row r="189" spans="1:9" ht="24.9" customHeight="1">
      <c r="A189" s="128"/>
      <c r="B189" s="120" t="s">
        <v>1134</v>
      </c>
      <c r="C189" s="130" t="s">
        <v>1136</v>
      </c>
      <c r="D189" s="122" t="s">
        <v>16</v>
      </c>
      <c r="E189" s="124">
        <v>2240</v>
      </c>
      <c r="F189" s="125"/>
      <c r="G189" s="126" t="e">
        <f t="shared" si="2"/>
        <v>#REF!</v>
      </c>
      <c r="H189" s="127" t="e">
        <f>IF(E189="","",IF(#REF!=E189,"",(E189-#REF!)/#REF!))</f>
        <v>#REF!</v>
      </c>
      <c r="I189" s="120"/>
    </row>
    <row r="190" spans="1:9" ht="24.9" customHeight="1">
      <c r="A190" s="128"/>
      <c r="B190" s="120" t="s">
        <v>1137</v>
      </c>
      <c r="C190" s="130" t="s">
        <v>1138</v>
      </c>
      <c r="D190" s="122" t="s">
        <v>16</v>
      </c>
      <c r="E190" s="124">
        <v>6860</v>
      </c>
      <c r="F190" s="125"/>
      <c r="G190" s="126" t="e">
        <f t="shared" si="2"/>
        <v>#REF!</v>
      </c>
      <c r="H190" s="127" t="e">
        <f>IF(E190="","",IF(#REF!=E190,"",(E190-#REF!)/#REF!))</f>
        <v>#REF!</v>
      </c>
      <c r="I190" s="120"/>
    </row>
    <row r="191" spans="1:9" ht="24.9" customHeight="1">
      <c r="A191" s="131"/>
      <c r="B191" s="120" t="s">
        <v>1139</v>
      </c>
      <c r="C191" s="130" t="s">
        <v>1140</v>
      </c>
      <c r="D191" s="122" t="s">
        <v>16</v>
      </c>
      <c r="E191" s="124">
        <v>6560</v>
      </c>
      <c r="F191" s="125"/>
      <c r="G191" s="126" t="e">
        <f t="shared" si="2"/>
        <v>#REF!</v>
      </c>
      <c r="H191" s="127" t="e">
        <f>IF(E191="","",IF(#REF!=E191,"",(E191-#REF!)/#REF!))</f>
        <v>#REF!</v>
      </c>
      <c r="I191" s="120"/>
    </row>
    <row r="192" spans="1:9" ht="24.9" customHeight="1">
      <c r="A192" s="118" t="s">
        <v>1141</v>
      </c>
      <c r="B192" s="120" t="s">
        <v>439</v>
      </c>
      <c r="C192" s="130" t="s">
        <v>1142</v>
      </c>
      <c r="D192" s="122" t="s">
        <v>1143</v>
      </c>
      <c r="E192" s="124">
        <v>27490</v>
      </c>
      <c r="F192" s="125"/>
      <c r="G192" s="126" t="e">
        <f t="shared" si="2"/>
        <v>#REF!</v>
      </c>
      <c r="H192" s="127" t="e">
        <f>IF(E192="","",IF(#REF!=E192,"",(E192-#REF!)/#REF!))</f>
        <v>#REF!</v>
      </c>
      <c r="I192" s="120"/>
    </row>
    <row r="193" spans="1:9" ht="24.9" customHeight="1">
      <c r="A193" s="128"/>
      <c r="B193" s="120" t="s">
        <v>442</v>
      </c>
      <c r="C193" s="130" t="s">
        <v>1144</v>
      </c>
      <c r="D193" s="122" t="s">
        <v>1143</v>
      </c>
      <c r="E193" s="124">
        <v>46220</v>
      </c>
      <c r="F193" s="125"/>
      <c r="G193" s="126" t="e">
        <f t="shared" si="2"/>
        <v>#REF!</v>
      </c>
      <c r="H193" s="127" t="e">
        <f>IF(E193="","",IF(#REF!=E193,"",(E193-#REF!)/#REF!))</f>
        <v>#REF!</v>
      </c>
      <c r="I193" s="120"/>
    </row>
    <row r="194" spans="1:9" ht="24.9" customHeight="1">
      <c r="A194" s="128"/>
      <c r="B194" s="120" t="s">
        <v>444</v>
      </c>
      <c r="C194" s="130" t="s">
        <v>1144</v>
      </c>
      <c r="D194" s="122" t="s">
        <v>1143</v>
      </c>
      <c r="E194" s="124">
        <v>60220</v>
      </c>
      <c r="F194" s="125"/>
      <c r="G194" s="126" t="e">
        <f t="shared" si="2"/>
        <v>#REF!</v>
      </c>
      <c r="H194" s="127" t="e">
        <f>IF(E194="","",IF(#REF!=E194,"",(E194-#REF!)/#REF!))</f>
        <v>#REF!</v>
      </c>
      <c r="I194" s="120"/>
    </row>
    <row r="195" spans="1:9" ht="24.9" customHeight="1">
      <c r="A195" s="128"/>
      <c r="B195" s="120" t="s">
        <v>446</v>
      </c>
      <c r="C195" s="130" t="s">
        <v>1145</v>
      </c>
      <c r="D195" s="122" t="s">
        <v>1143</v>
      </c>
      <c r="E195" s="124">
        <v>82220</v>
      </c>
      <c r="F195" s="125"/>
      <c r="G195" s="126" t="e">
        <f t="shared" si="2"/>
        <v>#REF!</v>
      </c>
      <c r="H195" s="127" t="e">
        <f>IF(E195="","",IF(#REF!=E195,"",(E195-#REF!)/#REF!))</f>
        <v>#REF!</v>
      </c>
      <c r="I195" s="120"/>
    </row>
    <row r="196" spans="1:9" ht="24.9" customHeight="1">
      <c r="A196" s="128"/>
      <c r="B196" s="120" t="s">
        <v>452</v>
      </c>
      <c r="C196" s="130" t="s">
        <v>1146</v>
      </c>
      <c r="D196" s="122" t="s">
        <v>1143</v>
      </c>
      <c r="E196" s="124">
        <v>131840</v>
      </c>
      <c r="F196" s="125"/>
      <c r="G196" s="126" t="e">
        <f t="shared" ref="G196:G259" si="3">IF(H196="","-",IF(H196&gt;0,"▲","▽"))</f>
        <v>#REF!</v>
      </c>
      <c r="H196" s="127" t="e">
        <f>IF(E196="","",IF(#REF!=E196,"",(E196-#REF!)/#REF!))</f>
        <v>#REF!</v>
      </c>
      <c r="I196" s="120"/>
    </row>
    <row r="197" spans="1:9" ht="24.9" customHeight="1">
      <c r="A197" s="128"/>
      <c r="B197" s="120" t="s">
        <v>454</v>
      </c>
      <c r="C197" s="130" t="s">
        <v>1147</v>
      </c>
      <c r="D197" s="122" t="s">
        <v>95</v>
      </c>
      <c r="E197" s="124">
        <v>2346000</v>
      </c>
      <c r="F197" s="125"/>
      <c r="G197" s="126" t="e">
        <f t="shared" si="3"/>
        <v>#REF!</v>
      </c>
      <c r="H197" s="127" t="e">
        <f>IF(E197="","",IF(#REF!=E197,"",(E197-#REF!)/#REF!))</f>
        <v>#REF!</v>
      </c>
      <c r="I197" s="120"/>
    </row>
    <row r="198" spans="1:9" ht="24.9" customHeight="1">
      <c r="A198" s="128"/>
      <c r="B198" s="120" t="s">
        <v>1148</v>
      </c>
      <c r="C198" s="130" t="s">
        <v>1149</v>
      </c>
      <c r="D198" s="122" t="s">
        <v>95</v>
      </c>
      <c r="E198" s="124">
        <v>639910</v>
      </c>
      <c r="F198" s="125"/>
      <c r="G198" s="126" t="e">
        <f t="shared" si="3"/>
        <v>#REF!</v>
      </c>
      <c r="H198" s="127" t="e">
        <f>IF(E198="","",IF(#REF!=E198,"",(E198-#REF!)/#REF!))</f>
        <v>#REF!</v>
      </c>
      <c r="I198" s="120"/>
    </row>
    <row r="199" spans="1:9" ht="24.9" customHeight="1">
      <c r="A199" s="128"/>
      <c r="B199" s="120" t="s">
        <v>458</v>
      </c>
      <c r="C199" s="130" t="s">
        <v>1150</v>
      </c>
      <c r="D199" s="122" t="s">
        <v>16</v>
      </c>
      <c r="E199" s="124">
        <v>6500</v>
      </c>
      <c r="F199" s="125"/>
      <c r="G199" s="126" t="e">
        <f t="shared" si="3"/>
        <v>#REF!</v>
      </c>
      <c r="H199" s="127" t="e">
        <f>IF(E199="","",IF(#REF!=E199,"",(E199-#REF!)/#REF!))</f>
        <v>#REF!</v>
      </c>
      <c r="I199" s="120"/>
    </row>
    <row r="200" spans="1:9" ht="24.9" customHeight="1">
      <c r="A200" s="128"/>
      <c r="B200" s="120" t="s">
        <v>460</v>
      </c>
      <c r="C200" s="130" t="s">
        <v>1151</v>
      </c>
      <c r="D200" s="122" t="s">
        <v>1152</v>
      </c>
      <c r="E200" s="124">
        <v>1684620</v>
      </c>
      <c r="F200" s="125"/>
      <c r="G200" s="126" t="e">
        <f t="shared" si="3"/>
        <v>#REF!</v>
      </c>
      <c r="H200" s="127" t="e">
        <f>IF(E200="","",IF(#REF!=E200,"",(E200-#REF!)/#REF!))</f>
        <v>#REF!</v>
      </c>
      <c r="I200" s="120"/>
    </row>
    <row r="201" spans="1:9" ht="24.9" customHeight="1">
      <c r="A201" s="128"/>
      <c r="B201" s="120" t="s">
        <v>448</v>
      </c>
      <c r="C201" s="130" t="s">
        <v>1153</v>
      </c>
      <c r="D201" s="122" t="s">
        <v>1143</v>
      </c>
      <c r="E201" s="124">
        <v>2640000</v>
      </c>
      <c r="F201" s="125"/>
      <c r="G201" s="126" t="e">
        <f t="shared" si="3"/>
        <v>#REF!</v>
      </c>
      <c r="H201" s="127" t="e">
        <f>IF(E201="","",IF(#REF!=E201,"",(E201-#REF!)/#REF!))</f>
        <v>#REF!</v>
      </c>
      <c r="I201" s="120"/>
    </row>
    <row r="202" spans="1:9" ht="24.9" customHeight="1">
      <c r="A202" s="131"/>
      <c r="B202" s="120" t="s">
        <v>450</v>
      </c>
      <c r="C202" s="130" t="s">
        <v>1154</v>
      </c>
      <c r="D202" s="122" t="s">
        <v>95</v>
      </c>
      <c r="E202" s="124">
        <v>1365000</v>
      </c>
      <c r="F202" s="125"/>
      <c r="G202" s="126" t="e">
        <f t="shared" si="3"/>
        <v>#REF!</v>
      </c>
      <c r="H202" s="127" t="e">
        <f>IF(E202="","",IF(#REF!=E202,"",(E202-#REF!)/#REF!))</f>
        <v>#REF!</v>
      </c>
      <c r="I202" s="120"/>
    </row>
    <row r="203" spans="1:9" ht="24.9" customHeight="1">
      <c r="A203" s="118" t="s">
        <v>1155</v>
      </c>
      <c r="B203" s="120" t="s">
        <v>463</v>
      </c>
      <c r="C203" s="130" t="s">
        <v>1156</v>
      </c>
      <c r="D203" s="122" t="s">
        <v>65</v>
      </c>
      <c r="E203" s="124">
        <v>28500</v>
      </c>
      <c r="F203" s="125"/>
      <c r="G203" s="126" t="e">
        <f t="shared" si="3"/>
        <v>#REF!</v>
      </c>
      <c r="H203" s="127" t="e">
        <f>IF(E203="","",IF(#REF!=E203,"",(E203-#REF!)/#REF!))</f>
        <v>#REF!</v>
      </c>
      <c r="I203" s="120"/>
    </row>
    <row r="204" spans="1:9" ht="24.9" customHeight="1">
      <c r="A204" s="128"/>
      <c r="B204" s="120" t="s">
        <v>465</v>
      </c>
      <c r="C204" s="130" t="s">
        <v>1157</v>
      </c>
      <c r="D204" s="122" t="s">
        <v>963</v>
      </c>
      <c r="E204" s="124">
        <v>560000</v>
      </c>
      <c r="F204" s="125"/>
      <c r="G204" s="126" t="e">
        <f t="shared" si="3"/>
        <v>#REF!</v>
      </c>
      <c r="H204" s="127" t="e">
        <f>IF(E204="","",IF(#REF!=E204,"",(E204-#REF!)/#REF!))</f>
        <v>#REF!</v>
      </c>
      <c r="I204" s="120"/>
    </row>
    <row r="205" spans="1:9" ht="24.9" customHeight="1">
      <c r="A205" s="128"/>
      <c r="B205" s="120" t="s">
        <v>471</v>
      </c>
      <c r="C205" s="130" t="s">
        <v>1158</v>
      </c>
      <c r="D205" s="122" t="s">
        <v>963</v>
      </c>
      <c r="E205" s="124">
        <v>260000</v>
      </c>
      <c r="F205" s="125"/>
      <c r="G205" s="126" t="e">
        <f t="shared" si="3"/>
        <v>#REF!</v>
      </c>
      <c r="H205" s="127" t="e">
        <f>IF(E205="","",IF(#REF!=E205,"",(E205-#REF!)/#REF!))</f>
        <v>#REF!</v>
      </c>
      <c r="I205" s="120"/>
    </row>
    <row r="206" spans="1:9" ht="24.9" customHeight="1">
      <c r="A206" s="128"/>
      <c r="B206" s="120" t="s">
        <v>1159</v>
      </c>
      <c r="C206" s="130" t="s">
        <v>1160</v>
      </c>
      <c r="D206" s="122" t="s">
        <v>68</v>
      </c>
      <c r="E206" s="124">
        <v>446000</v>
      </c>
      <c r="F206" s="125"/>
      <c r="G206" s="126" t="e">
        <f t="shared" si="3"/>
        <v>#REF!</v>
      </c>
      <c r="H206" s="127" t="e">
        <f>IF(E206="","",IF(#REF!=E206,"",(E206-#REF!)/#REF!))</f>
        <v>#REF!</v>
      </c>
      <c r="I206" s="120"/>
    </row>
    <row r="207" spans="1:9" ht="24.9" customHeight="1">
      <c r="A207" s="128"/>
      <c r="B207" s="120" t="s">
        <v>1161</v>
      </c>
      <c r="C207" s="130" t="s">
        <v>1162</v>
      </c>
      <c r="D207" s="122" t="s">
        <v>68</v>
      </c>
      <c r="E207" s="124">
        <v>1371000</v>
      </c>
      <c r="F207" s="125"/>
      <c r="G207" s="126" t="e">
        <f t="shared" si="3"/>
        <v>#REF!</v>
      </c>
      <c r="H207" s="127" t="e">
        <f>IF(E207="","",IF(#REF!=E207,"",(E207-#REF!)/#REF!))</f>
        <v>#REF!</v>
      </c>
      <c r="I207" s="120"/>
    </row>
    <row r="208" spans="1:9" ht="24.9" customHeight="1">
      <c r="A208" s="128"/>
      <c r="B208" s="120" t="s">
        <v>481</v>
      </c>
      <c r="C208" s="130" t="s">
        <v>1163</v>
      </c>
      <c r="D208" s="122" t="s">
        <v>1164</v>
      </c>
      <c r="E208" s="124">
        <v>2400</v>
      </c>
      <c r="F208" s="125"/>
      <c r="G208" s="126" t="e">
        <f t="shared" si="3"/>
        <v>#REF!</v>
      </c>
      <c r="H208" s="127" t="e">
        <f>IF(E208="","",IF(#REF!=E208,"",(E208-#REF!)/#REF!))</f>
        <v>#REF!</v>
      </c>
      <c r="I208" s="120"/>
    </row>
    <row r="209" spans="1:9" ht="24.9" customHeight="1">
      <c r="A209" s="128"/>
      <c r="B209" s="120" t="s">
        <v>486</v>
      </c>
      <c r="C209" s="130" t="s">
        <v>1165</v>
      </c>
      <c r="D209" s="122" t="s">
        <v>1164</v>
      </c>
      <c r="E209" s="124">
        <v>2400</v>
      </c>
      <c r="F209" s="125"/>
      <c r="G209" s="126" t="e">
        <f t="shared" si="3"/>
        <v>#REF!</v>
      </c>
      <c r="H209" s="127" t="e">
        <f>IF(E209="","",IF(#REF!=E209,"",(E209-#REF!)/#REF!))</f>
        <v>#REF!</v>
      </c>
      <c r="I209" s="120"/>
    </row>
    <row r="210" spans="1:9" ht="24.9" customHeight="1">
      <c r="A210" s="128"/>
      <c r="B210" s="120" t="s">
        <v>469</v>
      </c>
      <c r="C210" s="130" t="s">
        <v>1166</v>
      </c>
      <c r="D210" s="122" t="s">
        <v>68</v>
      </c>
      <c r="E210" s="124">
        <v>15000</v>
      </c>
      <c r="F210" s="125"/>
      <c r="G210" s="126" t="e">
        <f t="shared" si="3"/>
        <v>#REF!</v>
      </c>
      <c r="H210" s="127" t="e">
        <f>IF(E210="","",IF(#REF!=E210,"",(E210-#REF!)/#REF!))</f>
        <v>#REF!</v>
      </c>
      <c r="I210" s="120"/>
    </row>
    <row r="211" spans="1:9" ht="24.9" customHeight="1">
      <c r="A211" s="128"/>
      <c r="B211" s="120" t="s">
        <v>473</v>
      </c>
      <c r="C211" s="130" t="s">
        <v>1167</v>
      </c>
      <c r="D211" s="122" t="s">
        <v>963</v>
      </c>
      <c r="E211" s="124">
        <v>990000</v>
      </c>
      <c r="F211" s="125"/>
      <c r="G211" s="126" t="e">
        <f t="shared" si="3"/>
        <v>#REF!</v>
      </c>
      <c r="H211" s="127" t="e">
        <f>IF(E211="","",IF(#REF!=E211,"",(E211-#REF!)/#REF!))</f>
        <v>#REF!</v>
      </c>
      <c r="I211" s="120"/>
    </row>
    <row r="212" spans="1:9" ht="24.9" customHeight="1">
      <c r="A212" s="128"/>
      <c r="B212" s="120" t="s">
        <v>479</v>
      </c>
      <c r="C212" s="130" t="s">
        <v>1168</v>
      </c>
      <c r="D212" s="122" t="s">
        <v>963</v>
      </c>
      <c r="E212" s="124">
        <v>65400</v>
      </c>
      <c r="F212" s="125"/>
      <c r="G212" s="126" t="e">
        <f t="shared" si="3"/>
        <v>#REF!</v>
      </c>
      <c r="H212" s="127" t="e">
        <f>IF(E212="","",IF(#REF!=E212,"",(E212-#REF!)/#REF!))</f>
        <v>#REF!</v>
      </c>
      <c r="I212" s="120"/>
    </row>
    <row r="213" spans="1:9" ht="24.9" customHeight="1">
      <c r="A213" s="128"/>
      <c r="B213" s="120" t="s">
        <v>1169</v>
      </c>
      <c r="C213" s="130" t="s">
        <v>1170</v>
      </c>
      <c r="D213" s="122" t="s">
        <v>963</v>
      </c>
      <c r="E213" s="124">
        <v>133000</v>
      </c>
      <c r="F213" s="125"/>
      <c r="G213" s="126" t="e">
        <f t="shared" si="3"/>
        <v>#REF!</v>
      </c>
      <c r="H213" s="127" t="e">
        <f>IF(E213="","",IF(#REF!=E213,"",(E213-#REF!)/#REF!))</f>
        <v>#REF!</v>
      </c>
      <c r="I213" s="120"/>
    </row>
    <row r="214" spans="1:9" ht="24.9" customHeight="1">
      <c r="A214" s="131"/>
      <c r="B214" s="120" t="s">
        <v>484</v>
      </c>
      <c r="C214" s="130" t="s">
        <v>1171</v>
      </c>
      <c r="D214" s="122" t="s">
        <v>1164</v>
      </c>
      <c r="E214" s="124">
        <v>2400</v>
      </c>
      <c r="F214" s="125"/>
      <c r="G214" s="126" t="e">
        <f t="shared" si="3"/>
        <v>#REF!</v>
      </c>
      <c r="H214" s="127" t="e">
        <f>IF(E214="","",IF(#REF!=E214,"",(E214-#REF!)/#REF!))</f>
        <v>#REF!</v>
      </c>
      <c r="I214" s="120"/>
    </row>
    <row r="215" spans="1:9" ht="24.9" customHeight="1">
      <c r="A215" s="118" t="s">
        <v>1172</v>
      </c>
      <c r="B215" s="120" t="s">
        <v>519</v>
      </c>
      <c r="C215" s="130" t="s">
        <v>1173</v>
      </c>
      <c r="D215" s="122" t="s">
        <v>65</v>
      </c>
      <c r="E215" s="133">
        <v>41400</v>
      </c>
      <c r="F215" s="125"/>
      <c r="G215" s="126" t="e">
        <f t="shared" si="3"/>
        <v>#REF!</v>
      </c>
      <c r="H215" s="127" t="e">
        <f>IF(E215="","",IF(#REF!=E215,"",(E215-#REF!)/#REF!))</f>
        <v>#REF!</v>
      </c>
      <c r="I215" s="120"/>
    </row>
    <row r="216" spans="1:9" ht="24.9" customHeight="1">
      <c r="A216" s="128"/>
      <c r="B216" s="120" t="s">
        <v>523</v>
      </c>
      <c r="C216" s="130" t="s">
        <v>1174</v>
      </c>
      <c r="D216" s="122" t="s">
        <v>65</v>
      </c>
      <c r="E216" s="133">
        <v>36200</v>
      </c>
      <c r="F216" s="125"/>
      <c r="G216" s="126" t="e">
        <f t="shared" si="3"/>
        <v>#REF!</v>
      </c>
      <c r="H216" s="127" t="e">
        <f>IF(E216="","",IF(#REF!=E216,"",(E216-#REF!)/#REF!))</f>
        <v>#REF!</v>
      </c>
      <c r="I216" s="120"/>
    </row>
    <row r="217" spans="1:9" ht="24.9" customHeight="1">
      <c r="A217" s="128"/>
      <c r="B217" s="120" t="s">
        <v>525</v>
      </c>
      <c r="C217" s="130" t="s">
        <v>1175</v>
      </c>
      <c r="D217" s="122" t="s">
        <v>65</v>
      </c>
      <c r="E217" s="133">
        <v>24650</v>
      </c>
      <c r="F217" s="125"/>
      <c r="G217" s="126" t="e">
        <f t="shared" si="3"/>
        <v>#REF!</v>
      </c>
      <c r="H217" s="127" t="e">
        <f>IF(E217="","",IF(#REF!=E217,"",(E217-#REF!)/#REF!))</f>
        <v>#REF!</v>
      </c>
      <c r="I217" s="120"/>
    </row>
    <row r="218" spans="1:9" ht="24.9" customHeight="1">
      <c r="A218" s="131"/>
      <c r="B218" s="120" t="s">
        <v>527</v>
      </c>
      <c r="C218" s="130" t="s">
        <v>1176</v>
      </c>
      <c r="D218" s="122" t="s">
        <v>65</v>
      </c>
      <c r="E218" s="133">
        <v>32720</v>
      </c>
      <c r="F218" s="125"/>
      <c r="G218" s="126" t="e">
        <f t="shared" si="3"/>
        <v>#REF!</v>
      </c>
      <c r="H218" s="127" t="e">
        <f>IF(E218="","",IF(#REF!=E218,"",(E218-#REF!)/#REF!))</f>
        <v>#REF!</v>
      </c>
      <c r="I218" s="120"/>
    </row>
    <row r="219" spans="1:9" ht="24.9" customHeight="1">
      <c r="A219" s="118" t="s">
        <v>1177</v>
      </c>
      <c r="B219" s="120" t="s">
        <v>530</v>
      </c>
      <c r="C219" s="130" t="s">
        <v>1178</v>
      </c>
      <c r="D219" s="122" t="s">
        <v>68</v>
      </c>
      <c r="E219" s="133">
        <v>1030</v>
      </c>
      <c r="F219" s="125"/>
      <c r="G219" s="126" t="e">
        <f t="shared" si="3"/>
        <v>#REF!</v>
      </c>
      <c r="H219" s="127" t="e">
        <f>IF(E219="","",IF(#REF!=E219,"",(E219-#REF!)/#REF!))</f>
        <v>#REF!</v>
      </c>
      <c r="I219" s="120"/>
    </row>
    <row r="220" spans="1:9" ht="24.9" customHeight="1">
      <c r="A220" s="128"/>
      <c r="B220" s="120" t="s">
        <v>730</v>
      </c>
      <c r="C220" s="130" t="s">
        <v>1179</v>
      </c>
      <c r="D220" s="122" t="s">
        <v>65</v>
      </c>
      <c r="E220" s="133">
        <v>5460</v>
      </c>
      <c r="F220" s="125"/>
      <c r="G220" s="126" t="e">
        <f t="shared" si="3"/>
        <v>#REF!</v>
      </c>
      <c r="H220" s="127" t="e">
        <f>IF(E220="","",IF(#REF!=E220,"",(E220-#REF!)/#REF!))</f>
        <v>#REF!</v>
      </c>
      <c r="I220" s="120"/>
    </row>
    <row r="221" spans="1:9" ht="24.9" customHeight="1">
      <c r="A221" s="128"/>
      <c r="B221" s="120" t="s">
        <v>1180</v>
      </c>
      <c r="C221" s="130" t="s">
        <v>1181</v>
      </c>
      <c r="D221" s="122" t="s">
        <v>130</v>
      </c>
      <c r="E221" s="133">
        <v>7900</v>
      </c>
      <c r="F221" s="125"/>
      <c r="G221" s="126" t="e">
        <f t="shared" si="3"/>
        <v>#REF!</v>
      </c>
      <c r="H221" s="127" t="e">
        <f>IF(E221="","",IF(#REF!=E221,"",(E221-#REF!)/#REF!))</f>
        <v>#REF!</v>
      </c>
      <c r="I221" s="120"/>
    </row>
    <row r="222" spans="1:9" ht="24.9" customHeight="1">
      <c r="A222" s="128"/>
      <c r="B222" s="120" t="s">
        <v>537</v>
      </c>
      <c r="C222" s="130" t="s">
        <v>1182</v>
      </c>
      <c r="D222" s="122" t="s">
        <v>819</v>
      </c>
      <c r="E222" s="133">
        <v>4950</v>
      </c>
      <c r="F222" s="125"/>
      <c r="G222" s="126" t="e">
        <f t="shared" si="3"/>
        <v>#REF!</v>
      </c>
      <c r="H222" s="127" t="e">
        <f>IF(E222="","",IF(#REF!=E222,"",(E222-#REF!)/#REF!))</f>
        <v>#REF!</v>
      </c>
      <c r="I222" s="120"/>
    </row>
    <row r="223" spans="1:9" ht="24.9" customHeight="1">
      <c r="A223" s="128"/>
      <c r="B223" s="120" t="s">
        <v>539</v>
      </c>
      <c r="C223" s="134" t="s">
        <v>1183</v>
      </c>
      <c r="D223" s="122" t="s">
        <v>735</v>
      </c>
      <c r="E223" s="133">
        <v>21550</v>
      </c>
      <c r="F223" s="125" t="s">
        <v>1184</v>
      </c>
      <c r="G223" s="126" t="e">
        <f t="shared" si="3"/>
        <v>#REF!</v>
      </c>
      <c r="H223" s="127" t="e">
        <f>IF(E223="","",IF(#REF!=E223,"",(E223-#REF!)/#REF!))</f>
        <v>#REF!</v>
      </c>
      <c r="I223" s="120" t="s">
        <v>1185</v>
      </c>
    </row>
    <row r="224" spans="1:9" ht="24.9" customHeight="1">
      <c r="A224" s="131"/>
      <c r="B224" s="120" t="s">
        <v>542</v>
      </c>
      <c r="C224" s="130" t="s">
        <v>1186</v>
      </c>
      <c r="D224" s="122" t="s">
        <v>68</v>
      </c>
      <c r="E224" s="133">
        <v>2600</v>
      </c>
      <c r="F224" s="125"/>
      <c r="G224" s="126" t="e">
        <f t="shared" si="3"/>
        <v>#REF!</v>
      </c>
      <c r="H224" s="127" t="e">
        <f>IF(E224="","",IF(#REF!=E224,"",(E224-#REF!)/#REF!))</f>
        <v>#REF!</v>
      </c>
      <c r="I224" s="120"/>
    </row>
    <row r="225" spans="1:9" ht="24.9" customHeight="1">
      <c r="A225" s="118" t="s">
        <v>1187</v>
      </c>
      <c r="B225" s="120" t="s">
        <v>545</v>
      </c>
      <c r="C225" s="130" t="s">
        <v>1188</v>
      </c>
      <c r="D225" s="122" t="s">
        <v>547</v>
      </c>
      <c r="E225" s="133">
        <v>325000</v>
      </c>
      <c r="F225" s="125" t="s">
        <v>737</v>
      </c>
      <c r="G225" s="126" t="e">
        <f t="shared" si="3"/>
        <v>#REF!</v>
      </c>
      <c r="H225" s="127" t="e">
        <f>IF(E225="","",IF(#REF!=E225,"",(E225-#REF!)/#REF!))</f>
        <v>#REF!</v>
      </c>
      <c r="I225" s="120"/>
    </row>
    <row r="226" spans="1:9" ht="24.9" customHeight="1">
      <c r="A226" s="131"/>
      <c r="B226" s="120" t="s">
        <v>549</v>
      </c>
      <c r="C226" s="130" t="s">
        <v>1077</v>
      </c>
      <c r="D226" s="122" t="s">
        <v>547</v>
      </c>
      <c r="E226" s="133">
        <v>3960</v>
      </c>
      <c r="F226" s="125" t="s">
        <v>737</v>
      </c>
      <c r="G226" s="126" t="e">
        <f t="shared" si="3"/>
        <v>#REF!</v>
      </c>
      <c r="H226" s="127" t="e">
        <f>IF(E226="","",IF(#REF!=E226,"",(E226-#REF!)/#REF!))</f>
        <v>#REF!</v>
      </c>
      <c r="I226" s="120"/>
    </row>
    <row r="227" spans="1:9" ht="24.9" customHeight="1">
      <c r="A227" s="118" t="s">
        <v>1189</v>
      </c>
      <c r="B227" s="120" t="s">
        <v>551</v>
      </c>
      <c r="C227" s="130" t="s">
        <v>1190</v>
      </c>
      <c r="D227" s="122" t="s">
        <v>68</v>
      </c>
      <c r="E227" s="133">
        <v>5520</v>
      </c>
      <c r="F227" s="125"/>
      <c r="G227" s="126" t="e">
        <f t="shared" si="3"/>
        <v>#REF!</v>
      </c>
      <c r="H227" s="127" t="e">
        <f>IF(E227="","",IF(#REF!=E227,"",(E227-#REF!)/#REF!))</f>
        <v>#REF!</v>
      </c>
      <c r="I227" s="120"/>
    </row>
    <row r="228" spans="1:9" ht="24.9" customHeight="1">
      <c r="A228" s="128"/>
      <c r="B228" s="120" t="s">
        <v>554</v>
      </c>
      <c r="C228" s="130" t="s">
        <v>1191</v>
      </c>
      <c r="D228" s="122" t="s">
        <v>65</v>
      </c>
      <c r="E228" s="133">
        <v>41000</v>
      </c>
      <c r="F228" s="125"/>
      <c r="G228" s="126" t="e">
        <f t="shared" si="3"/>
        <v>#REF!</v>
      </c>
      <c r="H228" s="127" t="e">
        <f>IF(E228="","",IF(#REF!=E228,"",(E228-#REF!)/#REF!))</f>
        <v>#REF!</v>
      </c>
      <c r="I228" s="120"/>
    </row>
    <row r="229" spans="1:9" ht="24.9" customHeight="1">
      <c r="A229" s="128"/>
      <c r="B229" s="120" t="s">
        <v>557</v>
      </c>
      <c r="C229" s="130" t="s">
        <v>1192</v>
      </c>
      <c r="D229" s="122" t="s">
        <v>65</v>
      </c>
      <c r="E229" s="133">
        <v>46320</v>
      </c>
      <c r="F229" s="125"/>
      <c r="G229" s="126" t="e">
        <f t="shared" si="3"/>
        <v>#REF!</v>
      </c>
      <c r="H229" s="127" t="e">
        <f>IF(E229="","",IF(#REF!=E229,"",(E229-#REF!)/#REF!))</f>
        <v>#REF!</v>
      </c>
      <c r="I229" s="120"/>
    </row>
    <row r="230" spans="1:9" ht="24.9" customHeight="1">
      <c r="A230" s="128"/>
      <c r="B230" s="120" t="s">
        <v>559</v>
      </c>
      <c r="C230" s="130" t="s">
        <v>1193</v>
      </c>
      <c r="D230" s="122" t="s">
        <v>1027</v>
      </c>
      <c r="E230" s="133">
        <v>27500</v>
      </c>
      <c r="F230" s="125"/>
      <c r="G230" s="126" t="e">
        <f t="shared" si="3"/>
        <v>#REF!</v>
      </c>
      <c r="H230" s="127" t="e">
        <f>IF(E230="","",IF(#REF!=E230,"",(E230-#REF!)/#REF!))</f>
        <v>#REF!</v>
      </c>
      <c r="I230" s="120"/>
    </row>
    <row r="231" spans="1:9" ht="24.9" customHeight="1">
      <c r="A231" s="128"/>
      <c r="B231" s="120" t="s">
        <v>561</v>
      </c>
      <c r="C231" s="130" t="s">
        <v>1194</v>
      </c>
      <c r="D231" s="122" t="s">
        <v>68</v>
      </c>
      <c r="E231" s="133">
        <v>8500</v>
      </c>
      <c r="F231" s="125"/>
      <c r="G231" s="126" t="e">
        <f t="shared" si="3"/>
        <v>#REF!</v>
      </c>
      <c r="H231" s="127" t="e">
        <f>IF(E231="","",IF(#REF!=E231,"",(E231-#REF!)/#REF!))</f>
        <v>#REF!</v>
      </c>
      <c r="I231" s="120"/>
    </row>
    <row r="232" spans="1:9" ht="24.9" customHeight="1">
      <c r="A232" s="128"/>
      <c r="B232" s="120" t="s">
        <v>563</v>
      </c>
      <c r="C232" s="130" t="s">
        <v>1195</v>
      </c>
      <c r="D232" s="122" t="s">
        <v>65</v>
      </c>
      <c r="E232" s="133">
        <v>28967</v>
      </c>
      <c r="F232" s="125" t="s">
        <v>1196</v>
      </c>
      <c r="G232" s="126" t="e">
        <f t="shared" si="3"/>
        <v>#REF!</v>
      </c>
      <c r="H232" s="127" t="e">
        <f>IF(E232="","",IF(#REF!=E232,"",(E232-#REF!)/#REF!))</f>
        <v>#REF!</v>
      </c>
      <c r="I232" s="120"/>
    </row>
    <row r="233" spans="1:9" ht="24.9" customHeight="1">
      <c r="A233" s="128"/>
      <c r="B233" s="120" t="s">
        <v>745</v>
      </c>
      <c r="C233" s="130" t="s">
        <v>1197</v>
      </c>
      <c r="D233" s="122" t="s">
        <v>819</v>
      </c>
      <c r="E233" s="133">
        <v>73000</v>
      </c>
      <c r="F233" s="125"/>
      <c r="G233" s="126" t="e">
        <f t="shared" si="3"/>
        <v>#REF!</v>
      </c>
      <c r="H233" s="127" t="e">
        <f>IF(E233="","",IF(#REF!=E233,"",(E233-#REF!)/#REF!))</f>
        <v>#REF!</v>
      </c>
      <c r="I233" s="120"/>
    </row>
    <row r="234" spans="1:9" ht="24.9" customHeight="1">
      <c r="A234" s="128"/>
      <c r="B234" s="120" t="s">
        <v>567</v>
      </c>
      <c r="C234" s="130" t="s">
        <v>1198</v>
      </c>
      <c r="D234" s="122" t="s">
        <v>130</v>
      </c>
      <c r="E234" s="133">
        <v>37800</v>
      </c>
      <c r="F234" s="125"/>
      <c r="G234" s="126" t="e">
        <f t="shared" si="3"/>
        <v>#REF!</v>
      </c>
      <c r="H234" s="127" t="e">
        <f>IF(E234="","",IF(#REF!=E234,"",(E234-#REF!)/#REF!))</f>
        <v>#REF!</v>
      </c>
      <c r="I234" s="120"/>
    </row>
    <row r="235" spans="1:9" ht="24.9" customHeight="1">
      <c r="A235" s="128"/>
      <c r="B235" s="120" t="s">
        <v>569</v>
      </c>
      <c r="C235" s="130" t="s">
        <v>1199</v>
      </c>
      <c r="D235" s="122" t="s">
        <v>130</v>
      </c>
      <c r="E235" s="133">
        <v>34300</v>
      </c>
      <c r="F235" s="125"/>
      <c r="G235" s="126" t="e">
        <f t="shared" si="3"/>
        <v>#REF!</v>
      </c>
      <c r="H235" s="127" t="e">
        <f>IF(E235="","",IF(#REF!=E235,"",(E235-#REF!)/#REF!))</f>
        <v>#REF!</v>
      </c>
      <c r="I235" s="120"/>
    </row>
    <row r="236" spans="1:9" ht="24.9" customHeight="1">
      <c r="A236" s="128"/>
      <c r="B236" s="120" t="s">
        <v>571</v>
      </c>
      <c r="C236" s="130" t="s">
        <v>1200</v>
      </c>
      <c r="D236" s="122" t="s">
        <v>819</v>
      </c>
      <c r="E236" s="133">
        <v>30600</v>
      </c>
      <c r="F236" s="125"/>
      <c r="G236" s="126" t="e">
        <f t="shared" si="3"/>
        <v>#REF!</v>
      </c>
      <c r="H236" s="127" t="e">
        <f>IF(E236="","",IF(#REF!=E236,"",(E236-#REF!)/#REF!))</f>
        <v>#REF!</v>
      </c>
      <c r="I236" s="120"/>
    </row>
    <row r="237" spans="1:9" ht="24.9" customHeight="1">
      <c r="A237" s="128"/>
      <c r="B237" s="120" t="s">
        <v>573</v>
      </c>
      <c r="C237" s="130" t="s">
        <v>1201</v>
      </c>
      <c r="D237" s="122" t="s">
        <v>65</v>
      </c>
      <c r="E237" s="133">
        <v>68900</v>
      </c>
      <c r="F237" s="125"/>
      <c r="G237" s="126" t="e">
        <f t="shared" si="3"/>
        <v>#REF!</v>
      </c>
      <c r="H237" s="127" t="e">
        <f>IF(E237="","",IF(#REF!=E237,"",(E237-#REF!)/#REF!))</f>
        <v>#REF!</v>
      </c>
      <c r="I237" s="120"/>
    </row>
    <row r="238" spans="1:9" ht="24.9" customHeight="1">
      <c r="A238" s="128"/>
      <c r="B238" s="120" t="s">
        <v>575</v>
      </c>
      <c r="C238" s="130" t="s">
        <v>1202</v>
      </c>
      <c r="D238" s="122" t="s">
        <v>819</v>
      </c>
      <c r="E238" s="133">
        <v>50480</v>
      </c>
      <c r="F238" s="125"/>
      <c r="G238" s="126" t="e">
        <f t="shared" si="3"/>
        <v>#REF!</v>
      </c>
      <c r="H238" s="127" t="e">
        <f>IF(E238="","",IF(#REF!=E238,"",(E238-#REF!)/#REF!))</f>
        <v>#REF!</v>
      </c>
      <c r="I238" s="120"/>
    </row>
    <row r="239" spans="1:9" ht="24.9" customHeight="1">
      <c r="A239" s="128"/>
      <c r="B239" s="120" t="s">
        <v>577</v>
      </c>
      <c r="C239" s="130" t="s">
        <v>1203</v>
      </c>
      <c r="D239" s="122" t="s">
        <v>819</v>
      </c>
      <c r="E239" s="133">
        <v>68900</v>
      </c>
      <c r="F239" s="125"/>
      <c r="G239" s="126" t="e">
        <f t="shared" si="3"/>
        <v>#REF!</v>
      </c>
      <c r="H239" s="127" t="e">
        <f>IF(E239="","",IF(#REF!=E239,"",(E239-#REF!)/#REF!))</f>
        <v>#REF!</v>
      </c>
      <c r="I239" s="120"/>
    </row>
    <row r="240" spans="1:9" ht="24.9" customHeight="1">
      <c r="A240" s="128"/>
      <c r="B240" s="120" t="s">
        <v>579</v>
      </c>
      <c r="C240" s="130" t="s">
        <v>1204</v>
      </c>
      <c r="D240" s="122" t="s">
        <v>130</v>
      </c>
      <c r="E240" s="133">
        <v>69000</v>
      </c>
      <c r="F240" s="125"/>
      <c r="G240" s="126" t="str">
        <f t="shared" si="3"/>
        <v>-</v>
      </c>
      <c r="H240" s="135"/>
      <c r="I240" s="120"/>
    </row>
    <row r="241" spans="1:9" ht="24.9" customHeight="1">
      <c r="A241" s="128"/>
      <c r="B241" s="120" t="s">
        <v>583</v>
      </c>
      <c r="C241" s="130" t="s">
        <v>1205</v>
      </c>
      <c r="D241" s="122" t="s">
        <v>130</v>
      </c>
      <c r="E241" s="133">
        <v>30400</v>
      </c>
      <c r="F241" s="125"/>
      <c r="G241" s="126" t="e">
        <f t="shared" si="3"/>
        <v>#REF!</v>
      </c>
      <c r="H241" s="127" t="e">
        <f>IF(E241="","",IF(#REF!=E241,"",(E241-#REF!)/#REF!))</f>
        <v>#REF!</v>
      </c>
      <c r="I241" s="120"/>
    </row>
    <row r="242" spans="1:9" ht="24.9" customHeight="1">
      <c r="A242" s="128"/>
      <c r="B242" s="120" t="s">
        <v>585</v>
      </c>
      <c r="C242" s="130" t="s">
        <v>1206</v>
      </c>
      <c r="D242" s="122" t="s">
        <v>822</v>
      </c>
      <c r="E242" s="133">
        <v>23690</v>
      </c>
      <c r="F242" s="125"/>
      <c r="G242" s="126" t="e">
        <f t="shared" si="3"/>
        <v>#REF!</v>
      </c>
      <c r="H242" s="127" t="e">
        <f>IF(E242="","",IF(#REF!=E242,"",(E242-#REF!)/#REF!))</f>
        <v>#REF!</v>
      </c>
      <c r="I242" s="120"/>
    </row>
    <row r="243" spans="1:9" ht="24.9" customHeight="1">
      <c r="A243" s="131"/>
      <c r="B243" s="120" t="s">
        <v>754</v>
      </c>
      <c r="C243" s="130" t="s">
        <v>755</v>
      </c>
      <c r="D243" s="122" t="s">
        <v>130</v>
      </c>
      <c r="E243" s="133">
        <v>11000</v>
      </c>
      <c r="F243" s="125"/>
      <c r="G243" s="126" t="e">
        <f t="shared" si="3"/>
        <v>#REF!</v>
      </c>
      <c r="H243" s="127" t="e">
        <f>IF(E243="","",IF(#REF!=E243,"",(E243-#REF!)/#REF!))</f>
        <v>#REF!</v>
      </c>
      <c r="I243" s="120"/>
    </row>
    <row r="244" spans="1:9" ht="24" customHeight="1">
      <c r="A244" s="118" t="s">
        <v>1207</v>
      </c>
      <c r="B244" s="120" t="s">
        <v>589</v>
      </c>
      <c r="C244" s="130" t="s">
        <v>1208</v>
      </c>
      <c r="D244" s="122" t="s">
        <v>1209</v>
      </c>
      <c r="E244" s="133">
        <v>260000</v>
      </c>
      <c r="F244" s="125"/>
      <c r="G244" s="126" t="e">
        <f t="shared" si="3"/>
        <v>#REF!</v>
      </c>
      <c r="H244" s="127" t="e">
        <f>IF(E244="","",IF(#REF!=E244,"",(E244-#REF!)/#REF!))</f>
        <v>#REF!</v>
      </c>
      <c r="I244" s="120"/>
    </row>
    <row r="245" spans="1:9" ht="24" customHeight="1">
      <c r="A245" s="128"/>
      <c r="B245" s="120" t="s">
        <v>592</v>
      </c>
      <c r="C245" s="130" t="s">
        <v>1210</v>
      </c>
      <c r="D245" s="122" t="s">
        <v>1209</v>
      </c>
      <c r="E245" s="133">
        <v>151000</v>
      </c>
      <c r="F245" s="125"/>
      <c r="G245" s="126" t="e">
        <f t="shared" si="3"/>
        <v>#REF!</v>
      </c>
      <c r="H245" s="127" t="e">
        <f>IF(E245="","",IF(#REF!=E245,"",(E245-#REF!)/#REF!))</f>
        <v>#REF!</v>
      </c>
      <c r="I245" s="120"/>
    </row>
    <row r="246" spans="1:9" ht="24" customHeight="1">
      <c r="A246" s="128"/>
      <c r="B246" s="120" t="s">
        <v>595</v>
      </c>
      <c r="C246" s="130" t="s">
        <v>1211</v>
      </c>
      <c r="D246" s="122" t="s">
        <v>1209</v>
      </c>
      <c r="E246" s="133">
        <v>385000</v>
      </c>
      <c r="F246" s="125"/>
      <c r="G246" s="126" t="e">
        <f t="shared" si="3"/>
        <v>#REF!</v>
      </c>
      <c r="H246" s="127" t="e">
        <f>IF(E246="","",IF(#REF!=E246,"",(E246-#REF!)/#REF!))</f>
        <v>#REF!</v>
      </c>
      <c r="I246" s="120"/>
    </row>
    <row r="247" spans="1:9" ht="24" customHeight="1">
      <c r="A247" s="128"/>
      <c r="B247" s="120" t="s">
        <v>825</v>
      </c>
      <c r="C247" s="130" t="s">
        <v>1212</v>
      </c>
      <c r="D247" s="122" t="s">
        <v>1209</v>
      </c>
      <c r="E247" s="133">
        <v>940000</v>
      </c>
      <c r="F247" s="125"/>
      <c r="G247" s="126" t="e">
        <f t="shared" si="3"/>
        <v>#REF!</v>
      </c>
      <c r="H247" s="127" t="e">
        <f>IF(E247="","",IF(#REF!=E247,"",(E247-#REF!)/#REF!))</f>
        <v>#REF!</v>
      </c>
      <c r="I247" s="120"/>
    </row>
    <row r="248" spans="1:9" ht="24" customHeight="1">
      <c r="A248" s="128"/>
      <c r="B248" s="120" t="s">
        <v>599</v>
      </c>
      <c r="C248" s="130" t="s">
        <v>653</v>
      </c>
      <c r="D248" s="122" t="s">
        <v>1213</v>
      </c>
      <c r="E248" s="133">
        <v>5960</v>
      </c>
      <c r="F248" s="125" t="s">
        <v>1214</v>
      </c>
      <c r="G248" s="126" t="e">
        <f t="shared" si="3"/>
        <v>#REF!</v>
      </c>
      <c r="H248" s="127" t="e">
        <f>IF(E248="","",IF(#REF!=E248,"",(E248-#REF!)/#REF!))</f>
        <v>#REF!</v>
      </c>
      <c r="I248" s="120"/>
    </row>
    <row r="249" spans="1:9" ht="24" customHeight="1">
      <c r="A249" s="128"/>
      <c r="B249" s="120" t="s">
        <v>603</v>
      </c>
      <c r="C249" s="130" t="s">
        <v>1215</v>
      </c>
      <c r="D249" s="122" t="s">
        <v>130</v>
      </c>
      <c r="E249" s="133">
        <v>12050</v>
      </c>
      <c r="F249" s="125" t="s">
        <v>1214</v>
      </c>
      <c r="G249" s="126" t="e">
        <f t="shared" si="3"/>
        <v>#REF!</v>
      </c>
      <c r="H249" s="127" t="e">
        <f>IF(E249="","",IF(#REF!=E249,"",(E249-#REF!)/#REF!))</f>
        <v>#REF!</v>
      </c>
      <c r="I249" s="120"/>
    </row>
    <row r="250" spans="1:9" ht="24" customHeight="1">
      <c r="A250" s="128"/>
      <c r="B250" s="120" t="s">
        <v>605</v>
      </c>
      <c r="C250" s="130" t="s">
        <v>1216</v>
      </c>
      <c r="D250" s="122" t="s">
        <v>1213</v>
      </c>
      <c r="E250" s="133">
        <v>6850</v>
      </c>
      <c r="F250" s="125" t="s">
        <v>1214</v>
      </c>
      <c r="G250" s="126" t="e">
        <f t="shared" si="3"/>
        <v>#REF!</v>
      </c>
      <c r="H250" s="127" t="e">
        <f>IF(E250="","",IF(#REF!=E250,"",(E250-#REF!)/#REF!))</f>
        <v>#REF!</v>
      </c>
      <c r="I250" s="120"/>
    </row>
    <row r="251" spans="1:9" ht="24" customHeight="1">
      <c r="A251" s="128"/>
      <c r="B251" s="120" t="s">
        <v>607</v>
      </c>
      <c r="C251" s="130" t="s">
        <v>1217</v>
      </c>
      <c r="D251" s="122" t="s">
        <v>65</v>
      </c>
      <c r="E251" s="133">
        <v>12620</v>
      </c>
      <c r="F251" s="125" t="s">
        <v>1214</v>
      </c>
      <c r="G251" s="126" t="e">
        <f t="shared" si="3"/>
        <v>#REF!</v>
      </c>
      <c r="H251" s="127" t="e">
        <f>IF(E251="","",IF(#REF!=E251,"",(E251-#REF!)/#REF!))</f>
        <v>#REF!</v>
      </c>
      <c r="I251" s="120"/>
    </row>
    <row r="252" spans="1:9" ht="24" customHeight="1">
      <c r="A252" s="128"/>
      <c r="B252" s="120" t="s">
        <v>610</v>
      </c>
      <c r="C252" s="130" t="s">
        <v>1217</v>
      </c>
      <c r="D252" s="122" t="s">
        <v>65</v>
      </c>
      <c r="E252" s="133">
        <v>12580</v>
      </c>
      <c r="F252" s="125" t="s">
        <v>1214</v>
      </c>
      <c r="G252" s="126" t="e">
        <f t="shared" si="3"/>
        <v>#REF!</v>
      </c>
      <c r="H252" s="127" t="e">
        <f>IF(E252="","",IF(#REF!=E252,"",(E252-#REF!)/#REF!))</f>
        <v>#REF!</v>
      </c>
      <c r="I252" s="120"/>
    </row>
    <row r="253" spans="1:9" ht="24" customHeight="1">
      <c r="A253" s="128"/>
      <c r="B253" s="120" t="s">
        <v>612</v>
      </c>
      <c r="C253" s="130" t="s">
        <v>1215</v>
      </c>
      <c r="D253" s="122" t="s">
        <v>65</v>
      </c>
      <c r="E253" s="133">
        <v>19690</v>
      </c>
      <c r="F253" s="125" t="s">
        <v>1218</v>
      </c>
      <c r="G253" s="126" t="e">
        <f t="shared" si="3"/>
        <v>#REF!</v>
      </c>
      <c r="H253" s="127" t="e">
        <f>IF(E253="","",IF(#REF!=E253,"",(E253-#REF!)/#REF!))</f>
        <v>#REF!</v>
      </c>
      <c r="I253" s="120"/>
    </row>
    <row r="254" spans="1:9" ht="24" customHeight="1">
      <c r="A254" s="128"/>
      <c r="B254" s="120" t="s">
        <v>614</v>
      </c>
      <c r="C254" s="130" t="s">
        <v>1215</v>
      </c>
      <c r="D254" s="122" t="s">
        <v>65</v>
      </c>
      <c r="E254" s="133">
        <v>41330</v>
      </c>
      <c r="F254" s="125" t="s">
        <v>1214</v>
      </c>
      <c r="G254" s="126" t="e">
        <f t="shared" si="3"/>
        <v>#REF!</v>
      </c>
      <c r="H254" s="127" t="e">
        <f>IF(E254="","",IF(#REF!=E254,"",(E254-#REF!)/#REF!))</f>
        <v>#REF!</v>
      </c>
      <c r="I254" s="120"/>
    </row>
    <row r="255" spans="1:9" ht="24" customHeight="1">
      <c r="A255" s="128"/>
      <c r="B255" s="120" t="s">
        <v>617</v>
      </c>
      <c r="C255" s="130" t="s">
        <v>1219</v>
      </c>
      <c r="D255" s="122" t="s">
        <v>65</v>
      </c>
      <c r="E255" s="133">
        <v>39660</v>
      </c>
      <c r="F255" s="125" t="s">
        <v>1214</v>
      </c>
      <c r="G255" s="126" t="e">
        <f t="shared" si="3"/>
        <v>#REF!</v>
      </c>
      <c r="H255" s="127" t="e">
        <f>IF(E255="","",IF(#REF!=E255,"",(E255-#REF!)/#REF!))</f>
        <v>#REF!</v>
      </c>
      <c r="I255" s="120"/>
    </row>
    <row r="256" spans="1:9" ht="24" customHeight="1">
      <c r="A256" s="128"/>
      <c r="B256" s="120" t="s">
        <v>1220</v>
      </c>
      <c r="C256" s="130" t="s">
        <v>1221</v>
      </c>
      <c r="D256" s="122" t="s">
        <v>65</v>
      </c>
      <c r="E256" s="133">
        <v>17530</v>
      </c>
      <c r="F256" s="125" t="s">
        <v>1218</v>
      </c>
      <c r="G256" s="126" t="e">
        <f t="shared" si="3"/>
        <v>#REF!</v>
      </c>
      <c r="H256" s="127" t="e">
        <f>IF(E256="","",IF(#REF!=E256,"",(E256-#REF!)/#REF!))</f>
        <v>#REF!</v>
      </c>
      <c r="I256" s="120"/>
    </row>
    <row r="257" spans="1:9" ht="24" customHeight="1">
      <c r="A257" s="128"/>
      <c r="B257" s="120" t="s">
        <v>828</v>
      </c>
      <c r="C257" s="130" t="s">
        <v>843</v>
      </c>
      <c r="D257" s="122" t="s">
        <v>1222</v>
      </c>
      <c r="E257" s="133">
        <v>3350</v>
      </c>
      <c r="F257" s="125" t="s">
        <v>1214</v>
      </c>
      <c r="G257" s="126" t="e">
        <f t="shared" si="3"/>
        <v>#REF!</v>
      </c>
      <c r="H257" s="127" t="e">
        <f>IF(E257="","",IF(#REF!=E257,"",(E257-#REF!)/#REF!))</f>
        <v>#REF!</v>
      </c>
      <c r="I257" s="120"/>
    </row>
    <row r="258" spans="1:9" ht="24" customHeight="1">
      <c r="A258" s="128"/>
      <c r="B258" s="120" t="s">
        <v>623</v>
      </c>
      <c r="C258" s="130" t="s">
        <v>1223</v>
      </c>
      <c r="D258" s="122" t="s">
        <v>1224</v>
      </c>
      <c r="E258" s="133">
        <v>17450</v>
      </c>
      <c r="F258" s="125" t="s">
        <v>1214</v>
      </c>
      <c r="G258" s="126" t="e">
        <f t="shared" si="3"/>
        <v>#REF!</v>
      </c>
      <c r="H258" s="127" t="e">
        <f>IF(E258="","",IF(#REF!=E258,"",(E258-#REF!)/#REF!))</f>
        <v>#REF!</v>
      </c>
      <c r="I258" s="120"/>
    </row>
    <row r="259" spans="1:9" ht="24" customHeight="1">
      <c r="A259" s="128"/>
      <c r="B259" s="120" t="s">
        <v>626</v>
      </c>
      <c r="C259" s="130" t="s">
        <v>1225</v>
      </c>
      <c r="D259" s="122" t="s">
        <v>16</v>
      </c>
      <c r="E259" s="133">
        <v>5410</v>
      </c>
      <c r="F259" s="125"/>
      <c r="G259" s="126" t="e">
        <f t="shared" si="3"/>
        <v>#REF!</v>
      </c>
      <c r="H259" s="127" t="e">
        <f>IF(E259="","",IF(#REF!=E259,"",(E259-#REF!)/#REF!))</f>
        <v>#REF!</v>
      </c>
      <c r="I259" s="120"/>
    </row>
    <row r="260" spans="1:9" ht="24" customHeight="1">
      <c r="A260" s="128"/>
      <c r="B260" s="120" t="s">
        <v>629</v>
      </c>
      <c r="C260" s="130" t="s">
        <v>1226</v>
      </c>
      <c r="D260" s="122" t="s">
        <v>822</v>
      </c>
      <c r="E260" s="133">
        <v>36050</v>
      </c>
      <c r="F260" s="125"/>
      <c r="G260" s="126" t="e">
        <f t="shared" ref="G260:G293" si="4">IF(H260="","-",IF(H260&gt;0,"▲","▽"))</f>
        <v>#REF!</v>
      </c>
      <c r="H260" s="127" t="e">
        <f>IF(E260="","",IF(#REF!=E260,"",(E260-#REF!)/#REF!))</f>
        <v>#REF!</v>
      </c>
      <c r="I260" s="120"/>
    </row>
    <row r="261" spans="1:9" ht="24" customHeight="1">
      <c r="A261" s="128"/>
      <c r="B261" s="120" t="s">
        <v>632</v>
      </c>
      <c r="C261" s="130" t="s">
        <v>1227</v>
      </c>
      <c r="D261" s="122" t="s">
        <v>822</v>
      </c>
      <c r="E261" s="133">
        <v>49500</v>
      </c>
      <c r="F261" s="125"/>
      <c r="G261" s="126" t="e">
        <f t="shared" si="4"/>
        <v>#REF!</v>
      </c>
      <c r="H261" s="127" t="e">
        <f>IF(E261="","",IF(#REF!=E261,"",(E261-#REF!)/#REF!))</f>
        <v>#REF!</v>
      </c>
      <c r="I261" s="120"/>
    </row>
    <row r="262" spans="1:9" ht="24" customHeight="1">
      <c r="A262" s="128"/>
      <c r="B262" s="120" t="s">
        <v>1228</v>
      </c>
      <c r="C262" s="130" t="s">
        <v>1217</v>
      </c>
      <c r="D262" s="122" t="s">
        <v>65</v>
      </c>
      <c r="E262" s="133">
        <v>37550</v>
      </c>
      <c r="F262" s="125" t="s">
        <v>1218</v>
      </c>
      <c r="G262" s="126" t="e">
        <f t="shared" si="4"/>
        <v>#REF!</v>
      </c>
      <c r="H262" s="127" t="e">
        <f>IF(E262="","",IF(#REF!=E262,"",(E262-#REF!)/#REF!))</f>
        <v>#REF!</v>
      </c>
      <c r="I262" s="120"/>
    </row>
    <row r="263" spans="1:9" ht="24" customHeight="1">
      <c r="A263" s="128"/>
      <c r="B263" s="120" t="s">
        <v>636</v>
      </c>
      <c r="C263" s="130" t="s">
        <v>1229</v>
      </c>
      <c r="D263" s="122" t="s">
        <v>65</v>
      </c>
      <c r="E263" s="133">
        <v>51390</v>
      </c>
      <c r="F263" s="125" t="s">
        <v>1214</v>
      </c>
      <c r="G263" s="126" t="e">
        <f t="shared" si="4"/>
        <v>#REF!</v>
      </c>
      <c r="H263" s="127" t="e">
        <f>IF(E263="","",IF(#REF!=E263,"",(E263-#REF!)/#REF!))</f>
        <v>#REF!</v>
      </c>
      <c r="I263" s="120"/>
    </row>
    <row r="264" spans="1:9" ht="24" customHeight="1">
      <c r="A264" s="128"/>
      <c r="B264" s="120" t="s">
        <v>1230</v>
      </c>
      <c r="C264" s="130" t="s">
        <v>1231</v>
      </c>
      <c r="D264" s="122" t="s">
        <v>16</v>
      </c>
      <c r="E264" s="133">
        <v>50923</v>
      </c>
      <c r="F264" s="125" t="s">
        <v>1218</v>
      </c>
      <c r="G264" s="126" t="e">
        <f t="shared" si="4"/>
        <v>#REF!</v>
      </c>
      <c r="H264" s="127" t="e">
        <f>IF(E264="","",IF(#REF!=E264,"",(E264-#REF!)/#REF!))</f>
        <v>#REF!</v>
      </c>
      <c r="I264" s="120"/>
    </row>
    <row r="265" spans="1:9" ht="24" customHeight="1">
      <c r="A265" s="128"/>
      <c r="B265" s="120" t="s">
        <v>642</v>
      </c>
      <c r="C265" s="130" t="s">
        <v>1232</v>
      </c>
      <c r="D265" s="122" t="s">
        <v>16</v>
      </c>
      <c r="E265" s="133">
        <v>5250</v>
      </c>
      <c r="F265" s="125" t="s">
        <v>1218</v>
      </c>
      <c r="G265" s="126" t="e">
        <f t="shared" si="4"/>
        <v>#REF!</v>
      </c>
      <c r="H265" s="127" t="e">
        <f>IF(E265="","",IF(#REF!=E265,"",(E265-#REF!)/#REF!))</f>
        <v>#REF!</v>
      </c>
      <c r="I265" s="120"/>
    </row>
    <row r="266" spans="1:9" ht="24" customHeight="1">
      <c r="A266" s="128"/>
      <c r="B266" s="120" t="s">
        <v>644</v>
      </c>
      <c r="C266" s="130" t="s">
        <v>1233</v>
      </c>
      <c r="D266" s="122" t="s">
        <v>16</v>
      </c>
      <c r="E266" s="133">
        <v>3289</v>
      </c>
      <c r="F266" s="125" t="s">
        <v>1218</v>
      </c>
      <c r="G266" s="126" t="e">
        <f t="shared" si="4"/>
        <v>#REF!</v>
      </c>
      <c r="H266" s="127" t="e">
        <f>IF(E266="","",IF(#REF!=E266,"",(E266-#REF!)/#REF!))</f>
        <v>#REF!</v>
      </c>
      <c r="I266" s="120"/>
    </row>
    <row r="267" spans="1:9" ht="24" customHeight="1">
      <c r="A267" s="131"/>
      <c r="B267" s="120" t="s">
        <v>1234</v>
      </c>
      <c r="C267" s="130" t="s">
        <v>1235</v>
      </c>
      <c r="D267" s="122" t="s">
        <v>1236</v>
      </c>
      <c r="E267" s="133">
        <v>1792</v>
      </c>
      <c r="F267" s="125" t="s">
        <v>1214</v>
      </c>
      <c r="G267" s="126" t="e">
        <f t="shared" si="4"/>
        <v>#REF!</v>
      </c>
      <c r="H267" s="127" t="e">
        <f>IF(E267="","",IF(#REF!=E267,"",(E267-#REF!)/#REF!))</f>
        <v>#REF!</v>
      </c>
      <c r="I267" s="120"/>
    </row>
    <row r="268" spans="1:9" ht="24" customHeight="1">
      <c r="A268" s="118" t="s">
        <v>1237</v>
      </c>
      <c r="B268" s="121" t="s">
        <v>1238</v>
      </c>
      <c r="C268" s="130" t="s">
        <v>1239</v>
      </c>
      <c r="D268" s="122" t="s">
        <v>65</v>
      </c>
      <c r="E268" s="133">
        <v>61830</v>
      </c>
      <c r="F268" s="125" t="s">
        <v>1218</v>
      </c>
      <c r="G268" s="126" t="e">
        <f t="shared" si="4"/>
        <v>#REF!</v>
      </c>
      <c r="H268" s="127" t="e">
        <f>IF(E268="","",IF(#REF!=E268,"",(E268-#REF!)/#REF!))</f>
        <v>#REF!</v>
      </c>
      <c r="I268" s="120"/>
    </row>
    <row r="269" spans="1:9" ht="24" customHeight="1">
      <c r="A269" s="128"/>
      <c r="B269" s="120" t="s">
        <v>652</v>
      </c>
      <c r="C269" s="130" t="s">
        <v>1240</v>
      </c>
      <c r="D269" s="122" t="s">
        <v>65</v>
      </c>
      <c r="E269" s="133">
        <v>51150</v>
      </c>
      <c r="F269" s="125" t="s">
        <v>1214</v>
      </c>
      <c r="G269" s="126" t="e">
        <f t="shared" si="4"/>
        <v>#REF!</v>
      </c>
      <c r="H269" s="127" t="e">
        <f>IF(E269="","",IF(#REF!=E269,"",(E269-#REF!)/#REF!))</f>
        <v>#REF!</v>
      </c>
      <c r="I269" s="120"/>
    </row>
    <row r="270" spans="1:9" ht="24" customHeight="1">
      <c r="A270" s="128"/>
      <c r="B270" s="120" t="s">
        <v>654</v>
      </c>
      <c r="C270" s="130" t="s">
        <v>1241</v>
      </c>
      <c r="D270" s="122" t="s">
        <v>65</v>
      </c>
      <c r="E270" s="133">
        <v>45450</v>
      </c>
      <c r="F270" s="125" t="s">
        <v>1214</v>
      </c>
      <c r="G270" s="126" t="e">
        <f t="shared" si="4"/>
        <v>#REF!</v>
      </c>
      <c r="H270" s="127" t="e">
        <f>IF(E270="","",IF(#REF!=E270,"",(E270-#REF!)/#REF!))</f>
        <v>#REF!</v>
      </c>
      <c r="I270" s="120"/>
    </row>
    <row r="271" spans="1:9" ht="24" customHeight="1">
      <c r="A271" s="128"/>
      <c r="B271" s="120" t="s">
        <v>656</v>
      </c>
      <c r="C271" s="130" t="s">
        <v>1242</v>
      </c>
      <c r="D271" s="122" t="s">
        <v>65</v>
      </c>
      <c r="E271" s="133">
        <v>22910</v>
      </c>
      <c r="F271" s="125" t="s">
        <v>1218</v>
      </c>
      <c r="G271" s="126" t="e">
        <f t="shared" si="4"/>
        <v>#REF!</v>
      </c>
      <c r="H271" s="127" t="e">
        <f>IF(E271="","",IF(#REF!=E271,"",(E271-#REF!)/#REF!))</f>
        <v>#REF!</v>
      </c>
      <c r="I271" s="120"/>
    </row>
    <row r="272" spans="1:9" ht="24" customHeight="1">
      <c r="A272" s="128"/>
      <c r="B272" s="120" t="s">
        <v>658</v>
      </c>
      <c r="C272" s="130" t="s">
        <v>1243</v>
      </c>
      <c r="D272" s="122" t="s">
        <v>65</v>
      </c>
      <c r="E272" s="133">
        <v>129900</v>
      </c>
      <c r="F272" s="125" t="s">
        <v>1214</v>
      </c>
      <c r="G272" s="126" t="e">
        <f t="shared" si="4"/>
        <v>#REF!</v>
      </c>
      <c r="H272" s="127" t="e">
        <f>IF(E272="","",IF(#REF!=E272,"",(E272-#REF!)/#REF!))</f>
        <v>#REF!</v>
      </c>
      <c r="I272" s="120"/>
    </row>
    <row r="273" spans="1:9" ht="24" customHeight="1">
      <c r="A273" s="128"/>
      <c r="B273" s="120" t="s">
        <v>1244</v>
      </c>
      <c r="C273" s="130" t="s">
        <v>1245</v>
      </c>
      <c r="D273" s="122" t="s">
        <v>65</v>
      </c>
      <c r="E273" s="133">
        <v>120490</v>
      </c>
      <c r="F273" s="125" t="s">
        <v>1218</v>
      </c>
      <c r="G273" s="126" t="e">
        <f t="shared" si="4"/>
        <v>#REF!</v>
      </c>
      <c r="H273" s="127" t="e">
        <f>IF(E273="","",IF(#REF!=E273,"",(E273-#REF!)/#REF!))</f>
        <v>#REF!</v>
      </c>
      <c r="I273" s="120"/>
    </row>
    <row r="274" spans="1:9" ht="24" customHeight="1">
      <c r="A274" s="128"/>
      <c r="B274" s="120" t="s">
        <v>662</v>
      </c>
      <c r="C274" s="130" t="s">
        <v>843</v>
      </c>
      <c r="D274" s="122" t="s">
        <v>16</v>
      </c>
      <c r="E274" s="133">
        <v>11630</v>
      </c>
      <c r="F274" s="125" t="s">
        <v>1218</v>
      </c>
      <c r="G274" s="126" t="e">
        <f t="shared" si="4"/>
        <v>#REF!</v>
      </c>
      <c r="H274" s="127" t="e">
        <f>IF(E274="","",IF(#REF!=E274,"",(E274-#REF!)/#REF!))</f>
        <v>#REF!</v>
      </c>
      <c r="I274" s="120"/>
    </row>
    <row r="275" spans="1:9" ht="24" customHeight="1">
      <c r="A275" s="131"/>
      <c r="B275" s="120" t="s">
        <v>1246</v>
      </c>
      <c r="C275" s="130" t="s">
        <v>1247</v>
      </c>
      <c r="D275" s="122" t="s">
        <v>16</v>
      </c>
      <c r="E275" s="133">
        <v>5080</v>
      </c>
      <c r="F275" s="125" t="s">
        <v>1214</v>
      </c>
      <c r="G275" s="126" t="str">
        <f t="shared" si="4"/>
        <v>-</v>
      </c>
      <c r="H275" s="127"/>
      <c r="I275" s="120"/>
    </row>
    <row r="276" spans="1:9" ht="24" customHeight="1">
      <c r="A276" s="118" t="s">
        <v>1248</v>
      </c>
      <c r="B276" s="120" t="s">
        <v>667</v>
      </c>
      <c r="C276" s="130" t="s">
        <v>668</v>
      </c>
      <c r="D276" s="122" t="s">
        <v>65</v>
      </c>
      <c r="E276" s="133">
        <v>11070</v>
      </c>
      <c r="F276" s="125"/>
      <c r="G276" s="126" t="e">
        <f t="shared" si="4"/>
        <v>#REF!</v>
      </c>
      <c r="H276" s="127" t="e">
        <f>IF(E276="","",IF(#REF!=E276,"",(E276-#REF!)/#REF!))</f>
        <v>#REF!</v>
      </c>
      <c r="I276" s="120"/>
    </row>
    <row r="277" spans="1:9" ht="24" customHeight="1">
      <c r="A277" s="128"/>
      <c r="B277" s="120" t="s">
        <v>669</v>
      </c>
      <c r="C277" s="130" t="s">
        <v>1249</v>
      </c>
      <c r="D277" s="122" t="s">
        <v>16</v>
      </c>
      <c r="E277" s="133">
        <v>58500</v>
      </c>
      <c r="F277" s="125" t="s">
        <v>1214</v>
      </c>
      <c r="G277" s="126" t="e">
        <f t="shared" si="4"/>
        <v>#REF!</v>
      </c>
      <c r="H277" s="127" t="e">
        <f>IF(E277="","",IF(#REF!=E277,"",(E277-#REF!)/#REF!))</f>
        <v>#REF!</v>
      </c>
      <c r="I277" s="120"/>
    </row>
    <row r="278" spans="1:9" ht="24" customHeight="1">
      <c r="A278" s="128"/>
      <c r="B278" s="120" t="s">
        <v>671</v>
      </c>
      <c r="C278" s="130" t="s">
        <v>1250</v>
      </c>
      <c r="D278" s="122" t="s">
        <v>1251</v>
      </c>
      <c r="E278" s="133">
        <v>16000</v>
      </c>
      <c r="F278" s="125" t="s">
        <v>1218</v>
      </c>
      <c r="G278" s="126" t="e">
        <f t="shared" si="4"/>
        <v>#REF!</v>
      </c>
      <c r="H278" s="127" t="e">
        <f>IF(E278="","",IF(#REF!=E278,"",(E278-#REF!)/#REF!))</f>
        <v>#REF!</v>
      </c>
      <c r="I278" s="120"/>
    </row>
    <row r="279" spans="1:9" ht="24" customHeight="1">
      <c r="A279" s="131"/>
      <c r="B279" s="120" t="s">
        <v>675</v>
      </c>
      <c r="C279" s="130" t="s">
        <v>1252</v>
      </c>
      <c r="D279" s="122" t="s">
        <v>822</v>
      </c>
      <c r="E279" s="133">
        <v>14540</v>
      </c>
      <c r="F279" s="125"/>
      <c r="G279" s="126" t="e">
        <f t="shared" si="4"/>
        <v>#REF!</v>
      </c>
      <c r="H279" s="127" t="e">
        <f>IF(E279="","",IF(#REF!=E279,"",(E279-#REF!)/#REF!))</f>
        <v>#REF!</v>
      </c>
      <c r="I279" s="120"/>
    </row>
  </sheetData>
  <autoFilter ref="A2:I279" xr:uid="{00000000-0009-0000-0000-000000000000}">
    <filterColumn colId="6" showButton="0"/>
  </autoFilter>
  <mergeCells count="23">
    <mergeCell ref="A219:A224"/>
    <mergeCell ref="A225:A226"/>
    <mergeCell ref="A227:A243"/>
    <mergeCell ref="A244:A267"/>
    <mergeCell ref="A268:A275"/>
    <mergeCell ref="A276:A279"/>
    <mergeCell ref="A170:A173"/>
    <mergeCell ref="A174:A183"/>
    <mergeCell ref="A184:A191"/>
    <mergeCell ref="A192:A202"/>
    <mergeCell ref="A203:A214"/>
    <mergeCell ref="A215:A218"/>
    <mergeCell ref="A60:A80"/>
    <mergeCell ref="A81:A94"/>
    <mergeCell ref="A96:A121"/>
    <mergeCell ref="A122:A135"/>
    <mergeCell ref="A136:A143"/>
    <mergeCell ref="A144:A169"/>
    <mergeCell ref="G2:H2"/>
    <mergeCell ref="A3:A25"/>
    <mergeCell ref="A26:A30"/>
    <mergeCell ref="A31:A46"/>
    <mergeCell ref="A47:A59"/>
  </mergeCells>
  <phoneticPr fontId="6" type="noConversion"/>
  <pageMargins left="0.70866141732283472" right="0.70866141732283472" top="0.74803149606299213" bottom="0.74803149606299213" header="0.31496062992125984" footer="0.31496062992125984"/>
  <pageSetup paperSize="9" scale="50" orientation="landscape" r:id="rId1"/>
  <rowBreaks count="9" manualBreakCount="9">
    <brk id="30" max="16383" man="1"/>
    <brk id="59" max="16383" man="1"/>
    <brk id="94" max="16383" man="1"/>
    <brk id="121" max="16383" man="1"/>
    <brk id="143" max="16383" man="1"/>
    <brk id="173" max="16383" man="1"/>
    <brk id="202" max="16383" man="1"/>
    <brk id="214" max="16383" man="1"/>
    <brk id="243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7A718-2591-4D3D-928B-EA8EDC6926BF}">
  <dimension ref="A1:I275"/>
  <sheetViews>
    <sheetView view="pageBreakPreview" topLeftCell="A74" zoomScale="85" zoomScaleSheetLayoutView="85" workbookViewId="0">
      <selection activeCell="A216" sqref="A216:XFD295"/>
    </sheetView>
  </sheetViews>
  <sheetFormatPr defaultColWidth="9" defaultRowHeight="17.399999999999999"/>
  <cols>
    <col min="1" max="1" width="17.69921875" style="111" bestFit="1" customWidth="1"/>
    <col min="2" max="2" width="30.5" style="111" bestFit="1" customWidth="1"/>
    <col min="3" max="3" width="72.19921875" style="111" bestFit="1" customWidth="1"/>
    <col min="4" max="4" width="6" style="112" bestFit="1" customWidth="1"/>
    <col min="5" max="5" width="18.3984375" style="111" customWidth="1"/>
    <col min="6" max="6" width="22" style="112" customWidth="1"/>
    <col min="7" max="7" width="5.59765625" style="111" customWidth="1"/>
    <col min="8" max="8" width="10.3984375" style="111" customWidth="1"/>
    <col min="9" max="9" width="16.19921875" style="111" customWidth="1"/>
    <col min="10" max="16384" width="9" style="111"/>
  </cols>
  <sheetData>
    <row r="1" spans="1:9" ht="24.9" customHeight="1">
      <c r="A1" s="114" t="s">
        <v>848</v>
      </c>
      <c r="B1" s="156"/>
      <c r="C1" s="114" t="s">
        <v>850</v>
      </c>
      <c r="D1" s="114" t="s">
        <v>851</v>
      </c>
      <c r="E1" s="117" t="s">
        <v>854</v>
      </c>
      <c r="F1" s="117" t="s">
        <v>855</v>
      </c>
      <c r="G1" s="115" t="s">
        <v>856</v>
      </c>
      <c r="H1" s="116"/>
      <c r="I1" s="114" t="s">
        <v>857</v>
      </c>
    </row>
    <row r="2" spans="1:9" ht="23.1" customHeight="1">
      <c r="A2" s="118" t="s">
        <v>858</v>
      </c>
      <c r="B2" s="120" t="s">
        <v>859</v>
      </c>
      <c r="C2" s="121" t="s">
        <v>860</v>
      </c>
      <c r="D2" s="122" t="s">
        <v>16</v>
      </c>
      <c r="E2" s="124">
        <v>1020</v>
      </c>
      <c r="F2" s="125"/>
      <c r="G2" s="126" t="e">
        <f>IF(H2="","-",IF(H2&gt;0,"▲","▽"))</f>
        <v>#REF!</v>
      </c>
      <c r="H2" s="127" t="e">
        <f>IF(E2="","",IF(#REF!=E2,"",(E2-#REF!)/#REF!))</f>
        <v>#REF!</v>
      </c>
      <c r="I2" s="120"/>
    </row>
    <row r="3" spans="1:9" ht="23.1" customHeight="1">
      <c r="A3" s="128"/>
      <c r="B3" s="120" t="s">
        <v>21</v>
      </c>
      <c r="C3" s="130" t="s">
        <v>863</v>
      </c>
      <c r="D3" s="122" t="s">
        <v>23</v>
      </c>
      <c r="E3" s="124">
        <v>860000</v>
      </c>
      <c r="F3" s="125"/>
      <c r="G3" s="126" t="e">
        <f t="shared" ref="G3:G66" si="0">IF(H3="","-",IF(H3&gt;0,"▲","▽"))</f>
        <v>#REF!</v>
      </c>
      <c r="H3" s="127" t="e">
        <f>IF(E3="","",IF(#REF!=E3,"",(E3-#REF!)/#REF!))</f>
        <v>#REF!</v>
      </c>
      <c r="I3" s="120"/>
    </row>
    <row r="4" spans="1:9" ht="23.1" customHeight="1">
      <c r="A4" s="128"/>
      <c r="B4" s="120" t="s">
        <v>864</v>
      </c>
      <c r="C4" s="130" t="s">
        <v>865</v>
      </c>
      <c r="D4" s="122" t="s">
        <v>23</v>
      </c>
      <c r="E4" s="124">
        <v>900000</v>
      </c>
      <c r="F4" s="125"/>
      <c r="G4" s="126" t="e">
        <f t="shared" si="0"/>
        <v>#REF!</v>
      </c>
      <c r="H4" s="127" t="e">
        <f>IF(E4="","",IF(#REF!=E4,"",(E4-#REF!)/#REF!))</f>
        <v>#REF!</v>
      </c>
      <c r="I4" s="120"/>
    </row>
    <row r="5" spans="1:9" ht="23.1" customHeight="1">
      <c r="A5" s="128"/>
      <c r="B5" s="120" t="s">
        <v>866</v>
      </c>
      <c r="C5" s="130" t="s">
        <v>867</v>
      </c>
      <c r="D5" s="122" t="s">
        <v>16</v>
      </c>
      <c r="E5" s="124">
        <v>1040</v>
      </c>
      <c r="F5" s="125"/>
      <c r="G5" s="126" t="e">
        <f t="shared" si="0"/>
        <v>#REF!</v>
      </c>
      <c r="H5" s="127" t="e">
        <f>IF(E5="","",IF(#REF!=E5,"",(E5-#REF!)/#REF!))</f>
        <v>#REF!</v>
      </c>
      <c r="I5" s="120"/>
    </row>
    <row r="6" spans="1:9" ht="23.1" customHeight="1">
      <c r="A6" s="128"/>
      <c r="B6" s="120" t="s">
        <v>868</v>
      </c>
      <c r="C6" s="130" t="s">
        <v>869</v>
      </c>
      <c r="D6" s="122" t="s">
        <v>16</v>
      </c>
      <c r="E6" s="124">
        <v>1040</v>
      </c>
      <c r="F6" s="125"/>
      <c r="G6" s="126" t="e">
        <f t="shared" si="0"/>
        <v>#REF!</v>
      </c>
      <c r="H6" s="127" t="e">
        <f>IF(E6="","",IF(#REF!=E6,"",(E6-#REF!)/#REF!))</f>
        <v>#REF!</v>
      </c>
      <c r="I6" s="120"/>
    </row>
    <row r="7" spans="1:9" ht="23.1" customHeight="1">
      <c r="A7" s="128"/>
      <c r="B7" s="120" t="s">
        <v>28</v>
      </c>
      <c r="C7" s="130" t="s">
        <v>870</v>
      </c>
      <c r="D7" s="122" t="s">
        <v>16</v>
      </c>
      <c r="E7" s="124">
        <v>1020</v>
      </c>
      <c r="F7" s="125"/>
      <c r="G7" s="126" t="e">
        <f t="shared" si="0"/>
        <v>#REF!</v>
      </c>
      <c r="H7" s="127" t="e">
        <f>IF(E7="","",IF(#REF!=E7,"",(E7-#REF!)/#REF!))</f>
        <v>#REF!</v>
      </c>
      <c r="I7" s="120"/>
    </row>
    <row r="8" spans="1:9" ht="23.1" customHeight="1">
      <c r="A8" s="128"/>
      <c r="B8" s="120" t="s">
        <v>871</v>
      </c>
      <c r="C8" s="130" t="s">
        <v>872</v>
      </c>
      <c r="D8" s="122" t="s">
        <v>16</v>
      </c>
      <c r="E8" s="124">
        <v>1020</v>
      </c>
      <c r="F8" s="125"/>
      <c r="G8" s="126" t="e">
        <f t="shared" si="0"/>
        <v>#REF!</v>
      </c>
      <c r="H8" s="127" t="e">
        <f>IF(E8="","",IF(#REF!=E8,"",(E8-#REF!)/#REF!))</f>
        <v>#REF!</v>
      </c>
      <c r="I8" s="120"/>
    </row>
    <row r="9" spans="1:9" ht="23.1" customHeight="1">
      <c r="A9" s="128"/>
      <c r="B9" s="120" t="s">
        <v>873</v>
      </c>
      <c r="C9" s="130" t="s">
        <v>874</v>
      </c>
      <c r="D9" s="122" t="s">
        <v>23</v>
      </c>
      <c r="E9" s="124">
        <v>1220000</v>
      </c>
      <c r="F9" s="125"/>
      <c r="G9" s="126" t="e">
        <f t="shared" si="0"/>
        <v>#REF!</v>
      </c>
      <c r="H9" s="127" t="e">
        <f>IF(E9="","",IF(#REF!=E9,"",(E9-#REF!)/#REF!))</f>
        <v>#REF!</v>
      </c>
      <c r="I9" s="120"/>
    </row>
    <row r="10" spans="1:9" ht="23.1" customHeight="1">
      <c r="A10" s="128"/>
      <c r="B10" s="120" t="s">
        <v>34</v>
      </c>
      <c r="C10" s="130" t="s">
        <v>875</v>
      </c>
      <c r="D10" s="122" t="s">
        <v>16</v>
      </c>
      <c r="E10" s="124">
        <v>910</v>
      </c>
      <c r="F10" s="125"/>
      <c r="G10" s="126" t="e">
        <f t="shared" si="0"/>
        <v>#REF!</v>
      </c>
      <c r="H10" s="127" t="e">
        <f>IF(E10="","",IF(#REF!=E10,"",(E10-#REF!)/#REF!))</f>
        <v>#REF!</v>
      </c>
      <c r="I10" s="120"/>
    </row>
    <row r="11" spans="1:9" ht="23.1" customHeight="1">
      <c r="A11" s="128"/>
      <c r="B11" s="120" t="s">
        <v>36</v>
      </c>
      <c r="C11" s="130" t="s">
        <v>877</v>
      </c>
      <c r="D11" s="122" t="s">
        <v>16</v>
      </c>
      <c r="E11" s="124">
        <v>1010</v>
      </c>
      <c r="F11" s="125"/>
      <c r="G11" s="126" t="e">
        <f t="shared" si="0"/>
        <v>#REF!</v>
      </c>
      <c r="H11" s="127" t="e">
        <f>IF(E11="","",IF(#REF!=E11,"",(E11-#REF!)/#REF!))</f>
        <v>#REF!</v>
      </c>
      <c r="I11" s="120"/>
    </row>
    <row r="12" spans="1:9" ht="23.1" customHeight="1">
      <c r="A12" s="128"/>
      <c r="B12" s="120" t="s">
        <v>38</v>
      </c>
      <c r="C12" s="130" t="s">
        <v>878</v>
      </c>
      <c r="D12" s="122" t="s">
        <v>16</v>
      </c>
      <c r="E12" s="124">
        <v>1070</v>
      </c>
      <c r="F12" s="125"/>
      <c r="G12" s="126" t="e">
        <f t="shared" si="0"/>
        <v>#REF!</v>
      </c>
      <c r="H12" s="127" t="e">
        <f>IF(E12="","",IF(#REF!=E12,"",(E12-#REF!)/#REF!))</f>
        <v>#REF!</v>
      </c>
      <c r="I12" s="120"/>
    </row>
    <row r="13" spans="1:9" ht="23.1" customHeight="1">
      <c r="A13" s="128"/>
      <c r="B13" s="120" t="s">
        <v>40</v>
      </c>
      <c r="C13" s="130" t="s">
        <v>879</v>
      </c>
      <c r="D13" s="122" t="s">
        <v>208</v>
      </c>
      <c r="E13" s="124">
        <v>6210</v>
      </c>
      <c r="F13" s="125"/>
      <c r="G13" s="126" t="e">
        <f t="shared" si="0"/>
        <v>#REF!</v>
      </c>
      <c r="H13" s="127" t="e">
        <f>IF(E13="","",IF(#REF!=E13,"",(E13-#REF!)/#REF!))</f>
        <v>#REF!</v>
      </c>
      <c r="I13" s="120"/>
    </row>
    <row r="14" spans="1:9" ht="23.1" customHeight="1">
      <c r="A14" s="128"/>
      <c r="B14" s="120" t="s">
        <v>43</v>
      </c>
      <c r="C14" s="130" t="s">
        <v>880</v>
      </c>
      <c r="D14" s="122" t="s">
        <v>208</v>
      </c>
      <c r="E14" s="124">
        <v>4110</v>
      </c>
      <c r="F14" s="125"/>
      <c r="G14" s="126" t="e">
        <f t="shared" si="0"/>
        <v>#REF!</v>
      </c>
      <c r="H14" s="127" t="e">
        <f>IF(E14="","",IF(#REF!=E14,"",(E14-#REF!)/#REF!))</f>
        <v>#REF!</v>
      </c>
      <c r="I14" s="120"/>
    </row>
    <row r="15" spans="1:9" ht="23.1" customHeight="1">
      <c r="A15" s="128"/>
      <c r="B15" s="120" t="s">
        <v>45</v>
      </c>
      <c r="C15" s="130" t="s">
        <v>881</v>
      </c>
      <c r="D15" s="122" t="s">
        <v>23</v>
      </c>
      <c r="E15" s="124">
        <v>2441000</v>
      </c>
      <c r="F15" s="125"/>
      <c r="G15" s="126" t="e">
        <f t="shared" si="0"/>
        <v>#REF!</v>
      </c>
      <c r="H15" s="127" t="e">
        <f>IF(E15="","",IF(#REF!=E15,"",(E15-#REF!)/#REF!))</f>
        <v>#REF!</v>
      </c>
      <c r="I15" s="120"/>
    </row>
    <row r="16" spans="1:9" ht="23.1" customHeight="1">
      <c r="A16" s="128"/>
      <c r="B16" s="120" t="s">
        <v>883</v>
      </c>
      <c r="C16" s="130" t="s">
        <v>1253</v>
      </c>
      <c r="D16" s="122" t="s">
        <v>50</v>
      </c>
      <c r="E16" s="124">
        <v>8550</v>
      </c>
      <c r="F16" s="125"/>
      <c r="G16" s="126" t="e">
        <f t="shared" si="0"/>
        <v>#REF!</v>
      </c>
      <c r="H16" s="127" t="e">
        <f>IF(E16="","",IF(#REF!=E16,"",(E16-#REF!)/#REF!))</f>
        <v>#REF!</v>
      </c>
      <c r="I16" s="120"/>
    </row>
    <row r="17" spans="1:9" ht="23.1" customHeight="1">
      <c r="A17" s="128"/>
      <c r="B17" s="120" t="s">
        <v>51</v>
      </c>
      <c r="C17" s="130" t="s">
        <v>885</v>
      </c>
      <c r="D17" s="122" t="s">
        <v>16</v>
      </c>
      <c r="E17" s="124">
        <v>1390</v>
      </c>
      <c r="F17" s="125"/>
      <c r="G17" s="126" t="e">
        <f t="shared" si="0"/>
        <v>#REF!</v>
      </c>
      <c r="H17" s="127" t="e">
        <f>IF(E17="","",IF(#REF!=E17,"",(E17-#REF!)/#REF!))</f>
        <v>#REF!</v>
      </c>
      <c r="I17" s="120"/>
    </row>
    <row r="18" spans="1:9" ht="23.1" customHeight="1">
      <c r="A18" s="128"/>
      <c r="B18" s="120" t="s">
        <v>53</v>
      </c>
      <c r="C18" s="130" t="s">
        <v>886</v>
      </c>
      <c r="D18" s="122" t="s">
        <v>16</v>
      </c>
      <c r="E18" s="124">
        <v>1460</v>
      </c>
      <c r="F18" s="125"/>
      <c r="G18" s="126" t="e">
        <f t="shared" si="0"/>
        <v>#REF!</v>
      </c>
      <c r="H18" s="127" t="e">
        <f>IF(E18="","",IF(#REF!=E18,"",(E18-#REF!)/#REF!))</f>
        <v>#REF!</v>
      </c>
      <c r="I18" s="120"/>
    </row>
    <row r="19" spans="1:9" ht="23.1" customHeight="1">
      <c r="A19" s="128"/>
      <c r="B19" s="120" t="s">
        <v>55</v>
      </c>
      <c r="C19" s="130" t="s">
        <v>887</v>
      </c>
      <c r="D19" s="122" t="s">
        <v>16</v>
      </c>
      <c r="E19" s="124">
        <v>1710</v>
      </c>
      <c r="F19" s="125"/>
      <c r="G19" s="126" t="e">
        <f t="shared" si="0"/>
        <v>#REF!</v>
      </c>
      <c r="H19" s="127" t="e">
        <f>IF(E19="","",IF(#REF!=E19,"",(E19-#REF!)/#REF!))</f>
        <v>#REF!</v>
      </c>
      <c r="I19" s="120"/>
    </row>
    <row r="20" spans="1:9" ht="23.1" customHeight="1">
      <c r="A20" s="128"/>
      <c r="B20" s="120" t="s">
        <v>57</v>
      </c>
      <c r="C20" s="130" t="s">
        <v>888</v>
      </c>
      <c r="D20" s="122" t="s">
        <v>16</v>
      </c>
      <c r="E20" s="124">
        <v>2760</v>
      </c>
      <c r="F20" s="125"/>
      <c r="G20" s="126" t="e">
        <f t="shared" si="0"/>
        <v>#REF!</v>
      </c>
      <c r="H20" s="127" t="e">
        <f>IF(E20="","",IF(#REF!=E20,"",(E20-#REF!)/#REF!))</f>
        <v>#REF!</v>
      </c>
      <c r="I20" s="120"/>
    </row>
    <row r="21" spans="1:9" ht="23.1" customHeight="1">
      <c r="A21" s="128"/>
      <c r="B21" s="120" t="s">
        <v>59</v>
      </c>
      <c r="C21" s="130" t="s">
        <v>889</v>
      </c>
      <c r="D21" s="122" t="s">
        <v>16</v>
      </c>
      <c r="E21" s="124">
        <v>2010</v>
      </c>
      <c r="F21" s="125"/>
      <c r="G21" s="126" t="e">
        <f t="shared" si="0"/>
        <v>#REF!</v>
      </c>
      <c r="H21" s="127" t="e">
        <f>IF(E21="","",IF(#REF!=E21,"",(E21-#REF!)/#REF!))</f>
        <v>#REF!</v>
      </c>
      <c r="I21" s="120"/>
    </row>
    <row r="22" spans="1:9" ht="23.1" customHeight="1">
      <c r="A22" s="128"/>
      <c r="B22" s="120" t="s">
        <v>61</v>
      </c>
      <c r="C22" s="130" t="s">
        <v>890</v>
      </c>
      <c r="D22" s="122" t="s">
        <v>50</v>
      </c>
      <c r="E22" s="124">
        <v>1350</v>
      </c>
      <c r="F22" s="125"/>
      <c r="G22" s="126" t="e">
        <f t="shared" si="0"/>
        <v>#REF!</v>
      </c>
      <c r="H22" s="127" t="e">
        <f>IF(E22="","",IF(#REF!=E22,"",(E22-#REF!)/#REF!))</f>
        <v>#REF!</v>
      </c>
      <c r="I22" s="120"/>
    </row>
    <row r="23" spans="1:9" ht="23.1" customHeight="1">
      <c r="A23" s="128"/>
      <c r="B23" s="120" t="s">
        <v>63</v>
      </c>
      <c r="C23" s="130" t="s">
        <v>891</v>
      </c>
      <c r="D23" s="122" t="s">
        <v>65</v>
      </c>
      <c r="E23" s="124">
        <v>40460</v>
      </c>
      <c r="F23" s="125"/>
      <c r="G23" s="126" t="e">
        <f t="shared" si="0"/>
        <v>#REF!</v>
      </c>
      <c r="H23" s="127" t="e">
        <f>IF(E23="","",IF(#REF!=E23,"",(E23-#REF!)/#REF!))</f>
        <v>#REF!</v>
      </c>
      <c r="I23" s="120"/>
    </row>
    <row r="24" spans="1:9" ht="23.1" customHeight="1">
      <c r="A24" s="131"/>
      <c r="B24" s="120" t="s">
        <v>66</v>
      </c>
      <c r="C24" s="130" t="s">
        <v>892</v>
      </c>
      <c r="D24" s="122" t="s">
        <v>68</v>
      </c>
      <c r="E24" s="124">
        <v>26</v>
      </c>
      <c r="F24" s="125"/>
      <c r="G24" s="126" t="e">
        <f t="shared" si="0"/>
        <v>#REF!</v>
      </c>
      <c r="H24" s="127" t="e">
        <f>IF(E24="","",IF(#REF!=E24,"",(E24-#REF!)/#REF!))</f>
        <v>#REF!</v>
      </c>
      <c r="I24" s="120"/>
    </row>
    <row r="25" spans="1:9" ht="23.1" customHeight="1">
      <c r="A25" s="118" t="s">
        <v>893</v>
      </c>
      <c r="B25" s="120" t="s">
        <v>894</v>
      </c>
      <c r="C25" s="130" t="s">
        <v>895</v>
      </c>
      <c r="D25" s="122" t="s">
        <v>23</v>
      </c>
      <c r="E25" s="124">
        <v>3750000</v>
      </c>
      <c r="F25" s="125"/>
      <c r="G25" s="126" t="e">
        <f t="shared" si="0"/>
        <v>#REF!</v>
      </c>
      <c r="H25" s="127" t="e">
        <f>IF(E25="","",IF(#REF!=E25,"",(E25-#REF!)/#REF!))</f>
        <v>#REF!</v>
      </c>
      <c r="I25" s="120"/>
    </row>
    <row r="26" spans="1:9" ht="23.1" customHeight="1">
      <c r="A26" s="128"/>
      <c r="B26" s="120" t="s">
        <v>896</v>
      </c>
      <c r="C26" s="130" t="s">
        <v>897</v>
      </c>
      <c r="D26" s="122" t="s">
        <v>16</v>
      </c>
      <c r="E26" s="124">
        <v>9840</v>
      </c>
      <c r="F26" s="125"/>
      <c r="G26" s="126" t="e">
        <f t="shared" si="0"/>
        <v>#REF!</v>
      </c>
      <c r="H26" s="127" t="e">
        <f>IF(E26="","",IF(#REF!=E26,"",(E26-#REF!)/#REF!))</f>
        <v>#REF!</v>
      </c>
      <c r="I26" s="120"/>
    </row>
    <row r="27" spans="1:9" ht="23.1" customHeight="1">
      <c r="A27" s="128"/>
      <c r="B27" s="120" t="s">
        <v>74</v>
      </c>
      <c r="C27" s="130" t="s">
        <v>898</v>
      </c>
      <c r="D27" s="122" t="s">
        <v>50</v>
      </c>
      <c r="E27" s="124">
        <v>3020</v>
      </c>
      <c r="F27" s="125"/>
      <c r="G27" s="126" t="e">
        <f t="shared" si="0"/>
        <v>#REF!</v>
      </c>
      <c r="H27" s="127" t="e">
        <f>IF(E27="","",IF(#REF!=E27,"",(E27-#REF!)/#REF!))</f>
        <v>#REF!</v>
      </c>
      <c r="I27" s="120"/>
    </row>
    <row r="28" spans="1:9" ht="23.1" customHeight="1">
      <c r="A28" s="128"/>
      <c r="B28" s="120" t="s">
        <v>899</v>
      </c>
      <c r="C28" s="130" t="s">
        <v>77</v>
      </c>
      <c r="D28" s="122" t="s">
        <v>16</v>
      </c>
      <c r="E28" s="124">
        <v>3750</v>
      </c>
      <c r="F28" s="125"/>
      <c r="G28" s="126" t="e">
        <f t="shared" si="0"/>
        <v>#REF!</v>
      </c>
      <c r="H28" s="127" t="e">
        <f>IF(E28="","",IF(#REF!=E28,"",(E28-#REF!)/#REF!))</f>
        <v>#REF!</v>
      </c>
      <c r="I28" s="120"/>
    </row>
    <row r="29" spans="1:9" ht="23.1" customHeight="1">
      <c r="A29" s="131"/>
      <c r="B29" s="120" t="s">
        <v>78</v>
      </c>
      <c r="C29" s="130" t="s">
        <v>900</v>
      </c>
      <c r="D29" s="122" t="s">
        <v>16</v>
      </c>
      <c r="E29" s="124">
        <v>1900</v>
      </c>
      <c r="F29" s="125"/>
      <c r="G29" s="126" t="e">
        <f t="shared" si="0"/>
        <v>#REF!</v>
      </c>
      <c r="H29" s="127" t="e">
        <f>IF(E29="","",IF(#REF!=E29,"",(E29-#REF!)/#REF!))</f>
        <v>#REF!</v>
      </c>
      <c r="I29" s="120"/>
    </row>
    <row r="30" spans="1:9" ht="23.1" customHeight="1">
      <c r="A30" s="118" t="s">
        <v>901</v>
      </c>
      <c r="B30" s="120" t="s">
        <v>902</v>
      </c>
      <c r="C30" s="130" t="s">
        <v>903</v>
      </c>
      <c r="D30" s="122" t="s">
        <v>16</v>
      </c>
      <c r="E30" s="124">
        <v>17260</v>
      </c>
      <c r="F30" s="125"/>
      <c r="G30" s="126" t="e">
        <f t="shared" si="0"/>
        <v>#REF!</v>
      </c>
      <c r="H30" s="127" t="e">
        <f>IF(E30="","",IF(#REF!=E30,"",(E30-#REF!)/#REF!))</f>
        <v>#REF!</v>
      </c>
      <c r="I30" s="120"/>
    </row>
    <row r="31" spans="1:9" ht="23.1" customHeight="1">
      <c r="A31" s="128"/>
      <c r="B31" s="120" t="s">
        <v>904</v>
      </c>
      <c r="C31" s="130" t="s">
        <v>905</v>
      </c>
      <c r="D31" s="122" t="s">
        <v>16</v>
      </c>
      <c r="E31" s="124">
        <v>18450</v>
      </c>
      <c r="F31" s="125"/>
      <c r="G31" s="126" t="e">
        <f t="shared" si="0"/>
        <v>#REF!</v>
      </c>
      <c r="H31" s="127" t="e">
        <f>IF(E31="","",IF(#REF!=E31,"",(E31-#REF!)/#REF!))</f>
        <v>#REF!</v>
      </c>
      <c r="I31" s="120"/>
    </row>
    <row r="32" spans="1:9" ht="23.1" customHeight="1">
      <c r="A32" s="128"/>
      <c r="B32" s="120" t="s">
        <v>85</v>
      </c>
      <c r="C32" s="130" t="s">
        <v>906</v>
      </c>
      <c r="D32" s="122" t="s">
        <v>16</v>
      </c>
      <c r="E32" s="124">
        <v>17900</v>
      </c>
      <c r="F32" s="125"/>
      <c r="G32" s="126" t="e">
        <f t="shared" si="0"/>
        <v>#REF!</v>
      </c>
      <c r="H32" s="127" t="e">
        <f>IF(E32="","",IF(#REF!=E32,"",(E32-#REF!)/#REF!))</f>
        <v>#REF!</v>
      </c>
      <c r="I32" s="120"/>
    </row>
    <row r="33" spans="1:9" ht="23.1" customHeight="1">
      <c r="A33" s="128"/>
      <c r="B33" s="120" t="s">
        <v>907</v>
      </c>
      <c r="C33" s="130" t="s">
        <v>908</v>
      </c>
      <c r="D33" s="122" t="s">
        <v>16</v>
      </c>
      <c r="E33" s="124">
        <v>12980</v>
      </c>
      <c r="F33" s="125"/>
      <c r="G33" s="126" t="e">
        <f t="shared" si="0"/>
        <v>#REF!</v>
      </c>
      <c r="H33" s="127" t="e">
        <f>IF(E33="","",IF(#REF!=E33,"",(E33-#REF!)/#REF!))</f>
        <v>#REF!</v>
      </c>
      <c r="I33" s="120"/>
    </row>
    <row r="34" spans="1:9" ht="23.1" customHeight="1">
      <c r="A34" s="128"/>
      <c r="B34" s="120" t="s">
        <v>909</v>
      </c>
      <c r="C34" s="130" t="s">
        <v>910</v>
      </c>
      <c r="D34" s="122" t="s">
        <v>95</v>
      </c>
      <c r="E34" s="124">
        <v>14520000</v>
      </c>
      <c r="F34" s="125" t="s">
        <v>1254</v>
      </c>
      <c r="G34" s="126" t="e">
        <f t="shared" si="0"/>
        <v>#REF!</v>
      </c>
      <c r="H34" s="127" t="e">
        <f>IF(E34="","",IF(#REF!=E34,"",(E34-#REF!)/#REF!))</f>
        <v>#REF!</v>
      </c>
      <c r="I34" s="120"/>
    </row>
    <row r="35" spans="1:9" ht="23.1" customHeight="1">
      <c r="A35" s="128"/>
      <c r="B35" s="120" t="s">
        <v>911</v>
      </c>
      <c r="C35" s="130" t="s">
        <v>912</v>
      </c>
      <c r="D35" s="122" t="s">
        <v>95</v>
      </c>
      <c r="E35" s="124">
        <v>4290000</v>
      </c>
      <c r="F35" s="125"/>
      <c r="G35" s="126" t="e">
        <f t="shared" si="0"/>
        <v>#REF!</v>
      </c>
      <c r="H35" s="127" t="e">
        <f>IF(E35="","",IF(#REF!=E35,"",(E35-#REF!)/#REF!))</f>
        <v>#REF!</v>
      </c>
      <c r="I35" s="120"/>
    </row>
    <row r="36" spans="1:9" ht="23.1" customHeight="1">
      <c r="A36" s="128"/>
      <c r="B36" s="120" t="s">
        <v>914</v>
      </c>
      <c r="C36" s="130" t="s">
        <v>915</v>
      </c>
      <c r="D36" s="122" t="s">
        <v>16</v>
      </c>
      <c r="E36" s="124">
        <v>24800</v>
      </c>
      <c r="F36" s="125"/>
      <c r="G36" s="126" t="e">
        <f t="shared" si="0"/>
        <v>#REF!</v>
      </c>
      <c r="H36" s="127" t="e">
        <f>IF(E36="","",IF(#REF!=E36,"",(E36-#REF!)/#REF!))</f>
        <v>#REF!</v>
      </c>
      <c r="I36" s="120"/>
    </row>
    <row r="37" spans="1:9" ht="23.1" customHeight="1">
      <c r="A37" s="128"/>
      <c r="B37" s="120" t="s">
        <v>98</v>
      </c>
      <c r="C37" s="130" t="s">
        <v>916</v>
      </c>
      <c r="D37" s="122" t="s">
        <v>16</v>
      </c>
      <c r="E37" s="124">
        <v>4200</v>
      </c>
      <c r="F37" s="125"/>
      <c r="G37" s="126" t="e">
        <f t="shared" si="0"/>
        <v>#REF!</v>
      </c>
      <c r="H37" s="127" t="e">
        <f>IF(E37="","",IF(#REF!=E37,"",(E37-#REF!)/#REF!))</f>
        <v>#REF!</v>
      </c>
      <c r="I37" s="120"/>
    </row>
    <row r="38" spans="1:9" ht="23.1" customHeight="1">
      <c r="A38" s="128"/>
      <c r="B38" s="120" t="s">
        <v>917</v>
      </c>
      <c r="C38" s="130" t="s">
        <v>918</v>
      </c>
      <c r="D38" s="122" t="s">
        <v>95</v>
      </c>
      <c r="E38" s="124">
        <v>5000000</v>
      </c>
      <c r="F38" s="125"/>
      <c r="G38" s="126" t="e">
        <f t="shared" si="0"/>
        <v>#REF!</v>
      </c>
      <c r="H38" s="127" t="e">
        <f>IF(E38="","",IF(#REF!=E38,"",(E38-#REF!)/#REF!))</f>
        <v>#REF!</v>
      </c>
      <c r="I38" s="120"/>
    </row>
    <row r="39" spans="1:9" ht="23.1" customHeight="1">
      <c r="A39" s="128"/>
      <c r="B39" s="120" t="s">
        <v>919</v>
      </c>
      <c r="C39" s="130" t="s">
        <v>920</v>
      </c>
      <c r="D39" s="122" t="s">
        <v>95</v>
      </c>
      <c r="E39" s="124">
        <v>3460000</v>
      </c>
      <c r="F39" s="125"/>
      <c r="G39" s="126" t="e">
        <f t="shared" si="0"/>
        <v>#REF!</v>
      </c>
      <c r="H39" s="127" t="e">
        <f>IF(E39="","",IF(#REF!=E39,"",(E39-#REF!)/#REF!))</f>
        <v>#REF!</v>
      </c>
      <c r="I39" s="120"/>
    </row>
    <row r="40" spans="1:9" ht="23.1" customHeight="1">
      <c r="A40" s="128"/>
      <c r="B40" s="120" t="s">
        <v>921</v>
      </c>
      <c r="C40" s="130" t="s">
        <v>920</v>
      </c>
      <c r="D40" s="122" t="s">
        <v>16</v>
      </c>
      <c r="E40" s="124">
        <v>44200</v>
      </c>
      <c r="F40" s="125"/>
      <c r="G40" s="126" t="e">
        <f t="shared" si="0"/>
        <v>#REF!</v>
      </c>
      <c r="H40" s="127" t="e">
        <f>IF(E40="","",IF(#REF!=E40,"",(E40-#REF!)/#REF!))</f>
        <v>#REF!</v>
      </c>
      <c r="I40" s="120"/>
    </row>
    <row r="41" spans="1:9" ht="23.1" customHeight="1">
      <c r="A41" s="128"/>
      <c r="B41" s="120" t="s">
        <v>922</v>
      </c>
      <c r="C41" s="130" t="s">
        <v>923</v>
      </c>
      <c r="D41" s="122" t="s">
        <v>16</v>
      </c>
      <c r="E41" s="124">
        <v>2750</v>
      </c>
      <c r="F41" s="125"/>
      <c r="G41" s="126" t="e">
        <f t="shared" si="0"/>
        <v>#REF!</v>
      </c>
      <c r="H41" s="127" t="e">
        <f>IF(E41="","",IF(#REF!=E41,"",(E41-#REF!)/#REF!))</f>
        <v>#REF!</v>
      </c>
      <c r="I41" s="120"/>
    </row>
    <row r="42" spans="1:9" ht="23.1" customHeight="1">
      <c r="A42" s="128"/>
      <c r="B42" s="120" t="s">
        <v>107</v>
      </c>
      <c r="C42" s="130" t="s">
        <v>924</v>
      </c>
      <c r="D42" s="122" t="s">
        <v>208</v>
      </c>
      <c r="E42" s="124">
        <v>77300</v>
      </c>
      <c r="F42" s="125"/>
      <c r="G42" s="126" t="e">
        <f t="shared" si="0"/>
        <v>#REF!</v>
      </c>
      <c r="H42" s="127" t="e">
        <f>IF(E42="","",IF(#REF!=E42,"",(E42-#REF!)/#REF!))</f>
        <v>#REF!</v>
      </c>
      <c r="I42" s="120"/>
    </row>
    <row r="43" spans="1:9" ht="23.1" customHeight="1">
      <c r="A43" s="128"/>
      <c r="B43" s="120" t="s">
        <v>925</v>
      </c>
      <c r="C43" s="130" t="s">
        <v>926</v>
      </c>
      <c r="D43" s="122" t="s">
        <v>16</v>
      </c>
      <c r="E43" s="124">
        <v>34000</v>
      </c>
      <c r="F43" s="125"/>
      <c r="G43" s="126" t="e">
        <f t="shared" si="0"/>
        <v>#REF!</v>
      </c>
      <c r="H43" s="127" t="e">
        <f>IF(E43="","",IF(#REF!=E43,"",(E43-#REF!)/#REF!))</f>
        <v>#REF!</v>
      </c>
      <c r="I43" s="120"/>
    </row>
    <row r="44" spans="1:9" ht="23.1" customHeight="1">
      <c r="A44" s="128"/>
      <c r="B44" s="120" t="s">
        <v>927</v>
      </c>
      <c r="C44" s="130" t="s">
        <v>928</v>
      </c>
      <c r="D44" s="122" t="s">
        <v>16</v>
      </c>
      <c r="E44" s="124">
        <v>6190</v>
      </c>
      <c r="F44" s="125"/>
      <c r="G44" s="126" t="e">
        <f t="shared" si="0"/>
        <v>#REF!</v>
      </c>
      <c r="H44" s="127" t="e">
        <f>IF(E44="","",IF(#REF!=E44,"",(E44-#REF!)/#REF!))</f>
        <v>#REF!</v>
      </c>
      <c r="I44" s="120"/>
    </row>
    <row r="45" spans="1:9" ht="23.1" customHeight="1">
      <c r="A45" s="131"/>
      <c r="B45" s="120" t="s">
        <v>115</v>
      </c>
      <c r="C45" s="130" t="s">
        <v>929</v>
      </c>
      <c r="D45" s="122" t="s">
        <v>930</v>
      </c>
      <c r="E45" s="124">
        <v>4140</v>
      </c>
      <c r="F45" s="125"/>
      <c r="G45" s="126" t="e">
        <f t="shared" si="0"/>
        <v>#REF!</v>
      </c>
      <c r="H45" s="127" t="e">
        <f>IF(E45="","",IF(#REF!=E45,"",(E45-#REF!)/#REF!))</f>
        <v>#REF!</v>
      </c>
      <c r="I45" s="120"/>
    </row>
    <row r="46" spans="1:9" ht="23.1" customHeight="1">
      <c r="A46" s="118" t="s">
        <v>931</v>
      </c>
      <c r="B46" s="120" t="s">
        <v>119</v>
      </c>
      <c r="C46" s="130" t="s">
        <v>932</v>
      </c>
      <c r="D46" s="122" t="s">
        <v>124</v>
      </c>
      <c r="E46" s="124">
        <v>42000</v>
      </c>
      <c r="F46" s="125"/>
      <c r="G46" s="126" t="e">
        <f t="shared" si="0"/>
        <v>#REF!</v>
      </c>
      <c r="H46" s="127" t="e">
        <f>IF(E46="","",IF(#REF!=E46,"",(E46-#REF!)/#REF!))</f>
        <v>#REF!</v>
      </c>
      <c r="I46" s="120"/>
    </row>
    <row r="47" spans="1:9" ht="23.1" customHeight="1">
      <c r="A47" s="128"/>
      <c r="B47" s="120" t="s">
        <v>122</v>
      </c>
      <c r="C47" s="130" t="s">
        <v>933</v>
      </c>
      <c r="D47" s="122" t="s">
        <v>124</v>
      </c>
      <c r="E47" s="124">
        <v>31000</v>
      </c>
      <c r="F47" s="125"/>
      <c r="G47" s="126" t="e">
        <f t="shared" si="0"/>
        <v>#REF!</v>
      </c>
      <c r="H47" s="127" t="e">
        <f>IF(E47="","",IF(#REF!=E47,"",(E47-#REF!)/#REF!))</f>
        <v>#REF!</v>
      </c>
      <c r="I47" s="120"/>
    </row>
    <row r="48" spans="1:9" ht="23.1" customHeight="1">
      <c r="A48" s="128"/>
      <c r="B48" s="120" t="s">
        <v>125</v>
      </c>
      <c r="C48" s="130" t="s">
        <v>934</v>
      </c>
      <c r="D48" s="122" t="s">
        <v>124</v>
      </c>
      <c r="E48" s="124">
        <v>31000</v>
      </c>
      <c r="F48" s="125"/>
      <c r="G48" s="126" t="e">
        <f t="shared" si="0"/>
        <v>#REF!</v>
      </c>
      <c r="H48" s="127" t="e">
        <f>IF(E48="","",IF(#REF!=E48,"",(E48-#REF!)/#REF!))</f>
        <v>#REF!</v>
      </c>
      <c r="I48" s="120"/>
    </row>
    <row r="49" spans="1:9" ht="23.1" customHeight="1">
      <c r="A49" s="128"/>
      <c r="B49" s="120" t="s">
        <v>127</v>
      </c>
      <c r="C49" s="130" t="s">
        <v>936</v>
      </c>
      <c r="D49" s="122" t="s">
        <v>130</v>
      </c>
      <c r="E49" s="124">
        <v>7400</v>
      </c>
      <c r="F49" s="125"/>
      <c r="G49" s="126" t="e">
        <f t="shared" si="0"/>
        <v>#REF!</v>
      </c>
      <c r="H49" s="127" t="e">
        <f>IF(E49="","",IF(#REF!=E49,"",(E49-#REF!)/#REF!))</f>
        <v>#REF!</v>
      </c>
      <c r="I49" s="120"/>
    </row>
    <row r="50" spans="1:9" ht="23.1" customHeight="1">
      <c r="A50" s="128"/>
      <c r="B50" s="120" t="s">
        <v>131</v>
      </c>
      <c r="C50" s="130" t="s">
        <v>937</v>
      </c>
      <c r="D50" s="122" t="s">
        <v>130</v>
      </c>
      <c r="E50" s="124">
        <v>16000</v>
      </c>
      <c r="F50" s="125"/>
      <c r="G50" s="126" t="e">
        <f t="shared" si="0"/>
        <v>#REF!</v>
      </c>
      <c r="H50" s="127" t="e">
        <f>IF(E50="","",IF(#REF!=E50,"",(E50-#REF!)/#REF!))</f>
        <v>#REF!</v>
      </c>
      <c r="I50" s="120"/>
    </row>
    <row r="51" spans="1:9" ht="23.1" customHeight="1">
      <c r="A51" s="128"/>
      <c r="B51" s="120" t="s">
        <v>133</v>
      </c>
      <c r="C51" s="130" t="s">
        <v>938</v>
      </c>
      <c r="D51" s="122" t="s">
        <v>130</v>
      </c>
      <c r="E51" s="124">
        <v>7500</v>
      </c>
      <c r="F51" s="125"/>
      <c r="G51" s="126" t="e">
        <f t="shared" si="0"/>
        <v>#REF!</v>
      </c>
      <c r="H51" s="127" t="e">
        <f>IF(E51="","",IF(#REF!=E51,"",(E51-#REF!)/#REF!))</f>
        <v>#REF!</v>
      </c>
      <c r="I51" s="120"/>
    </row>
    <row r="52" spans="1:9" ht="23.1" customHeight="1">
      <c r="A52" s="128"/>
      <c r="B52" s="120" t="s">
        <v>135</v>
      </c>
      <c r="C52" s="130" t="s">
        <v>939</v>
      </c>
      <c r="D52" s="122" t="s">
        <v>124</v>
      </c>
      <c r="E52" s="124">
        <v>95650</v>
      </c>
      <c r="F52" s="125"/>
      <c r="G52" s="126" t="e">
        <f t="shared" si="0"/>
        <v>#REF!</v>
      </c>
      <c r="H52" s="127" t="e">
        <f>IF(E52="","",IF(#REF!=E52,"",(E52-#REF!)/#REF!))</f>
        <v>#REF!</v>
      </c>
      <c r="I52" s="120"/>
    </row>
    <row r="53" spans="1:9" ht="23.1" customHeight="1">
      <c r="A53" s="128"/>
      <c r="B53" s="120" t="s">
        <v>137</v>
      </c>
      <c r="C53" s="130" t="s">
        <v>940</v>
      </c>
      <c r="D53" s="122" t="s">
        <v>139</v>
      </c>
      <c r="E53" s="136">
        <v>2600</v>
      </c>
      <c r="F53" s="125"/>
      <c r="G53" s="126" t="e">
        <f t="shared" si="0"/>
        <v>#REF!</v>
      </c>
      <c r="H53" s="127" t="e">
        <f>IF(E53="","",IF(#REF!=E53,"",(E53-#REF!)/#REF!))</f>
        <v>#REF!</v>
      </c>
      <c r="I53" s="120"/>
    </row>
    <row r="54" spans="1:9" ht="23.1" customHeight="1">
      <c r="A54" s="128"/>
      <c r="B54" s="120" t="s">
        <v>140</v>
      </c>
      <c r="C54" s="130" t="s">
        <v>940</v>
      </c>
      <c r="D54" s="122" t="s">
        <v>139</v>
      </c>
      <c r="E54" s="136">
        <v>2300</v>
      </c>
      <c r="F54" s="125"/>
      <c r="G54" s="126" t="e">
        <f t="shared" si="0"/>
        <v>#REF!</v>
      </c>
      <c r="H54" s="127" t="e">
        <f>IF(E54="","",IF(#REF!=E54,"",(E54-#REF!)/#REF!))</f>
        <v>#REF!</v>
      </c>
      <c r="I54" s="120"/>
    </row>
    <row r="55" spans="1:9" ht="23.1" customHeight="1">
      <c r="A55" s="128"/>
      <c r="B55" s="120" t="s">
        <v>141</v>
      </c>
      <c r="C55" s="130" t="s">
        <v>941</v>
      </c>
      <c r="D55" s="122" t="s">
        <v>139</v>
      </c>
      <c r="E55" s="136">
        <v>6300</v>
      </c>
      <c r="F55" s="125"/>
      <c r="G55" s="126" t="e">
        <f t="shared" si="0"/>
        <v>#REF!</v>
      </c>
      <c r="H55" s="127" t="e">
        <f>IF(E55="","",IF(#REF!=E55,"",(E55-#REF!)/#REF!))</f>
        <v>#REF!</v>
      </c>
      <c r="I55" s="120"/>
    </row>
    <row r="56" spans="1:9" ht="23.1" customHeight="1">
      <c r="A56" s="128"/>
      <c r="B56" s="120" t="s">
        <v>143</v>
      </c>
      <c r="C56" s="130" t="s">
        <v>942</v>
      </c>
      <c r="D56" s="122" t="s">
        <v>139</v>
      </c>
      <c r="E56" s="136">
        <v>2900</v>
      </c>
      <c r="F56" s="125"/>
      <c r="G56" s="126" t="e">
        <f t="shared" si="0"/>
        <v>#REF!</v>
      </c>
      <c r="H56" s="127" t="e">
        <f>IF(E56="","",IF(#REF!=E56,"",(E56-#REF!)/#REF!))</f>
        <v>#REF!</v>
      </c>
      <c r="I56" s="120"/>
    </row>
    <row r="57" spans="1:9" ht="23.1" customHeight="1">
      <c r="A57" s="128"/>
      <c r="B57" s="120" t="s">
        <v>145</v>
      </c>
      <c r="C57" s="130" t="s">
        <v>942</v>
      </c>
      <c r="D57" s="122" t="s">
        <v>139</v>
      </c>
      <c r="E57" s="136">
        <v>2600</v>
      </c>
      <c r="F57" s="125"/>
      <c r="G57" s="126" t="e">
        <f t="shared" si="0"/>
        <v>#REF!</v>
      </c>
      <c r="H57" s="127" t="e">
        <f>IF(E57="","",IF(#REF!=E57,"",(E57-#REF!)/#REF!))</f>
        <v>#REF!</v>
      </c>
      <c r="I57" s="120"/>
    </row>
    <row r="58" spans="1:9" ht="23.1" customHeight="1">
      <c r="A58" s="131"/>
      <c r="B58" s="120" t="s">
        <v>146</v>
      </c>
      <c r="C58" s="130" t="s">
        <v>943</v>
      </c>
      <c r="D58" s="122" t="s">
        <v>139</v>
      </c>
      <c r="E58" s="136">
        <v>6800</v>
      </c>
      <c r="F58" s="125"/>
      <c r="G58" s="126" t="e">
        <f t="shared" si="0"/>
        <v>#REF!</v>
      </c>
      <c r="H58" s="127" t="e">
        <f>IF(E58="","",IF(#REF!=E58,"",(E58-#REF!)/#REF!))</f>
        <v>#REF!</v>
      </c>
      <c r="I58" s="120"/>
    </row>
    <row r="59" spans="1:9" ht="23.1" customHeight="1">
      <c r="A59" s="118" t="s">
        <v>944</v>
      </c>
      <c r="B59" s="120" t="s">
        <v>945</v>
      </c>
      <c r="C59" s="130" t="s">
        <v>946</v>
      </c>
      <c r="D59" s="122" t="s">
        <v>50</v>
      </c>
      <c r="E59" s="124">
        <v>2230</v>
      </c>
      <c r="F59" s="125"/>
      <c r="G59" s="126" t="e">
        <f t="shared" si="0"/>
        <v>#REF!</v>
      </c>
      <c r="H59" s="127" t="e">
        <f>IF(E59="","",IF(#REF!=E59,"",(E59-#REF!)/#REF!))</f>
        <v>#REF!</v>
      </c>
      <c r="I59" s="120"/>
    </row>
    <row r="60" spans="1:9" ht="23.1" customHeight="1">
      <c r="A60" s="128"/>
      <c r="B60" s="120" t="s">
        <v>947</v>
      </c>
      <c r="C60" s="130" t="s">
        <v>948</v>
      </c>
      <c r="D60" s="122" t="s">
        <v>50</v>
      </c>
      <c r="E60" s="124">
        <v>2970</v>
      </c>
      <c r="F60" s="125"/>
      <c r="G60" s="126" t="e">
        <f t="shared" si="0"/>
        <v>#REF!</v>
      </c>
      <c r="H60" s="127" t="e">
        <f>IF(E60="","",IF(#REF!=E60,"",(E60-#REF!)/#REF!))</f>
        <v>#REF!</v>
      </c>
      <c r="I60" s="120"/>
    </row>
    <row r="61" spans="1:9" ht="23.1" customHeight="1">
      <c r="A61" s="128"/>
      <c r="B61" s="120" t="s">
        <v>949</v>
      </c>
      <c r="C61" s="130" t="s">
        <v>950</v>
      </c>
      <c r="D61" s="122" t="s">
        <v>50</v>
      </c>
      <c r="E61" s="124">
        <v>6170</v>
      </c>
      <c r="F61" s="125"/>
      <c r="G61" s="126" t="e">
        <f t="shared" si="0"/>
        <v>#REF!</v>
      </c>
      <c r="H61" s="127" t="e">
        <f>IF(E61="","",IF(#REF!=E61,"",(E61-#REF!)/#REF!))</f>
        <v>#REF!</v>
      </c>
      <c r="I61" s="120"/>
    </row>
    <row r="62" spans="1:9" ht="23.1" customHeight="1">
      <c r="A62" s="128"/>
      <c r="B62" s="120" t="s">
        <v>951</v>
      </c>
      <c r="C62" s="130" t="s">
        <v>250</v>
      </c>
      <c r="D62" s="122" t="s">
        <v>50</v>
      </c>
      <c r="E62" s="124">
        <v>960</v>
      </c>
      <c r="F62" s="125"/>
      <c r="G62" s="126" t="e">
        <f t="shared" si="0"/>
        <v>#REF!</v>
      </c>
      <c r="H62" s="127" t="e">
        <f>IF(E62="","",IF(#REF!=E62,"",(E62-#REF!)/#REF!))</f>
        <v>#REF!</v>
      </c>
      <c r="I62" s="120"/>
    </row>
    <row r="63" spans="1:9" ht="23.1" customHeight="1">
      <c r="A63" s="128"/>
      <c r="B63" s="120" t="s">
        <v>952</v>
      </c>
      <c r="C63" s="130" t="s">
        <v>953</v>
      </c>
      <c r="D63" s="122" t="s">
        <v>930</v>
      </c>
      <c r="E63" s="124">
        <v>4040</v>
      </c>
      <c r="F63" s="125"/>
      <c r="G63" s="126" t="e">
        <f t="shared" si="0"/>
        <v>#REF!</v>
      </c>
      <c r="H63" s="127" t="e">
        <f>IF(E63="","",IF(#REF!=E63,"",(E63-#REF!)/#REF!))</f>
        <v>#REF!</v>
      </c>
      <c r="I63" s="120"/>
    </row>
    <row r="64" spans="1:9" ht="23.1" customHeight="1">
      <c r="A64" s="128"/>
      <c r="B64" s="120" t="s">
        <v>954</v>
      </c>
      <c r="C64" s="130" t="s">
        <v>1255</v>
      </c>
      <c r="D64" s="122" t="s">
        <v>50</v>
      </c>
      <c r="E64" s="124">
        <v>7290</v>
      </c>
      <c r="F64" s="125"/>
      <c r="G64" s="126" t="e">
        <f t="shared" si="0"/>
        <v>#REF!</v>
      </c>
      <c r="H64" s="127" t="e">
        <f>IF(E64="","",IF(#REF!=E64,"",(E64-#REF!)/#REF!))</f>
        <v>#REF!</v>
      </c>
      <c r="I64" s="120"/>
    </row>
    <row r="65" spans="1:9" ht="23.1" customHeight="1">
      <c r="A65" s="128"/>
      <c r="B65" s="120" t="s">
        <v>956</v>
      </c>
      <c r="C65" s="130" t="s">
        <v>957</v>
      </c>
      <c r="D65" s="122" t="s">
        <v>50</v>
      </c>
      <c r="E65" s="124">
        <v>800</v>
      </c>
      <c r="F65" s="125"/>
      <c r="G65" s="126" t="e">
        <f t="shared" si="0"/>
        <v>#REF!</v>
      </c>
      <c r="H65" s="127" t="e">
        <f>IF(E65="","",IF(#REF!=E65,"",(E65-#REF!)/#REF!))</f>
        <v>#REF!</v>
      </c>
      <c r="I65" s="120"/>
    </row>
    <row r="66" spans="1:9" ht="23.1" customHeight="1">
      <c r="A66" s="128"/>
      <c r="B66" s="120" t="s">
        <v>257</v>
      </c>
      <c r="C66" s="130" t="s">
        <v>958</v>
      </c>
      <c r="D66" s="122" t="s">
        <v>50</v>
      </c>
      <c r="E66" s="124">
        <v>53590</v>
      </c>
      <c r="F66" s="125"/>
      <c r="G66" s="126" t="e">
        <f t="shared" si="0"/>
        <v>#REF!</v>
      </c>
      <c r="H66" s="127" t="e">
        <f>IF(E66="","",IF(#REF!=E66,"",(E66-#REF!)/#REF!))</f>
        <v>#REF!</v>
      </c>
      <c r="I66" s="120"/>
    </row>
    <row r="67" spans="1:9" ht="23.1" customHeight="1">
      <c r="A67" s="128"/>
      <c r="B67" s="120" t="s">
        <v>259</v>
      </c>
      <c r="C67" s="130" t="s">
        <v>959</v>
      </c>
      <c r="D67" s="122" t="s">
        <v>68</v>
      </c>
      <c r="E67" s="124">
        <v>760</v>
      </c>
      <c r="F67" s="125"/>
      <c r="G67" s="126" t="e">
        <f t="shared" ref="G67:G130" si="1">IF(H67="","-",IF(H67&gt;0,"▲","▽"))</f>
        <v>#REF!</v>
      </c>
      <c r="H67" s="127" t="e">
        <f>IF(E67="","",IF(#REF!=E67,"",(E67-#REF!)/#REF!))</f>
        <v>#REF!</v>
      </c>
      <c r="I67" s="120"/>
    </row>
    <row r="68" spans="1:9" ht="23.1" customHeight="1">
      <c r="A68" s="128"/>
      <c r="B68" s="120" t="s">
        <v>960</v>
      </c>
      <c r="C68" s="130" t="s">
        <v>961</v>
      </c>
      <c r="D68" s="122" t="s">
        <v>68</v>
      </c>
      <c r="E68" s="124">
        <v>25830</v>
      </c>
      <c r="F68" s="125"/>
      <c r="G68" s="126" t="e">
        <f t="shared" si="1"/>
        <v>#REF!</v>
      </c>
      <c r="H68" s="127" t="e">
        <f>IF(E68="","",IF(#REF!=E68,"",(E68-#REF!)/#REF!))</f>
        <v>#REF!</v>
      </c>
      <c r="I68" s="120"/>
    </row>
    <row r="69" spans="1:9" ht="23.1" customHeight="1">
      <c r="A69" s="128"/>
      <c r="B69" s="120" t="s">
        <v>283</v>
      </c>
      <c r="C69" s="130" t="s">
        <v>1256</v>
      </c>
      <c r="D69" s="122" t="s">
        <v>963</v>
      </c>
      <c r="E69" s="124">
        <v>3181820</v>
      </c>
      <c r="F69" s="125"/>
      <c r="G69" s="126" t="e">
        <f t="shared" si="1"/>
        <v>#REF!</v>
      </c>
      <c r="H69" s="127" t="e">
        <f>IF(E69="","",IF(#REF!=E69,"",(E69-#REF!)/#REF!))</f>
        <v>#REF!</v>
      </c>
      <c r="I69" s="120"/>
    </row>
    <row r="70" spans="1:9" ht="23.1" customHeight="1">
      <c r="A70" s="128"/>
      <c r="B70" s="120" t="s">
        <v>264</v>
      </c>
      <c r="C70" s="130" t="s">
        <v>964</v>
      </c>
      <c r="D70" s="122" t="s">
        <v>68</v>
      </c>
      <c r="E70" s="124">
        <v>11650</v>
      </c>
      <c r="F70" s="125"/>
      <c r="G70" s="126" t="e">
        <f t="shared" si="1"/>
        <v>#REF!</v>
      </c>
      <c r="H70" s="127" t="e">
        <f>IF(E70="","",IF(#REF!=E70,"",(E70-#REF!)/#REF!))</f>
        <v>#REF!</v>
      </c>
      <c r="I70" s="120"/>
    </row>
    <row r="71" spans="1:9" ht="23.1" customHeight="1">
      <c r="A71" s="128"/>
      <c r="B71" s="120" t="s">
        <v>266</v>
      </c>
      <c r="C71" s="130" t="s">
        <v>965</v>
      </c>
      <c r="D71" s="122" t="s">
        <v>68</v>
      </c>
      <c r="E71" s="124">
        <v>128950</v>
      </c>
      <c r="F71" s="125"/>
      <c r="G71" s="126" t="e">
        <f t="shared" si="1"/>
        <v>#REF!</v>
      </c>
      <c r="H71" s="127" t="e">
        <f>IF(E71="","",IF(#REF!=E71,"",(E71-#REF!)/#REF!))</f>
        <v>#REF!</v>
      </c>
      <c r="I71" s="120"/>
    </row>
    <row r="72" spans="1:9" ht="23.1" customHeight="1">
      <c r="A72" s="128"/>
      <c r="B72" s="120" t="s">
        <v>270</v>
      </c>
      <c r="C72" s="130" t="s">
        <v>966</v>
      </c>
      <c r="D72" s="122" t="s">
        <v>967</v>
      </c>
      <c r="E72" s="124">
        <v>230000</v>
      </c>
      <c r="F72" s="125"/>
      <c r="G72" s="126" t="e">
        <f t="shared" si="1"/>
        <v>#REF!</v>
      </c>
      <c r="H72" s="127" t="e">
        <f>IF(E72="","",IF(#REF!=E72,"",(E72-#REF!)/#REF!))</f>
        <v>#REF!</v>
      </c>
      <c r="I72" s="120"/>
    </row>
    <row r="73" spans="1:9" ht="23.1" customHeight="1">
      <c r="A73" s="128"/>
      <c r="B73" s="120" t="s">
        <v>275</v>
      </c>
      <c r="C73" s="130" t="s">
        <v>968</v>
      </c>
      <c r="D73" s="122" t="s">
        <v>967</v>
      </c>
      <c r="E73" s="124">
        <v>62000</v>
      </c>
      <c r="F73" s="125"/>
      <c r="G73" s="126" t="e">
        <f t="shared" si="1"/>
        <v>#REF!</v>
      </c>
      <c r="H73" s="127" t="e">
        <f>IF(E73="","",IF(#REF!=E73,"",(E73-#REF!)/#REF!))</f>
        <v>#REF!</v>
      </c>
      <c r="I73" s="120"/>
    </row>
    <row r="74" spans="1:9" ht="23.1" customHeight="1">
      <c r="A74" s="128"/>
      <c r="B74" s="120" t="s">
        <v>273</v>
      </c>
      <c r="C74" s="130" t="s">
        <v>274</v>
      </c>
      <c r="D74" s="122" t="s">
        <v>967</v>
      </c>
      <c r="E74" s="124">
        <v>169000</v>
      </c>
      <c r="F74" s="125"/>
      <c r="G74" s="126" t="e">
        <f t="shared" si="1"/>
        <v>#REF!</v>
      </c>
      <c r="H74" s="127" t="e">
        <f>IF(E74="","",IF(#REF!=E74,"",(E74-#REF!)/#REF!))</f>
        <v>#REF!</v>
      </c>
      <c r="I74" s="120"/>
    </row>
    <row r="75" spans="1:9" ht="23.1" customHeight="1">
      <c r="A75" s="128"/>
      <c r="B75" s="120" t="s">
        <v>278</v>
      </c>
      <c r="C75" s="130" t="s">
        <v>969</v>
      </c>
      <c r="D75" s="122" t="s">
        <v>963</v>
      </c>
      <c r="E75" s="124">
        <v>600000</v>
      </c>
      <c r="F75" s="125"/>
      <c r="G75" s="126" t="e">
        <f t="shared" si="1"/>
        <v>#REF!</v>
      </c>
      <c r="H75" s="127" t="e">
        <f>IF(E75="","",IF(#REF!=E75,"",(E75-#REF!)/#REF!))</f>
        <v>#REF!</v>
      </c>
      <c r="I75" s="120"/>
    </row>
    <row r="76" spans="1:9" ht="23.1" customHeight="1">
      <c r="A76" s="128"/>
      <c r="B76" s="120" t="s">
        <v>281</v>
      </c>
      <c r="C76" s="130" t="s">
        <v>970</v>
      </c>
      <c r="D76" s="122" t="s">
        <v>963</v>
      </c>
      <c r="E76" s="124">
        <v>499400</v>
      </c>
      <c r="F76" s="125"/>
      <c r="G76" s="126" t="e">
        <f t="shared" si="1"/>
        <v>#REF!</v>
      </c>
      <c r="H76" s="127" t="e">
        <f>IF(E76="","",IF(#REF!=E76,"",(E76-#REF!)/#REF!))</f>
        <v>#REF!</v>
      </c>
      <c r="I76" s="120"/>
    </row>
    <row r="77" spans="1:9" ht="23.1" customHeight="1">
      <c r="A77" s="128"/>
      <c r="B77" s="120" t="s">
        <v>971</v>
      </c>
      <c r="C77" s="130" t="s">
        <v>972</v>
      </c>
      <c r="D77" s="122" t="s">
        <v>963</v>
      </c>
      <c r="E77" s="124">
        <v>13455000</v>
      </c>
      <c r="F77" s="125"/>
      <c r="G77" s="126" t="e">
        <f t="shared" si="1"/>
        <v>#REF!</v>
      </c>
      <c r="H77" s="127" t="e">
        <f>IF(E77="","",IF(#REF!=E77,"",(E77-#REF!)/#REF!))</f>
        <v>#REF!</v>
      </c>
      <c r="I77" s="120"/>
    </row>
    <row r="78" spans="1:9" ht="23.1" customHeight="1">
      <c r="A78" s="128"/>
      <c r="B78" s="120" t="s">
        <v>288</v>
      </c>
      <c r="C78" s="130" t="s">
        <v>973</v>
      </c>
      <c r="D78" s="122" t="s">
        <v>50</v>
      </c>
      <c r="E78" s="124">
        <v>5220</v>
      </c>
      <c r="F78" s="125"/>
      <c r="G78" s="126" t="e">
        <f t="shared" si="1"/>
        <v>#REF!</v>
      </c>
      <c r="H78" s="127" t="e">
        <f>IF(E78="","",IF(#REF!=E78,"",(E78-#REF!)/#REF!))</f>
        <v>#REF!</v>
      </c>
      <c r="I78" s="120"/>
    </row>
    <row r="79" spans="1:9" ht="23.1" customHeight="1">
      <c r="A79" s="131"/>
      <c r="B79" s="120" t="s">
        <v>974</v>
      </c>
      <c r="C79" s="130" t="s">
        <v>975</v>
      </c>
      <c r="D79" s="122" t="s">
        <v>68</v>
      </c>
      <c r="E79" s="124">
        <v>475640</v>
      </c>
      <c r="F79" s="125"/>
      <c r="G79" s="126" t="e">
        <f t="shared" si="1"/>
        <v>#REF!</v>
      </c>
      <c r="H79" s="127" t="e">
        <f>IF(E79="","",IF(#REF!=E79,"",(E79-#REF!)/#REF!))</f>
        <v>#REF!</v>
      </c>
      <c r="I79" s="120"/>
    </row>
    <row r="80" spans="1:9" ht="23.1" customHeight="1">
      <c r="A80" s="118" t="s">
        <v>976</v>
      </c>
      <c r="B80" s="120" t="s">
        <v>977</v>
      </c>
      <c r="C80" s="130" t="s">
        <v>978</v>
      </c>
      <c r="D80" s="122" t="s">
        <v>50</v>
      </c>
      <c r="E80" s="124">
        <v>440</v>
      </c>
      <c r="F80" s="125"/>
      <c r="G80" s="126" t="e">
        <f t="shared" si="1"/>
        <v>#REF!</v>
      </c>
      <c r="H80" s="127" t="e">
        <f>IF(E80="","",IF(#REF!=E80,"",(E80-#REF!)/#REF!))</f>
        <v>#REF!</v>
      </c>
      <c r="I80" s="120"/>
    </row>
    <row r="81" spans="1:9" ht="23.1" customHeight="1">
      <c r="A81" s="128"/>
      <c r="B81" s="120" t="s">
        <v>979</v>
      </c>
      <c r="C81" s="130" t="s">
        <v>980</v>
      </c>
      <c r="D81" s="122" t="s">
        <v>50</v>
      </c>
      <c r="E81" s="124">
        <v>2900</v>
      </c>
      <c r="F81" s="125"/>
      <c r="G81" s="126" t="e">
        <f t="shared" si="1"/>
        <v>#REF!</v>
      </c>
      <c r="H81" s="127" t="e">
        <f>IF(E81="","",IF(#REF!=E81,"",(E81-#REF!)/#REF!))</f>
        <v>#REF!</v>
      </c>
      <c r="I81" s="120"/>
    </row>
    <row r="82" spans="1:9" ht="23.1" customHeight="1">
      <c r="A82" s="128"/>
      <c r="B82" s="120" t="s">
        <v>295</v>
      </c>
      <c r="C82" s="130" t="s">
        <v>981</v>
      </c>
      <c r="D82" s="122" t="s">
        <v>50</v>
      </c>
      <c r="E82" s="124">
        <v>921</v>
      </c>
      <c r="F82" s="125"/>
      <c r="G82" s="126" t="e">
        <f t="shared" si="1"/>
        <v>#REF!</v>
      </c>
      <c r="H82" s="127" t="e">
        <f>IF(E82="","",IF(#REF!=E82,"",(E82-#REF!)/#REF!))</f>
        <v>#REF!</v>
      </c>
      <c r="I82" s="120"/>
    </row>
    <row r="83" spans="1:9" ht="23.1" customHeight="1">
      <c r="A83" s="128"/>
      <c r="B83" s="120" t="s">
        <v>982</v>
      </c>
      <c r="C83" s="130" t="s">
        <v>983</v>
      </c>
      <c r="D83" s="122" t="s">
        <v>50</v>
      </c>
      <c r="E83" s="124">
        <v>910</v>
      </c>
      <c r="F83" s="125"/>
      <c r="G83" s="126" t="e">
        <f t="shared" si="1"/>
        <v>#REF!</v>
      </c>
      <c r="H83" s="127" t="e">
        <f>IF(E83="","",IF(#REF!=E83,"",(E83-#REF!)/#REF!))</f>
        <v>#REF!</v>
      </c>
      <c r="I83" s="120"/>
    </row>
    <row r="84" spans="1:9" ht="23.1" customHeight="1">
      <c r="A84" s="128"/>
      <c r="B84" s="120" t="s">
        <v>984</v>
      </c>
      <c r="C84" s="130" t="s">
        <v>985</v>
      </c>
      <c r="D84" s="122" t="s">
        <v>50</v>
      </c>
      <c r="E84" s="124">
        <v>23450</v>
      </c>
      <c r="F84" s="125"/>
      <c r="G84" s="126" t="e">
        <f t="shared" si="1"/>
        <v>#REF!</v>
      </c>
      <c r="H84" s="127" t="e">
        <f>IF(E84="","",IF(#REF!=E84,"",(E84-#REF!)/#REF!))</f>
        <v>#REF!</v>
      </c>
      <c r="I84" s="120"/>
    </row>
    <row r="85" spans="1:9" ht="23.1" customHeight="1">
      <c r="A85" s="128"/>
      <c r="B85" s="120" t="s">
        <v>986</v>
      </c>
      <c r="C85" s="130" t="s">
        <v>987</v>
      </c>
      <c r="D85" s="122" t="s">
        <v>50</v>
      </c>
      <c r="E85" s="124">
        <v>790</v>
      </c>
      <c r="F85" s="125"/>
      <c r="G85" s="126" t="e">
        <f t="shared" si="1"/>
        <v>#REF!</v>
      </c>
      <c r="H85" s="127" t="e">
        <f>IF(E85="","",IF(#REF!=E85,"",(E85-#REF!)/#REF!))</f>
        <v>#REF!</v>
      </c>
      <c r="I85" s="120"/>
    </row>
    <row r="86" spans="1:9" ht="23.1" customHeight="1">
      <c r="A86" s="128"/>
      <c r="B86" s="120" t="s">
        <v>988</v>
      </c>
      <c r="C86" s="130" t="s">
        <v>989</v>
      </c>
      <c r="D86" s="122" t="s">
        <v>16</v>
      </c>
      <c r="E86" s="124">
        <v>18377</v>
      </c>
      <c r="F86" s="125"/>
      <c r="G86" s="126" t="e">
        <f t="shared" si="1"/>
        <v>#REF!</v>
      </c>
      <c r="H86" s="127" t="e">
        <f>IF(E86="","",IF(#REF!=E86,"",(E86-#REF!)/#REF!))</f>
        <v>#REF!</v>
      </c>
      <c r="I86" s="120"/>
    </row>
    <row r="87" spans="1:9" ht="23.1" customHeight="1">
      <c r="A87" s="128"/>
      <c r="B87" s="120" t="s">
        <v>990</v>
      </c>
      <c r="C87" s="130" t="s">
        <v>991</v>
      </c>
      <c r="D87" s="122" t="s">
        <v>50</v>
      </c>
      <c r="E87" s="124">
        <v>3300</v>
      </c>
      <c r="F87" s="125"/>
      <c r="G87" s="126" t="e">
        <f t="shared" si="1"/>
        <v>#REF!</v>
      </c>
      <c r="H87" s="127" t="e">
        <f>IF(E87="","",IF(#REF!=E87,"",(E87-#REF!)/#REF!))</f>
        <v>#REF!</v>
      </c>
      <c r="I87" s="120"/>
    </row>
    <row r="88" spans="1:9" ht="23.1" customHeight="1">
      <c r="A88" s="128"/>
      <c r="B88" s="120" t="s">
        <v>992</v>
      </c>
      <c r="C88" s="130" t="s">
        <v>993</v>
      </c>
      <c r="D88" s="122" t="s">
        <v>930</v>
      </c>
      <c r="E88" s="124">
        <v>21500</v>
      </c>
      <c r="F88" s="125"/>
      <c r="G88" s="126" t="e">
        <f t="shared" si="1"/>
        <v>#REF!</v>
      </c>
      <c r="H88" s="127" t="e">
        <f>IF(E88="","",IF(#REF!=E88,"",(E88-#REF!)/#REF!))</f>
        <v>#REF!</v>
      </c>
      <c r="I88" s="120"/>
    </row>
    <row r="89" spans="1:9" ht="23.1" customHeight="1">
      <c r="A89" s="128"/>
      <c r="B89" s="120" t="s">
        <v>309</v>
      </c>
      <c r="C89" s="130" t="s">
        <v>994</v>
      </c>
      <c r="D89" s="122" t="s">
        <v>963</v>
      </c>
      <c r="E89" s="124">
        <v>14600000</v>
      </c>
      <c r="F89" s="125"/>
      <c r="G89" s="126" t="e">
        <f t="shared" si="1"/>
        <v>#REF!</v>
      </c>
      <c r="H89" s="127" t="e">
        <f>IF(E89="","",IF(#REF!=E89,"",(E89-#REF!)/#REF!))</f>
        <v>#REF!</v>
      </c>
      <c r="I89" s="120"/>
    </row>
    <row r="90" spans="1:9" ht="23.1" customHeight="1">
      <c r="A90" s="128"/>
      <c r="B90" s="120" t="s">
        <v>995</v>
      </c>
      <c r="C90" s="130" t="s">
        <v>996</v>
      </c>
      <c r="D90" s="122" t="s">
        <v>963</v>
      </c>
      <c r="E90" s="124">
        <v>133700</v>
      </c>
      <c r="F90" s="125"/>
      <c r="G90" s="126" t="e">
        <f t="shared" si="1"/>
        <v>#REF!</v>
      </c>
      <c r="H90" s="127" t="e">
        <f>IF(E90="","",IF(#REF!=E90,"",(E90-#REF!)/#REF!))</f>
        <v>#REF!</v>
      </c>
      <c r="I90" s="120"/>
    </row>
    <row r="91" spans="1:9" ht="23.1" customHeight="1">
      <c r="A91" s="128"/>
      <c r="B91" s="120" t="s">
        <v>313</v>
      </c>
      <c r="C91" s="130" t="s">
        <v>997</v>
      </c>
      <c r="D91" s="122" t="s">
        <v>963</v>
      </c>
      <c r="E91" s="124">
        <v>82857</v>
      </c>
      <c r="F91" s="125"/>
      <c r="G91" s="126" t="e">
        <f t="shared" si="1"/>
        <v>#REF!</v>
      </c>
      <c r="H91" s="127" t="e">
        <f>IF(E91="","",IF(#REF!=E91,"",(E91-#REF!)/#REF!))</f>
        <v>#REF!</v>
      </c>
      <c r="I91" s="120"/>
    </row>
    <row r="92" spans="1:9" ht="23.1" customHeight="1">
      <c r="A92" s="128"/>
      <c r="B92" s="120" t="s">
        <v>315</v>
      </c>
      <c r="C92" s="130" t="s">
        <v>998</v>
      </c>
      <c r="D92" s="122" t="s">
        <v>68</v>
      </c>
      <c r="E92" s="124">
        <v>1900</v>
      </c>
      <c r="F92" s="125"/>
      <c r="G92" s="126" t="e">
        <f t="shared" si="1"/>
        <v>#REF!</v>
      </c>
      <c r="H92" s="127" t="e">
        <f>IF(E92="","",IF(#REF!=E92,"",(E92-#REF!)/#REF!))</f>
        <v>#REF!</v>
      </c>
      <c r="I92" s="120"/>
    </row>
    <row r="93" spans="1:9" ht="23.1" customHeight="1">
      <c r="A93" s="131"/>
      <c r="B93" s="120" t="s">
        <v>317</v>
      </c>
      <c r="C93" s="130" t="s">
        <v>999</v>
      </c>
      <c r="D93" s="122" t="s">
        <v>68</v>
      </c>
      <c r="E93" s="124">
        <v>115000</v>
      </c>
      <c r="F93" s="125"/>
      <c r="G93" s="126" t="e">
        <f t="shared" si="1"/>
        <v>#REF!</v>
      </c>
      <c r="H93" s="127" t="e">
        <f>IF(E93="","",IF(#REF!=E93,"",(E93-#REF!)/#REF!))</f>
        <v>#REF!</v>
      </c>
      <c r="I93" s="120"/>
    </row>
    <row r="94" spans="1:9" ht="23.1" customHeight="1">
      <c r="A94" s="122" t="s">
        <v>1000</v>
      </c>
      <c r="B94" s="120" t="s">
        <v>319</v>
      </c>
      <c r="C94" s="130" t="s">
        <v>1001</v>
      </c>
      <c r="D94" s="122" t="s">
        <v>963</v>
      </c>
      <c r="E94" s="124">
        <v>21000</v>
      </c>
      <c r="F94" s="125"/>
      <c r="G94" s="126" t="e">
        <f t="shared" si="1"/>
        <v>#REF!</v>
      </c>
      <c r="H94" s="127" t="e">
        <f>IF(E94="","",IF(#REF!=E94,"",(E94-#REF!)/#REF!))</f>
        <v>#REF!</v>
      </c>
      <c r="I94" s="120"/>
    </row>
    <row r="95" spans="1:9" ht="23.1" customHeight="1">
      <c r="A95" s="118" t="s">
        <v>1002</v>
      </c>
      <c r="B95" s="120" t="s">
        <v>183</v>
      </c>
      <c r="C95" s="130" t="s">
        <v>1003</v>
      </c>
      <c r="D95" s="122" t="s">
        <v>208</v>
      </c>
      <c r="E95" s="124">
        <v>90</v>
      </c>
      <c r="F95" s="125"/>
      <c r="G95" s="126" t="e">
        <f t="shared" si="1"/>
        <v>#REF!</v>
      </c>
      <c r="H95" s="127" t="e">
        <f>IF(E95="","",IF(#REF!=E95,"",(E95-#REF!)/#REF!))</f>
        <v>#REF!</v>
      </c>
      <c r="I95" s="120"/>
    </row>
    <row r="96" spans="1:9" ht="23.1" customHeight="1">
      <c r="A96" s="128"/>
      <c r="B96" s="120" t="s">
        <v>1004</v>
      </c>
      <c r="C96" s="130" t="s">
        <v>1005</v>
      </c>
      <c r="D96" s="122" t="s">
        <v>208</v>
      </c>
      <c r="E96" s="124">
        <v>500</v>
      </c>
      <c r="F96" s="125"/>
      <c r="G96" s="126" t="e">
        <f t="shared" si="1"/>
        <v>#REF!</v>
      </c>
      <c r="H96" s="127" t="e">
        <f>IF(E96="","",IF(#REF!=E96,"",(E96-#REF!)/#REF!))</f>
        <v>#REF!</v>
      </c>
      <c r="I96" s="120"/>
    </row>
    <row r="97" spans="1:9" ht="23.1" customHeight="1">
      <c r="A97" s="128"/>
      <c r="B97" s="120" t="s">
        <v>1006</v>
      </c>
      <c r="C97" s="130" t="s">
        <v>1007</v>
      </c>
      <c r="D97" s="122" t="s">
        <v>208</v>
      </c>
      <c r="E97" s="124">
        <v>1100</v>
      </c>
      <c r="F97" s="125"/>
      <c r="G97" s="126" t="e">
        <f t="shared" si="1"/>
        <v>#REF!</v>
      </c>
      <c r="H97" s="127" t="e">
        <f>IF(E97="","",IF(#REF!=E97,"",(E97-#REF!)/#REF!))</f>
        <v>#REF!</v>
      </c>
      <c r="I97" s="120"/>
    </row>
    <row r="98" spans="1:9" ht="23.1" customHeight="1">
      <c r="A98" s="128"/>
      <c r="B98" s="120" t="s">
        <v>189</v>
      </c>
      <c r="C98" s="130" t="s">
        <v>1008</v>
      </c>
      <c r="D98" s="122" t="s">
        <v>157</v>
      </c>
      <c r="E98" s="124">
        <v>45000</v>
      </c>
      <c r="F98" s="125"/>
      <c r="G98" s="126" t="e">
        <f t="shared" si="1"/>
        <v>#REF!</v>
      </c>
      <c r="H98" s="127" t="e">
        <f>IF(E98="","",IF(#REF!=E98,"",(E98-#REF!)/#REF!))</f>
        <v>#REF!</v>
      </c>
      <c r="I98" s="120"/>
    </row>
    <row r="99" spans="1:9" ht="23.1" customHeight="1">
      <c r="A99" s="128"/>
      <c r="B99" s="120" t="s">
        <v>191</v>
      </c>
      <c r="C99" s="130" t="s">
        <v>1009</v>
      </c>
      <c r="D99" s="122" t="s">
        <v>139</v>
      </c>
      <c r="E99" s="124">
        <v>10000</v>
      </c>
      <c r="F99" s="125"/>
      <c r="G99" s="126" t="e">
        <f t="shared" si="1"/>
        <v>#REF!</v>
      </c>
      <c r="H99" s="127" t="e">
        <f>IF(E99="","",IF(#REF!=E99,"",(E99-#REF!)/#REF!))</f>
        <v>#REF!</v>
      </c>
      <c r="I99" s="120"/>
    </row>
    <row r="100" spans="1:9" ht="23.1" customHeight="1">
      <c r="A100" s="128"/>
      <c r="B100" s="120" t="s">
        <v>194</v>
      </c>
      <c r="C100" s="130" t="s">
        <v>1257</v>
      </c>
      <c r="D100" s="122" t="s">
        <v>157</v>
      </c>
      <c r="E100" s="124">
        <v>31000</v>
      </c>
      <c r="F100" s="125"/>
      <c r="G100" s="126" t="e">
        <f t="shared" si="1"/>
        <v>#REF!</v>
      </c>
      <c r="H100" s="127" t="e">
        <f>IF(E100="","",IF(#REF!=E100,"",(E100-#REF!)/#REF!))</f>
        <v>#REF!</v>
      </c>
      <c r="I100" s="120"/>
    </row>
    <row r="101" spans="1:9" ht="23.1" customHeight="1">
      <c r="A101" s="128"/>
      <c r="B101" s="120" t="s">
        <v>1011</v>
      </c>
      <c r="C101" s="130" t="s">
        <v>1012</v>
      </c>
      <c r="D101" s="122" t="s">
        <v>157</v>
      </c>
      <c r="E101" s="124">
        <v>39000</v>
      </c>
      <c r="F101" s="125"/>
      <c r="G101" s="126" t="e">
        <f t="shared" si="1"/>
        <v>#REF!</v>
      </c>
      <c r="H101" s="127" t="e">
        <f>IF(E101="","",IF(#REF!=E101,"",(E101-#REF!)/#REF!))</f>
        <v>#REF!</v>
      </c>
      <c r="I101" s="120"/>
    </row>
    <row r="102" spans="1:9" ht="23.1" customHeight="1">
      <c r="A102" s="128"/>
      <c r="B102" s="120" t="s">
        <v>196</v>
      </c>
      <c r="C102" s="130" t="s">
        <v>1013</v>
      </c>
      <c r="D102" s="122" t="s">
        <v>68</v>
      </c>
      <c r="E102" s="124">
        <v>16000</v>
      </c>
      <c r="F102" s="125"/>
      <c r="G102" s="126" t="e">
        <f t="shared" si="1"/>
        <v>#REF!</v>
      </c>
      <c r="H102" s="127" t="e">
        <f>IF(E102="","",IF(#REF!=E102,"",(E102-#REF!)/#REF!))</f>
        <v>#REF!</v>
      </c>
      <c r="I102" s="120"/>
    </row>
    <row r="103" spans="1:9" ht="23.1" customHeight="1">
      <c r="A103" s="128"/>
      <c r="B103" s="120" t="s">
        <v>198</v>
      </c>
      <c r="C103" s="130" t="s">
        <v>1258</v>
      </c>
      <c r="D103" s="122" t="s">
        <v>157</v>
      </c>
      <c r="E103" s="124">
        <v>31000</v>
      </c>
      <c r="F103" s="125"/>
      <c r="G103" s="126" t="e">
        <f t="shared" si="1"/>
        <v>#REF!</v>
      </c>
      <c r="H103" s="127" t="e">
        <f>IF(E103="","",IF(#REF!=E103,"",(E103-#REF!)/#REF!))</f>
        <v>#REF!</v>
      </c>
      <c r="I103" s="120"/>
    </row>
    <row r="104" spans="1:9" ht="23.1" customHeight="1">
      <c r="A104" s="128"/>
      <c r="B104" s="120" t="s">
        <v>1016</v>
      </c>
      <c r="C104" s="130" t="s">
        <v>1017</v>
      </c>
      <c r="D104" s="122" t="s">
        <v>208</v>
      </c>
      <c r="E104" s="124">
        <v>2860</v>
      </c>
      <c r="F104" s="125"/>
      <c r="G104" s="126" t="e">
        <f t="shared" si="1"/>
        <v>#REF!</v>
      </c>
      <c r="H104" s="127" t="e">
        <f>IF(E104="","",IF(#REF!=E104,"",(E104-#REF!)/#REF!))</f>
        <v>#REF!</v>
      </c>
      <c r="I104" s="120"/>
    </row>
    <row r="105" spans="1:9" ht="23.1" customHeight="1">
      <c r="A105" s="128"/>
      <c r="B105" s="120" t="s">
        <v>211</v>
      </c>
      <c r="C105" s="130" t="s">
        <v>1021</v>
      </c>
      <c r="D105" s="122" t="s">
        <v>213</v>
      </c>
      <c r="E105" s="124">
        <v>87980</v>
      </c>
      <c r="F105" s="125"/>
      <c r="G105" s="126" t="e">
        <f t="shared" si="1"/>
        <v>#REF!</v>
      </c>
      <c r="H105" s="127" t="e">
        <f>IF(E105="","",IF(#REF!=E105,"",(E105-#REF!)/#REF!))</f>
        <v>#REF!</v>
      </c>
      <c r="I105" s="120"/>
    </row>
    <row r="106" spans="1:9" ht="23.1" customHeight="1">
      <c r="A106" s="128"/>
      <c r="B106" s="120" t="s">
        <v>214</v>
      </c>
      <c r="C106" s="130" t="s">
        <v>1022</v>
      </c>
      <c r="D106" s="122" t="s">
        <v>1023</v>
      </c>
      <c r="E106" s="124">
        <v>10900</v>
      </c>
      <c r="F106" s="125"/>
      <c r="G106" s="126" t="e">
        <f t="shared" si="1"/>
        <v>#REF!</v>
      </c>
      <c r="H106" s="127" t="e">
        <f>IF(E106="","",IF(#REF!=E106,"",(E106-#REF!)/#REF!))</f>
        <v>#REF!</v>
      </c>
      <c r="I106" s="120"/>
    </row>
    <row r="107" spans="1:9" ht="23.1" customHeight="1">
      <c r="A107" s="128"/>
      <c r="B107" s="120" t="s">
        <v>216</v>
      </c>
      <c r="C107" s="130" t="s">
        <v>1024</v>
      </c>
      <c r="D107" s="122" t="s">
        <v>157</v>
      </c>
      <c r="E107" s="124">
        <v>9530</v>
      </c>
      <c r="F107" s="125"/>
      <c r="G107" s="126" t="e">
        <f t="shared" si="1"/>
        <v>#REF!</v>
      </c>
      <c r="H107" s="127" t="e">
        <f>IF(E107="","",IF(#REF!=E107,"",(E107-#REF!)/#REF!))</f>
        <v>#REF!</v>
      </c>
      <c r="I107" s="120"/>
    </row>
    <row r="108" spans="1:9" ht="23.1" customHeight="1">
      <c r="A108" s="128"/>
      <c r="B108" s="120" t="s">
        <v>1025</v>
      </c>
      <c r="C108" s="130" t="s">
        <v>1026</v>
      </c>
      <c r="D108" s="122" t="s">
        <v>1027</v>
      </c>
      <c r="E108" s="124">
        <v>75500</v>
      </c>
      <c r="F108" s="125"/>
      <c r="G108" s="126" t="e">
        <f t="shared" si="1"/>
        <v>#REF!</v>
      </c>
      <c r="H108" s="127" t="e">
        <f>IF(E108="","",IF(#REF!=E108,"",(E108-#REF!)/#REF!))</f>
        <v>#REF!</v>
      </c>
      <c r="I108" s="120"/>
    </row>
    <row r="109" spans="1:9" ht="23.1" customHeight="1">
      <c r="A109" s="128"/>
      <c r="B109" s="120" t="s">
        <v>221</v>
      </c>
      <c r="C109" s="130" t="s">
        <v>1028</v>
      </c>
      <c r="D109" s="122" t="s">
        <v>1027</v>
      </c>
      <c r="E109" s="124">
        <v>221000</v>
      </c>
      <c r="F109" s="125"/>
      <c r="G109" s="126" t="e">
        <f t="shared" si="1"/>
        <v>#REF!</v>
      </c>
      <c r="H109" s="127" t="e">
        <f>IF(E109="","",IF(#REF!=E109,"",(E109-#REF!)/#REF!))</f>
        <v>#REF!</v>
      </c>
      <c r="I109" s="120"/>
    </row>
    <row r="110" spans="1:9" ht="23.1" customHeight="1">
      <c r="A110" s="128"/>
      <c r="B110" s="120" t="s">
        <v>223</v>
      </c>
      <c r="C110" s="130" t="s">
        <v>1029</v>
      </c>
      <c r="D110" s="122" t="s">
        <v>1027</v>
      </c>
      <c r="E110" s="124">
        <v>97000</v>
      </c>
      <c r="F110" s="125"/>
      <c r="G110" s="126" t="e">
        <f t="shared" si="1"/>
        <v>#REF!</v>
      </c>
      <c r="H110" s="127" t="e">
        <f>IF(E110="","",IF(#REF!=E110,"",(E110-#REF!)/#REF!))</f>
        <v>#REF!</v>
      </c>
      <c r="I110" s="120"/>
    </row>
    <row r="111" spans="1:9" ht="23.1" customHeight="1">
      <c r="A111" s="128"/>
      <c r="B111" s="120" t="s">
        <v>225</v>
      </c>
      <c r="C111" s="130" t="s">
        <v>1030</v>
      </c>
      <c r="D111" s="122" t="s">
        <v>1027</v>
      </c>
      <c r="E111" s="124">
        <v>119350</v>
      </c>
      <c r="F111" s="125"/>
      <c r="G111" s="126" t="e">
        <f t="shared" si="1"/>
        <v>#REF!</v>
      </c>
      <c r="H111" s="127" t="e">
        <f>IF(E111="","",IF(#REF!=E111,"",(E111-#REF!)/#REF!))</f>
        <v>#REF!</v>
      </c>
      <c r="I111" s="122"/>
    </row>
    <row r="112" spans="1:9" ht="23.1" customHeight="1">
      <c r="A112" s="128"/>
      <c r="B112" s="121" t="s">
        <v>1259</v>
      </c>
      <c r="C112" s="130" t="s">
        <v>1260</v>
      </c>
      <c r="D112" s="122" t="s">
        <v>157</v>
      </c>
      <c r="E112" s="124">
        <v>15000</v>
      </c>
      <c r="F112" s="125"/>
      <c r="G112" s="126" t="e">
        <f t="shared" si="1"/>
        <v>#REF!</v>
      </c>
      <c r="H112" s="127" t="e">
        <f>IF(E112="","",IF(#REF!=E112,"",(E112-#REF!)/#REF!))</f>
        <v>#REF!</v>
      </c>
      <c r="I112" s="120"/>
    </row>
    <row r="113" spans="1:9" ht="23.1" customHeight="1">
      <c r="A113" s="128"/>
      <c r="B113" s="120" t="s">
        <v>229</v>
      </c>
      <c r="C113" s="130" t="s">
        <v>1033</v>
      </c>
      <c r="D113" s="122" t="s">
        <v>157</v>
      </c>
      <c r="E113" s="124">
        <v>9200</v>
      </c>
      <c r="F113" s="125"/>
      <c r="G113" s="126" t="e">
        <f t="shared" si="1"/>
        <v>#REF!</v>
      </c>
      <c r="H113" s="127" t="e">
        <f>IF(E113="","",IF(#REF!=E113,"",(E113-#REF!)/#REF!))</f>
        <v>#REF!</v>
      </c>
      <c r="I113" s="120"/>
    </row>
    <row r="114" spans="1:9" ht="23.1" customHeight="1">
      <c r="A114" s="128"/>
      <c r="B114" s="120" t="s">
        <v>231</v>
      </c>
      <c r="C114" s="130" t="s">
        <v>1034</v>
      </c>
      <c r="D114" s="122" t="s">
        <v>208</v>
      </c>
      <c r="E114" s="124">
        <v>1940</v>
      </c>
      <c r="F114" s="125"/>
      <c r="G114" s="126" t="e">
        <f t="shared" si="1"/>
        <v>#REF!</v>
      </c>
      <c r="H114" s="127" t="e">
        <f>IF(E114="","",IF(#REF!=E114,"",(E114-#REF!)/#REF!))</f>
        <v>#REF!</v>
      </c>
      <c r="I114" s="120"/>
    </row>
    <row r="115" spans="1:9" ht="23.1" customHeight="1">
      <c r="A115" s="128"/>
      <c r="B115" s="120" t="s">
        <v>233</v>
      </c>
      <c r="C115" s="130" t="s">
        <v>1035</v>
      </c>
      <c r="D115" s="122" t="s">
        <v>157</v>
      </c>
      <c r="E115" s="124">
        <v>14650</v>
      </c>
      <c r="F115" s="125"/>
      <c r="G115" s="126" t="e">
        <f t="shared" si="1"/>
        <v>#REF!</v>
      </c>
      <c r="H115" s="127" t="e">
        <f>IF(E115="","",IF(#REF!=E115,"",(E115-#REF!)/#REF!))</f>
        <v>#REF!</v>
      </c>
      <c r="I115" s="120"/>
    </row>
    <row r="116" spans="1:9" ht="23.1" customHeight="1">
      <c r="A116" s="128"/>
      <c r="B116" s="120" t="s">
        <v>235</v>
      </c>
      <c r="C116" s="130" t="s">
        <v>1036</v>
      </c>
      <c r="D116" s="122" t="s">
        <v>208</v>
      </c>
      <c r="E116" s="124">
        <v>33700</v>
      </c>
      <c r="F116" s="125"/>
      <c r="G116" s="126" t="e">
        <f t="shared" si="1"/>
        <v>#REF!</v>
      </c>
      <c r="H116" s="127" t="e">
        <f>IF(E116="","",IF(#REF!=E116,"",(E116-#REF!)/#REF!))</f>
        <v>#REF!</v>
      </c>
      <c r="I116" s="120"/>
    </row>
    <row r="117" spans="1:9" ht="23.1" customHeight="1">
      <c r="A117" s="128"/>
      <c r="B117" s="120" t="s">
        <v>237</v>
      </c>
      <c r="C117" s="130" t="s">
        <v>1037</v>
      </c>
      <c r="D117" s="122" t="s">
        <v>208</v>
      </c>
      <c r="E117" s="124">
        <v>10400</v>
      </c>
      <c r="F117" s="125"/>
      <c r="G117" s="126" t="e">
        <f t="shared" si="1"/>
        <v>#REF!</v>
      </c>
      <c r="H117" s="127" t="e">
        <f>IF(E117="","",IF(#REF!=E117,"",(E117-#REF!)/#REF!))</f>
        <v>#REF!</v>
      </c>
      <c r="I117" s="120"/>
    </row>
    <row r="118" spans="1:9" ht="23.1" customHeight="1">
      <c r="A118" s="131"/>
      <c r="B118" s="120" t="s">
        <v>239</v>
      </c>
      <c r="C118" s="130" t="s">
        <v>1038</v>
      </c>
      <c r="D118" s="122" t="s">
        <v>208</v>
      </c>
      <c r="E118" s="124">
        <v>4700</v>
      </c>
      <c r="F118" s="125"/>
      <c r="G118" s="126" t="e">
        <f t="shared" si="1"/>
        <v>#REF!</v>
      </c>
      <c r="H118" s="127" t="e">
        <f>IF(E118="","",IF(#REF!=E118,"",(E118-#REF!)/#REF!))</f>
        <v>#REF!</v>
      </c>
      <c r="I118" s="120"/>
    </row>
    <row r="119" spans="1:9" ht="23.1" customHeight="1">
      <c r="A119" s="118" t="s">
        <v>1039</v>
      </c>
      <c r="B119" s="120" t="s">
        <v>1040</v>
      </c>
      <c r="C119" s="130" t="s">
        <v>1041</v>
      </c>
      <c r="D119" s="122" t="s">
        <v>16</v>
      </c>
      <c r="E119" s="124">
        <v>810</v>
      </c>
      <c r="F119" s="125"/>
      <c r="G119" s="126" t="e">
        <f t="shared" si="1"/>
        <v>#REF!</v>
      </c>
      <c r="H119" s="127" t="e">
        <f>IF(E119="","",IF(#REF!=E119,"",(E119-#REF!)/#REF!))</f>
        <v>#REF!</v>
      </c>
      <c r="I119" s="120"/>
    </row>
    <row r="120" spans="1:9" ht="23.1" customHeight="1">
      <c r="A120" s="128"/>
      <c r="B120" s="120" t="s">
        <v>151</v>
      </c>
      <c r="C120" s="130" t="s">
        <v>1043</v>
      </c>
      <c r="D120" s="122" t="s">
        <v>23</v>
      </c>
      <c r="E120" s="124">
        <v>77000</v>
      </c>
      <c r="F120" s="125"/>
      <c r="G120" s="126" t="e">
        <f t="shared" si="1"/>
        <v>#REF!</v>
      </c>
      <c r="H120" s="127" t="e">
        <f>IF(E120="","",IF(#REF!=E120,"",(E120-#REF!)/#REF!))</f>
        <v>#REF!</v>
      </c>
      <c r="I120" s="120"/>
    </row>
    <row r="121" spans="1:9" ht="23.1" customHeight="1">
      <c r="A121" s="128"/>
      <c r="B121" s="120" t="s">
        <v>153</v>
      </c>
      <c r="C121" s="130" t="s">
        <v>1044</v>
      </c>
      <c r="D121" s="122" t="s">
        <v>68</v>
      </c>
      <c r="E121" s="124">
        <v>29520</v>
      </c>
      <c r="F121" s="125"/>
      <c r="G121" s="126" t="e">
        <f t="shared" si="1"/>
        <v>#REF!</v>
      </c>
      <c r="H121" s="127" t="e">
        <f>IF(E121="","",IF(#REF!=E121,"",(E121-#REF!)/#REF!))</f>
        <v>#REF!</v>
      </c>
      <c r="I121" s="120"/>
    </row>
    <row r="122" spans="1:9" ht="23.1" customHeight="1">
      <c r="A122" s="128"/>
      <c r="B122" s="120" t="s">
        <v>155</v>
      </c>
      <c r="C122" s="130" t="s">
        <v>1045</v>
      </c>
      <c r="D122" s="122" t="s">
        <v>157</v>
      </c>
      <c r="E122" s="124">
        <v>10500</v>
      </c>
      <c r="F122" s="125"/>
      <c r="G122" s="126" t="e">
        <f t="shared" si="1"/>
        <v>#REF!</v>
      </c>
      <c r="H122" s="127" t="e">
        <f>IF(E122="","",IF(#REF!=E122,"",(E122-#REF!)/#REF!))</f>
        <v>#REF!</v>
      </c>
      <c r="I122" s="120"/>
    </row>
    <row r="123" spans="1:9" ht="23.1" customHeight="1">
      <c r="A123" s="128"/>
      <c r="B123" s="120" t="s">
        <v>158</v>
      </c>
      <c r="C123" s="130" t="s">
        <v>1046</v>
      </c>
      <c r="D123" s="122" t="s">
        <v>68</v>
      </c>
      <c r="E123" s="124">
        <v>7600</v>
      </c>
      <c r="F123" s="125"/>
      <c r="G123" s="126" t="e">
        <f t="shared" si="1"/>
        <v>#REF!</v>
      </c>
      <c r="H123" s="127" t="e">
        <f>IF(E123="","",IF(#REF!=E123,"",(E123-#REF!)/#REF!))</f>
        <v>#REF!</v>
      </c>
      <c r="I123" s="120"/>
    </row>
    <row r="124" spans="1:9" ht="23.1" customHeight="1">
      <c r="A124" s="128"/>
      <c r="B124" s="120" t="s">
        <v>160</v>
      </c>
      <c r="C124" s="130" t="s">
        <v>1047</v>
      </c>
      <c r="D124" s="122" t="s">
        <v>157</v>
      </c>
      <c r="E124" s="124">
        <v>8500</v>
      </c>
      <c r="F124" s="125"/>
      <c r="G124" s="126" t="e">
        <f t="shared" si="1"/>
        <v>#REF!</v>
      </c>
      <c r="H124" s="127" t="e">
        <f>IF(E124="","",IF(#REF!=E124,"",(E124-#REF!)/#REF!))</f>
        <v>#REF!</v>
      </c>
      <c r="I124" s="120"/>
    </row>
    <row r="125" spans="1:9" ht="23.1" customHeight="1">
      <c r="A125" s="128"/>
      <c r="B125" s="120" t="s">
        <v>162</v>
      </c>
      <c r="C125" s="130" t="s">
        <v>1048</v>
      </c>
      <c r="D125" s="122" t="s">
        <v>68</v>
      </c>
      <c r="E125" s="124">
        <v>94900</v>
      </c>
      <c r="F125" s="125"/>
      <c r="G125" s="126" t="e">
        <f t="shared" si="1"/>
        <v>#REF!</v>
      </c>
      <c r="H125" s="127" t="e">
        <f>IF(E125="","",IF(#REF!=E125,"",(E125-#REF!)/#REF!))</f>
        <v>#REF!</v>
      </c>
      <c r="I125" s="120"/>
    </row>
    <row r="126" spans="1:9" ht="23.1" customHeight="1">
      <c r="A126" s="128"/>
      <c r="B126" s="120" t="s">
        <v>165</v>
      </c>
      <c r="C126" s="130" t="s">
        <v>1049</v>
      </c>
      <c r="D126" s="122" t="s">
        <v>930</v>
      </c>
      <c r="E126" s="124">
        <v>103740</v>
      </c>
      <c r="F126" s="125"/>
      <c r="G126" s="126" t="e">
        <f t="shared" si="1"/>
        <v>#REF!</v>
      </c>
      <c r="H126" s="127" t="e">
        <f>IF(E126="","",IF(#REF!=E126,"",(E126-#REF!)/#REF!))</f>
        <v>#REF!</v>
      </c>
      <c r="I126" s="120"/>
    </row>
    <row r="127" spans="1:9" ht="23.1" customHeight="1">
      <c r="A127" s="128"/>
      <c r="B127" s="120" t="s">
        <v>1050</v>
      </c>
      <c r="C127" s="130" t="s">
        <v>1051</v>
      </c>
      <c r="D127" s="122" t="s">
        <v>930</v>
      </c>
      <c r="E127" s="124">
        <v>302000</v>
      </c>
      <c r="F127" s="125"/>
      <c r="G127" s="126" t="e">
        <f t="shared" si="1"/>
        <v>#REF!</v>
      </c>
      <c r="H127" s="127" t="e">
        <f>IF(E127="","",IF(#REF!=E127,"",(E127-#REF!)/#REF!))</f>
        <v>#REF!</v>
      </c>
      <c r="I127" s="120"/>
    </row>
    <row r="128" spans="1:9" ht="23.1" customHeight="1">
      <c r="A128" s="128"/>
      <c r="B128" s="120" t="s">
        <v>169</v>
      </c>
      <c r="C128" s="130" t="s">
        <v>1052</v>
      </c>
      <c r="D128" s="122" t="s">
        <v>930</v>
      </c>
      <c r="E128" s="124">
        <v>62800</v>
      </c>
      <c r="F128" s="125"/>
      <c r="G128" s="126" t="e">
        <f t="shared" si="1"/>
        <v>#REF!</v>
      </c>
      <c r="H128" s="127" t="e">
        <f>IF(E128="","",IF(#REF!=E128,"",(E128-#REF!)/#REF!))</f>
        <v>#REF!</v>
      </c>
      <c r="I128" s="120"/>
    </row>
    <row r="129" spans="1:9" ht="23.1" customHeight="1">
      <c r="A129" s="128"/>
      <c r="B129" s="120" t="s">
        <v>171</v>
      </c>
      <c r="C129" s="130" t="s">
        <v>1053</v>
      </c>
      <c r="D129" s="122" t="s">
        <v>23</v>
      </c>
      <c r="E129" s="124">
        <v>1400000</v>
      </c>
      <c r="F129" s="125"/>
      <c r="G129" s="126" t="e">
        <f t="shared" si="1"/>
        <v>#REF!</v>
      </c>
      <c r="H129" s="127" t="e">
        <f>IF(E129="","",IF(#REF!=E129,"",(E129-#REF!)/#REF!))</f>
        <v>#REF!</v>
      </c>
      <c r="I129" s="120"/>
    </row>
    <row r="130" spans="1:9" ht="23.1" customHeight="1">
      <c r="A130" s="128"/>
      <c r="B130" s="120" t="s">
        <v>1054</v>
      </c>
      <c r="C130" s="130" t="s">
        <v>1055</v>
      </c>
      <c r="D130" s="122" t="s">
        <v>65</v>
      </c>
      <c r="E130" s="124">
        <v>112200</v>
      </c>
      <c r="F130" s="125"/>
      <c r="G130" s="126" t="e">
        <f t="shared" si="1"/>
        <v>#REF!</v>
      </c>
      <c r="H130" s="127" t="e">
        <f>IF(E130="","",IF(#REF!=E130,"",(E130-#REF!)/#REF!))</f>
        <v>#REF!</v>
      </c>
      <c r="I130" s="120"/>
    </row>
    <row r="131" spans="1:9" ht="23.1" customHeight="1">
      <c r="A131" s="128"/>
      <c r="B131" s="120" t="s">
        <v>178</v>
      </c>
      <c r="C131" s="130" t="s">
        <v>1056</v>
      </c>
      <c r="D131" s="122" t="s">
        <v>208</v>
      </c>
      <c r="E131" s="124">
        <v>200</v>
      </c>
      <c r="F131" s="125"/>
      <c r="G131" s="126" t="e">
        <f t="shared" ref="G131:G194" si="2">IF(H131="","-",IF(H131&gt;0,"▲","▽"))</f>
        <v>#REF!</v>
      </c>
      <c r="H131" s="127" t="e">
        <f>IF(E131="","",IF(#REF!=E131,"",(E131-#REF!)/#REF!))</f>
        <v>#REF!</v>
      </c>
      <c r="I131" s="120"/>
    </row>
    <row r="132" spans="1:9" ht="23.1" customHeight="1">
      <c r="A132" s="131"/>
      <c r="B132" s="120" t="s">
        <v>180</v>
      </c>
      <c r="C132" s="130" t="s">
        <v>1057</v>
      </c>
      <c r="D132" s="122" t="s">
        <v>157</v>
      </c>
      <c r="E132" s="124">
        <v>21500</v>
      </c>
      <c r="F132" s="125"/>
      <c r="G132" s="126" t="e">
        <f t="shared" si="2"/>
        <v>#REF!</v>
      </c>
      <c r="H132" s="127" t="e">
        <f>IF(E132="","",IF(#REF!=E132,"",(E132-#REF!)/#REF!))</f>
        <v>#REF!</v>
      </c>
      <c r="I132" s="120"/>
    </row>
    <row r="133" spans="1:9" ht="23.1" customHeight="1">
      <c r="A133" s="118" t="s">
        <v>1058</v>
      </c>
      <c r="B133" s="120" t="s">
        <v>1261</v>
      </c>
      <c r="C133" s="130" t="s">
        <v>1262</v>
      </c>
      <c r="D133" s="122" t="s">
        <v>1263</v>
      </c>
      <c r="E133" s="124">
        <v>126000</v>
      </c>
      <c r="F133" s="125"/>
      <c r="G133" s="126" t="e">
        <f t="shared" si="2"/>
        <v>#REF!</v>
      </c>
      <c r="H133" s="127" t="e">
        <f>IF(E133="","",IF(#REF!=E133,"",(E133-#REF!)/#REF!))</f>
        <v>#REF!</v>
      </c>
      <c r="I133" s="120"/>
    </row>
    <row r="134" spans="1:9" ht="23.1" customHeight="1">
      <c r="A134" s="128"/>
      <c r="B134" s="120" t="s">
        <v>1061</v>
      </c>
      <c r="C134" s="130" t="s">
        <v>1062</v>
      </c>
      <c r="D134" s="122" t="s">
        <v>963</v>
      </c>
      <c r="E134" s="124">
        <v>2140000</v>
      </c>
      <c r="F134" s="125"/>
      <c r="G134" s="126" t="e">
        <f t="shared" si="2"/>
        <v>#REF!</v>
      </c>
      <c r="H134" s="127" t="e">
        <f>IF(E134="","",IF(#REF!=E134,"",(E134-#REF!)/#REF!))</f>
        <v>#REF!</v>
      </c>
      <c r="I134" s="120"/>
    </row>
    <row r="135" spans="1:9" ht="23.1" customHeight="1">
      <c r="A135" s="128"/>
      <c r="B135" s="120" t="s">
        <v>1264</v>
      </c>
      <c r="C135" s="130" t="s">
        <v>1265</v>
      </c>
      <c r="D135" s="122" t="s">
        <v>963</v>
      </c>
      <c r="E135" s="124">
        <v>20000000</v>
      </c>
      <c r="F135" s="125"/>
      <c r="G135" s="126" t="e">
        <f t="shared" si="2"/>
        <v>#REF!</v>
      </c>
      <c r="H135" s="127" t="e">
        <f>IF(E135="","",IF(#REF!=E135,"",(E135-#REF!)/#REF!))</f>
        <v>#REF!</v>
      </c>
      <c r="I135" s="120"/>
    </row>
    <row r="136" spans="1:9" ht="23.1" customHeight="1">
      <c r="A136" s="128"/>
      <c r="B136" s="120" t="s">
        <v>328</v>
      </c>
      <c r="C136" s="130" t="s">
        <v>329</v>
      </c>
      <c r="D136" s="122" t="s">
        <v>16</v>
      </c>
      <c r="E136" s="124">
        <v>3886</v>
      </c>
      <c r="F136" s="125"/>
      <c r="G136" s="126" t="e">
        <f t="shared" si="2"/>
        <v>#REF!</v>
      </c>
      <c r="H136" s="127" t="e">
        <f>IF(E136="","",IF(#REF!=E136,"",(E136-#REF!)/#REF!))</f>
        <v>#REF!</v>
      </c>
      <c r="I136" s="120"/>
    </row>
    <row r="137" spans="1:9" ht="23.1" customHeight="1">
      <c r="A137" s="128"/>
      <c r="B137" s="120" t="s">
        <v>1064</v>
      </c>
      <c r="C137" s="130" t="s">
        <v>331</v>
      </c>
      <c r="D137" s="122" t="s">
        <v>963</v>
      </c>
      <c r="E137" s="124">
        <v>90000</v>
      </c>
      <c r="F137" s="125"/>
      <c r="G137" s="126" t="e">
        <f t="shared" si="2"/>
        <v>#REF!</v>
      </c>
      <c r="H137" s="127" t="e">
        <f>IF(E137="","",IF(#REF!=E137,"",(E137-#REF!)/#REF!))</f>
        <v>#REF!</v>
      </c>
      <c r="I137" s="120"/>
    </row>
    <row r="138" spans="1:9" ht="23.1" customHeight="1">
      <c r="A138" s="128"/>
      <c r="B138" s="120" t="s">
        <v>332</v>
      </c>
      <c r="C138" s="130" t="s">
        <v>1267</v>
      </c>
      <c r="D138" s="122" t="s">
        <v>963</v>
      </c>
      <c r="E138" s="124">
        <v>176000</v>
      </c>
      <c r="F138" s="125"/>
      <c r="G138" s="126" t="e">
        <f t="shared" si="2"/>
        <v>#REF!</v>
      </c>
      <c r="H138" s="127" t="e">
        <f>IF(E138="","",IF(#REF!=E138,"",(E138-#REF!)/#REF!))</f>
        <v>#REF!</v>
      </c>
      <c r="I138" s="120"/>
    </row>
    <row r="139" spans="1:9" ht="23.1" customHeight="1">
      <c r="A139" s="128"/>
      <c r="B139" s="120" t="s">
        <v>1065</v>
      </c>
      <c r="C139" s="130" t="s">
        <v>1066</v>
      </c>
      <c r="D139" s="122" t="s">
        <v>68</v>
      </c>
      <c r="E139" s="124">
        <v>9230</v>
      </c>
      <c r="F139" s="125"/>
      <c r="G139" s="126" t="e">
        <f t="shared" si="2"/>
        <v>#REF!</v>
      </c>
      <c r="H139" s="127" t="e">
        <f>IF(E139="","",IF(#REF!=E139,"",(E139-#REF!)/#REF!))</f>
        <v>#REF!</v>
      </c>
      <c r="I139" s="120"/>
    </row>
    <row r="140" spans="1:9" ht="23.1" customHeight="1">
      <c r="A140" s="131"/>
      <c r="B140" s="120" t="s">
        <v>336</v>
      </c>
      <c r="C140" s="130" t="s">
        <v>1067</v>
      </c>
      <c r="D140" s="122" t="s">
        <v>963</v>
      </c>
      <c r="E140" s="124">
        <v>602000</v>
      </c>
      <c r="F140" s="125"/>
      <c r="G140" s="126" t="e">
        <f t="shared" si="2"/>
        <v>#REF!</v>
      </c>
      <c r="H140" s="127" t="e">
        <f>IF(E140="","",IF(#REF!=E140,"",(E140-#REF!)/#REF!))</f>
        <v>#REF!</v>
      </c>
      <c r="I140" s="120"/>
    </row>
    <row r="141" spans="1:9" ht="23.1" customHeight="1">
      <c r="A141" s="118" t="s">
        <v>1068</v>
      </c>
      <c r="B141" s="120" t="s">
        <v>1069</v>
      </c>
      <c r="C141" s="130" t="s">
        <v>340</v>
      </c>
      <c r="D141" s="122" t="s">
        <v>1070</v>
      </c>
      <c r="E141" s="124">
        <v>595</v>
      </c>
      <c r="F141" s="125"/>
      <c r="G141" s="126" t="e">
        <f t="shared" si="2"/>
        <v>#REF!</v>
      </c>
      <c r="H141" s="127" t="e">
        <f>IF(E141="","",IF(#REF!=E141,"",(E141-#REF!)/#REF!))</f>
        <v>#REF!</v>
      </c>
      <c r="I141" s="120"/>
    </row>
    <row r="142" spans="1:9" ht="23.1" customHeight="1">
      <c r="A142" s="128"/>
      <c r="B142" s="120" t="s">
        <v>1071</v>
      </c>
      <c r="C142" s="130" t="s">
        <v>1072</v>
      </c>
      <c r="D142" s="122" t="s">
        <v>95</v>
      </c>
      <c r="E142" s="124">
        <v>1178000</v>
      </c>
      <c r="F142" s="125"/>
      <c r="G142" s="126" t="e">
        <f t="shared" si="2"/>
        <v>#REF!</v>
      </c>
      <c r="H142" s="127" t="e">
        <f>IF(E142="","",IF(#REF!=E142,"",(E142-#REF!)/#REF!))</f>
        <v>#REF!</v>
      </c>
      <c r="I142" s="120"/>
    </row>
    <row r="143" spans="1:9" ht="23.1" customHeight="1">
      <c r="A143" s="128"/>
      <c r="B143" s="120" t="s">
        <v>1074</v>
      </c>
      <c r="C143" s="130" t="s">
        <v>1075</v>
      </c>
      <c r="D143" s="122" t="s">
        <v>95</v>
      </c>
      <c r="E143" s="124">
        <v>1107000</v>
      </c>
      <c r="F143" s="125"/>
      <c r="G143" s="126" t="e">
        <f t="shared" si="2"/>
        <v>#REF!</v>
      </c>
      <c r="H143" s="127" t="e">
        <f>IF(E143="","",IF(#REF!=E143,"",(E143-#REF!)/#REF!))</f>
        <v>#REF!</v>
      </c>
      <c r="I143" s="120"/>
    </row>
    <row r="144" spans="1:9" ht="23.1" customHeight="1">
      <c r="A144" s="128"/>
      <c r="B144" s="120" t="s">
        <v>346</v>
      </c>
      <c r="C144" s="130" t="s">
        <v>1076</v>
      </c>
      <c r="D144" s="122" t="s">
        <v>95</v>
      </c>
      <c r="E144" s="124">
        <v>1554000</v>
      </c>
      <c r="F144" s="125"/>
      <c r="G144" s="126" t="e">
        <f t="shared" si="2"/>
        <v>#REF!</v>
      </c>
      <c r="H144" s="127" t="e">
        <f>IF(E144="","",IF(#REF!=E144,"",(E144-#REF!)/#REF!))</f>
        <v>#REF!</v>
      </c>
      <c r="I144" s="120"/>
    </row>
    <row r="145" spans="1:9" ht="23.1" customHeight="1">
      <c r="A145" s="128"/>
      <c r="B145" s="120" t="s">
        <v>348</v>
      </c>
      <c r="C145" s="130" t="s">
        <v>1077</v>
      </c>
      <c r="D145" s="122" t="s">
        <v>95</v>
      </c>
      <c r="E145" s="124">
        <v>1249000</v>
      </c>
      <c r="F145" s="125"/>
      <c r="G145" s="126" t="e">
        <f t="shared" si="2"/>
        <v>#REF!</v>
      </c>
      <c r="H145" s="127" t="e">
        <f>IF(E145="","",IF(#REF!=E145,"",(E145-#REF!)/#REF!))</f>
        <v>#REF!</v>
      </c>
      <c r="I145" s="120"/>
    </row>
    <row r="146" spans="1:9" ht="23.1" customHeight="1">
      <c r="A146" s="128"/>
      <c r="B146" s="120" t="s">
        <v>350</v>
      </c>
      <c r="C146" s="130" t="s">
        <v>1078</v>
      </c>
      <c r="D146" s="122" t="s">
        <v>95</v>
      </c>
      <c r="E146" s="124">
        <v>1015000</v>
      </c>
      <c r="F146" s="125"/>
      <c r="G146" s="126" t="e">
        <f t="shared" si="2"/>
        <v>#REF!</v>
      </c>
      <c r="H146" s="127" t="e">
        <f>IF(E146="","",IF(#REF!=E146,"",(E146-#REF!)/#REF!))</f>
        <v>#REF!</v>
      </c>
      <c r="I146" s="120"/>
    </row>
    <row r="147" spans="1:9" ht="23.1" customHeight="1">
      <c r="A147" s="128"/>
      <c r="B147" s="120" t="s">
        <v>1079</v>
      </c>
      <c r="C147" s="130" t="s">
        <v>1080</v>
      </c>
      <c r="D147" s="122" t="s">
        <v>95</v>
      </c>
      <c r="E147" s="124">
        <v>1121000</v>
      </c>
      <c r="F147" s="125"/>
      <c r="G147" s="126" t="e">
        <f t="shared" si="2"/>
        <v>#REF!</v>
      </c>
      <c r="H147" s="127" t="e">
        <f>IF(E147="","",IF(#REF!=E147,"",(E147-#REF!)/#REF!))</f>
        <v>#REF!</v>
      </c>
      <c r="I147" s="120"/>
    </row>
    <row r="148" spans="1:9" ht="23.1" customHeight="1">
      <c r="A148" s="128"/>
      <c r="B148" s="120" t="s">
        <v>1081</v>
      </c>
      <c r="C148" s="130" t="s">
        <v>1082</v>
      </c>
      <c r="D148" s="122" t="s">
        <v>95</v>
      </c>
      <c r="E148" s="124">
        <v>2043000</v>
      </c>
      <c r="F148" s="125"/>
      <c r="G148" s="126" t="e">
        <f t="shared" si="2"/>
        <v>#REF!</v>
      </c>
      <c r="H148" s="127" t="e">
        <f>IF(E148="","",IF(#REF!=E148,"",(E148-#REF!)/#REF!))</f>
        <v>#REF!</v>
      </c>
      <c r="I148" s="120"/>
    </row>
    <row r="149" spans="1:9" ht="23.1" customHeight="1">
      <c r="A149" s="128"/>
      <c r="B149" s="120" t="s">
        <v>1083</v>
      </c>
      <c r="C149" s="130" t="s">
        <v>1084</v>
      </c>
      <c r="D149" s="122" t="s">
        <v>95</v>
      </c>
      <c r="E149" s="124">
        <v>996000</v>
      </c>
      <c r="F149" s="125"/>
      <c r="G149" s="126" t="e">
        <f t="shared" si="2"/>
        <v>#REF!</v>
      </c>
      <c r="H149" s="127" t="e">
        <f>IF(E149="","",IF(#REF!=E149,"",(E149-#REF!)/#REF!))</f>
        <v>#REF!</v>
      </c>
      <c r="I149" s="120"/>
    </row>
    <row r="150" spans="1:9" ht="23.1" customHeight="1">
      <c r="A150" s="128"/>
      <c r="B150" s="120" t="s">
        <v>1085</v>
      </c>
      <c r="C150" s="130" t="s">
        <v>1086</v>
      </c>
      <c r="D150" s="122" t="s">
        <v>95</v>
      </c>
      <c r="E150" s="124">
        <v>900000</v>
      </c>
      <c r="F150" s="125"/>
      <c r="G150" s="126" t="e">
        <f t="shared" si="2"/>
        <v>#REF!</v>
      </c>
      <c r="H150" s="127" t="e">
        <f>IF(E150="","",IF(#REF!=E150,"",(E150-#REF!)/#REF!))</f>
        <v>#REF!</v>
      </c>
      <c r="I150" s="120"/>
    </row>
    <row r="151" spans="1:9" ht="23.1" customHeight="1">
      <c r="A151" s="128"/>
      <c r="B151" s="120" t="s">
        <v>1087</v>
      </c>
      <c r="C151" s="130" t="s">
        <v>1088</v>
      </c>
      <c r="D151" s="122" t="s">
        <v>95</v>
      </c>
      <c r="E151" s="124">
        <v>2498000</v>
      </c>
      <c r="F151" s="125"/>
      <c r="G151" s="126" t="e">
        <f t="shared" si="2"/>
        <v>#REF!</v>
      </c>
      <c r="H151" s="127" t="e">
        <f>IF(E151="","",IF(#REF!=E151,"",(E151-#REF!)/#REF!))</f>
        <v>#REF!</v>
      </c>
      <c r="I151" s="120"/>
    </row>
    <row r="152" spans="1:9" ht="23.1" customHeight="1">
      <c r="A152" s="128"/>
      <c r="B152" s="120" t="s">
        <v>1089</v>
      </c>
      <c r="C152" s="130" t="s">
        <v>1090</v>
      </c>
      <c r="D152" s="122" t="s">
        <v>95</v>
      </c>
      <c r="E152" s="124">
        <v>1860000</v>
      </c>
      <c r="F152" s="125"/>
      <c r="G152" s="126" t="e">
        <f t="shared" si="2"/>
        <v>#REF!</v>
      </c>
      <c r="H152" s="127" t="e">
        <f>IF(E152="","",IF(#REF!=E152,"",(E152-#REF!)/#REF!))</f>
        <v>#REF!</v>
      </c>
      <c r="I152" s="120"/>
    </row>
    <row r="153" spans="1:9" ht="23.1" customHeight="1">
      <c r="A153" s="128"/>
      <c r="B153" s="120" t="s">
        <v>1091</v>
      </c>
      <c r="C153" s="130" t="s">
        <v>364</v>
      </c>
      <c r="D153" s="122" t="s">
        <v>95</v>
      </c>
      <c r="E153" s="124">
        <v>3000000</v>
      </c>
      <c r="F153" s="125"/>
      <c r="G153" s="126" t="e">
        <f t="shared" si="2"/>
        <v>#REF!</v>
      </c>
      <c r="H153" s="127" t="e">
        <f>IF(E153="","",IF(#REF!=E153,"",(E153-#REF!)/#REF!))</f>
        <v>#REF!</v>
      </c>
      <c r="I153" s="120"/>
    </row>
    <row r="154" spans="1:9" ht="23.1" customHeight="1">
      <c r="A154" s="128"/>
      <c r="B154" s="120" t="s">
        <v>1092</v>
      </c>
      <c r="C154" s="130" t="s">
        <v>1093</v>
      </c>
      <c r="D154" s="122" t="s">
        <v>95</v>
      </c>
      <c r="E154" s="124">
        <v>3000000</v>
      </c>
      <c r="F154" s="125"/>
      <c r="G154" s="126" t="e">
        <f t="shared" si="2"/>
        <v>#REF!</v>
      </c>
      <c r="H154" s="127" t="e">
        <f>IF(E154="","",IF(#REF!=E154,"",(E154-#REF!)/#REF!))</f>
        <v>#REF!</v>
      </c>
      <c r="I154" s="120"/>
    </row>
    <row r="155" spans="1:9" ht="23.1" customHeight="1">
      <c r="A155" s="128"/>
      <c r="B155" s="120" t="s">
        <v>1094</v>
      </c>
      <c r="C155" s="130" t="s">
        <v>1095</v>
      </c>
      <c r="D155" s="122" t="s">
        <v>95</v>
      </c>
      <c r="E155" s="124">
        <v>1800000</v>
      </c>
      <c r="F155" s="125"/>
      <c r="G155" s="126" t="e">
        <f t="shared" si="2"/>
        <v>#REF!</v>
      </c>
      <c r="H155" s="127" t="e">
        <f>IF(E155="","",IF(#REF!=E155,"",(E155-#REF!)/#REF!))</f>
        <v>#REF!</v>
      </c>
      <c r="I155" s="120"/>
    </row>
    <row r="156" spans="1:9" ht="23.1" customHeight="1">
      <c r="A156" s="128"/>
      <c r="B156" s="120" t="s">
        <v>1096</v>
      </c>
      <c r="C156" s="130" t="s">
        <v>1097</v>
      </c>
      <c r="D156" s="122" t="s">
        <v>95</v>
      </c>
      <c r="E156" s="124">
        <v>2750000</v>
      </c>
      <c r="F156" s="125"/>
      <c r="G156" s="126" t="e">
        <f t="shared" si="2"/>
        <v>#REF!</v>
      </c>
      <c r="H156" s="127" t="e">
        <f>IF(E156="","",IF(#REF!=E156,"",(E156-#REF!)/#REF!))</f>
        <v>#REF!</v>
      </c>
      <c r="I156" s="120"/>
    </row>
    <row r="157" spans="1:9" ht="23.1" customHeight="1">
      <c r="A157" s="128"/>
      <c r="B157" s="120" t="s">
        <v>370</v>
      </c>
      <c r="C157" s="130" t="s">
        <v>1098</v>
      </c>
      <c r="D157" s="122" t="s">
        <v>16</v>
      </c>
      <c r="E157" s="124">
        <v>2800</v>
      </c>
      <c r="F157" s="125"/>
      <c r="G157" s="126" t="e">
        <f t="shared" si="2"/>
        <v>#REF!</v>
      </c>
      <c r="H157" s="127" t="e">
        <f>IF(E157="","",IF(#REF!=E157,"",(E157-#REF!)/#REF!))</f>
        <v>#REF!</v>
      </c>
      <c r="I157" s="120"/>
    </row>
    <row r="158" spans="1:9" ht="23.1" customHeight="1">
      <c r="A158" s="128"/>
      <c r="B158" s="120" t="s">
        <v>372</v>
      </c>
      <c r="C158" s="130" t="s">
        <v>1078</v>
      </c>
      <c r="D158" s="122" t="s">
        <v>95</v>
      </c>
      <c r="E158" s="124">
        <v>1569000</v>
      </c>
      <c r="F158" s="125"/>
      <c r="G158" s="126" t="e">
        <f t="shared" si="2"/>
        <v>#REF!</v>
      </c>
      <c r="H158" s="127" t="e">
        <f>IF(E158="","",IF(#REF!=E158,"",(E158-#REF!)/#REF!))</f>
        <v>#REF!</v>
      </c>
      <c r="I158" s="120"/>
    </row>
    <row r="159" spans="1:9" ht="23.1" customHeight="1">
      <c r="A159" s="128"/>
      <c r="B159" s="120" t="s">
        <v>374</v>
      </c>
      <c r="C159" s="130" t="s">
        <v>1099</v>
      </c>
      <c r="D159" s="122" t="s">
        <v>205</v>
      </c>
      <c r="E159" s="124">
        <v>37660</v>
      </c>
      <c r="F159" s="125"/>
      <c r="G159" s="126" t="e">
        <f t="shared" si="2"/>
        <v>#REF!</v>
      </c>
      <c r="H159" s="127" t="e">
        <f>IF(E159="","",IF(#REF!=E159,"",(E159-#REF!)/#REF!))</f>
        <v>#REF!</v>
      </c>
      <c r="I159" s="120"/>
    </row>
    <row r="160" spans="1:9" ht="23.1" customHeight="1">
      <c r="A160" s="128"/>
      <c r="B160" s="120" t="s">
        <v>376</v>
      </c>
      <c r="C160" s="130" t="s">
        <v>1100</v>
      </c>
      <c r="D160" s="122" t="s">
        <v>205</v>
      </c>
      <c r="E160" s="124">
        <v>10000</v>
      </c>
      <c r="F160" s="125"/>
      <c r="G160" s="126" t="e">
        <f t="shared" si="2"/>
        <v>#REF!</v>
      </c>
      <c r="H160" s="127" t="e">
        <f>IF(E160="","",IF(#REF!=E160,"",(E160-#REF!)/#REF!))</f>
        <v>#REF!</v>
      </c>
      <c r="I160" s="120"/>
    </row>
    <row r="161" spans="1:9" ht="23.1" customHeight="1">
      <c r="A161" s="128"/>
      <c r="B161" s="120" t="s">
        <v>378</v>
      </c>
      <c r="C161" s="130" t="s">
        <v>379</v>
      </c>
      <c r="D161" s="122" t="s">
        <v>16</v>
      </c>
      <c r="E161" s="124">
        <v>3500</v>
      </c>
      <c r="F161" s="125"/>
      <c r="G161" s="126" t="e">
        <f t="shared" si="2"/>
        <v>#REF!</v>
      </c>
      <c r="H161" s="127" t="e">
        <f>IF(E161="","",IF(#REF!=E161,"",(E161-#REF!)/#REF!))</f>
        <v>#REF!</v>
      </c>
      <c r="I161" s="120"/>
    </row>
    <row r="162" spans="1:9" ht="23.1" customHeight="1">
      <c r="A162" s="128"/>
      <c r="B162" s="120" t="s">
        <v>1101</v>
      </c>
      <c r="C162" s="130" t="s">
        <v>1102</v>
      </c>
      <c r="D162" s="122" t="s">
        <v>16</v>
      </c>
      <c r="E162" s="124">
        <v>3500</v>
      </c>
      <c r="F162" s="125"/>
      <c r="G162" s="126"/>
      <c r="H162" s="127" t="e">
        <f>IF(E162="","",IF(#REF!=E162,"",(E162-#REF!)/#REF!))</f>
        <v>#REF!</v>
      </c>
      <c r="I162" s="120"/>
    </row>
    <row r="163" spans="1:9" ht="23.1" customHeight="1">
      <c r="A163" s="128"/>
      <c r="B163" s="120" t="s">
        <v>1103</v>
      </c>
      <c r="C163" s="130" t="s">
        <v>1104</v>
      </c>
      <c r="D163" s="122" t="s">
        <v>95</v>
      </c>
      <c r="E163" s="124">
        <v>3230000</v>
      </c>
      <c r="F163" s="125"/>
      <c r="G163" s="126" t="e">
        <f t="shared" si="2"/>
        <v>#REF!</v>
      </c>
      <c r="H163" s="127" t="e">
        <f>IF(E163="","",IF(#REF!=E163,"",(E163-#REF!)/#REF!))</f>
        <v>#REF!</v>
      </c>
      <c r="I163" s="120"/>
    </row>
    <row r="164" spans="1:9" ht="23.1" customHeight="1">
      <c r="A164" s="128"/>
      <c r="B164" s="120" t="s">
        <v>384</v>
      </c>
      <c r="C164" s="130" t="s">
        <v>1105</v>
      </c>
      <c r="D164" s="122" t="s">
        <v>208</v>
      </c>
      <c r="E164" s="124">
        <v>226000</v>
      </c>
      <c r="F164" s="125"/>
      <c r="G164" s="126" t="e">
        <f t="shared" si="2"/>
        <v>#REF!</v>
      </c>
      <c r="H164" s="127" t="e">
        <f>IF(E164="","",IF(#REF!=E164,"",(E164-#REF!)/#REF!))</f>
        <v>#REF!</v>
      </c>
      <c r="I164" s="120"/>
    </row>
    <row r="165" spans="1:9" ht="23.1" customHeight="1">
      <c r="A165" s="128"/>
      <c r="B165" s="120" t="s">
        <v>386</v>
      </c>
      <c r="C165" s="130" t="s">
        <v>1106</v>
      </c>
      <c r="D165" s="122" t="s">
        <v>68</v>
      </c>
      <c r="E165" s="124">
        <v>113300</v>
      </c>
      <c r="F165" s="125"/>
      <c r="G165" s="126" t="e">
        <f t="shared" si="2"/>
        <v>#REF!</v>
      </c>
      <c r="H165" s="127" t="e">
        <f>IF(E165="","",IF(#REF!=E165,"",(E165-#REF!)/#REF!))</f>
        <v>#REF!</v>
      </c>
      <c r="I165" s="120"/>
    </row>
    <row r="166" spans="1:9" ht="23.1" customHeight="1">
      <c r="A166" s="131"/>
      <c r="B166" s="120" t="s">
        <v>388</v>
      </c>
      <c r="C166" s="130" t="s">
        <v>1107</v>
      </c>
      <c r="D166" s="122" t="s">
        <v>208</v>
      </c>
      <c r="E166" s="124">
        <v>300000</v>
      </c>
      <c r="F166" s="125"/>
      <c r="G166" s="126" t="e">
        <f t="shared" si="2"/>
        <v>#REF!</v>
      </c>
      <c r="H166" s="127" t="e">
        <f>IF(E166="","",IF(#REF!=E166,"",(E166-#REF!)/#REF!))</f>
        <v>#REF!</v>
      </c>
      <c r="I166" s="120"/>
    </row>
    <row r="167" spans="1:9" ht="23.1" customHeight="1">
      <c r="A167" s="118" t="s">
        <v>1108</v>
      </c>
      <c r="B167" s="120" t="s">
        <v>412</v>
      </c>
      <c r="C167" s="130" t="s">
        <v>1109</v>
      </c>
      <c r="D167" s="122" t="s">
        <v>1070</v>
      </c>
      <c r="E167" s="124">
        <v>570</v>
      </c>
      <c r="F167" s="125"/>
      <c r="G167" s="126" t="e">
        <f t="shared" si="2"/>
        <v>#REF!</v>
      </c>
      <c r="H167" s="127" t="e">
        <f>IF(E167="","",IF(#REF!=E167,"",(E167-#REF!)/#REF!))</f>
        <v>#REF!</v>
      </c>
      <c r="I167" s="120"/>
    </row>
    <row r="168" spans="1:9" ht="23.1" customHeight="1">
      <c r="A168" s="128"/>
      <c r="B168" s="120" t="s">
        <v>414</v>
      </c>
      <c r="C168" s="130" t="s">
        <v>1110</v>
      </c>
      <c r="D168" s="122" t="s">
        <v>1070</v>
      </c>
      <c r="E168" s="124">
        <v>570</v>
      </c>
      <c r="F168" s="125"/>
      <c r="G168" s="126" t="e">
        <f t="shared" si="2"/>
        <v>#REF!</v>
      </c>
      <c r="H168" s="127" t="e">
        <f>IF(E168="","",IF(#REF!=E168,"",(E168-#REF!)/#REF!))</f>
        <v>#REF!</v>
      </c>
      <c r="I168" s="120"/>
    </row>
    <row r="169" spans="1:9" ht="23.1" customHeight="1">
      <c r="A169" s="128"/>
      <c r="B169" s="120" t="s">
        <v>416</v>
      </c>
      <c r="C169" s="130" t="s">
        <v>1268</v>
      </c>
      <c r="D169" s="122" t="s">
        <v>1112</v>
      </c>
      <c r="E169" s="124">
        <v>13300</v>
      </c>
      <c r="F169" s="125"/>
      <c r="G169" s="126" t="e">
        <f t="shared" si="2"/>
        <v>#REF!</v>
      </c>
      <c r="H169" s="127" t="e">
        <f>IF(E169="","",IF(#REF!=E169,"",(E169-#REF!)/#REF!))</f>
        <v>#REF!</v>
      </c>
      <c r="I169" s="120"/>
    </row>
    <row r="170" spans="1:9" ht="23.1" customHeight="1">
      <c r="A170" s="131"/>
      <c r="B170" s="120" t="s">
        <v>419</v>
      </c>
      <c r="C170" s="130" t="s">
        <v>1269</v>
      </c>
      <c r="D170" s="122" t="s">
        <v>16</v>
      </c>
      <c r="E170" s="124">
        <v>27300</v>
      </c>
      <c r="F170" s="125"/>
      <c r="G170" s="126" t="e">
        <f t="shared" si="2"/>
        <v>#REF!</v>
      </c>
      <c r="H170" s="127" t="e">
        <f>IF(E170="","",IF(#REF!=E170,"",(E170-#REF!)/#REF!))</f>
        <v>#REF!</v>
      </c>
      <c r="I170" s="120"/>
    </row>
    <row r="171" spans="1:9" ht="23.1" customHeight="1">
      <c r="A171" s="118" t="s">
        <v>1114</v>
      </c>
      <c r="B171" s="120" t="s">
        <v>391</v>
      </c>
      <c r="C171" s="130" t="s">
        <v>1115</v>
      </c>
      <c r="D171" s="122" t="s">
        <v>819</v>
      </c>
      <c r="E171" s="124">
        <v>23000</v>
      </c>
      <c r="F171" s="137"/>
      <c r="G171" s="126" t="e">
        <f t="shared" si="2"/>
        <v>#REF!</v>
      </c>
      <c r="H171" s="127" t="e">
        <f>IF(E171="","",IF(#REF!=E171,"",(E171-#REF!)/#REF!))</f>
        <v>#REF!</v>
      </c>
      <c r="I171" s="120"/>
    </row>
    <row r="172" spans="1:9" ht="23.1" customHeight="1">
      <c r="A172" s="128"/>
      <c r="B172" s="120" t="s">
        <v>393</v>
      </c>
      <c r="C172" s="130" t="s">
        <v>1116</v>
      </c>
      <c r="D172" s="122" t="s">
        <v>819</v>
      </c>
      <c r="E172" s="124">
        <v>38000</v>
      </c>
      <c r="F172" s="137"/>
      <c r="G172" s="126" t="e">
        <f t="shared" si="2"/>
        <v>#REF!</v>
      </c>
      <c r="H172" s="127" t="e">
        <f>IF(E172="","",IF(#REF!=E172,"",(E172-#REF!)/#REF!))</f>
        <v>#REF!</v>
      </c>
      <c r="I172" s="120"/>
    </row>
    <row r="173" spans="1:9" ht="23.1" customHeight="1">
      <c r="A173" s="128"/>
      <c r="B173" s="120" t="s">
        <v>395</v>
      </c>
      <c r="C173" s="130" t="s">
        <v>1117</v>
      </c>
      <c r="D173" s="122" t="s">
        <v>819</v>
      </c>
      <c r="E173" s="124">
        <v>185600</v>
      </c>
      <c r="F173" s="137"/>
      <c r="G173" s="126" t="e">
        <f t="shared" si="2"/>
        <v>#REF!</v>
      </c>
      <c r="H173" s="127" t="e">
        <f>IF(E173="","",IF(#REF!=E173,"",(E173-#REF!)/#REF!))</f>
        <v>#REF!</v>
      </c>
      <c r="I173" s="120"/>
    </row>
    <row r="174" spans="1:9" ht="23.1" customHeight="1">
      <c r="A174" s="128"/>
      <c r="B174" s="120" t="s">
        <v>397</v>
      </c>
      <c r="C174" s="130" t="s">
        <v>1118</v>
      </c>
      <c r="D174" s="122" t="s">
        <v>819</v>
      </c>
      <c r="E174" s="124">
        <v>27700</v>
      </c>
      <c r="F174" s="137"/>
      <c r="G174" s="126" t="e">
        <f t="shared" si="2"/>
        <v>#REF!</v>
      </c>
      <c r="H174" s="127" t="e">
        <f>IF(E174="","",IF(#REF!=E174,"",(E174-#REF!)/#REF!))</f>
        <v>#REF!</v>
      </c>
      <c r="I174" s="120"/>
    </row>
    <row r="175" spans="1:9" ht="23.1" customHeight="1">
      <c r="A175" s="128"/>
      <c r="B175" s="120" t="s">
        <v>399</v>
      </c>
      <c r="C175" s="130" t="s">
        <v>1119</v>
      </c>
      <c r="D175" s="122" t="s">
        <v>130</v>
      </c>
      <c r="E175" s="124">
        <v>49000</v>
      </c>
      <c r="F175" s="137"/>
      <c r="G175" s="126" t="e">
        <f t="shared" si="2"/>
        <v>#REF!</v>
      </c>
      <c r="H175" s="127" t="e">
        <f>IF(E175="","",IF(#REF!=E175,"",(E175-#REF!)/#REF!))</f>
        <v>#REF!</v>
      </c>
      <c r="I175" s="120"/>
    </row>
    <row r="176" spans="1:9" ht="23.1" customHeight="1">
      <c r="A176" s="128"/>
      <c r="B176" s="120" t="s">
        <v>1120</v>
      </c>
      <c r="C176" s="130" t="s">
        <v>1121</v>
      </c>
      <c r="D176" s="122" t="s">
        <v>130</v>
      </c>
      <c r="E176" s="124">
        <v>37400</v>
      </c>
      <c r="F176" s="137"/>
      <c r="G176" s="126" t="e">
        <f t="shared" si="2"/>
        <v>#REF!</v>
      </c>
      <c r="H176" s="127" t="e">
        <f>IF(E176="","",IF(#REF!=E176,"",(E176-#REF!)/#REF!))</f>
        <v>#REF!</v>
      </c>
      <c r="I176" s="120"/>
    </row>
    <row r="177" spans="1:9" ht="23.1" customHeight="1">
      <c r="A177" s="128"/>
      <c r="B177" s="120" t="s">
        <v>404</v>
      </c>
      <c r="C177" s="130" t="s">
        <v>1122</v>
      </c>
      <c r="D177" s="122" t="s">
        <v>130</v>
      </c>
      <c r="E177" s="124">
        <v>26700</v>
      </c>
      <c r="F177" s="137"/>
      <c r="G177" s="126" t="e">
        <f t="shared" si="2"/>
        <v>#REF!</v>
      </c>
      <c r="H177" s="127" t="e">
        <f>IF(E177="","",IF(#REF!=E177,"",(E177-#REF!)/#REF!))</f>
        <v>#REF!</v>
      </c>
      <c r="I177" s="120"/>
    </row>
    <row r="178" spans="1:9" ht="23.1" customHeight="1">
      <c r="A178" s="128"/>
      <c r="B178" s="120" t="s">
        <v>406</v>
      </c>
      <c r="C178" s="130" t="s">
        <v>1123</v>
      </c>
      <c r="D178" s="122" t="s">
        <v>819</v>
      </c>
      <c r="E178" s="124">
        <v>30000</v>
      </c>
      <c r="F178" s="137"/>
      <c r="G178" s="126" t="e">
        <f t="shared" si="2"/>
        <v>#REF!</v>
      </c>
      <c r="H178" s="127" t="e">
        <f>IF(E178="","",IF(#REF!=E178,"",(E178-#REF!)/#REF!))</f>
        <v>#REF!</v>
      </c>
      <c r="I178" s="120"/>
    </row>
    <row r="179" spans="1:9" ht="23.1" customHeight="1">
      <c r="A179" s="128"/>
      <c r="B179" s="120" t="s">
        <v>408</v>
      </c>
      <c r="C179" s="130" t="s">
        <v>1124</v>
      </c>
      <c r="D179" s="122" t="s">
        <v>819</v>
      </c>
      <c r="E179" s="124">
        <v>44800</v>
      </c>
      <c r="F179" s="137"/>
      <c r="G179" s="126" t="e">
        <f t="shared" si="2"/>
        <v>#REF!</v>
      </c>
      <c r="H179" s="127" t="e">
        <f>IF(E179="","",IF(#REF!=E179,"",(E179-#REF!)/#REF!))</f>
        <v>#REF!</v>
      </c>
      <c r="I179" s="120"/>
    </row>
    <row r="180" spans="1:9" ht="23.1" customHeight="1">
      <c r="A180" s="131"/>
      <c r="B180" s="120" t="s">
        <v>1125</v>
      </c>
      <c r="C180" s="130" t="s">
        <v>1126</v>
      </c>
      <c r="D180" s="122" t="s">
        <v>819</v>
      </c>
      <c r="E180" s="124">
        <v>585100</v>
      </c>
      <c r="F180" s="137"/>
      <c r="G180" s="126" t="e">
        <f t="shared" si="2"/>
        <v>#REF!</v>
      </c>
      <c r="H180" s="127" t="e">
        <f>IF(E180="","",IF(#REF!=E180,"",(E180-#REF!)/#REF!))</f>
        <v>#REF!</v>
      </c>
      <c r="I180" s="120"/>
    </row>
    <row r="181" spans="1:9" ht="23.1" customHeight="1">
      <c r="A181" s="118" t="s">
        <v>1127</v>
      </c>
      <c r="B181" s="120" t="s">
        <v>1128</v>
      </c>
      <c r="C181" s="130" t="s">
        <v>1129</v>
      </c>
      <c r="D181" s="122" t="s">
        <v>16</v>
      </c>
      <c r="E181" s="124">
        <v>18100</v>
      </c>
      <c r="F181" s="125"/>
      <c r="G181" s="126" t="e">
        <f t="shared" si="2"/>
        <v>#REF!</v>
      </c>
      <c r="H181" s="127" t="e">
        <f>IF(E181="","",IF(#REF!=E181,"",(E181-#REF!)/#REF!))</f>
        <v>#REF!</v>
      </c>
      <c r="I181" s="120"/>
    </row>
    <row r="182" spans="1:9" ht="23.1" customHeight="1">
      <c r="A182" s="128"/>
      <c r="B182" s="120" t="s">
        <v>1128</v>
      </c>
      <c r="C182" s="130" t="s">
        <v>1130</v>
      </c>
      <c r="D182" s="122" t="s">
        <v>16</v>
      </c>
      <c r="E182" s="124">
        <v>9400</v>
      </c>
      <c r="F182" s="125"/>
      <c r="G182" s="126" t="e">
        <f t="shared" si="2"/>
        <v>#REF!</v>
      </c>
      <c r="H182" s="127" t="e">
        <f>IF(E182="","",IF(#REF!=E182,"",(E182-#REF!)/#REF!))</f>
        <v>#REF!</v>
      </c>
      <c r="I182" s="120"/>
    </row>
    <row r="183" spans="1:9" ht="23.1" customHeight="1">
      <c r="A183" s="128"/>
      <c r="B183" s="120" t="s">
        <v>1131</v>
      </c>
      <c r="C183" s="130" t="s">
        <v>1132</v>
      </c>
      <c r="D183" s="122" t="s">
        <v>16</v>
      </c>
      <c r="E183" s="124">
        <v>5160</v>
      </c>
      <c r="F183" s="125"/>
      <c r="G183" s="126" t="e">
        <f t="shared" si="2"/>
        <v>#REF!</v>
      </c>
      <c r="H183" s="127" t="e">
        <f>IF(E183="","",IF(#REF!=E183,"",(E183-#REF!)/#REF!))</f>
        <v>#REF!</v>
      </c>
      <c r="I183" s="120"/>
    </row>
    <row r="184" spans="1:9" ht="23.1" customHeight="1">
      <c r="A184" s="128"/>
      <c r="B184" s="120" t="s">
        <v>1131</v>
      </c>
      <c r="C184" s="130" t="s">
        <v>1133</v>
      </c>
      <c r="D184" s="122" t="s">
        <v>16</v>
      </c>
      <c r="E184" s="124">
        <v>4370</v>
      </c>
      <c r="F184" s="125"/>
      <c r="G184" s="126" t="e">
        <f t="shared" si="2"/>
        <v>#REF!</v>
      </c>
      <c r="H184" s="127" t="e">
        <f>IF(E184="","",IF(#REF!=E184,"",(E184-#REF!)/#REF!))</f>
        <v>#REF!</v>
      </c>
      <c r="I184" s="120"/>
    </row>
    <row r="185" spans="1:9" ht="23.1" customHeight="1">
      <c r="A185" s="128"/>
      <c r="B185" s="121" t="s">
        <v>1270</v>
      </c>
      <c r="C185" s="130" t="s">
        <v>1271</v>
      </c>
      <c r="D185" s="138" t="s">
        <v>16</v>
      </c>
      <c r="E185" s="124">
        <v>5550</v>
      </c>
      <c r="F185" s="125"/>
      <c r="G185" s="126"/>
      <c r="H185" s="140"/>
      <c r="I185" s="122"/>
    </row>
    <row r="186" spans="1:9" ht="23.1" customHeight="1">
      <c r="A186" s="128"/>
      <c r="B186" s="120" t="s">
        <v>1139</v>
      </c>
      <c r="C186" s="130" t="s">
        <v>1140</v>
      </c>
      <c r="D186" s="122" t="s">
        <v>16</v>
      </c>
      <c r="E186" s="124">
        <v>6890</v>
      </c>
      <c r="F186" s="125"/>
      <c r="G186" s="126" t="e">
        <f t="shared" si="2"/>
        <v>#REF!</v>
      </c>
      <c r="H186" s="127" t="e">
        <f>IF(E186="","",IF(#REF!=E186,"",(E186-#REF!)/#REF!))</f>
        <v>#REF!</v>
      </c>
      <c r="I186" s="120"/>
    </row>
    <row r="187" spans="1:9" ht="23.1" customHeight="1">
      <c r="A187" s="118" t="s">
        <v>1141</v>
      </c>
      <c r="B187" s="120" t="s">
        <v>439</v>
      </c>
      <c r="C187" s="130" t="s">
        <v>1142</v>
      </c>
      <c r="D187" s="122" t="s">
        <v>1143</v>
      </c>
      <c r="E187" s="124">
        <v>27490</v>
      </c>
      <c r="F187" s="125"/>
      <c r="G187" s="126" t="e">
        <f t="shared" si="2"/>
        <v>#REF!</v>
      </c>
      <c r="H187" s="127" t="e">
        <f>IF(E187="","",IF(#REF!=E187,"",(E187-#REF!)/#REF!))</f>
        <v>#REF!</v>
      </c>
      <c r="I187" s="120"/>
    </row>
    <row r="188" spans="1:9" ht="23.1" customHeight="1">
      <c r="A188" s="128"/>
      <c r="B188" s="120" t="s">
        <v>442</v>
      </c>
      <c r="C188" s="130" t="s">
        <v>1144</v>
      </c>
      <c r="D188" s="122" t="s">
        <v>1143</v>
      </c>
      <c r="E188" s="124">
        <v>46220</v>
      </c>
      <c r="F188" s="125"/>
      <c r="G188" s="126" t="e">
        <f t="shared" si="2"/>
        <v>#REF!</v>
      </c>
      <c r="H188" s="127" t="e">
        <f>IF(E188="","",IF(#REF!=E188,"",(E188-#REF!)/#REF!))</f>
        <v>#REF!</v>
      </c>
      <c r="I188" s="120"/>
    </row>
    <row r="189" spans="1:9" ht="23.1" customHeight="1">
      <c r="A189" s="128"/>
      <c r="B189" s="120" t="s">
        <v>444</v>
      </c>
      <c r="C189" s="130" t="s">
        <v>1144</v>
      </c>
      <c r="D189" s="122" t="s">
        <v>1143</v>
      </c>
      <c r="E189" s="124">
        <v>60220</v>
      </c>
      <c r="F189" s="125"/>
      <c r="G189" s="126" t="e">
        <f t="shared" si="2"/>
        <v>#REF!</v>
      </c>
      <c r="H189" s="127" t="e">
        <f>IF(E189="","",IF(#REF!=E189,"",(E189-#REF!)/#REF!))</f>
        <v>#REF!</v>
      </c>
      <c r="I189" s="120"/>
    </row>
    <row r="190" spans="1:9" ht="23.1" customHeight="1">
      <c r="A190" s="128"/>
      <c r="B190" s="120" t="s">
        <v>446</v>
      </c>
      <c r="C190" s="130" t="s">
        <v>1145</v>
      </c>
      <c r="D190" s="122" t="s">
        <v>1143</v>
      </c>
      <c r="E190" s="124">
        <v>82220</v>
      </c>
      <c r="F190" s="125"/>
      <c r="G190" s="126" t="e">
        <f t="shared" si="2"/>
        <v>#REF!</v>
      </c>
      <c r="H190" s="127" t="e">
        <f>IF(E190="","",IF(#REF!=E190,"",(E190-#REF!)/#REF!))</f>
        <v>#REF!</v>
      </c>
      <c r="I190" s="120"/>
    </row>
    <row r="191" spans="1:9" ht="23.1" customHeight="1">
      <c r="A191" s="128"/>
      <c r="B191" s="120" t="s">
        <v>452</v>
      </c>
      <c r="C191" s="130" t="s">
        <v>1146</v>
      </c>
      <c r="D191" s="122" t="s">
        <v>1143</v>
      </c>
      <c r="E191" s="124">
        <v>131840</v>
      </c>
      <c r="F191" s="125"/>
      <c r="G191" s="126" t="e">
        <f t="shared" si="2"/>
        <v>#REF!</v>
      </c>
      <c r="H191" s="127" t="e">
        <f>IF(E191="","",IF(#REF!=E191,"",(E191-#REF!)/#REF!))</f>
        <v>#REF!</v>
      </c>
      <c r="I191" s="120"/>
    </row>
    <row r="192" spans="1:9" ht="23.1" customHeight="1">
      <c r="A192" s="128"/>
      <c r="B192" s="120" t="s">
        <v>454</v>
      </c>
      <c r="C192" s="130" t="s">
        <v>1147</v>
      </c>
      <c r="D192" s="122" t="s">
        <v>95</v>
      </c>
      <c r="E192" s="124">
        <v>2346000</v>
      </c>
      <c r="F192" s="125"/>
      <c r="G192" s="126" t="e">
        <f t="shared" si="2"/>
        <v>#REF!</v>
      </c>
      <c r="H192" s="127" t="e">
        <f>IF(E192="","",IF(#REF!=E192,"",(E192-#REF!)/#REF!))</f>
        <v>#REF!</v>
      </c>
      <c r="I192" s="120"/>
    </row>
    <row r="193" spans="1:9" ht="23.1" customHeight="1">
      <c r="A193" s="128"/>
      <c r="B193" s="120" t="s">
        <v>1272</v>
      </c>
      <c r="C193" s="130" t="s">
        <v>1273</v>
      </c>
      <c r="D193" s="122" t="s">
        <v>95</v>
      </c>
      <c r="E193" s="124">
        <v>555000</v>
      </c>
      <c r="F193" s="125"/>
      <c r="G193" s="126"/>
      <c r="H193" s="127"/>
      <c r="I193" s="120"/>
    </row>
    <row r="194" spans="1:9" ht="23.1" customHeight="1">
      <c r="A194" s="128"/>
      <c r="B194" s="120" t="s">
        <v>458</v>
      </c>
      <c r="C194" s="130" t="s">
        <v>1150</v>
      </c>
      <c r="D194" s="122" t="s">
        <v>16</v>
      </c>
      <c r="E194" s="124">
        <v>6500</v>
      </c>
      <c r="F194" s="125"/>
      <c r="G194" s="126" t="e">
        <f t="shared" si="2"/>
        <v>#REF!</v>
      </c>
      <c r="H194" s="127" t="e">
        <f>IF(E194="","",IF(#REF!=E194,"",(E194-#REF!)/#REF!))</f>
        <v>#REF!</v>
      </c>
      <c r="I194" s="120"/>
    </row>
    <row r="195" spans="1:9" ht="23.1" customHeight="1">
      <c r="A195" s="128"/>
      <c r="B195" s="120" t="s">
        <v>460</v>
      </c>
      <c r="C195" s="130" t="s">
        <v>1151</v>
      </c>
      <c r="D195" s="122" t="s">
        <v>1152</v>
      </c>
      <c r="E195" s="124">
        <v>1684620</v>
      </c>
      <c r="F195" s="125"/>
      <c r="G195" s="126" t="e">
        <f t="shared" ref="G195:G258" si="3">IF(H195="","-",IF(H195&gt;0,"▲","▽"))</f>
        <v>#REF!</v>
      </c>
      <c r="H195" s="127" t="e">
        <f>IF(E195="","",IF(#REF!=E195,"",(E195-#REF!)/#REF!))</f>
        <v>#REF!</v>
      </c>
      <c r="I195" s="120"/>
    </row>
    <row r="196" spans="1:9" ht="23.1" customHeight="1">
      <c r="A196" s="128"/>
      <c r="B196" s="120" t="s">
        <v>448</v>
      </c>
      <c r="C196" s="130" t="s">
        <v>1153</v>
      </c>
      <c r="D196" s="122" t="s">
        <v>1143</v>
      </c>
      <c r="E196" s="124">
        <v>2640000</v>
      </c>
      <c r="F196" s="125"/>
      <c r="G196" s="126" t="e">
        <f t="shared" si="3"/>
        <v>#REF!</v>
      </c>
      <c r="H196" s="127" t="e">
        <f>IF(E196="","",IF(#REF!=E196,"",(E196-#REF!)/#REF!))</f>
        <v>#REF!</v>
      </c>
      <c r="I196" s="120"/>
    </row>
    <row r="197" spans="1:9" ht="23.1" customHeight="1">
      <c r="A197" s="131"/>
      <c r="B197" s="120" t="s">
        <v>450</v>
      </c>
      <c r="C197" s="130" t="s">
        <v>1154</v>
      </c>
      <c r="D197" s="122" t="s">
        <v>95</v>
      </c>
      <c r="E197" s="124">
        <v>1365000</v>
      </c>
      <c r="F197" s="125"/>
      <c r="G197" s="126" t="e">
        <f t="shared" si="3"/>
        <v>#REF!</v>
      </c>
      <c r="H197" s="127" t="e">
        <f>IF(E197="","",IF(#REF!=E197,"",(E197-#REF!)/#REF!))</f>
        <v>#REF!</v>
      </c>
      <c r="I197" s="120"/>
    </row>
    <row r="198" spans="1:9" ht="23.1" customHeight="1">
      <c r="A198" s="118" t="s">
        <v>1155</v>
      </c>
      <c r="B198" s="120" t="s">
        <v>463</v>
      </c>
      <c r="C198" s="130" t="s">
        <v>1156</v>
      </c>
      <c r="D198" s="122" t="s">
        <v>65</v>
      </c>
      <c r="E198" s="124">
        <v>28500</v>
      </c>
      <c r="F198" s="125"/>
      <c r="G198" s="126" t="e">
        <f t="shared" si="3"/>
        <v>#REF!</v>
      </c>
      <c r="H198" s="127" t="e">
        <f>IF(E198="","",IF(#REF!=E198,"",(E198-#REF!)/#REF!))</f>
        <v>#REF!</v>
      </c>
      <c r="I198" s="120"/>
    </row>
    <row r="199" spans="1:9" ht="23.1" customHeight="1">
      <c r="A199" s="128"/>
      <c r="B199" s="120" t="s">
        <v>465</v>
      </c>
      <c r="C199" s="130" t="s">
        <v>1157</v>
      </c>
      <c r="D199" s="122" t="s">
        <v>963</v>
      </c>
      <c r="E199" s="124">
        <v>560000</v>
      </c>
      <c r="F199" s="125"/>
      <c r="G199" s="126" t="e">
        <f t="shared" si="3"/>
        <v>#REF!</v>
      </c>
      <c r="H199" s="127" t="e">
        <f>IF(E199="","",IF(#REF!=E199,"",(E199-#REF!)/#REF!))</f>
        <v>#REF!</v>
      </c>
      <c r="I199" s="120"/>
    </row>
    <row r="200" spans="1:9" ht="23.1" customHeight="1">
      <c r="A200" s="128"/>
      <c r="B200" s="120" t="s">
        <v>471</v>
      </c>
      <c r="C200" s="130" t="s">
        <v>1158</v>
      </c>
      <c r="D200" s="122" t="s">
        <v>963</v>
      </c>
      <c r="E200" s="124">
        <v>260000</v>
      </c>
      <c r="F200" s="125"/>
      <c r="G200" s="126" t="e">
        <f t="shared" si="3"/>
        <v>#REF!</v>
      </c>
      <c r="H200" s="127" t="e">
        <f>IF(E200="","",IF(#REF!=E200,"",(E200-#REF!)/#REF!))</f>
        <v>#REF!</v>
      </c>
      <c r="I200" s="120"/>
    </row>
    <row r="201" spans="1:9" ht="23.1" customHeight="1">
      <c r="A201" s="128"/>
      <c r="B201" s="120" t="s">
        <v>1159</v>
      </c>
      <c r="C201" s="130" t="s">
        <v>1160</v>
      </c>
      <c r="D201" s="122" t="s">
        <v>68</v>
      </c>
      <c r="E201" s="124">
        <v>446000</v>
      </c>
      <c r="F201" s="125"/>
      <c r="G201" s="126" t="e">
        <f t="shared" si="3"/>
        <v>#REF!</v>
      </c>
      <c r="H201" s="127" t="e">
        <f>IF(E201="","",IF(#REF!=E201,"",(E201-#REF!)/#REF!))</f>
        <v>#REF!</v>
      </c>
      <c r="I201" s="120"/>
    </row>
    <row r="202" spans="1:9" ht="23.1" customHeight="1">
      <c r="A202" s="128"/>
      <c r="B202" s="120" t="s">
        <v>1161</v>
      </c>
      <c r="C202" s="130" t="s">
        <v>1162</v>
      </c>
      <c r="D202" s="122" t="s">
        <v>68</v>
      </c>
      <c r="E202" s="124">
        <v>1371000</v>
      </c>
      <c r="F202" s="125"/>
      <c r="G202" s="126" t="e">
        <f t="shared" si="3"/>
        <v>#REF!</v>
      </c>
      <c r="H202" s="127" t="e">
        <f>IF(E202="","",IF(#REF!=E202,"",(E202-#REF!)/#REF!))</f>
        <v>#REF!</v>
      </c>
      <c r="I202" s="120"/>
    </row>
    <row r="203" spans="1:9" ht="23.1" customHeight="1">
      <c r="A203" s="128"/>
      <c r="B203" s="120" t="s">
        <v>481</v>
      </c>
      <c r="C203" s="130" t="s">
        <v>1163</v>
      </c>
      <c r="D203" s="122" t="s">
        <v>1164</v>
      </c>
      <c r="E203" s="124">
        <v>2400</v>
      </c>
      <c r="F203" s="125"/>
      <c r="G203" s="126" t="e">
        <f t="shared" si="3"/>
        <v>#REF!</v>
      </c>
      <c r="H203" s="127" t="e">
        <f>IF(E203="","",IF(#REF!=E203,"",(E203-#REF!)/#REF!))</f>
        <v>#REF!</v>
      </c>
      <c r="I203" s="120"/>
    </row>
    <row r="204" spans="1:9" ht="23.1" customHeight="1">
      <c r="A204" s="128"/>
      <c r="B204" s="120" t="s">
        <v>486</v>
      </c>
      <c r="C204" s="130" t="s">
        <v>1165</v>
      </c>
      <c r="D204" s="122" t="s">
        <v>1164</v>
      </c>
      <c r="E204" s="124">
        <v>2400</v>
      </c>
      <c r="F204" s="125"/>
      <c r="G204" s="126" t="e">
        <f t="shared" si="3"/>
        <v>#REF!</v>
      </c>
      <c r="H204" s="127" t="e">
        <f>IF(E204="","",IF(#REF!=E204,"",(E204-#REF!)/#REF!))</f>
        <v>#REF!</v>
      </c>
      <c r="I204" s="120"/>
    </row>
    <row r="205" spans="1:9" ht="23.1" customHeight="1">
      <c r="A205" s="128"/>
      <c r="B205" s="120" t="s">
        <v>469</v>
      </c>
      <c r="C205" s="130" t="s">
        <v>1166</v>
      </c>
      <c r="D205" s="122" t="s">
        <v>68</v>
      </c>
      <c r="E205" s="124">
        <v>15000</v>
      </c>
      <c r="F205" s="125"/>
      <c r="G205" s="126" t="e">
        <f t="shared" si="3"/>
        <v>#REF!</v>
      </c>
      <c r="H205" s="127" t="e">
        <f>IF(E205="","",IF(#REF!=E205,"",(E205-#REF!)/#REF!))</f>
        <v>#REF!</v>
      </c>
      <c r="I205" s="120"/>
    </row>
    <row r="206" spans="1:9" ht="23.1" customHeight="1">
      <c r="A206" s="128"/>
      <c r="B206" s="120" t="s">
        <v>473</v>
      </c>
      <c r="C206" s="130" t="s">
        <v>1167</v>
      </c>
      <c r="D206" s="122" t="s">
        <v>963</v>
      </c>
      <c r="E206" s="124">
        <v>990000</v>
      </c>
      <c r="F206" s="125"/>
      <c r="G206" s="126" t="e">
        <f t="shared" si="3"/>
        <v>#REF!</v>
      </c>
      <c r="H206" s="127" t="e">
        <f>IF(E206="","",IF(#REF!=E206,"",(E206-#REF!)/#REF!))</f>
        <v>#REF!</v>
      </c>
      <c r="I206" s="120"/>
    </row>
    <row r="207" spans="1:9" ht="23.1" customHeight="1">
      <c r="A207" s="128"/>
      <c r="B207" s="120" t="s">
        <v>479</v>
      </c>
      <c r="C207" s="130" t="s">
        <v>1168</v>
      </c>
      <c r="D207" s="122" t="s">
        <v>963</v>
      </c>
      <c r="E207" s="124">
        <v>65400</v>
      </c>
      <c r="F207" s="125"/>
      <c r="G207" s="126" t="e">
        <f t="shared" si="3"/>
        <v>#REF!</v>
      </c>
      <c r="H207" s="127" t="e">
        <f>IF(E207="","",IF(#REF!=E207,"",(E207-#REF!)/#REF!))</f>
        <v>#REF!</v>
      </c>
      <c r="I207" s="120"/>
    </row>
    <row r="208" spans="1:9" ht="23.1" customHeight="1">
      <c r="A208" s="128"/>
      <c r="B208" s="120" t="s">
        <v>1169</v>
      </c>
      <c r="C208" s="130" t="s">
        <v>1170</v>
      </c>
      <c r="D208" s="122" t="s">
        <v>963</v>
      </c>
      <c r="E208" s="124">
        <v>133000</v>
      </c>
      <c r="F208" s="125"/>
      <c r="G208" s="126" t="e">
        <f t="shared" si="3"/>
        <v>#REF!</v>
      </c>
      <c r="H208" s="127" t="e">
        <f>IF(E208="","",IF(#REF!=E208,"",(E208-#REF!)/#REF!))</f>
        <v>#REF!</v>
      </c>
      <c r="I208" s="120"/>
    </row>
    <row r="209" spans="1:9" ht="23.1" customHeight="1">
      <c r="A209" s="131"/>
      <c r="B209" s="120" t="s">
        <v>484</v>
      </c>
      <c r="C209" s="130" t="s">
        <v>1171</v>
      </c>
      <c r="D209" s="122" t="s">
        <v>1164</v>
      </c>
      <c r="E209" s="124">
        <v>2400</v>
      </c>
      <c r="F209" s="125"/>
      <c r="G209" s="126" t="e">
        <f t="shared" si="3"/>
        <v>#REF!</v>
      </c>
      <c r="H209" s="127" t="e">
        <f>IF(E209="","",IF(#REF!=E209,"",(E209-#REF!)/#REF!))</f>
        <v>#REF!</v>
      </c>
      <c r="I209" s="120"/>
    </row>
    <row r="210" spans="1:9" ht="23.1" customHeight="1">
      <c r="A210" s="118" t="s">
        <v>1172</v>
      </c>
      <c r="B210" s="120" t="s">
        <v>519</v>
      </c>
      <c r="C210" s="130" t="s">
        <v>1173</v>
      </c>
      <c r="D210" s="122" t="s">
        <v>65</v>
      </c>
      <c r="E210" s="141">
        <v>41400</v>
      </c>
      <c r="F210" s="125"/>
      <c r="G210" s="126" t="e">
        <f t="shared" si="3"/>
        <v>#REF!</v>
      </c>
      <c r="H210" s="127" t="e">
        <f>IF(E210="","",IF(#REF!=E210,"",(E210-#REF!)/#REF!))</f>
        <v>#REF!</v>
      </c>
      <c r="I210" s="120"/>
    </row>
    <row r="211" spans="1:9" ht="23.1" customHeight="1">
      <c r="A211" s="128"/>
      <c r="B211" s="120" t="s">
        <v>523</v>
      </c>
      <c r="C211" s="130" t="s">
        <v>1174</v>
      </c>
      <c r="D211" s="122" t="s">
        <v>65</v>
      </c>
      <c r="E211" s="141">
        <v>36200</v>
      </c>
      <c r="F211" s="125"/>
      <c r="G211" s="126" t="e">
        <f t="shared" si="3"/>
        <v>#REF!</v>
      </c>
      <c r="H211" s="127" t="e">
        <f>IF(E211="","",IF(#REF!=E211,"",(E211-#REF!)/#REF!))</f>
        <v>#REF!</v>
      </c>
      <c r="I211" s="120"/>
    </row>
    <row r="212" spans="1:9" ht="23.1" customHeight="1">
      <c r="A212" s="128"/>
      <c r="B212" s="120" t="s">
        <v>525</v>
      </c>
      <c r="C212" s="130" t="s">
        <v>1175</v>
      </c>
      <c r="D212" s="122" t="s">
        <v>65</v>
      </c>
      <c r="E212" s="141">
        <v>23200</v>
      </c>
      <c r="F212" s="125"/>
      <c r="G212" s="126" t="e">
        <f t="shared" si="3"/>
        <v>#REF!</v>
      </c>
      <c r="H212" s="127" t="e">
        <f>IF(E212="","",IF(#REF!=E212,"",(E212-#REF!)/#REF!))</f>
        <v>#REF!</v>
      </c>
      <c r="I212" s="120"/>
    </row>
    <row r="213" spans="1:9" ht="23.1" customHeight="1">
      <c r="A213" s="131"/>
      <c r="B213" s="120" t="s">
        <v>527</v>
      </c>
      <c r="C213" s="130" t="s">
        <v>1176</v>
      </c>
      <c r="D213" s="122" t="s">
        <v>65</v>
      </c>
      <c r="E213" s="141">
        <v>35600</v>
      </c>
      <c r="F213" s="125"/>
      <c r="G213" s="126" t="e">
        <f t="shared" si="3"/>
        <v>#REF!</v>
      </c>
      <c r="H213" s="127" t="e">
        <f>IF(E213="","",IF(#REF!=E213,"",(E213-#REF!)/#REF!))</f>
        <v>#REF!</v>
      </c>
      <c r="I213" s="120"/>
    </row>
    <row r="214" spans="1:9" ht="23.1" customHeight="1">
      <c r="A214" s="118" t="s">
        <v>1177</v>
      </c>
      <c r="B214" s="120" t="s">
        <v>530</v>
      </c>
      <c r="C214" s="130" t="s">
        <v>1178</v>
      </c>
      <c r="D214" s="122" t="s">
        <v>68</v>
      </c>
      <c r="E214" s="141">
        <v>1380</v>
      </c>
      <c r="F214" s="125"/>
      <c r="G214" s="126" t="e">
        <f t="shared" si="3"/>
        <v>#REF!</v>
      </c>
      <c r="H214" s="127" t="e">
        <f>IF(E214="","",IF(#REF!=E214,"",(E214-#REF!)/#REF!))</f>
        <v>#REF!</v>
      </c>
      <c r="I214" s="120"/>
    </row>
    <row r="215" spans="1:9" ht="23.1" customHeight="1">
      <c r="A215" s="128"/>
      <c r="B215" s="120" t="s">
        <v>730</v>
      </c>
      <c r="C215" s="130" t="s">
        <v>1179</v>
      </c>
      <c r="D215" s="122" t="s">
        <v>65</v>
      </c>
      <c r="E215" s="141">
        <v>6850</v>
      </c>
      <c r="F215" s="125"/>
      <c r="G215" s="126" t="e">
        <f t="shared" si="3"/>
        <v>#REF!</v>
      </c>
      <c r="H215" s="127" t="e">
        <f>IF(E215="","",IF(#REF!=E215,"",(E215-#REF!)/#REF!))</f>
        <v>#REF!</v>
      </c>
      <c r="I215" s="120"/>
    </row>
    <row r="216" spans="1:9" ht="23.1" customHeight="1">
      <c r="A216" s="128"/>
      <c r="B216" s="120" t="s">
        <v>1180</v>
      </c>
      <c r="C216" s="130" t="s">
        <v>1181</v>
      </c>
      <c r="D216" s="122" t="s">
        <v>130</v>
      </c>
      <c r="E216" s="141">
        <v>7100</v>
      </c>
      <c r="F216" s="125" t="s">
        <v>1196</v>
      </c>
      <c r="G216" s="126" t="e">
        <f t="shared" si="3"/>
        <v>#REF!</v>
      </c>
      <c r="H216" s="127" t="e">
        <f>IF(E216="","",IF(#REF!=E216,"",(E216-#REF!)/#REF!))</f>
        <v>#REF!</v>
      </c>
      <c r="I216" s="120"/>
    </row>
    <row r="217" spans="1:9" ht="23.1" customHeight="1">
      <c r="A217" s="128"/>
      <c r="B217" s="120" t="s">
        <v>537</v>
      </c>
      <c r="C217" s="130" t="s">
        <v>1182</v>
      </c>
      <c r="D217" s="122" t="s">
        <v>819</v>
      </c>
      <c r="E217" s="141">
        <v>4950</v>
      </c>
      <c r="F217" s="125"/>
      <c r="G217" s="126" t="e">
        <f t="shared" si="3"/>
        <v>#REF!</v>
      </c>
      <c r="H217" s="127" t="e">
        <f>IF(E217="","",IF(#REF!=E217,"",(E217-#REF!)/#REF!))</f>
        <v>#REF!</v>
      </c>
      <c r="I217" s="120"/>
    </row>
    <row r="218" spans="1:9" ht="23.1" customHeight="1">
      <c r="A218" s="128"/>
      <c r="B218" s="120" t="s">
        <v>539</v>
      </c>
      <c r="C218" s="130" t="s">
        <v>1183</v>
      </c>
      <c r="D218" s="122" t="s">
        <v>735</v>
      </c>
      <c r="E218" s="141">
        <v>21550</v>
      </c>
      <c r="F218" s="125"/>
      <c r="G218" s="126" t="e">
        <f t="shared" si="3"/>
        <v>#REF!</v>
      </c>
      <c r="H218" s="127" t="e">
        <f>IF(E218="","",IF(#REF!=E218,"",(E218-#REF!)/#REF!))</f>
        <v>#REF!</v>
      </c>
      <c r="I218" s="120"/>
    </row>
    <row r="219" spans="1:9" ht="23.1" customHeight="1">
      <c r="A219" s="131"/>
      <c r="B219" s="120" t="s">
        <v>542</v>
      </c>
      <c r="C219" s="130" t="s">
        <v>1186</v>
      </c>
      <c r="D219" s="122" t="s">
        <v>68</v>
      </c>
      <c r="E219" s="141">
        <v>2600</v>
      </c>
      <c r="F219" s="125"/>
      <c r="G219" s="126" t="e">
        <f t="shared" si="3"/>
        <v>#REF!</v>
      </c>
      <c r="H219" s="127" t="e">
        <f>IF(E219="","",IF(#REF!=E219,"",(E219-#REF!)/#REF!))</f>
        <v>#REF!</v>
      </c>
      <c r="I219" s="120"/>
    </row>
    <row r="220" spans="1:9" ht="23.1" customHeight="1">
      <c r="A220" s="118" t="s">
        <v>1187</v>
      </c>
      <c r="B220" s="120" t="s">
        <v>545</v>
      </c>
      <c r="C220" s="130" t="s">
        <v>1188</v>
      </c>
      <c r="D220" s="122" t="s">
        <v>547</v>
      </c>
      <c r="E220" s="141">
        <v>480600</v>
      </c>
      <c r="F220" s="125" t="s">
        <v>737</v>
      </c>
      <c r="G220" s="126" t="e">
        <f t="shared" si="3"/>
        <v>#REF!</v>
      </c>
      <c r="H220" s="127" t="e">
        <f>IF(E220="","",IF(#REF!=E220,"",(E220-#REF!)/#REF!))</f>
        <v>#REF!</v>
      </c>
      <c r="I220" s="120"/>
    </row>
    <row r="221" spans="1:9" ht="23.1" customHeight="1">
      <c r="A221" s="131"/>
      <c r="B221" s="120" t="s">
        <v>549</v>
      </c>
      <c r="C221" s="130" t="s">
        <v>1077</v>
      </c>
      <c r="D221" s="122" t="s">
        <v>547</v>
      </c>
      <c r="E221" s="141">
        <v>5520</v>
      </c>
      <c r="F221" s="125" t="s">
        <v>737</v>
      </c>
      <c r="G221" s="126" t="e">
        <f t="shared" si="3"/>
        <v>#REF!</v>
      </c>
      <c r="H221" s="127" t="e">
        <f>IF(E221="","",IF(#REF!=E221,"",(E221-#REF!)/#REF!))</f>
        <v>#REF!</v>
      </c>
      <c r="I221" s="120"/>
    </row>
    <row r="222" spans="1:9" ht="23.1" customHeight="1">
      <c r="A222" s="118" t="s">
        <v>1189</v>
      </c>
      <c r="B222" s="120" t="s">
        <v>551</v>
      </c>
      <c r="C222" s="130" t="s">
        <v>1190</v>
      </c>
      <c r="D222" s="122" t="s">
        <v>68</v>
      </c>
      <c r="E222" s="141">
        <v>6090</v>
      </c>
      <c r="F222" s="125"/>
      <c r="G222" s="126" t="e">
        <f t="shared" si="3"/>
        <v>#REF!</v>
      </c>
      <c r="H222" s="127" t="e">
        <f>IF(E222="","",IF(#REF!=E222,"",(E222-#REF!)/#REF!))</f>
        <v>#REF!</v>
      </c>
      <c r="I222" s="120"/>
    </row>
    <row r="223" spans="1:9" ht="23.1" customHeight="1">
      <c r="A223" s="128"/>
      <c r="B223" s="120" t="s">
        <v>554</v>
      </c>
      <c r="C223" s="130" t="s">
        <v>1191</v>
      </c>
      <c r="D223" s="122" t="s">
        <v>65</v>
      </c>
      <c r="E223" s="141">
        <v>42600</v>
      </c>
      <c r="F223" s="125"/>
      <c r="G223" s="126" t="e">
        <f t="shared" si="3"/>
        <v>#REF!</v>
      </c>
      <c r="H223" s="127" t="e">
        <f>IF(E223="","",IF(#REF!=E223,"",(E223-#REF!)/#REF!))</f>
        <v>#REF!</v>
      </c>
      <c r="I223" s="120"/>
    </row>
    <row r="224" spans="1:9" ht="23.1" customHeight="1">
      <c r="A224" s="128"/>
      <c r="B224" s="120" t="s">
        <v>557</v>
      </c>
      <c r="C224" s="130" t="s">
        <v>1192</v>
      </c>
      <c r="D224" s="122" t="s">
        <v>65</v>
      </c>
      <c r="E224" s="141">
        <v>43920</v>
      </c>
      <c r="F224" s="125"/>
      <c r="G224" s="126" t="e">
        <f t="shared" si="3"/>
        <v>#REF!</v>
      </c>
      <c r="H224" s="127" t="e">
        <f>IF(E224="","",IF(#REF!=E224,"",(E224-#REF!)/#REF!))</f>
        <v>#REF!</v>
      </c>
      <c r="I224" s="120"/>
    </row>
    <row r="225" spans="1:9" ht="23.1" customHeight="1">
      <c r="A225" s="128"/>
      <c r="B225" s="120" t="s">
        <v>559</v>
      </c>
      <c r="C225" s="130" t="s">
        <v>1193</v>
      </c>
      <c r="D225" s="122" t="s">
        <v>1027</v>
      </c>
      <c r="E225" s="141">
        <v>27500</v>
      </c>
      <c r="F225" s="125"/>
      <c r="G225" s="126" t="e">
        <f t="shared" si="3"/>
        <v>#REF!</v>
      </c>
      <c r="H225" s="127" t="e">
        <f>IF(E225="","",IF(#REF!=E225,"",(E225-#REF!)/#REF!))</f>
        <v>#REF!</v>
      </c>
      <c r="I225" s="120"/>
    </row>
    <row r="226" spans="1:9" ht="23.1" customHeight="1">
      <c r="A226" s="128"/>
      <c r="B226" s="120" t="s">
        <v>561</v>
      </c>
      <c r="C226" s="130" t="s">
        <v>1194</v>
      </c>
      <c r="D226" s="122" t="s">
        <v>68</v>
      </c>
      <c r="E226" s="141">
        <v>8500</v>
      </c>
      <c r="F226" s="125"/>
      <c r="G226" s="126" t="e">
        <f t="shared" si="3"/>
        <v>#REF!</v>
      </c>
      <c r="H226" s="127" t="e">
        <f>IF(E226="","",IF(#REF!=E226,"",(E226-#REF!)/#REF!))</f>
        <v>#REF!</v>
      </c>
      <c r="I226" s="120"/>
    </row>
    <row r="227" spans="1:9" ht="23.1" customHeight="1">
      <c r="A227" s="128"/>
      <c r="B227" s="120" t="s">
        <v>563</v>
      </c>
      <c r="C227" s="130" t="s">
        <v>1195</v>
      </c>
      <c r="D227" s="122" t="s">
        <v>65</v>
      </c>
      <c r="E227" s="141">
        <v>28967</v>
      </c>
      <c r="F227" s="125"/>
      <c r="G227" s="126" t="e">
        <f t="shared" si="3"/>
        <v>#REF!</v>
      </c>
      <c r="H227" s="127" t="e">
        <f>IF(E227="","",IF(#REF!=E227,"",(E227-#REF!)/#REF!))</f>
        <v>#REF!</v>
      </c>
      <c r="I227" s="120"/>
    </row>
    <row r="228" spans="1:9" ht="23.1" customHeight="1">
      <c r="A228" s="128"/>
      <c r="B228" s="120" t="s">
        <v>745</v>
      </c>
      <c r="C228" s="130" t="s">
        <v>1197</v>
      </c>
      <c r="D228" s="122" t="s">
        <v>819</v>
      </c>
      <c r="E228" s="141">
        <v>59500</v>
      </c>
      <c r="F228" s="125"/>
      <c r="G228" s="126" t="e">
        <f t="shared" si="3"/>
        <v>#REF!</v>
      </c>
      <c r="H228" s="127" t="e">
        <f>IF(E228="","",IF(#REF!=E228,"",(E228-#REF!)/#REF!))</f>
        <v>#REF!</v>
      </c>
      <c r="I228" s="120"/>
    </row>
    <row r="229" spans="1:9" ht="23.1" customHeight="1">
      <c r="A229" s="128"/>
      <c r="B229" s="120" t="s">
        <v>567</v>
      </c>
      <c r="C229" s="130" t="s">
        <v>1198</v>
      </c>
      <c r="D229" s="122" t="s">
        <v>130</v>
      </c>
      <c r="E229" s="141">
        <v>35900</v>
      </c>
      <c r="F229" s="125"/>
      <c r="G229" s="126" t="e">
        <f t="shared" si="3"/>
        <v>#REF!</v>
      </c>
      <c r="H229" s="127" t="e">
        <f>IF(E229="","",IF(#REF!=E229,"",(E229-#REF!)/#REF!))</f>
        <v>#REF!</v>
      </c>
      <c r="I229" s="120"/>
    </row>
    <row r="230" spans="1:9" ht="23.1" customHeight="1">
      <c r="A230" s="128"/>
      <c r="B230" s="120" t="s">
        <v>569</v>
      </c>
      <c r="C230" s="130" t="s">
        <v>1199</v>
      </c>
      <c r="D230" s="122" t="s">
        <v>130</v>
      </c>
      <c r="E230" s="141">
        <v>31300</v>
      </c>
      <c r="F230" s="125"/>
      <c r="G230" s="126" t="e">
        <f t="shared" si="3"/>
        <v>#REF!</v>
      </c>
      <c r="H230" s="127" t="e">
        <f>IF(E230="","",IF(#REF!=E230,"",(E230-#REF!)/#REF!))</f>
        <v>#REF!</v>
      </c>
      <c r="I230" s="120"/>
    </row>
    <row r="231" spans="1:9" ht="23.1" customHeight="1">
      <c r="A231" s="128"/>
      <c r="B231" s="120" t="s">
        <v>571</v>
      </c>
      <c r="C231" s="130" t="s">
        <v>1200</v>
      </c>
      <c r="D231" s="122" t="s">
        <v>819</v>
      </c>
      <c r="E231" s="141">
        <v>27170</v>
      </c>
      <c r="F231" s="125"/>
      <c r="G231" s="126" t="e">
        <f t="shared" si="3"/>
        <v>#REF!</v>
      </c>
      <c r="H231" s="127" t="e">
        <f>IF(E231="","",IF(#REF!=E231,"",(E231-#REF!)/#REF!))</f>
        <v>#REF!</v>
      </c>
      <c r="I231" s="120"/>
    </row>
    <row r="232" spans="1:9" ht="23.1" customHeight="1">
      <c r="A232" s="128"/>
      <c r="B232" s="120" t="s">
        <v>573</v>
      </c>
      <c r="C232" s="130" t="s">
        <v>1201</v>
      </c>
      <c r="D232" s="122" t="s">
        <v>65</v>
      </c>
      <c r="E232" s="141">
        <v>83050</v>
      </c>
      <c r="F232" s="125"/>
      <c r="G232" s="126" t="e">
        <f t="shared" si="3"/>
        <v>#REF!</v>
      </c>
      <c r="H232" s="127" t="e">
        <f>IF(E232="","",IF(#REF!=E232,"",(E232-#REF!)/#REF!))</f>
        <v>#REF!</v>
      </c>
      <c r="I232" s="120"/>
    </row>
    <row r="233" spans="1:9" ht="23.1" customHeight="1">
      <c r="A233" s="128"/>
      <c r="B233" s="120" t="s">
        <v>575</v>
      </c>
      <c r="C233" s="130" t="s">
        <v>1202</v>
      </c>
      <c r="D233" s="122" t="s">
        <v>819</v>
      </c>
      <c r="E233" s="141">
        <v>50800</v>
      </c>
      <c r="F233" s="125"/>
      <c r="G233" s="126" t="e">
        <f t="shared" si="3"/>
        <v>#REF!</v>
      </c>
      <c r="H233" s="127" t="e">
        <f>IF(E233="","",IF(#REF!=E233,"",(E233-#REF!)/#REF!))</f>
        <v>#REF!</v>
      </c>
      <c r="I233" s="120"/>
    </row>
    <row r="234" spans="1:9" ht="23.1" customHeight="1">
      <c r="A234" s="128"/>
      <c r="B234" s="120" t="s">
        <v>577</v>
      </c>
      <c r="C234" s="130" t="s">
        <v>1203</v>
      </c>
      <c r="D234" s="122" t="s">
        <v>819</v>
      </c>
      <c r="E234" s="141">
        <v>66000</v>
      </c>
      <c r="F234" s="125"/>
      <c r="G234" s="126" t="e">
        <f t="shared" si="3"/>
        <v>#REF!</v>
      </c>
      <c r="H234" s="127" t="e">
        <f>IF(E234="","",IF(#REF!=E234,"",(E234-#REF!)/#REF!))</f>
        <v>#REF!</v>
      </c>
      <c r="I234" s="120"/>
    </row>
    <row r="235" spans="1:9" ht="23.1" customHeight="1">
      <c r="A235" s="128"/>
      <c r="B235" s="120" t="s">
        <v>579</v>
      </c>
      <c r="C235" s="130" t="s">
        <v>1274</v>
      </c>
      <c r="D235" s="122" t="s">
        <v>130</v>
      </c>
      <c r="E235" s="141">
        <v>52700</v>
      </c>
      <c r="F235" s="125"/>
      <c r="G235" s="126" t="e">
        <f t="shared" si="3"/>
        <v>#REF!</v>
      </c>
      <c r="H235" s="127" t="e">
        <f>IF(E235="","",IF(#REF!=E235,"",(E235-#REF!)/#REF!))</f>
        <v>#REF!</v>
      </c>
      <c r="I235" s="120"/>
    </row>
    <row r="236" spans="1:9" ht="23.1" customHeight="1">
      <c r="A236" s="128"/>
      <c r="B236" s="120" t="s">
        <v>583</v>
      </c>
      <c r="C236" s="130" t="s">
        <v>1205</v>
      </c>
      <c r="D236" s="122" t="s">
        <v>130</v>
      </c>
      <c r="E236" s="141">
        <v>30400</v>
      </c>
      <c r="F236" s="125"/>
      <c r="G236" s="126" t="e">
        <f t="shared" si="3"/>
        <v>#REF!</v>
      </c>
      <c r="H236" s="127" t="e">
        <f>IF(E236="","",IF(#REF!=E236,"",(E236-#REF!)/#REF!))</f>
        <v>#REF!</v>
      </c>
      <c r="I236" s="120"/>
    </row>
    <row r="237" spans="1:9" ht="23.1" customHeight="1">
      <c r="A237" s="128"/>
      <c r="B237" s="120" t="s">
        <v>585</v>
      </c>
      <c r="C237" s="130" t="s">
        <v>1206</v>
      </c>
      <c r="D237" s="122" t="s">
        <v>822</v>
      </c>
      <c r="E237" s="141">
        <v>23500</v>
      </c>
      <c r="F237" s="125"/>
      <c r="G237" s="126" t="e">
        <f t="shared" si="3"/>
        <v>#REF!</v>
      </c>
      <c r="H237" s="127" t="e">
        <f>IF(E237="","",IF(#REF!=E237,"",(E237-#REF!)/#REF!))</f>
        <v>#REF!</v>
      </c>
      <c r="I237" s="120"/>
    </row>
    <row r="238" spans="1:9" ht="23.1" customHeight="1">
      <c r="A238" s="131"/>
      <c r="B238" s="120" t="s">
        <v>754</v>
      </c>
      <c r="C238" s="130" t="s">
        <v>755</v>
      </c>
      <c r="D238" s="122" t="s">
        <v>130</v>
      </c>
      <c r="E238" s="141">
        <v>11000</v>
      </c>
      <c r="F238" s="125"/>
      <c r="G238" s="126" t="e">
        <f t="shared" si="3"/>
        <v>#REF!</v>
      </c>
      <c r="H238" s="127" t="e">
        <f>IF(E238="","",IF(#REF!=E238,"",(E238-#REF!)/#REF!))</f>
        <v>#REF!</v>
      </c>
      <c r="I238" s="120"/>
    </row>
    <row r="239" spans="1:9" ht="23.1" customHeight="1">
      <c r="A239" s="118" t="s">
        <v>1207</v>
      </c>
      <c r="B239" s="120" t="s">
        <v>589</v>
      </c>
      <c r="C239" s="130" t="s">
        <v>1208</v>
      </c>
      <c r="D239" s="122" t="s">
        <v>1209</v>
      </c>
      <c r="E239" s="141">
        <v>262000</v>
      </c>
      <c r="F239" s="125"/>
      <c r="G239" s="126" t="e">
        <f t="shared" si="3"/>
        <v>#REF!</v>
      </c>
      <c r="H239" s="127" t="e">
        <f>IF(E239="","",IF(#REF!=E239,"",(E239-#REF!)/#REF!))</f>
        <v>#REF!</v>
      </c>
      <c r="I239" s="120"/>
    </row>
    <row r="240" spans="1:9" ht="23.1" customHeight="1">
      <c r="A240" s="128"/>
      <c r="B240" s="120" t="s">
        <v>592</v>
      </c>
      <c r="C240" s="130" t="s">
        <v>1210</v>
      </c>
      <c r="D240" s="122" t="s">
        <v>1209</v>
      </c>
      <c r="E240" s="141">
        <v>202500</v>
      </c>
      <c r="F240" s="125"/>
      <c r="G240" s="126" t="e">
        <f t="shared" si="3"/>
        <v>#REF!</v>
      </c>
      <c r="H240" s="127" t="e">
        <f>IF(E240="","",IF(#REF!=E240,"",(E240-#REF!)/#REF!))</f>
        <v>#REF!</v>
      </c>
      <c r="I240" s="120"/>
    </row>
    <row r="241" spans="1:9" ht="23.1" customHeight="1">
      <c r="A241" s="128"/>
      <c r="B241" s="120" t="s">
        <v>595</v>
      </c>
      <c r="C241" s="130" t="s">
        <v>1211</v>
      </c>
      <c r="D241" s="122" t="s">
        <v>1209</v>
      </c>
      <c r="E241" s="141">
        <v>385000</v>
      </c>
      <c r="F241" s="125"/>
      <c r="G241" s="126" t="e">
        <f t="shared" si="3"/>
        <v>#REF!</v>
      </c>
      <c r="H241" s="127" t="e">
        <f>IF(E241="","",IF(#REF!=E241,"",(E241-#REF!)/#REF!))</f>
        <v>#REF!</v>
      </c>
      <c r="I241" s="120"/>
    </row>
    <row r="242" spans="1:9" ht="23.1" customHeight="1">
      <c r="A242" s="128"/>
      <c r="B242" s="120" t="s">
        <v>825</v>
      </c>
      <c r="C242" s="130" t="s">
        <v>1212</v>
      </c>
      <c r="D242" s="122" t="s">
        <v>1209</v>
      </c>
      <c r="E242" s="141">
        <v>1520000</v>
      </c>
      <c r="F242" s="125"/>
      <c r="G242" s="126" t="e">
        <f t="shared" si="3"/>
        <v>#REF!</v>
      </c>
      <c r="H242" s="127" t="e">
        <f>IF(E242="","",IF(#REF!=E242,"",(E242-#REF!)/#REF!))</f>
        <v>#REF!</v>
      </c>
      <c r="I242" s="120"/>
    </row>
    <row r="243" spans="1:9" ht="23.1" customHeight="1">
      <c r="A243" s="128"/>
      <c r="B243" s="120" t="s">
        <v>599</v>
      </c>
      <c r="C243" s="130" t="s">
        <v>653</v>
      </c>
      <c r="D243" s="122" t="s">
        <v>1213</v>
      </c>
      <c r="E243" s="141">
        <v>12240</v>
      </c>
      <c r="F243" s="125" t="s">
        <v>1214</v>
      </c>
      <c r="G243" s="126" t="e">
        <f t="shared" si="3"/>
        <v>#REF!</v>
      </c>
      <c r="H243" s="127" t="e">
        <f>IF(E243="","",IF(#REF!=E243,"",(E243-#REF!)/#REF!))</f>
        <v>#REF!</v>
      </c>
      <c r="I243" s="120"/>
    </row>
    <row r="244" spans="1:9" ht="23.1" customHeight="1">
      <c r="A244" s="128"/>
      <c r="B244" s="120" t="s">
        <v>603</v>
      </c>
      <c r="C244" s="130" t="s">
        <v>1215</v>
      </c>
      <c r="D244" s="122" t="s">
        <v>130</v>
      </c>
      <c r="E244" s="141">
        <v>24430</v>
      </c>
      <c r="F244" s="125" t="s">
        <v>1214</v>
      </c>
      <c r="G244" s="126" t="e">
        <f t="shared" si="3"/>
        <v>#REF!</v>
      </c>
      <c r="H244" s="127" t="e">
        <f>IF(E244="","",IF(#REF!=E244,"",(E244-#REF!)/#REF!))</f>
        <v>#REF!</v>
      </c>
      <c r="I244" s="120"/>
    </row>
    <row r="245" spans="1:9" ht="23.1" customHeight="1">
      <c r="A245" s="128"/>
      <c r="B245" s="120" t="s">
        <v>605</v>
      </c>
      <c r="C245" s="130" t="s">
        <v>1216</v>
      </c>
      <c r="D245" s="122" t="s">
        <v>1213</v>
      </c>
      <c r="E245" s="141">
        <v>9730</v>
      </c>
      <c r="F245" s="125" t="s">
        <v>1218</v>
      </c>
      <c r="G245" s="126" t="e">
        <f t="shared" si="3"/>
        <v>#REF!</v>
      </c>
      <c r="H245" s="127" t="e">
        <f>IF(E245="","",IF(#REF!=E245,"",(E245-#REF!)/#REF!))</f>
        <v>#REF!</v>
      </c>
      <c r="I245" s="120"/>
    </row>
    <row r="246" spans="1:9" ht="23.1" customHeight="1">
      <c r="A246" s="128"/>
      <c r="B246" s="120" t="s">
        <v>607</v>
      </c>
      <c r="C246" s="130" t="s">
        <v>1217</v>
      </c>
      <c r="D246" s="122" t="s">
        <v>65</v>
      </c>
      <c r="E246" s="141">
        <v>12830</v>
      </c>
      <c r="F246" s="142" t="s">
        <v>1218</v>
      </c>
      <c r="G246" s="126" t="e">
        <f t="shared" si="3"/>
        <v>#REF!</v>
      </c>
      <c r="H246" s="127" t="e">
        <f>IF(E246="","",IF(#REF!=E246,"",(E246-#REF!)/#REF!))</f>
        <v>#REF!</v>
      </c>
      <c r="I246" s="120"/>
    </row>
    <row r="247" spans="1:9" ht="23.1" customHeight="1">
      <c r="A247" s="128"/>
      <c r="B247" s="120" t="s">
        <v>610</v>
      </c>
      <c r="C247" s="130" t="s">
        <v>1217</v>
      </c>
      <c r="D247" s="122" t="s">
        <v>65</v>
      </c>
      <c r="E247" s="141">
        <v>23370</v>
      </c>
      <c r="F247" s="125" t="s">
        <v>1214</v>
      </c>
      <c r="G247" s="126" t="e">
        <f t="shared" si="3"/>
        <v>#REF!</v>
      </c>
      <c r="H247" s="127" t="e">
        <f>IF(E247="","",IF(#REF!=E247,"",(E247-#REF!)/#REF!))</f>
        <v>#REF!</v>
      </c>
      <c r="I247" s="120"/>
    </row>
    <row r="248" spans="1:9" ht="23.1" customHeight="1">
      <c r="A248" s="128"/>
      <c r="B248" s="120" t="s">
        <v>612</v>
      </c>
      <c r="C248" s="130" t="s">
        <v>1215</v>
      </c>
      <c r="D248" s="122" t="s">
        <v>65</v>
      </c>
      <c r="E248" s="141">
        <v>68580</v>
      </c>
      <c r="F248" s="142" t="s">
        <v>1218</v>
      </c>
      <c r="G248" s="126" t="e">
        <f t="shared" si="3"/>
        <v>#REF!</v>
      </c>
      <c r="H248" s="127" t="e">
        <f>IF(E248="","",IF(#REF!=E248,"",(E248-#REF!)/#REF!))</f>
        <v>#REF!</v>
      </c>
      <c r="I248" s="120"/>
    </row>
    <row r="249" spans="1:9" ht="23.1" customHeight="1">
      <c r="A249" s="128"/>
      <c r="B249" s="120" t="s">
        <v>614</v>
      </c>
      <c r="C249" s="130" t="s">
        <v>1215</v>
      </c>
      <c r="D249" s="122" t="s">
        <v>65</v>
      </c>
      <c r="E249" s="141">
        <v>35550</v>
      </c>
      <c r="F249" s="125" t="s">
        <v>1214</v>
      </c>
      <c r="G249" s="126" t="e">
        <f t="shared" si="3"/>
        <v>#REF!</v>
      </c>
      <c r="H249" s="127" t="e">
        <f>IF(E249="","",IF(#REF!=E249,"",(E249-#REF!)/#REF!))</f>
        <v>#REF!</v>
      </c>
      <c r="I249" s="120"/>
    </row>
    <row r="250" spans="1:9" ht="23.1" customHeight="1">
      <c r="A250" s="128"/>
      <c r="B250" s="120" t="s">
        <v>617</v>
      </c>
      <c r="C250" s="130" t="s">
        <v>1219</v>
      </c>
      <c r="D250" s="122" t="s">
        <v>65</v>
      </c>
      <c r="E250" s="141">
        <v>35140</v>
      </c>
      <c r="F250" s="125" t="s">
        <v>862</v>
      </c>
      <c r="G250" s="126" t="e">
        <f t="shared" si="3"/>
        <v>#REF!</v>
      </c>
      <c r="H250" s="127" t="e">
        <f>IF(E250="","",IF(#REF!=E250,"",(E250-#REF!)/#REF!))</f>
        <v>#REF!</v>
      </c>
      <c r="I250" s="120"/>
    </row>
    <row r="251" spans="1:9" ht="23.1" customHeight="1">
      <c r="A251" s="128"/>
      <c r="B251" s="120" t="s">
        <v>1220</v>
      </c>
      <c r="C251" s="130" t="s">
        <v>1221</v>
      </c>
      <c r="D251" s="122" t="s">
        <v>65</v>
      </c>
      <c r="E251" s="141">
        <v>20220</v>
      </c>
      <c r="F251" s="125" t="s">
        <v>1214</v>
      </c>
      <c r="G251" s="126" t="e">
        <f t="shared" si="3"/>
        <v>#REF!</v>
      </c>
      <c r="H251" s="127" t="e">
        <f>IF(E251="","",IF(#REF!=E251,"",(E251-#REF!)/#REF!))</f>
        <v>#REF!</v>
      </c>
      <c r="I251" s="120"/>
    </row>
    <row r="252" spans="1:9" ht="23.1" customHeight="1">
      <c r="A252" s="128"/>
      <c r="B252" s="120" t="s">
        <v>828</v>
      </c>
      <c r="C252" s="130" t="s">
        <v>843</v>
      </c>
      <c r="D252" s="122" t="s">
        <v>1222</v>
      </c>
      <c r="E252" s="141">
        <v>1880</v>
      </c>
      <c r="F252" s="125" t="s">
        <v>1214</v>
      </c>
      <c r="G252" s="126" t="e">
        <f t="shared" si="3"/>
        <v>#REF!</v>
      </c>
      <c r="H252" s="127" t="e">
        <f>IF(E252="","",IF(#REF!=E252,"",(E252-#REF!)/#REF!))</f>
        <v>#REF!</v>
      </c>
      <c r="I252" s="120"/>
    </row>
    <row r="253" spans="1:9" ht="23.1" customHeight="1">
      <c r="A253" s="128"/>
      <c r="B253" s="120" t="s">
        <v>623</v>
      </c>
      <c r="C253" s="130" t="s">
        <v>1223</v>
      </c>
      <c r="D253" s="122" t="s">
        <v>1224</v>
      </c>
      <c r="E253" s="141">
        <v>18830</v>
      </c>
      <c r="F253" s="142" t="s">
        <v>1214</v>
      </c>
      <c r="G253" s="126" t="e">
        <f t="shared" si="3"/>
        <v>#REF!</v>
      </c>
      <c r="H253" s="127" t="e">
        <f>IF(E253="","",IF(#REF!=E253,"",(E253-#REF!)/#REF!))</f>
        <v>#REF!</v>
      </c>
      <c r="I253" s="120"/>
    </row>
    <row r="254" spans="1:9" ht="23.1" customHeight="1">
      <c r="A254" s="128"/>
      <c r="B254" s="120" t="s">
        <v>626</v>
      </c>
      <c r="C254" s="130" t="s">
        <v>1275</v>
      </c>
      <c r="D254" s="122" t="s">
        <v>16</v>
      </c>
      <c r="E254" s="141"/>
      <c r="F254" s="143"/>
      <c r="G254" s="126" t="str">
        <f t="shared" si="3"/>
        <v>-</v>
      </c>
      <c r="H254" s="127" t="str">
        <f>IF(E254="","",IF(#REF!=E254,"",(E254-#REF!)/#REF!))</f>
        <v/>
      </c>
      <c r="I254" s="120"/>
    </row>
    <row r="255" spans="1:9" ht="23.1" customHeight="1">
      <c r="A255" s="128"/>
      <c r="B255" s="120" t="s">
        <v>626</v>
      </c>
      <c r="C255" s="130" t="s">
        <v>1276</v>
      </c>
      <c r="D255" s="122" t="s">
        <v>16</v>
      </c>
      <c r="E255" s="141">
        <v>6470</v>
      </c>
      <c r="F255" s="143"/>
      <c r="G255" s="126"/>
      <c r="H255" s="127"/>
      <c r="I255" s="120"/>
    </row>
    <row r="256" spans="1:9" ht="23.1" customHeight="1">
      <c r="A256" s="128"/>
      <c r="B256" s="120" t="s">
        <v>629</v>
      </c>
      <c r="C256" s="130" t="s">
        <v>1226</v>
      </c>
      <c r="D256" s="122" t="s">
        <v>822</v>
      </c>
      <c r="E256" s="141">
        <v>35550</v>
      </c>
      <c r="F256" s="142"/>
      <c r="G256" s="126" t="e">
        <f t="shared" si="3"/>
        <v>#REF!</v>
      </c>
      <c r="H256" s="127" t="e">
        <f>IF(E256="","",IF(#REF!=E256,"",(E256-#REF!)/#REF!))</f>
        <v>#REF!</v>
      </c>
      <c r="I256" s="120"/>
    </row>
    <row r="257" spans="1:9" ht="23.1" customHeight="1">
      <c r="A257" s="128"/>
      <c r="B257" s="120" t="s">
        <v>632</v>
      </c>
      <c r="C257" s="130" t="s">
        <v>1227</v>
      </c>
      <c r="D257" s="122" t="s">
        <v>822</v>
      </c>
      <c r="E257" s="141">
        <v>54100</v>
      </c>
      <c r="F257" s="125"/>
      <c r="G257" s="126" t="e">
        <f t="shared" si="3"/>
        <v>#REF!</v>
      </c>
      <c r="H257" s="127" t="e">
        <f>IF(E257="","",IF(#REF!=E257,"",(E257-#REF!)/#REF!))</f>
        <v>#REF!</v>
      </c>
      <c r="I257" s="120"/>
    </row>
    <row r="258" spans="1:9" ht="23.1" customHeight="1">
      <c r="A258" s="128"/>
      <c r="B258" s="120" t="s">
        <v>1228</v>
      </c>
      <c r="C258" s="130" t="s">
        <v>1217</v>
      </c>
      <c r="D258" s="122" t="s">
        <v>65</v>
      </c>
      <c r="E258" s="141">
        <v>39880</v>
      </c>
      <c r="F258" s="142" t="s">
        <v>1218</v>
      </c>
      <c r="G258" s="126" t="e">
        <f t="shared" si="3"/>
        <v>#REF!</v>
      </c>
      <c r="H258" s="127" t="e">
        <f>IF(E258="","",IF(#REF!=E258,"",(E258-#REF!)/#REF!))</f>
        <v>#REF!</v>
      </c>
      <c r="I258" s="120"/>
    </row>
    <row r="259" spans="1:9" ht="23.1" customHeight="1">
      <c r="A259" s="128"/>
      <c r="B259" s="120" t="s">
        <v>636</v>
      </c>
      <c r="C259" s="130" t="s">
        <v>1229</v>
      </c>
      <c r="D259" s="122" t="s">
        <v>65</v>
      </c>
      <c r="E259" s="141">
        <v>63820</v>
      </c>
      <c r="F259" s="142" t="s">
        <v>1218</v>
      </c>
      <c r="G259" s="126" t="e">
        <f t="shared" ref="G259:G293" si="4">IF(H259="","-",IF(H259&gt;0,"▲","▽"))</f>
        <v>#REF!</v>
      </c>
      <c r="H259" s="127" t="e">
        <f>IF(E259="","",IF(#REF!=E259,"",(E259-#REF!)/#REF!))</f>
        <v>#REF!</v>
      </c>
      <c r="I259" s="120"/>
    </row>
    <row r="260" spans="1:9" ht="23.1" customHeight="1">
      <c r="A260" s="128"/>
      <c r="B260" s="120" t="s">
        <v>1230</v>
      </c>
      <c r="C260" s="130" t="s">
        <v>1231</v>
      </c>
      <c r="D260" s="122" t="s">
        <v>16</v>
      </c>
      <c r="E260" s="141">
        <v>56086</v>
      </c>
      <c r="F260" s="125" t="s">
        <v>1214</v>
      </c>
      <c r="G260" s="126" t="e">
        <f t="shared" si="4"/>
        <v>#REF!</v>
      </c>
      <c r="H260" s="127" t="e">
        <f>IF(E260="","",IF(#REF!=E260,"",(E260-#REF!)/#REF!))</f>
        <v>#REF!</v>
      </c>
      <c r="I260" s="120"/>
    </row>
    <row r="261" spans="1:9" ht="23.1" customHeight="1">
      <c r="A261" s="128"/>
      <c r="B261" s="120" t="s">
        <v>642</v>
      </c>
      <c r="C261" s="130" t="s">
        <v>1232</v>
      </c>
      <c r="D261" s="122" t="s">
        <v>16</v>
      </c>
      <c r="E261" s="141">
        <v>5358</v>
      </c>
      <c r="F261" s="142" t="s">
        <v>1218</v>
      </c>
      <c r="G261" s="126" t="e">
        <f t="shared" si="4"/>
        <v>#REF!</v>
      </c>
      <c r="H261" s="127" t="e">
        <f>IF(E261="","",IF(#REF!=E261,"",(E261-#REF!)/#REF!))</f>
        <v>#REF!</v>
      </c>
      <c r="I261" s="120"/>
    </row>
    <row r="262" spans="1:9" ht="23.1" customHeight="1">
      <c r="A262" s="128"/>
      <c r="B262" s="120" t="s">
        <v>644</v>
      </c>
      <c r="C262" s="130" t="s">
        <v>1233</v>
      </c>
      <c r="D262" s="122" t="s">
        <v>16</v>
      </c>
      <c r="E262" s="141">
        <v>3429</v>
      </c>
      <c r="F262" s="125" t="s">
        <v>1218</v>
      </c>
      <c r="G262" s="126" t="e">
        <f t="shared" si="4"/>
        <v>#REF!</v>
      </c>
      <c r="H262" s="127" t="e">
        <f>IF(E262="","",IF(#REF!=E262,"",(E262-#REF!)/#REF!))</f>
        <v>#REF!</v>
      </c>
      <c r="I262" s="120"/>
    </row>
    <row r="263" spans="1:9" ht="23.1" customHeight="1">
      <c r="A263" s="131"/>
      <c r="B263" s="120" t="s">
        <v>1234</v>
      </c>
      <c r="C263" s="130" t="s">
        <v>1235</v>
      </c>
      <c r="D263" s="122" t="s">
        <v>1236</v>
      </c>
      <c r="E263" s="141">
        <v>1726</v>
      </c>
      <c r="F263" s="142" t="s">
        <v>1218</v>
      </c>
      <c r="G263" s="126" t="e">
        <f t="shared" si="4"/>
        <v>#REF!</v>
      </c>
      <c r="H263" s="127" t="e">
        <f>IF(E263="","",IF(#REF!=E263,"",(E263-#REF!)/#REF!))</f>
        <v>#REF!</v>
      </c>
      <c r="I263" s="120"/>
    </row>
    <row r="264" spans="1:9" ht="23.1" customHeight="1">
      <c r="A264" s="118" t="s">
        <v>1237</v>
      </c>
      <c r="B264" s="121" t="s">
        <v>1238</v>
      </c>
      <c r="C264" s="130" t="s">
        <v>1277</v>
      </c>
      <c r="D264" s="122" t="s">
        <v>65</v>
      </c>
      <c r="E264" s="141">
        <v>63170</v>
      </c>
      <c r="F264" s="125" t="s">
        <v>1218</v>
      </c>
      <c r="G264" s="126" t="e">
        <f t="shared" si="4"/>
        <v>#REF!</v>
      </c>
      <c r="H264" s="127" t="e">
        <f>IF(E264="","",IF(#REF!=E264,"",(E264-#REF!)/#REF!))</f>
        <v>#REF!</v>
      </c>
      <c r="I264" s="120"/>
    </row>
    <row r="265" spans="1:9" ht="23.1" customHeight="1">
      <c r="A265" s="128"/>
      <c r="B265" s="120" t="s">
        <v>652</v>
      </c>
      <c r="C265" s="130" t="s">
        <v>1240</v>
      </c>
      <c r="D265" s="122" t="s">
        <v>65</v>
      </c>
      <c r="E265" s="141">
        <v>42940</v>
      </c>
      <c r="F265" s="125" t="s">
        <v>1218</v>
      </c>
      <c r="G265" s="126" t="e">
        <f t="shared" si="4"/>
        <v>#REF!</v>
      </c>
      <c r="H265" s="127" t="e">
        <f>IF(E265="","",IF(#REF!=E265,"",(E265-#REF!)/#REF!))</f>
        <v>#REF!</v>
      </c>
      <c r="I265" s="120"/>
    </row>
    <row r="266" spans="1:9" ht="23.1" customHeight="1">
      <c r="A266" s="128"/>
      <c r="B266" s="120" t="s">
        <v>654</v>
      </c>
      <c r="C266" s="130" t="s">
        <v>1241</v>
      </c>
      <c r="D266" s="122" t="s">
        <v>65</v>
      </c>
      <c r="E266" s="141">
        <v>46780</v>
      </c>
      <c r="F266" s="142" t="s">
        <v>1218</v>
      </c>
      <c r="G266" s="126" t="e">
        <f t="shared" si="4"/>
        <v>#REF!</v>
      </c>
      <c r="H266" s="127" t="e">
        <f>IF(E266="","",IF(#REF!=E266,"",(E266-#REF!)/#REF!))</f>
        <v>#REF!</v>
      </c>
      <c r="I266" s="120"/>
    </row>
    <row r="267" spans="1:9" ht="23.1" customHeight="1">
      <c r="A267" s="128"/>
      <c r="B267" s="120" t="s">
        <v>656</v>
      </c>
      <c r="C267" s="130" t="s">
        <v>1242</v>
      </c>
      <c r="D267" s="122" t="s">
        <v>65</v>
      </c>
      <c r="E267" s="141">
        <v>24350</v>
      </c>
      <c r="F267" s="125" t="s">
        <v>1218</v>
      </c>
      <c r="G267" s="126" t="e">
        <f t="shared" si="4"/>
        <v>#REF!</v>
      </c>
      <c r="H267" s="127" t="e">
        <f>IF(E267="","",IF(#REF!=E267,"",(E267-#REF!)/#REF!))</f>
        <v>#REF!</v>
      </c>
      <c r="I267" s="120"/>
    </row>
    <row r="268" spans="1:9" ht="23.1" customHeight="1">
      <c r="A268" s="128"/>
      <c r="B268" s="120" t="s">
        <v>658</v>
      </c>
      <c r="C268" s="130" t="s">
        <v>1243</v>
      </c>
      <c r="D268" s="122" t="s">
        <v>65</v>
      </c>
      <c r="E268" s="141">
        <v>169030</v>
      </c>
      <c r="F268" s="142" t="s">
        <v>1214</v>
      </c>
      <c r="G268" s="126" t="e">
        <f t="shared" si="4"/>
        <v>#REF!</v>
      </c>
      <c r="H268" s="127" t="e">
        <f>IF(E268="","",IF(#REF!=E268,"",(E268-#REF!)/#REF!))</f>
        <v>#REF!</v>
      </c>
      <c r="I268" s="120"/>
    </row>
    <row r="269" spans="1:9" ht="23.1" customHeight="1">
      <c r="A269" s="128"/>
      <c r="B269" s="120" t="s">
        <v>1244</v>
      </c>
      <c r="C269" s="130" t="s">
        <v>1245</v>
      </c>
      <c r="D269" s="122" t="s">
        <v>65</v>
      </c>
      <c r="E269" s="141">
        <v>168720</v>
      </c>
      <c r="F269" s="125" t="s">
        <v>1214</v>
      </c>
      <c r="G269" s="126" t="e">
        <f t="shared" si="4"/>
        <v>#REF!</v>
      </c>
      <c r="H269" s="127" t="e">
        <f>IF(E269="","",IF(#REF!=E269,"",(E269-#REF!)/#REF!))</f>
        <v>#REF!</v>
      </c>
      <c r="I269" s="120"/>
    </row>
    <row r="270" spans="1:9" ht="23.1" customHeight="1">
      <c r="A270" s="128"/>
      <c r="B270" s="120" t="s">
        <v>662</v>
      </c>
      <c r="C270" s="130" t="s">
        <v>843</v>
      </c>
      <c r="D270" s="122" t="s">
        <v>16</v>
      </c>
      <c r="E270" s="141">
        <v>11300</v>
      </c>
      <c r="F270" s="125" t="s">
        <v>1214</v>
      </c>
      <c r="G270" s="126" t="e">
        <f t="shared" si="4"/>
        <v>#REF!</v>
      </c>
      <c r="H270" s="127" t="e">
        <f>IF(E270="","",IF(#REF!=E270,"",(E270-#REF!)/#REF!))</f>
        <v>#REF!</v>
      </c>
      <c r="I270" s="120"/>
    </row>
    <row r="271" spans="1:9" ht="23.1" customHeight="1">
      <c r="A271" s="131"/>
      <c r="B271" s="120" t="s">
        <v>1246</v>
      </c>
      <c r="C271" s="130" t="s">
        <v>1247</v>
      </c>
      <c r="D271" s="122" t="s">
        <v>16</v>
      </c>
      <c r="E271" s="141"/>
      <c r="F271" s="125"/>
      <c r="G271" s="126" t="str">
        <f t="shared" si="4"/>
        <v>-</v>
      </c>
      <c r="H271" s="127" t="str">
        <f>IF(E271="","",IF(#REF!=E271,"",(E271-#REF!)/#REF!))</f>
        <v/>
      </c>
      <c r="I271" s="120"/>
    </row>
    <row r="272" spans="1:9" ht="23.1" customHeight="1">
      <c r="A272" s="118" t="s">
        <v>1248</v>
      </c>
      <c r="B272" s="120" t="s">
        <v>667</v>
      </c>
      <c r="C272" s="130" t="s">
        <v>668</v>
      </c>
      <c r="D272" s="122" t="s">
        <v>65</v>
      </c>
      <c r="E272" s="141">
        <v>11800</v>
      </c>
      <c r="F272" s="142" t="s">
        <v>1218</v>
      </c>
      <c r="G272" s="126" t="e">
        <f t="shared" si="4"/>
        <v>#REF!</v>
      </c>
      <c r="H272" s="127" t="e">
        <f>IF(E272="","",IF(#REF!=E272,"",(E272-#REF!)/#REF!))</f>
        <v>#REF!</v>
      </c>
      <c r="I272" s="120"/>
    </row>
    <row r="273" spans="1:9" ht="23.1" customHeight="1">
      <c r="A273" s="128"/>
      <c r="B273" s="120" t="s">
        <v>669</v>
      </c>
      <c r="C273" s="130" t="s">
        <v>1249</v>
      </c>
      <c r="D273" s="122" t="s">
        <v>16</v>
      </c>
      <c r="E273" s="141">
        <v>60380</v>
      </c>
      <c r="F273" s="125" t="s">
        <v>1218</v>
      </c>
      <c r="G273" s="126" t="e">
        <f t="shared" si="4"/>
        <v>#REF!</v>
      </c>
      <c r="H273" s="127" t="e">
        <f>IF(E273="","",IF(#REF!=E273,"",(E273-#REF!)/#REF!))</f>
        <v>#REF!</v>
      </c>
      <c r="I273" s="120"/>
    </row>
    <row r="274" spans="1:9" ht="23.1" customHeight="1">
      <c r="A274" s="128"/>
      <c r="B274" s="120" t="s">
        <v>671</v>
      </c>
      <c r="C274" s="130" t="s">
        <v>1250</v>
      </c>
      <c r="D274" s="122" t="s">
        <v>1251</v>
      </c>
      <c r="E274" s="141">
        <v>25000</v>
      </c>
      <c r="F274" s="125"/>
      <c r="G274" s="126" t="e">
        <f t="shared" si="4"/>
        <v>#REF!</v>
      </c>
      <c r="H274" s="127" t="e">
        <f>IF(E274="","",IF(#REF!=E274,"",(E274-#REF!)/#REF!))</f>
        <v>#REF!</v>
      </c>
      <c r="I274" s="120"/>
    </row>
    <row r="275" spans="1:9" ht="23.1" customHeight="1">
      <c r="A275" s="131"/>
      <c r="B275" s="120" t="s">
        <v>675</v>
      </c>
      <c r="C275" s="130" t="s">
        <v>1252</v>
      </c>
      <c r="D275" s="122" t="s">
        <v>822</v>
      </c>
      <c r="E275" s="141">
        <v>16600</v>
      </c>
      <c r="F275" s="125" t="s">
        <v>1214</v>
      </c>
      <c r="G275" s="126" t="e">
        <f t="shared" si="4"/>
        <v>#REF!</v>
      </c>
      <c r="H275" s="127" t="e">
        <f>IF(E275="","",IF(#REF!=E275,"",(E275-#REF!)/#REF!))</f>
        <v>#REF!</v>
      </c>
      <c r="I275" s="120"/>
    </row>
  </sheetData>
  <autoFilter ref="A1:I275" xr:uid="{00000000-0009-0000-0000-000000000000}">
    <filterColumn colId="6" showButton="0"/>
  </autoFilter>
  <mergeCells count="23">
    <mergeCell ref="A214:A219"/>
    <mergeCell ref="A220:A221"/>
    <mergeCell ref="A222:A238"/>
    <mergeCell ref="A239:A263"/>
    <mergeCell ref="A264:A271"/>
    <mergeCell ref="A272:A275"/>
    <mergeCell ref="A167:A170"/>
    <mergeCell ref="A171:A180"/>
    <mergeCell ref="A181:A186"/>
    <mergeCell ref="A187:A197"/>
    <mergeCell ref="A198:A209"/>
    <mergeCell ref="A210:A213"/>
    <mergeCell ref="A59:A79"/>
    <mergeCell ref="A80:A93"/>
    <mergeCell ref="A95:A118"/>
    <mergeCell ref="A119:A132"/>
    <mergeCell ref="A133:A140"/>
    <mergeCell ref="A141:A166"/>
    <mergeCell ref="G1:H1"/>
    <mergeCell ref="A2:A24"/>
    <mergeCell ref="A25:A29"/>
    <mergeCell ref="A30:A45"/>
    <mergeCell ref="A46:A58"/>
  </mergeCells>
  <phoneticPr fontId="6" type="noConversion"/>
  <pageMargins left="0.70866141732283472" right="0.70866141732283472" top="0.74803149606299213" bottom="0.74803149606299213" header="0.31496062992125984" footer="0.31496062992125984"/>
  <pageSetup paperSize="9" scale="50" orientation="landscape" r:id="rId1"/>
  <rowBreaks count="9" manualBreakCount="9">
    <brk id="29" max="16383" man="1"/>
    <brk id="58" max="16383" man="1"/>
    <brk id="93" max="16383" man="1"/>
    <brk id="118" max="16383" man="1"/>
    <brk id="140" max="16383" man="1"/>
    <brk id="170" max="16383" man="1"/>
    <brk id="197" max="16383" man="1"/>
    <brk id="209" max="16383" man="1"/>
    <brk id="238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15</vt:i4>
      </vt:variant>
      <vt:variant>
        <vt:lpstr>이름 지정된 범위</vt:lpstr>
      </vt:variant>
      <vt:variant>
        <vt:i4>26</vt:i4>
      </vt:variant>
    </vt:vector>
  </HeadingPairs>
  <TitlesOfParts>
    <vt:vector size="41" baseType="lpstr">
      <vt:lpstr>데이터셋</vt:lpstr>
      <vt:lpstr>데이터셋(rand)</vt:lpstr>
      <vt:lpstr>품목코드</vt:lpstr>
      <vt:lpstr>▶</vt:lpstr>
      <vt:lpstr>2020_data</vt:lpstr>
      <vt:lpstr>2021_물가 (2)</vt:lpstr>
      <vt:lpstr>2022_물가 (2)</vt:lpstr>
      <vt:lpstr>2023_물가 (2)</vt:lpstr>
      <vt:lpstr>2024_물가 (2)</vt:lpstr>
      <vt:lpstr>raw▶</vt:lpstr>
      <vt:lpstr>2020_물가</vt:lpstr>
      <vt:lpstr>2021_물가</vt:lpstr>
      <vt:lpstr>2022_물가</vt:lpstr>
      <vt:lpstr>2023_물가</vt:lpstr>
      <vt:lpstr>2024_물가</vt:lpstr>
      <vt:lpstr>'2020_data'!Print_Area</vt:lpstr>
      <vt:lpstr>'2020_물가'!Print_Area</vt:lpstr>
      <vt:lpstr>'2021_물가'!Print_Area</vt:lpstr>
      <vt:lpstr>'2021_물가 (2)'!Print_Area</vt:lpstr>
      <vt:lpstr>'2022_물가'!Print_Area</vt:lpstr>
      <vt:lpstr>'2022_물가 (2)'!Print_Area</vt:lpstr>
      <vt:lpstr>'2023_물가'!Print_Area</vt:lpstr>
      <vt:lpstr>'2023_물가 (2)'!Print_Area</vt:lpstr>
      <vt:lpstr>'2024_물가'!Print_Area</vt:lpstr>
      <vt:lpstr>'2024_물가 (2)'!Print_Area</vt:lpstr>
      <vt:lpstr>'2020_data'!Print_Titles</vt:lpstr>
      <vt:lpstr>'2020_물가'!Print_Titles</vt:lpstr>
      <vt:lpstr>'2021_물가'!Print_Titles</vt:lpstr>
      <vt:lpstr>'2021_물가 (2)'!Print_Titles</vt:lpstr>
      <vt:lpstr>'2022_물가'!Print_Titles</vt:lpstr>
      <vt:lpstr>'2022_물가 (2)'!Print_Titles</vt:lpstr>
      <vt:lpstr>'2023_물가'!Print_Titles</vt:lpstr>
      <vt:lpstr>'2023_물가 (2)'!Print_Titles</vt:lpstr>
      <vt:lpstr>'2024_물가'!Print_Titles</vt:lpstr>
      <vt:lpstr>'2024_물가 (2)'!Print_Titles</vt:lpstr>
      <vt:lpstr>'2020_data'!tsell_prc</vt:lpstr>
      <vt:lpstr>'2020_물가'!tsell_prc</vt:lpstr>
      <vt:lpstr>'2021_물가'!tsell_prc</vt:lpstr>
      <vt:lpstr>'2021_물가 (2)'!tsell_prc</vt:lpstr>
      <vt:lpstr>'2022_물가'!tsell_prc</vt:lpstr>
      <vt:lpstr>'2022_물가 (2)'!tsell_prc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</dc:creator>
  <cp:lastModifiedBy>강 한</cp:lastModifiedBy>
  <dcterms:created xsi:type="dcterms:W3CDTF">2015-06-05T18:19:34Z</dcterms:created>
  <dcterms:modified xsi:type="dcterms:W3CDTF">2025-05-31T01:40:36Z</dcterms:modified>
</cp:coreProperties>
</file>