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15870" windowHeight="897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G132" i="1"/>
  <c r="G135"/>
  <c r="G136"/>
  <c r="G134"/>
  <c r="G133"/>
  <c r="F95"/>
  <c r="E117"/>
  <c r="E118"/>
  <c r="E119"/>
  <c r="E116"/>
  <c r="E115"/>
  <c r="I95"/>
  <c r="I96"/>
  <c r="I97"/>
  <c r="I98"/>
  <c r="I99"/>
  <c r="I86"/>
  <c r="I87"/>
  <c r="I88"/>
  <c r="I89"/>
  <c r="I90"/>
  <c r="I91"/>
  <c r="I92"/>
  <c r="I93"/>
  <c r="I94"/>
  <c r="I85"/>
  <c r="E38" i="2"/>
  <c r="E37"/>
  <c r="E105" i="1"/>
  <c r="E104"/>
  <c r="E103"/>
  <c r="F97"/>
  <c r="F98"/>
  <c r="F99"/>
  <c r="F96"/>
  <c r="J71"/>
  <c r="J72"/>
  <c r="L72"/>
  <c r="J73"/>
  <c r="L73"/>
  <c r="J74"/>
  <c r="L74"/>
  <c r="J75"/>
  <c r="L75"/>
  <c r="J76"/>
  <c r="L76"/>
  <c r="J77"/>
  <c r="L77"/>
  <c r="J78"/>
  <c r="L78"/>
  <c r="J79"/>
  <c r="L79"/>
  <c r="J80"/>
  <c r="L80"/>
  <c r="L71"/>
  <c r="D27"/>
  <c r="D26"/>
  <c r="D25"/>
  <c r="D24"/>
  <c r="D23"/>
  <c r="D22"/>
  <c r="D21"/>
  <c r="D20"/>
  <c r="D19"/>
  <c r="D18"/>
</calcChain>
</file>

<file path=xl/sharedStrings.xml><?xml version="1.0" encoding="utf-8"?>
<sst xmlns="http://schemas.openxmlformats.org/spreadsheetml/2006/main" count="103" uniqueCount="63">
  <si>
    <t>城镇职工收入情况</t>
  </si>
  <si>
    <t xml:space="preserve">     年份</t>
  </si>
  <si>
    <t xml:space="preserve">  总收入</t>
  </si>
  <si>
    <t>总支出</t>
  </si>
  <si>
    <t xml:space="preserve">  统筹账户总收入</t>
  </si>
  <si>
    <t>统筹账户费用总支出</t>
  </si>
  <si>
    <t xml:space="preserve">   个人账户总收入</t>
  </si>
  <si>
    <t>参保人数</t>
  </si>
  <si>
    <t xml:space="preserve"> 在职人数</t>
  </si>
  <si>
    <t xml:space="preserve"> 离退人数</t>
  </si>
  <si>
    <t xml:space="preserve">  住院总费用</t>
  </si>
  <si>
    <t>住院统筹支付</t>
  </si>
  <si>
    <t>门诊总费用</t>
  </si>
  <si>
    <t>门诊统筹支付</t>
  </si>
  <si>
    <t>真实数据和上报数据对比</t>
  </si>
  <si>
    <t>年份</t>
  </si>
  <si>
    <t>上报总收入</t>
  </si>
  <si>
    <t>上报总支出</t>
  </si>
  <si>
    <t>上报人数</t>
  </si>
  <si>
    <t>退休人数</t>
  </si>
  <si>
    <t xml:space="preserve"> 上报人数</t>
  </si>
  <si>
    <t xml:space="preserve">  统筹账户收入</t>
  </si>
  <si>
    <t xml:space="preserve">     上报数据</t>
  </si>
  <si>
    <t xml:space="preserve">  个人账户总收入</t>
  </si>
  <si>
    <t>上报数据</t>
  </si>
  <si>
    <t xml:space="preserve">    总收入</t>
  </si>
  <si>
    <t xml:space="preserve">     总支出</t>
  </si>
  <si>
    <t xml:space="preserve"> 平均工资</t>
  </si>
  <si>
    <t>缴费下限</t>
  </si>
  <si>
    <t xml:space="preserve"> 缴费上限</t>
  </si>
  <si>
    <t>平均工资到3倍平均工资以内</t>
  </si>
  <si>
    <t xml:space="preserve"> 3倍平均工资以上</t>
  </si>
  <si>
    <t xml:space="preserve"> 平均工资以下</t>
    <phoneticPr fontId="4" type="noConversion"/>
  </si>
  <si>
    <t xml:space="preserve"> 误差率</t>
    <phoneticPr fontId="4" type="noConversion"/>
  </si>
  <si>
    <t xml:space="preserve">  统筹收入预测</t>
    <phoneticPr fontId="4" type="noConversion"/>
  </si>
  <si>
    <t>指数平滑法预测(收入)</t>
    <phoneticPr fontId="4" type="noConversion"/>
  </si>
  <si>
    <t>指数平滑法预测(支出)</t>
    <phoneticPr fontId="4" type="noConversion"/>
  </si>
  <si>
    <t>住院统筹支付</t>
    <phoneticPr fontId="4" type="noConversion"/>
  </si>
  <si>
    <t xml:space="preserve">    实际值</t>
    <phoneticPr fontId="4" type="noConversion"/>
  </si>
  <si>
    <t xml:space="preserve">       预测值</t>
    <phoneticPr fontId="4" type="noConversion"/>
  </si>
  <si>
    <t xml:space="preserve">    误差率</t>
    <phoneticPr fontId="4" type="noConversion"/>
  </si>
  <si>
    <t xml:space="preserve">  年份</t>
    <phoneticPr fontId="4" type="noConversion"/>
  </si>
  <si>
    <t>门诊统筹支付</t>
    <phoneticPr fontId="4" type="noConversion"/>
  </si>
  <si>
    <t>门诊统筹支付</t>
    <phoneticPr fontId="4" type="noConversion"/>
  </si>
  <si>
    <t>平均工资预测(gm11)</t>
  </si>
  <si>
    <t xml:space="preserve"> 年份</t>
  </si>
  <si>
    <t>预测值</t>
  </si>
  <si>
    <t>实际值</t>
  </si>
  <si>
    <t>误差率</t>
  </si>
  <si>
    <t>在职人数预测（指数平滑法）</t>
  </si>
  <si>
    <t>退休人数预测（指数平滑法）</t>
  </si>
  <si>
    <t>统筹收入预测（指数平滑法）</t>
  </si>
  <si>
    <t>平均工资</t>
  </si>
  <si>
    <t>在职人数</t>
  </si>
  <si>
    <t>离退人数</t>
  </si>
  <si>
    <t>供养比</t>
    <phoneticPr fontId="4" type="noConversion"/>
  </si>
  <si>
    <t xml:space="preserve">  门诊统筹费用支出</t>
    <phoneticPr fontId="4" type="noConversion"/>
  </si>
  <si>
    <t>年份</t>
    <phoneticPr fontId="4" type="noConversion"/>
  </si>
  <si>
    <t xml:space="preserve">     住院统筹支付</t>
    <phoneticPr fontId="4" type="noConversion"/>
  </si>
  <si>
    <t xml:space="preserve">       统筹账户支出</t>
    <phoneticPr fontId="4" type="noConversion"/>
  </si>
  <si>
    <t xml:space="preserve">     统筹账户收入</t>
    <phoneticPr fontId="4" type="noConversion"/>
  </si>
  <si>
    <t xml:space="preserve">    总收入</t>
    <phoneticPr fontId="4" type="noConversion"/>
  </si>
  <si>
    <t xml:space="preserve"> 供养比</t>
    <phoneticPr fontId="4" type="noConversion"/>
  </si>
</sst>
</file>

<file path=xl/styles.xml><?xml version="1.0" encoding="utf-8"?>
<styleSheet xmlns="http://schemas.openxmlformats.org/spreadsheetml/2006/main">
  <numFmts count="2">
    <numFmt numFmtId="44" formatCode="_ &quot;¥&quot;* #,##0.00_ ;_ &quot;¥&quot;* \-#,##0.00_ ;_ &quot;¥&quot;* &quot;-&quot;??_ ;_ @_ "/>
    <numFmt numFmtId="176" formatCode="0_ "/>
  </numFmts>
  <fonts count="7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4" fontId="5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10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4255319148936174"/>
          <c:y val="0.17692307692307691"/>
          <c:w val="0.83829787234042574"/>
          <c:h val="0.73461538461538478"/>
        </c:manualLayout>
      </c:layout>
      <c:lineChart>
        <c:grouping val="standard"/>
        <c:ser>
          <c:idx val="0"/>
          <c:order val="0"/>
          <c:tx>
            <c:strRef>
              <c:f>Sheet1!$E$41</c:f>
              <c:strCache>
                <c:ptCount val="1"/>
                <c:pt idx="0">
                  <c:v>    总收入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Sheet1!$B$54:$B$63</c:f>
              <c:numCache>
                <c:formatCode>General</c:formatCode>
                <c:ptCount val="10"/>
              </c:numCache>
            </c:numRef>
          </c:cat>
          <c:val>
            <c:numRef>
              <c:f>Sheet1!$E$42:$E$51</c:f>
              <c:numCache>
                <c:formatCode>General</c:formatCode>
                <c:ptCount val="10"/>
                <c:pt idx="0">
                  <c:v>220691593.88</c:v>
                </c:pt>
                <c:pt idx="1">
                  <c:v>285115532.25</c:v>
                </c:pt>
                <c:pt idx="2">
                  <c:v>343612343.27999997</c:v>
                </c:pt>
                <c:pt idx="3">
                  <c:v>433309582.89999998</c:v>
                </c:pt>
                <c:pt idx="4">
                  <c:v>554205611.13</c:v>
                </c:pt>
                <c:pt idx="5">
                  <c:v>621907834.73000002</c:v>
                </c:pt>
                <c:pt idx="6">
                  <c:v>946229324.29999995</c:v>
                </c:pt>
                <c:pt idx="7">
                  <c:v>1046890125.42</c:v>
                </c:pt>
                <c:pt idx="8">
                  <c:v>1198755424.1500001</c:v>
                </c:pt>
                <c:pt idx="9">
                  <c:v>1328479609.97</c:v>
                </c:pt>
              </c:numCache>
            </c:numRef>
          </c:val>
        </c:ser>
        <c:ser>
          <c:idx val="1"/>
          <c:order val="1"/>
          <c:tx>
            <c:strRef>
              <c:f>Sheet1!$F$41</c:f>
              <c:strCache>
                <c:ptCount val="1"/>
                <c:pt idx="0">
                  <c:v>     总支出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Sheet1!$B$54:$B$63</c:f>
              <c:numCache>
                <c:formatCode>General</c:formatCode>
                <c:ptCount val="10"/>
              </c:numCache>
            </c:numRef>
          </c:cat>
          <c:val>
            <c:numRef>
              <c:f>Sheet1!$F$42:$F$51</c:f>
              <c:numCache>
                <c:formatCode>General</c:formatCode>
                <c:ptCount val="10"/>
                <c:pt idx="0">
                  <c:v>115798459.09</c:v>
                </c:pt>
                <c:pt idx="1">
                  <c:v>157450229.22999999</c:v>
                </c:pt>
                <c:pt idx="2">
                  <c:v>207234033.12</c:v>
                </c:pt>
                <c:pt idx="3">
                  <c:v>292784263.23000002</c:v>
                </c:pt>
                <c:pt idx="4">
                  <c:v>406031220.89999998</c:v>
                </c:pt>
                <c:pt idx="5">
                  <c:v>520981860.25</c:v>
                </c:pt>
                <c:pt idx="6">
                  <c:v>752618403.79999995</c:v>
                </c:pt>
                <c:pt idx="7">
                  <c:v>916795537.47000003</c:v>
                </c:pt>
                <c:pt idx="8">
                  <c:v>1043741738.26</c:v>
                </c:pt>
                <c:pt idx="9">
                  <c:v>1218464696.5599999</c:v>
                </c:pt>
              </c:numCache>
            </c:numRef>
          </c:val>
        </c:ser>
        <c:marker val="1"/>
        <c:axId val="109037056"/>
        <c:axId val="109038976"/>
      </c:lineChart>
      <c:catAx>
        <c:axId val="1090370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038976"/>
        <c:crosses val="autoZero"/>
        <c:auto val="1"/>
        <c:lblAlgn val="ctr"/>
        <c:lblOffset val="100"/>
      </c:catAx>
      <c:valAx>
        <c:axId val="1090389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0370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9787234042553193"/>
          <c:y val="3.4615384615384617E-2"/>
          <c:w val="0.88510638297872346"/>
          <c:h val="0.11923076923076924"/>
        </c:manualLayout>
      </c:layout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7697503516174423"/>
          <c:y val="0.16484465870829501"/>
          <c:w val="0.81880555555555556"/>
          <c:h val="0.73157407407407482"/>
        </c:manualLayout>
      </c:layout>
      <c:lineChart>
        <c:grouping val="standard"/>
        <c:ser>
          <c:idx val="0"/>
          <c:order val="0"/>
          <c:tx>
            <c:strRef>
              <c:f>Sheet1!$C$41</c:f>
              <c:strCache>
                <c:ptCount val="1"/>
                <c:pt idx="0">
                  <c:v>  统筹账户收入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Sheet1!$B$42:$B$51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Sheet1!$C$42:$C$51</c:f>
              <c:numCache>
                <c:formatCode>General</c:formatCode>
                <c:ptCount val="10"/>
                <c:pt idx="0">
                  <c:v>117679602.23999999</c:v>
                </c:pt>
                <c:pt idx="1">
                  <c:v>143737573.62</c:v>
                </c:pt>
                <c:pt idx="2">
                  <c:v>180466599.21000001</c:v>
                </c:pt>
                <c:pt idx="3">
                  <c:v>225365405.12</c:v>
                </c:pt>
                <c:pt idx="4">
                  <c:v>254563252.62</c:v>
                </c:pt>
                <c:pt idx="5">
                  <c:v>337238641.94</c:v>
                </c:pt>
                <c:pt idx="6">
                  <c:v>631196232.13999999</c:v>
                </c:pt>
                <c:pt idx="7">
                  <c:v>698260973.50999999</c:v>
                </c:pt>
                <c:pt idx="8">
                  <c:v>794304798.27999997</c:v>
                </c:pt>
                <c:pt idx="9">
                  <c:v>870567897.50999999</c:v>
                </c:pt>
              </c:numCache>
            </c:numRef>
          </c:val>
        </c:ser>
        <c:ser>
          <c:idx val="1"/>
          <c:order val="1"/>
          <c:tx>
            <c:strRef>
              <c:f>Sheet1!$D$41</c:f>
              <c:strCache>
                <c:ptCount val="1"/>
                <c:pt idx="0">
                  <c:v>统筹账户费用总支出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Sheet1!$B$42:$B$51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Sheet1!$D$42:$D$51</c:f>
              <c:numCache>
                <c:formatCode>General</c:formatCode>
                <c:ptCount val="10"/>
                <c:pt idx="0">
                  <c:v>60564144.490000002</c:v>
                </c:pt>
                <c:pt idx="1">
                  <c:v>82185398.629999995</c:v>
                </c:pt>
                <c:pt idx="2">
                  <c:v>110631188.33</c:v>
                </c:pt>
                <c:pt idx="3">
                  <c:v>173173502.81</c:v>
                </c:pt>
                <c:pt idx="4">
                  <c:v>283353277.82999998</c:v>
                </c:pt>
                <c:pt idx="5">
                  <c:v>367980606.33999997</c:v>
                </c:pt>
                <c:pt idx="6">
                  <c:v>512040943.31999999</c:v>
                </c:pt>
                <c:pt idx="7">
                  <c:v>616785989.39999998</c:v>
                </c:pt>
                <c:pt idx="8">
                  <c:v>701855921.48000002</c:v>
                </c:pt>
                <c:pt idx="9">
                  <c:v>803529560.89999998</c:v>
                </c:pt>
              </c:numCache>
            </c:numRef>
          </c:val>
        </c:ser>
        <c:marker val="1"/>
        <c:axId val="108870656"/>
        <c:axId val="108889216"/>
      </c:lineChart>
      <c:catAx>
        <c:axId val="1088706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89216"/>
        <c:crosses val="autoZero"/>
        <c:auto val="1"/>
        <c:lblAlgn val="ctr"/>
        <c:lblOffset val="100"/>
      </c:catAx>
      <c:valAx>
        <c:axId val="1088892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70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6075949367088606"/>
          <c:y val="2.6217228464419477E-2"/>
          <c:w val="0.99156118143459915"/>
          <c:h val="0.10861423220973783"/>
        </c:manualLayout>
      </c:layout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942975</xdr:colOff>
      <xdr:row>52</xdr:row>
      <xdr:rowOff>123825</xdr:rowOff>
    </xdr:from>
    <xdr:to>
      <xdr:col>8</xdr:col>
      <xdr:colOff>57150</xdr:colOff>
      <xdr:row>67</xdr:row>
      <xdr:rowOff>28575</xdr:rowOff>
    </xdr:to>
    <xdr:graphicFrame macro="">
      <xdr:nvGraphicFramePr>
        <xdr:cNvPr id="1025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52</xdr:row>
      <xdr:rowOff>123825</xdr:rowOff>
    </xdr:from>
    <xdr:to>
      <xdr:col>4</xdr:col>
      <xdr:colOff>647700</xdr:colOff>
      <xdr:row>67</xdr:row>
      <xdr:rowOff>95250</xdr:rowOff>
    </xdr:to>
    <xdr:graphicFrame macro="">
      <xdr:nvGraphicFramePr>
        <xdr:cNvPr id="1026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3:N136"/>
  <sheetViews>
    <sheetView tabSelected="1" topLeftCell="A98" workbookViewId="0">
      <selection activeCell="E111" sqref="E111"/>
    </sheetView>
  </sheetViews>
  <sheetFormatPr defaultColWidth="9" defaultRowHeight="13.5"/>
  <cols>
    <col min="3" max="3" width="16.25" customWidth="1"/>
    <col min="4" max="4" width="19.875" customWidth="1"/>
    <col min="5" max="5" width="18.625" customWidth="1"/>
    <col min="6" max="6" width="17.375" customWidth="1"/>
    <col min="7" max="7" width="19.25" customWidth="1"/>
    <col min="8" max="8" width="15.125" customWidth="1"/>
    <col min="9" max="10" width="14.125" customWidth="1"/>
    <col min="11" max="11" width="18.75" customWidth="1"/>
    <col min="12" max="12" width="14" customWidth="1"/>
    <col min="13" max="13" width="14.25" customWidth="1"/>
  </cols>
  <sheetData>
    <row r="3" spans="2:14">
      <c r="B3" s="21" t="s">
        <v>0</v>
      </c>
      <c r="C3" s="21"/>
      <c r="D3" s="21"/>
      <c r="E3" s="21"/>
      <c r="F3" s="21"/>
      <c r="G3" s="21"/>
      <c r="H3" s="21"/>
      <c r="I3" s="21"/>
    </row>
    <row r="4" spans="2:14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</row>
    <row r="5" spans="2:14">
      <c r="B5" s="2">
        <v>2006</v>
      </c>
      <c r="C5" s="2">
        <v>220691593.88</v>
      </c>
      <c r="D5" s="2">
        <v>115798459.09</v>
      </c>
      <c r="E5" s="2">
        <v>117679602.23999999</v>
      </c>
      <c r="F5" s="2">
        <v>60564144.490000002</v>
      </c>
      <c r="G5" s="2">
        <v>103011991.64</v>
      </c>
      <c r="H5" s="2">
        <v>249236</v>
      </c>
      <c r="I5" s="2">
        <v>161375</v>
      </c>
      <c r="J5" s="2">
        <v>87877</v>
      </c>
      <c r="K5" s="2">
        <v>107294887.56</v>
      </c>
      <c r="L5" s="2">
        <v>56305243.840000004</v>
      </c>
      <c r="M5" s="2">
        <v>8503571.5299999993</v>
      </c>
      <c r="N5" s="2">
        <v>4258900.6500000004</v>
      </c>
    </row>
    <row r="6" spans="2:14">
      <c r="B6" s="2">
        <v>2007</v>
      </c>
      <c r="C6" s="2">
        <v>285115532.25</v>
      </c>
      <c r="D6" s="2">
        <v>157450229.22999999</v>
      </c>
      <c r="E6" s="2">
        <v>143737573.62</v>
      </c>
      <c r="F6" s="2">
        <v>82185398.629999995</v>
      </c>
      <c r="G6" s="2">
        <v>141377958.63</v>
      </c>
      <c r="H6" s="2">
        <v>267963</v>
      </c>
      <c r="I6" s="2">
        <v>172469</v>
      </c>
      <c r="J6" s="2">
        <v>95516</v>
      </c>
      <c r="K6" s="2">
        <v>147289444.09</v>
      </c>
      <c r="L6" s="2">
        <v>77322257.709999993</v>
      </c>
      <c r="M6" s="2">
        <v>10160785.140000001</v>
      </c>
      <c r="N6" s="2">
        <v>4863140.92</v>
      </c>
    </row>
    <row r="7" spans="2:14">
      <c r="B7" s="2">
        <v>2008</v>
      </c>
      <c r="C7" s="2">
        <v>343612343.27999997</v>
      </c>
      <c r="D7" s="2">
        <v>207234033.12</v>
      </c>
      <c r="E7" s="2">
        <v>180466599.21000001</v>
      </c>
      <c r="F7" s="2">
        <v>110631188.33</v>
      </c>
      <c r="G7" s="2">
        <v>163145744.06999999</v>
      </c>
      <c r="H7" s="2">
        <v>296243</v>
      </c>
      <c r="I7" s="2">
        <v>194148</v>
      </c>
      <c r="J7" s="2">
        <v>102107</v>
      </c>
      <c r="K7" s="2">
        <v>196616857.93000001</v>
      </c>
      <c r="L7" s="2">
        <v>105788251.51000001</v>
      </c>
      <c r="M7" s="2">
        <v>10617175.189999999</v>
      </c>
      <c r="N7" s="2">
        <v>4842936.82</v>
      </c>
    </row>
    <row r="8" spans="2:14">
      <c r="B8" s="2">
        <v>2009</v>
      </c>
      <c r="C8" s="2">
        <v>433309582.89999998</v>
      </c>
      <c r="D8" s="2">
        <v>292784263.23000002</v>
      </c>
      <c r="E8" s="2">
        <v>225365405.12</v>
      </c>
      <c r="F8" s="2">
        <v>173173502.81</v>
      </c>
      <c r="G8" s="2">
        <v>207944177.78</v>
      </c>
      <c r="H8" s="2">
        <v>338102</v>
      </c>
      <c r="I8" s="2">
        <v>222644</v>
      </c>
      <c r="J8" s="2">
        <v>115517</v>
      </c>
      <c r="K8" s="2">
        <v>278962733.89999998</v>
      </c>
      <c r="L8" s="2">
        <v>166087205.03</v>
      </c>
      <c r="M8" s="2">
        <v>13821529.33</v>
      </c>
      <c r="N8" s="2">
        <v>7086297.7800000003</v>
      </c>
    </row>
    <row r="9" spans="2:14">
      <c r="B9" s="2">
        <v>2010</v>
      </c>
      <c r="C9" s="2">
        <v>554205611.13</v>
      </c>
      <c r="D9" s="2">
        <v>406031220.89999998</v>
      </c>
      <c r="E9" s="2">
        <v>254563252.62</v>
      </c>
      <c r="F9" s="2">
        <v>283353277.82999998</v>
      </c>
      <c r="G9" s="2">
        <v>299642358.50999999</v>
      </c>
      <c r="H9" s="2">
        <v>363931</v>
      </c>
      <c r="I9" s="2">
        <v>236792</v>
      </c>
      <c r="J9" s="2">
        <v>127200</v>
      </c>
      <c r="K9" s="2">
        <v>389734425.66000003</v>
      </c>
      <c r="L9" s="2">
        <v>274831560.47000003</v>
      </c>
      <c r="M9" s="2">
        <v>16296795.24</v>
      </c>
      <c r="N9" s="2">
        <v>8521717.3599999994</v>
      </c>
    </row>
    <row r="10" spans="2:14">
      <c r="B10" s="2">
        <v>2011</v>
      </c>
      <c r="C10" s="2">
        <v>621907834.73000002</v>
      </c>
      <c r="D10" s="2">
        <v>520981860.25</v>
      </c>
      <c r="E10" s="2">
        <v>337238641.94</v>
      </c>
      <c r="F10" s="2">
        <v>367980606.33999997</v>
      </c>
      <c r="G10" s="2">
        <v>284669192.79000002</v>
      </c>
      <c r="H10" s="2">
        <v>388073</v>
      </c>
      <c r="I10" s="2">
        <v>256941</v>
      </c>
      <c r="J10" s="2">
        <v>131175</v>
      </c>
      <c r="K10" s="2">
        <v>499103704.88</v>
      </c>
      <c r="L10" s="2">
        <v>356242178.64999998</v>
      </c>
      <c r="M10" s="2">
        <v>21878155.370000001</v>
      </c>
      <c r="N10" s="2">
        <v>11738427.689999999</v>
      </c>
    </row>
    <row r="11" spans="2:14">
      <c r="B11" s="2">
        <v>2012</v>
      </c>
      <c r="C11" s="2">
        <v>946229324.29999995</v>
      </c>
      <c r="D11" s="2">
        <v>752618403.79999995</v>
      </c>
      <c r="E11" s="2">
        <v>631196232.13999999</v>
      </c>
      <c r="F11" s="2">
        <v>512040943.31999999</v>
      </c>
      <c r="G11" s="2">
        <v>315033092.16000003</v>
      </c>
      <c r="H11" s="2">
        <v>423120</v>
      </c>
      <c r="I11" s="2">
        <v>287454</v>
      </c>
      <c r="J11" s="2">
        <v>135684</v>
      </c>
      <c r="K11" s="2">
        <v>724630787.22000003</v>
      </c>
      <c r="L11" s="2">
        <v>497119819.92000002</v>
      </c>
      <c r="M11" s="2">
        <v>27987616.579999998</v>
      </c>
      <c r="N11" s="2">
        <v>14921123.4</v>
      </c>
    </row>
    <row r="12" spans="2:14">
      <c r="B12" s="2">
        <v>2013</v>
      </c>
      <c r="C12" s="2">
        <v>1046890125.42</v>
      </c>
      <c r="D12" s="2">
        <v>916795537.47000003</v>
      </c>
      <c r="E12" s="2">
        <v>698260973.50999999</v>
      </c>
      <c r="F12" s="2">
        <v>616785989.39999998</v>
      </c>
      <c r="G12" s="2">
        <v>348629151.91000003</v>
      </c>
      <c r="H12" s="2">
        <v>446654</v>
      </c>
      <c r="I12" s="2">
        <v>302809</v>
      </c>
      <c r="J12" s="2">
        <v>143847</v>
      </c>
      <c r="K12" s="2">
        <v>882045175.26999998</v>
      </c>
      <c r="L12" s="2">
        <v>599247344.50999999</v>
      </c>
      <c r="M12" s="2">
        <v>34750362.200000003</v>
      </c>
      <c r="N12" s="2">
        <v>17538644.890000001</v>
      </c>
    </row>
    <row r="13" spans="2:14">
      <c r="B13" s="2">
        <v>2014</v>
      </c>
      <c r="C13" s="2">
        <v>1198755424.1500001</v>
      </c>
      <c r="D13" s="2">
        <v>1043741738.26</v>
      </c>
      <c r="E13" s="2">
        <v>794304798.27999997</v>
      </c>
      <c r="F13" s="2">
        <v>701855921.48000002</v>
      </c>
      <c r="G13" s="2">
        <v>404450625.87</v>
      </c>
      <c r="H13" s="2">
        <v>457181</v>
      </c>
      <c r="I13" s="2">
        <v>305966</v>
      </c>
      <c r="J13" s="2">
        <v>151166</v>
      </c>
      <c r="K13" s="2">
        <v>995839968.97000003</v>
      </c>
      <c r="L13" s="2">
        <v>676960199.28999996</v>
      </c>
      <c r="M13" s="2">
        <v>47901769.289999999</v>
      </c>
      <c r="N13" s="2">
        <v>24895722.190000001</v>
      </c>
    </row>
    <row r="14" spans="2:14">
      <c r="B14" s="2">
        <v>2015</v>
      </c>
      <c r="C14" s="2">
        <v>1328479609.97</v>
      </c>
      <c r="D14" s="2">
        <v>1218464696.5599999</v>
      </c>
      <c r="E14" s="2">
        <v>870567897.50999999</v>
      </c>
      <c r="F14" s="2">
        <v>803529560.89999998</v>
      </c>
      <c r="G14" s="2">
        <v>457911712.45999998</v>
      </c>
      <c r="H14" s="2">
        <v>460168</v>
      </c>
      <c r="I14" s="2">
        <v>301974</v>
      </c>
      <c r="J14" s="2">
        <v>158249</v>
      </c>
      <c r="K14" s="2">
        <v>1100711718.54</v>
      </c>
      <c r="L14" s="2">
        <v>738106282.08000004</v>
      </c>
      <c r="M14" s="2">
        <v>117752978.02</v>
      </c>
      <c r="N14" s="2">
        <v>65423278.82</v>
      </c>
    </row>
    <row r="16" spans="2:14">
      <c r="B16" s="21" t="s">
        <v>14</v>
      </c>
      <c r="C16" s="21"/>
      <c r="D16" s="22"/>
      <c r="E16" s="21"/>
      <c r="F16" s="22"/>
      <c r="G16" s="21"/>
      <c r="H16" s="21"/>
    </row>
    <row r="17" spans="2:10">
      <c r="B17" s="1" t="s">
        <v>15</v>
      </c>
      <c r="C17" s="1" t="s">
        <v>2</v>
      </c>
      <c r="D17" s="2" t="s">
        <v>16</v>
      </c>
      <c r="E17" s="1" t="s">
        <v>3</v>
      </c>
      <c r="F17" s="2" t="s">
        <v>17</v>
      </c>
      <c r="G17" s="1" t="s">
        <v>8</v>
      </c>
      <c r="H17" s="1" t="s">
        <v>18</v>
      </c>
      <c r="I17" s="1" t="s">
        <v>19</v>
      </c>
      <c r="J17" s="1" t="s">
        <v>20</v>
      </c>
    </row>
    <row r="18" spans="2:10" ht="14.25">
      <c r="B18" s="2">
        <v>2006</v>
      </c>
      <c r="C18" s="2">
        <v>220691593.88</v>
      </c>
      <c r="D18" s="3">
        <f t="shared" ref="D18:D27" si="0">SUM(B18,C18)</f>
        <v>220693599.88</v>
      </c>
      <c r="E18" s="2">
        <v>115798459.09</v>
      </c>
      <c r="F18" s="4">
        <v>12679</v>
      </c>
      <c r="G18" s="2">
        <v>161375</v>
      </c>
      <c r="H18" s="1">
        <v>156370</v>
      </c>
      <c r="I18" s="2">
        <v>87877</v>
      </c>
      <c r="J18" s="1">
        <v>93485</v>
      </c>
    </row>
    <row r="19" spans="2:10" ht="14.25">
      <c r="B19" s="2">
        <v>2007</v>
      </c>
      <c r="C19" s="2">
        <v>285115532.25</v>
      </c>
      <c r="D19" s="3">
        <f t="shared" si="0"/>
        <v>285117539.25</v>
      </c>
      <c r="E19" s="2">
        <v>157450229.22999999</v>
      </c>
      <c r="F19" s="4">
        <v>19805</v>
      </c>
      <c r="G19" s="2">
        <v>172469</v>
      </c>
      <c r="H19" s="1">
        <v>183789</v>
      </c>
      <c r="I19" s="2">
        <v>95516</v>
      </c>
      <c r="J19" s="1">
        <v>100632</v>
      </c>
    </row>
    <row r="20" spans="2:10" ht="14.25">
      <c r="B20" s="2">
        <v>2008</v>
      </c>
      <c r="C20" s="2">
        <v>343612343.27999997</v>
      </c>
      <c r="D20" s="3">
        <f t="shared" si="0"/>
        <v>343614351.27999997</v>
      </c>
      <c r="E20" s="2">
        <v>207234033.12</v>
      </c>
      <c r="F20" s="4">
        <v>25829</v>
      </c>
      <c r="G20" s="2">
        <v>194148</v>
      </c>
      <c r="H20" s="1">
        <v>202044</v>
      </c>
      <c r="I20" s="2">
        <v>102107</v>
      </c>
      <c r="J20" s="1">
        <v>113005</v>
      </c>
    </row>
    <row r="21" spans="2:10" ht="14.25">
      <c r="B21" s="2">
        <v>2009</v>
      </c>
      <c r="C21" s="2">
        <v>433309582.89999998</v>
      </c>
      <c r="D21" s="3">
        <f t="shared" si="0"/>
        <v>433311591.89999998</v>
      </c>
      <c r="E21" s="2">
        <v>292784263.23000002</v>
      </c>
      <c r="F21" s="4">
        <v>35186</v>
      </c>
      <c r="G21" s="2">
        <v>222644</v>
      </c>
      <c r="H21" s="1">
        <v>212367</v>
      </c>
      <c r="I21" s="2">
        <v>115517</v>
      </c>
      <c r="J21" s="1">
        <v>119093</v>
      </c>
    </row>
    <row r="22" spans="2:10" ht="14.25">
      <c r="B22" s="2">
        <v>2010</v>
      </c>
      <c r="C22" s="2">
        <v>554205611.13</v>
      </c>
      <c r="D22" s="3">
        <f t="shared" si="0"/>
        <v>554207621.13</v>
      </c>
      <c r="E22" s="2">
        <v>406031220.89999998</v>
      </c>
      <c r="F22" s="4">
        <v>48708</v>
      </c>
      <c r="G22" s="2">
        <v>236792</v>
      </c>
      <c r="H22" s="1">
        <v>219954</v>
      </c>
      <c r="I22" s="2">
        <v>127200</v>
      </c>
      <c r="J22" s="1">
        <v>125681</v>
      </c>
    </row>
    <row r="23" spans="2:10" ht="14.25">
      <c r="B23" s="2">
        <v>2011</v>
      </c>
      <c r="C23" s="2">
        <v>621907834.73000002</v>
      </c>
      <c r="D23" s="3">
        <f t="shared" si="0"/>
        <v>621909845.73000002</v>
      </c>
      <c r="E23" s="2">
        <v>520981860.25</v>
      </c>
      <c r="F23" s="4">
        <v>60951</v>
      </c>
      <c r="G23" s="2">
        <v>256941</v>
      </c>
      <c r="H23" s="1">
        <v>232399</v>
      </c>
      <c r="I23" s="2">
        <v>131175</v>
      </c>
      <c r="J23" s="1">
        <v>131849</v>
      </c>
    </row>
    <row r="24" spans="2:10" ht="14.25">
      <c r="B24" s="2">
        <v>2012</v>
      </c>
      <c r="C24" s="2">
        <v>946229324.29999995</v>
      </c>
      <c r="D24" s="3">
        <f t="shared" si="0"/>
        <v>946231336.29999995</v>
      </c>
      <c r="E24" s="2">
        <v>752618403.79999995</v>
      </c>
      <c r="F24" s="4">
        <v>72716</v>
      </c>
      <c r="G24" s="2">
        <v>287454</v>
      </c>
      <c r="H24" s="1">
        <v>237813</v>
      </c>
      <c r="I24" s="2">
        <v>135684</v>
      </c>
      <c r="J24" s="1">
        <v>136807</v>
      </c>
    </row>
    <row r="25" spans="2:10" ht="14.25">
      <c r="B25" s="2">
        <v>2013</v>
      </c>
      <c r="C25" s="2">
        <v>1046890125.42</v>
      </c>
      <c r="D25" s="3">
        <f t="shared" si="0"/>
        <v>1046892138.42</v>
      </c>
      <c r="E25" s="2">
        <v>916795537.47000003</v>
      </c>
      <c r="F25" s="4">
        <v>90335</v>
      </c>
      <c r="G25" s="2">
        <v>302809</v>
      </c>
      <c r="H25" s="1">
        <v>245695</v>
      </c>
      <c r="I25" s="2">
        <v>143847</v>
      </c>
      <c r="J25" s="1">
        <v>140870</v>
      </c>
    </row>
    <row r="26" spans="2:10" ht="14.25">
      <c r="B26" s="2">
        <v>2014</v>
      </c>
      <c r="C26" s="2">
        <v>1198755424.1500001</v>
      </c>
      <c r="D26" s="3">
        <f t="shared" si="0"/>
        <v>1198757438.1500001</v>
      </c>
      <c r="E26" s="2">
        <v>1043741738.26</v>
      </c>
      <c r="F26" s="4">
        <v>96118</v>
      </c>
      <c r="G26" s="2">
        <v>305966</v>
      </c>
      <c r="H26" s="1">
        <v>262376</v>
      </c>
      <c r="I26" s="2">
        <v>151166</v>
      </c>
      <c r="J26" s="1">
        <v>143308</v>
      </c>
    </row>
    <row r="27" spans="2:10" ht="14.25">
      <c r="B27" s="2">
        <v>2015</v>
      </c>
      <c r="C27" s="2">
        <v>1328479609.97</v>
      </c>
      <c r="D27" s="3">
        <f t="shared" si="0"/>
        <v>1328481624.97</v>
      </c>
      <c r="E27" s="2">
        <v>1218464696.5599999</v>
      </c>
      <c r="F27" s="4">
        <v>116651</v>
      </c>
      <c r="G27" s="2">
        <v>301974</v>
      </c>
      <c r="H27" s="1">
        <v>273233</v>
      </c>
      <c r="I27" s="2">
        <v>158249</v>
      </c>
      <c r="J27" s="1">
        <v>146659</v>
      </c>
    </row>
    <row r="28" spans="2:10" ht="18" customHeight="1"/>
    <row r="29" spans="2:10">
      <c r="B29" s="1" t="s">
        <v>15</v>
      </c>
      <c r="C29" s="1" t="s">
        <v>21</v>
      </c>
      <c r="D29" s="1" t="s">
        <v>22</v>
      </c>
      <c r="E29" s="1" t="s">
        <v>23</v>
      </c>
      <c r="F29" s="1" t="s">
        <v>24</v>
      </c>
      <c r="G29" s="1" t="s">
        <v>11</v>
      </c>
      <c r="H29" s="5" t="s">
        <v>24</v>
      </c>
      <c r="I29" s="5" t="s">
        <v>13</v>
      </c>
      <c r="J29" s="5" t="s">
        <v>24</v>
      </c>
    </row>
    <row r="30" spans="2:10" ht="14.25">
      <c r="B30" s="2">
        <v>2006</v>
      </c>
      <c r="C30" s="2">
        <v>117679602.23999999</v>
      </c>
      <c r="D30" s="1">
        <v>18320</v>
      </c>
      <c r="E30" s="2">
        <v>103011991.64</v>
      </c>
      <c r="F30" s="1">
        <v>9818</v>
      </c>
      <c r="G30" s="2">
        <v>56305243.840000004</v>
      </c>
      <c r="H30" s="3">
        <v>5498</v>
      </c>
      <c r="I30" s="6">
        <v>4258900.6500000004</v>
      </c>
      <c r="J30" s="3">
        <v>700</v>
      </c>
    </row>
    <row r="31" spans="2:10" ht="14.25">
      <c r="B31" s="2">
        <v>2007</v>
      </c>
      <c r="C31" s="2">
        <v>143737573.62</v>
      </c>
      <c r="D31" s="1">
        <v>18835</v>
      </c>
      <c r="E31" s="2">
        <v>141377958.63</v>
      </c>
      <c r="F31" s="1">
        <v>13812</v>
      </c>
      <c r="G31" s="2">
        <v>77322257.709999993</v>
      </c>
      <c r="H31" s="3">
        <v>8353</v>
      </c>
      <c r="I31" s="6">
        <v>4863140.92</v>
      </c>
      <c r="J31" s="3">
        <v>746</v>
      </c>
    </row>
    <row r="32" spans="2:10" ht="14.25">
      <c r="B32" s="2">
        <v>2008</v>
      </c>
      <c r="C32" s="2">
        <v>180466599.21000001</v>
      </c>
      <c r="D32" s="1">
        <v>26664</v>
      </c>
      <c r="E32" s="2">
        <v>163145744.06999999</v>
      </c>
      <c r="F32" s="1">
        <v>16678</v>
      </c>
      <c r="G32" s="2">
        <v>105788251.51000001</v>
      </c>
      <c r="H32" s="3">
        <v>11342</v>
      </c>
      <c r="I32" s="6">
        <v>4842936.82</v>
      </c>
      <c r="J32" s="3">
        <v>877</v>
      </c>
    </row>
    <row r="33" spans="2:10" ht="14.25">
      <c r="B33" s="2">
        <v>2009</v>
      </c>
      <c r="C33" s="2">
        <v>225365405.12</v>
      </c>
      <c r="D33" s="1">
        <v>30275</v>
      </c>
      <c r="E33" s="2">
        <v>207944177.78</v>
      </c>
      <c r="F33" s="1">
        <v>19170</v>
      </c>
      <c r="G33" s="2">
        <v>166087205.03</v>
      </c>
      <c r="H33" s="3">
        <v>16903</v>
      </c>
      <c r="I33" s="6">
        <v>7086297.7800000003</v>
      </c>
      <c r="J33" s="3">
        <v>889</v>
      </c>
    </row>
    <row r="34" spans="2:10" ht="14.25">
      <c r="B34" s="2">
        <v>2010</v>
      </c>
      <c r="C34" s="2">
        <v>254563252.62</v>
      </c>
      <c r="D34" s="1">
        <v>34514</v>
      </c>
      <c r="E34" s="2">
        <v>299642358.50999999</v>
      </c>
      <c r="F34" s="1">
        <v>23426</v>
      </c>
      <c r="G34" s="2">
        <v>274831560.47000003</v>
      </c>
      <c r="H34" s="3">
        <v>27758</v>
      </c>
      <c r="I34" s="6">
        <v>8521717.3599999994</v>
      </c>
      <c r="J34" s="3">
        <v>1386</v>
      </c>
    </row>
    <row r="35" spans="2:10" ht="14.25">
      <c r="B35" s="2">
        <v>2011</v>
      </c>
      <c r="C35" s="2">
        <v>337238641.94</v>
      </c>
      <c r="D35" s="1">
        <v>41468</v>
      </c>
      <c r="E35" s="2">
        <v>284669192.79000002</v>
      </c>
      <c r="F35" s="1">
        <v>26377</v>
      </c>
      <c r="G35" s="2">
        <v>356242178.64999998</v>
      </c>
      <c r="H35" s="3">
        <v>35944</v>
      </c>
      <c r="I35" s="6">
        <v>11738427.689999999</v>
      </c>
      <c r="J35" s="3">
        <v>1869</v>
      </c>
    </row>
    <row r="36" spans="2:10" ht="14.25">
      <c r="B36" s="2">
        <v>2012</v>
      </c>
      <c r="C36" s="2">
        <v>631196232.13999999</v>
      </c>
      <c r="D36" s="1">
        <v>42559</v>
      </c>
      <c r="E36" s="2">
        <v>315033092.16000003</v>
      </c>
      <c r="F36" s="1">
        <v>29365</v>
      </c>
      <c r="G36" s="2">
        <v>497119819.92000002</v>
      </c>
      <c r="H36" s="3">
        <v>46466</v>
      </c>
      <c r="I36" s="6">
        <v>14921123.4</v>
      </c>
      <c r="J36" s="3">
        <v>1890</v>
      </c>
    </row>
    <row r="37" spans="2:10" ht="14.25">
      <c r="B37" s="2">
        <v>2013</v>
      </c>
      <c r="C37" s="2">
        <v>698260973.50999999</v>
      </c>
      <c r="D37" s="1">
        <v>76741</v>
      </c>
      <c r="E37" s="2">
        <v>348629151.91000003</v>
      </c>
      <c r="F37" s="1">
        <v>37771</v>
      </c>
      <c r="G37" s="2">
        <v>599247344.50999999</v>
      </c>
      <c r="H37" s="3">
        <v>58576</v>
      </c>
      <c r="I37" s="6">
        <v>17538644.890000001</v>
      </c>
      <c r="J37" s="3">
        <v>1700</v>
      </c>
    </row>
    <row r="38" spans="2:10" ht="14.25">
      <c r="B38" s="2">
        <v>2014</v>
      </c>
      <c r="C38" s="2">
        <v>794304798.27999997</v>
      </c>
      <c r="D38" s="1">
        <v>73303</v>
      </c>
      <c r="E38" s="2">
        <v>404450625.87</v>
      </c>
      <c r="F38" s="1">
        <v>44621</v>
      </c>
      <c r="G38" s="2">
        <v>676960199.28999996</v>
      </c>
      <c r="H38" s="3">
        <v>63957</v>
      </c>
      <c r="I38" s="6">
        <v>24895722.190000001</v>
      </c>
      <c r="J38" s="3">
        <v>2206</v>
      </c>
    </row>
    <row r="39" spans="2:10" ht="14.25">
      <c r="B39" s="2">
        <v>2015</v>
      </c>
      <c r="C39" s="2">
        <v>870567897.50999999</v>
      </c>
      <c r="D39" s="1">
        <v>82412</v>
      </c>
      <c r="E39" s="2">
        <v>457911712.45999998</v>
      </c>
      <c r="F39" s="1">
        <v>56615</v>
      </c>
      <c r="G39" s="2">
        <v>738106282.08000004</v>
      </c>
      <c r="H39" s="3">
        <v>74100</v>
      </c>
      <c r="I39" s="6">
        <v>65423278.82</v>
      </c>
      <c r="J39" s="3">
        <v>3062</v>
      </c>
    </row>
    <row r="40" spans="2:10" ht="29.1" customHeight="1"/>
    <row r="41" spans="2:10">
      <c r="B41" s="1" t="s">
        <v>15</v>
      </c>
      <c r="C41" s="1" t="s">
        <v>21</v>
      </c>
      <c r="D41" s="1" t="s">
        <v>5</v>
      </c>
      <c r="E41" t="s">
        <v>25</v>
      </c>
      <c r="F41" t="s">
        <v>26</v>
      </c>
    </row>
    <row r="42" spans="2:10">
      <c r="B42" s="2">
        <v>2006</v>
      </c>
      <c r="C42" s="2">
        <v>117679602.23999999</v>
      </c>
      <c r="D42" s="2">
        <v>60564144.490000002</v>
      </c>
      <c r="E42" s="2">
        <v>220691593.88</v>
      </c>
      <c r="F42" s="2">
        <v>115798459.09</v>
      </c>
    </row>
    <row r="43" spans="2:10">
      <c r="B43" s="2">
        <v>2007</v>
      </c>
      <c r="C43" s="2">
        <v>143737573.62</v>
      </c>
      <c r="D43" s="2">
        <v>82185398.629999995</v>
      </c>
      <c r="E43" s="2">
        <v>285115532.25</v>
      </c>
      <c r="F43" s="2">
        <v>157450229.22999999</v>
      </c>
    </row>
    <row r="44" spans="2:10">
      <c r="B44" s="2">
        <v>2008</v>
      </c>
      <c r="C44" s="2">
        <v>180466599.21000001</v>
      </c>
      <c r="D44" s="2">
        <v>110631188.33</v>
      </c>
      <c r="E44" s="2">
        <v>343612343.27999997</v>
      </c>
      <c r="F44" s="2">
        <v>207234033.12</v>
      </c>
    </row>
    <row r="45" spans="2:10">
      <c r="B45" s="2">
        <v>2009</v>
      </c>
      <c r="C45" s="2">
        <v>225365405.12</v>
      </c>
      <c r="D45" s="2">
        <v>173173502.81</v>
      </c>
      <c r="E45" s="2">
        <v>433309582.89999998</v>
      </c>
      <c r="F45" s="2">
        <v>292784263.23000002</v>
      </c>
    </row>
    <row r="46" spans="2:10">
      <c r="B46" s="2">
        <v>2010</v>
      </c>
      <c r="C46" s="2">
        <v>254563252.62</v>
      </c>
      <c r="D46" s="2">
        <v>283353277.82999998</v>
      </c>
      <c r="E46" s="2">
        <v>554205611.13</v>
      </c>
      <c r="F46" s="2">
        <v>406031220.89999998</v>
      </c>
    </row>
    <row r="47" spans="2:10">
      <c r="B47" s="2">
        <v>2011</v>
      </c>
      <c r="C47" s="2">
        <v>337238641.94</v>
      </c>
      <c r="D47" s="2">
        <v>367980606.33999997</v>
      </c>
      <c r="E47" s="2">
        <v>621907834.73000002</v>
      </c>
      <c r="F47" s="2">
        <v>520981860.25</v>
      </c>
    </row>
    <row r="48" spans="2:10">
      <c r="B48" s="2">
        <v>2012</v>
      </c>
      <c r="C48" s="2">
        <v>631196232.13999999</v>
      </c>
      <c r="D48" s="2">
        <v>512040943.31999999</v>
      </c>
      <c r="E48" s="2">
        <v>946229324.29999995</v>
      </c>
      <c r="F48" s="2">
        <v>752618403.79999995</v>
      </c>
    </row>
    <row r="49" spans="2:6">
      <c r="B49" s="2">
        <v>2013</v>
      </c>
      <c r="C49" s="2">
        <v>698260973.50999999</v>
      </c>
      <c r="D49" s="2">
        <v>616785989.39999998</v>
      </c>
      <c r="E49" s="2">
        <v>1046890125.42</v>
      </c>
      <c r="F49" s="2">
        <v>916795537.47000003</v>
      </c>
    </row>
    <row r="50" spans="2:6">
      <c r="B50" s="2">
        <v>2014</v>
      </c>
      <c r="C50" s="2">
        <v>794304798.27999997</v>
      </c>
      <c r="D50" s="2">
        <v>701855921.48000002</v>
      </c>
      <c r="E50" s="2">
        <v>1198755424.1500001</v>
      </c>
      <c r="F50" s="2">
        <v>1043741738.26</v>
      </c>
    </row>
    <row r="51" spans="2:6">
      <c r="B51" s="2">
        <v>2015</v>
      </c>
      <c r="C51" s="2">
        <v>870567897.50999999</v>
      </c>
      <c r="D51" s="2">
        <v>803529560.89999998</v>
      </c>
      <c r="E51" s="2">
        <v>1328479609.97</v>
      </c>
      <c r="F51" s="2">
        <v>1218464696.5599999</v>
      </c>
    </row>
    <row r="52" spans="2:6" ht="18" customHeight="1"/>
    <row r="54" spans="2:6">
      <c r="B54" s="2"/>
    </row>
    <row r="55" spans="2:6">
      <c r="B55" s="2"/>
    </row>
    <row r="56" spans="2:6">
      <c r="B56" s="2"/>
    </row>
    <row r="57" spans="2:6">
      <c r="B57" s="2"/>
    </row>
    <row r="58" spans="2:6">
      <c r="B58" s="2"/>
    </row>
    <row r="59" spans="2:6">
      <c r="B59" s="2"/>
    </row>
    <row r="60" spans="2:6">
      <c r="B60" s="2"/>
    </row>
    <row r="61" spans="2:6">
      <c r="B61" s="2"/>
    </row>
    <row r="62" spans="2:6">
      <c r="B62" s="2"/>
    </row>
    <row r="63" spans="2:6">
      <c r="B63" s="2"/>
    </row>
    <row r="69" spans="1:12" ht="35.1" customHeight="1"/>
    <row r="70" spans="1:12" ht="27">
      <c r="A70" s="1" t="s">
        <v>15</v>
      </c>
      <c r="B70" s="7" t="s">
        <v>27</v>
      </c>
      <c r="C70" s="7" t="s">
        <v>28</v>
      </c>
      <c r="D70" s="7" t="s">
        <v>29</v>
      </c>
      <c r="E70" s="1" t="s">
        <v>8</v>
      </c>
      <c r="F70" s="1" t="s">
        <v>9</v>
      </c>
      <c r="G70" s="1" t="s">
        <v>32</v>
      </c>
      <c r="H70" s="11" t="s">
        <v>30</v>
      </c>
      <c r="I70" s="1" t="s">
        <v>31</v>
      </c>
      <c r="J70" s="1" t="s">
        <v>34</v>
      </c>
      <c r="K70" s="1" t="s">
        <v>21</v>
      </c>
      <c r="L70" s="1" t="s">
        <v>33</v>
      </c>
    </row>
    <row r="71" spans="1:12" ht="14.25">
      <c r="A71" s="2">
        <v>2006</v>
      </c>
      <c r="B71" s="8">
        <v>13643</v>
      </c>
      <c r="C71" s="9">
        <v>10914.4</v>
      </c>
      <c r="D71" s="10">
        <v>27286</v>
      </c>
      <c r="E71" s="2">
        <v>161375</v>
      </c>
      <c r="F71" s="2">
        <v>87877</v>
      </c>
      <c r="G71" s="2">
        <v>0.79</v>
      </c>
      <c r="H71" s="2">
        <v>0.21</v>
      </c>
      <c r="I71" s="2">
        <v>0</v>
      </c>
      <c r="J71" s="1">
        <f>income(E71,B71,F71)</f>
        <v>143607288.97549999</v>
      </c>
      <c r="K71" s="2">
        <v>117679602.23999999</v>
      </c>
      <c r="L71">
        <f>errorrate(J71,K71)</f>
        <v>0.22032439133013162</v>
      </c>
    </row>
    <row r="72" spans="1:12" ht="14.25">
      <c r="A72" s="2">
        <v>2007</v>
      </c>
      <c r="B72" s="8">
        <v>15406</v>
      </c>
      <c r="C72" s="9">
        <v>12324.8</v>
      </c>
      <c r="D72" s="10">
        <v>30812</v>
      </c>
      <c r="E72" s="2">
        <v>172469</v>
      </c>
      <c r="F72" s="2">
        <v>95516</v>
      </c>
      <c r="G72" s="2">
        <v>0.77</v>
      </c>
      <c r="H72" s="2">
        <v>0.23</v>
      </c>
      <c r="I72" s="2">
        <v>0</v>
      </c>
      <c r="J72" s="1">
        <f>income(E72,B72,F72)</f>
        <v>174002275.43972</v>
      </c>
      <c r="K72" s="2">
        <v>143737573.62</v>
      </c>
      <c r="L72">
        <f t="shared" ref="L72:L80" si="1">errorrate(J72,K72)</f>
        <v>0.21055525745641843</v>
      </c>
    </row>
    <row r="73" spans="1:12" ht="14.25">
      <c r="A73" s="2">
        <v>2008</v>
      </c>
      <c r="B73" s="8">
        <v>18183</v>
      </c>
      <c r="C73" s="9">
        <v>14546.4</v>
      </c>
      <c r="D73" s="10">
        <v>36366</v>
      </c>
      <c r="E73" s="2">
        <v>194148</v>
      </c>
      <c r="F73" s="2">
        <v>102107</v>
      </c>
      <c r="G73" s="2">
        <v>0.81</v>
      </c>
      <c r="H73" s="2">
        <v>0.19</v>
      </c>
      <c r="I73" s="2">
        <v>0</v>
      </c>
      <c r="J73" s="1">
        <f t="shared" ref="J73:J80" si="2">income(E73,B73,F73)</f>
        <v>228424174.60631999</v>
      </c>
      <c r="K73" s="2">
        <v>180466599.21000001</v>
      </c>
      <c r="L73">
        <f t="shared" si="1"/>
        <v>0.26574211297966632</v>
      </c>
    </row>
    <row r="74" spans="1:12" ht="14.25">
      <c r="A74" s="2">
        <v>2009</v>
      </c>
      <c r="B74" s="8">
        <v>21350</v>
      </c>
      <c r="C74" s="9">
        <v>17080</v>
      </c>
      <c r="D74" s="10">
        <v>42700</v>
      </c>
      <c r="E74" s="2">
        <v>222644</v>
      </c>
      <c r="F74" s="2">
        <v>115517</v>
      </c>
      <c r="G74" s="2">
        <v>0.81</v>
      </c>
      <c r="H74" s="2">
        <v>0.19</v>
      </c>
      <c r="I74" s="2">
        <v>0</v>
      </c>
      <c r="J74" s="1">
        <f t="shared" si="2"/>
        <v>306633463.61199999</v>
      </c>
      <c r="K74" s="2">
        <v>225365405.12</v>
      </c>
      <c r="L74">
        <f t="shared" si="1"/>
        <v>0.36060573914939292</v>
      </c>
    </row>
    <row r="75" spans="1:12" ht="14.25">
      <c r="A75" s="2">
        <v>2010</v>
      </c>
      <c r="B75" s="8">
        <v>23313</v>
      </c>
      <c r="C75" s="9">
        <v>18650.400000000001</v>
      </c>
      <c r="D75" s="10">
        <v>46626</v>
      </c>
      <c r="E75" s="2">
        <v>236792</v>
      </c>
      <c r="F75" s="2">
        <v>127200</v>
      </c>
      <c r="G75" s="2">
        <v>0.82</v>
      </c>
      <c r="H75" s="2">
        <v>0.18</v>
      </c>
      <c r="I75" s="2">
        <v>0</v>
      </c>
      <c r="J75" s="1">
        <f t="shared" si="2"/>
        <v>358937768.96208</v>
      </c>
      <c r="K75" s="2">
        <v>254563252.62</v>
      </c>
      <c r="L75">
        <f t="shared" si="1"/>
        <v>0.41001407417544805</v>
      </c>
    </row>
    <row r="76" spans="1:12" ht="14.25">
      <c r="A76" s="2">
        <v>2011</v>
      </c>
      <c r="B76" s="8">
        <v>25649</v>
      </c>
      <c r="C76" s="9">
        <v>20519.2</v>
      </c>
      <c r="D76" s="10">
        <v>51298</v>
      </c>
      <c r="E76" s="2">
        <v>256941</v>
      </c>
      <c r="F76" s="2">
        <v>131175</v>
      </c>
      <c r="G76" s="2">
        <v>0.8</v>
      </c>
      <c r="H76" s="2">
        <v>0.19</v>
      </c>
      <c r="I76" s="2">
        <v>0.01</v>
      </c>
      <c r="J76" s="1">
        <f t="shared" si="2"/>
        <v>423588391.95581996</v>
      </c>
      <c r="K76" s="2">
        <v>337238641.94</v>
      </c>
      <c r="L76">
        <f t="shared" si="1"/>
        <v>0.2560493943371499</v>
      </c>
    </row>
    <row r="77" spans="1:12" ht="14.25">
      <c r="A77" s="2">
        <v>2012</v>
      </c>
      <c r="B77" s="8">
        <v>27053</v>
      </c>
      <c r="C77" s="9">
        <v>27053</v>
      </c>
      <c r="D77" s="10">
        <v>81159</v>
      </c>
      <c r="E77" s="2">
        <v>287454</v>
      </c>
      <c r="F77" s="2">
        <v>135684</v>
      </c>
      <c r="G77" s="2">
        <v>0.72</v>
      </c>
      <c r="H77" s="2">
        <v>0.26</v>
      </c>
      <c r="I77" s="2">
        <v>0.01</v>
      </c>
      <c r="J77" s="1">
        <f t="shared" si="2"/>
        <v>491447582.29476005</v>
      </c>
      <c r="K77" s="2">
        <v>631196232.13999999</v>
      </c>
      <c r="L77">
        <f t="shared" si="1"/>
        <v>-0.22140285814355676</v>
      </c>
    </row>
    <row r="78" spans="1:12" ht="14.25">
      <c r="A78" s="2">
        <v>2013</v>
      </c>
      <c r="B78" s="8">
        <v>31340</v>
      </c>
      <c r="C78" s="9">
        <v>31340</v>
      </c>
      <c r="D78" s="10">
        <v>94020</v>
      </c>
      <c r="E78" s="2">
        <v>302809</v>
      </c>
      <c r="F78" s="2">
        <v>143847</v>
      </c>
      <c r="G78" s="2">
        <v>0.72</v>
      </c>
      <c r="H78" s="2">
        <v>0.27</v>
      </c>
      <c r="I78" s="2">
        <v>0.01</v>
      </c>
      <c r="J78" s="1">
        <f t="shared" si="2"/>
        <v>600540521.75879991</v>
      </c>
      <c r="K78" s="2">
        <v>698260973.50999999</v>
      </c>
      <c r="L78">
        <f t="shared" si="1"/>
        <v>-0.13994832227266185</v>
      </c>
    </row>
    <row r="79" spans="1:12" ht="14.25">
      <c r="A79" s="2">
        <v>2014</v>
      </c>
      <c r="B79" s="8">
        <v>37648</v>
      </c>
      <c r="C79" s="9">
        <v>37648</v>
      </c>
      <c r="D79" s="10">
        <v>112944</v>
      </c>
      <c r="E79" s="2">
        <v>305966</v>
      </c>
      <c r="F79" s="2">
        <v>151166</v>
      </c>
      <c r="G79" s="2">
        <v>0.78</v>
      </c>
      <c r="H79" s="2">
        <v>0.21</v>
      </c>
      <c r="I79" s="2">
        <v>0.01</v>
      </c>
      <c r="J79" s="1">
        <f t="shared" si="2"/>
        <v>735070750.14464009</v>
      </c>
      <c r="K79" s="2">
        <v>794304798.27999997</v>
      </c>
      <c r="L79">
        <f t="shared" si="1"/>
        <v>-7.457344871090571E-2</v>
      </c>
    </row>
    <row r="80" spans="1:12" ht="14.25">
      <c r="A80" s="2">
        <v>2015</v>
      </c>
      <c r="B80" s="8">
        <v>41121</v>
      </c>
      <c r="C80" s="9">
        <v>41121</v>
      </c>
      <c r="D80" s="10">
        <v>123363</v>
      </c>
      <c r="E80" s="2">
        <v>301974</v>
      </c>
      <c r="F80" s="2">
        <v>158249</v>
      </c>
      <c r="G80" s="2">
        <v>0.8</v>
      </c>
      <c r="H80" s="2">
        <v>0.2</v>
      </c>
      <c r="I80" s="2">
        <v>0.01</v>
      </c>
      <c r="J80" s="1">
        <f t="shared" si="2"/>
        <v>802831292.85492015</v>
      </c>
      <c r="K80" s="2">
        <v>870567897.50999999</v>
      </c>
      <c r="L80">
        <f t="shared" si="1"/>
        <v>-7.7807377056769739E-2</v>
      </c>
    </row>
    <row r="84" spans="2:11" ht="27">
      <c r="B84" s="1" t="s">
        <v>15</v>
      </c>
      <c r="C84" s="7" t="s">
        <v>27</v>
      </c>
      <c r="D84" s="1" t="s">
        <v>8</v>
      </c>
      <c r="E84" s="1" t="s">
        <v>9</v>
      </c>
      <c r="F84" s="1" t="s">
        <v>21</v>
      </c>
      <c r="G84" s="1" t="s">
        <v>5</v>
      </c>
      <c r="H84" s="11" t="s">
        <v>43</v>
      </c>
      <c r="I84" s="1" t="s">
        <v>55</v>
      </c>
      <c r="J84" s="11" t="s">
        <v>35</v>
      </c>
      <c r="K84" s="11" t="s">
        <v>36</v>
      </c>
    </row>
    <row r="85" spans="2:11" ht="14.25">
      <c r="B85" s="2">
        <v>2006</v>
      </c>
      <c r="C85" s="8">
        <v>13643</v>
      </c>
      <c r="D85" s="2">
        <v>161375</v>
      </c>
      <c r="E85" s="2">
        <v>87877</v>
      </c>
      <c r="F85" s="2">
        <v>117679602.23999999</v>
      </c>
      <c r="G85" s="2">
        <v>60564144.490000002</v>
      </c>
      <c r="H85" s="2">
        <v>4258900.6500000004</v>
      </c>
      <c r="I85">
        <f>div(D85,E85)</f>
        <v>1.8363735676001685</v>
      </c>
    </row>
    <row r="86" spans="2:11" ht="14.25">
      <c r="B86" s="2">
        <v>2007</v>
      </c>
      <c r="C86" s="8">
        <v>15406</v>
      </c>
      <c r="D86" s="2">
        <v>172469</v>
      </c>
      <c r="E86" s="2">
        <v>95516</v>
      </c>
      <c r="F86" s="2">
        <v>143737573.62</v>
      </c>
      <c r="G86" s="2">
        <v>82185398.629999995</v>
      </c>
      <c r="H86" s="2">
        <v>4863140.92</v>
      </c>
      <c r="I86">
        <f t="shared" ref="I86:I99" si="3">div(D86,E86)</f>
        <v>1.8056555969680472</v>
      </c>
    </row>
    <row r="87" spans="2:11" ht="14.25">
      <c r="B87" s="2">
        <v>2008</v>
      </c>
      <c r="C87" s="8">
        <v>18183</v>
      </c>
      <c r="D87" s="2">
        <v>194148</v>
      </c>
      <c r="E87" s="2">
        <v>102107</v>
      </c>
      <c r="F87" s="2">
        <v>180466599.21000001</v>
      </c>
      <c r="G87" s="2">
        <v>110631188.33</v>
      </c>
      <c r="H87" s="2">
        <v>4842936.82</v>
      </c>
      <c r="I87">
        <f t="shared" si="3"/>
        <v>1.9014171408424496</v>
      </c>
    </row>
    <row r="88" spans="2:11" ht="14.25">
      <c r="B88" s="2">
        <v>2009</v>
      </c>
      <c r="C88" s="8">
        <v>21350</v>
      </c>
      <c r="D88" s="2">
        <v>222644</v>
      </c>
      <c r="E88" s="2">
        <v>115517</v>
      </c>
      <c r="F88" s="2">
        <v>225365405.12</v>
      </c>
      <c r="G88" s="2">
        <v>173173502.81</v>
      </c>
      <c r="H88" s="2">
        <v>7086297.7800000003</v>
      </c>
      <c r="I88">
        <f t="shared" si="3"/>
        <v>1.9273699974895471</v>
      </c>
    </row>
    <row r="89" spans="2:11" ht="14.25">
      <c r="B89" s="2">
        <v>2010</v>
      </c>
      <c r="C89" s="8">
        <v>23313</v>
      </c>
      <c r="D89" s="2">
        <v>236792</v>
      </c>
      <c r="E89" s="2">
        <v>127200</v>
      </c>
      <c r="F89" s="2">
        <v>254563252.62</v>
      </c>
      <c r="G89" s="2">
        <v>283353277.82999998</v>
      </c>
      <c r="H89" s="2">
        <v>8521717.3599999994</v>
      </c>
      <c r="I89">
        <f t="shared" si="3"/>
        <v>1.8615723270440252</v>
      </c>
    </row>
    <row r="90" spans="2:11" ht="14.25">
      <c r="B90" s="2">
        <v>2011</v>
      </c>
      <c r="C90" s="8">
        <v>25649</v>
      </c>
      <c r="D90" s="2">
        <v>256941</v>
      </c>
      <c r="E90" s="2">
        <v>131175</v>
      </c>
      <c r="F90" s="2">
        <v>337238641.94</v>
      </c>
      <c r="G90" s="2">
        <v>367980606.33999997</v>
      </c>
      <c r="H90" s="2">
        <v>11738427.689999999</v>
      </c>
      <c r="I90">
        <f t="shared" si="3"/>
        <v>1.9587650085763293</v>
      </c>
    </row>
    <row r="91" spans="2:11" ht="14.25">
      <c r="B91" s="2">
        <v>2012</v>
      </c>
      <c r="C91" s="8">
        <v>27053</v>
      </c>
      <c r="D91" s="2">
        <v>287454</v>
      </c>
      <c r="E91" s="2">
        <v>135684</v>
      </c>
      <c r="F91" s="2">
        <v>631196232.13999999</v>
      </c>
      <c r="G91" s="2">
        <v>512040943.31999999</v>
      </c>
      <c r="H91" s="2">
        <v>14921123.4</v>
      </c>
      <c r="I91">
        <f t="shared" si="3"/>
        <v>2.1185548775095073</v>
      </c>
    </row>
    <row r="92" spans="2:11" ht="14.25">
      <c r="B92" s="2">
        <v>2013</v>
      </c>
      <c r="C92" s="8">
        <v>31340</v>
      </c>
      <c r="D92" s="2">
        <v>302809</v>
      </c>
      <c r="E92" s="2">
        <v>143847</v>
      </c>
      <c r="F92" s="2">
        <v>698260973.50999999</v>
      </c>
      <c r="G92" s="2">
        <v>616785989.39999998</v>
      </c>
      <c r="H92" s="2">
        <v>17538644.890000001</v>
      </c>
      <c r="I92">
        <f t="shared" si="3"/>
        <v>2.1050769220074108</v>
      </c>
    </row>
    <row r="93" spans="2:11" ht="14.25">
      <c r="B93" s="2">
        <v>2014</v>
      </c>
      <c r="C93" s="8">
        <v>37648</v>
      </c>
      <c r="D93" s="2">
        <v>305966</v>
      </c>
      <c r="E93" s="2">
        <v>151166</v>
      </c>
      <c r="F93" s="2">
        <v>794304798.27999997</v>
      </c>
      <c r="G93" s="2">
        <v>701855921.48000002</v>
      </c>
      <c r="H93" s="2">
        <v>24895722.190000001</v>
      </c>
      <c r="I93">
        <f t="shared" si="3"/>
        <v>2.0240397973089186</v>
      </c>
    </row>
    <row r="94" spans="2:11" ht="14.25">
      <c r="B94" s="2">
        <v>2015</v>
      </c>
      <c r="C94" s="8">
        <v>41121</v>
      </c>
      <c r="D94" s="2">
        <v>301974</v>
      </c>
      <c r="E94" s="2">
        <v>158249</v>
      </c>
      <c r="F94" s="2">
        <v>870567897.50999999</v>
      </c>
      <c r="G94" s="2">
        <v>803529560.89999998</v>
      </c>
      <c r="H94" s="2">
        <v>65423278.82</v>
      </c>
      <c r="I94">
        <f t="shared" si="3"/>
        <v>1.9082205890716528</v>
      </c>
    </row>
    <row r="95" spans="2:11">
      <c r="B95" s="2">
        <v>2016</v>
      </c>
      <c r="C95" s="1">
        <v>45965.247201603699</v>
      </c>
      <c r="D95" s="12">
        <v>297982</v>
      </c>
      <c r="E95" s="12">
        <v>165888</v>
      </c>
      <c r="F95" s="1">
        <f>income(D95,C95,E95)</f>
        <v>898069200.23341084</v>
      </c>
      <c r="H95" s="12"/>
      <c r="I95">
        <f>div(D95,E95)</f>
        <v>1.7962842399691359</v>
      </c>
      <c r="J95" s="12">
        <v>963024074</v>
      </c>
      <c r="K95" s="12">
        <v>896907490</v>
      </c>
    </row>
    <row r="96" spans="2:11">
      <c r="B96" s="2">
        <v>2017</v>
      </c>
      <c r="C96" s="1">
        <v>51705.825994663101</v>
      </c>
      <c r="D96" s="13">
        <v>293990</v>
      </c>
      <c r="E96" s="12">
        <v>173527</v>
      </c>
      <c r="F96" s="1">
        <f>income(D96,C96,E96)</f>
        <v>1010971761.5793921</v>
      </c>
      <c r="H96" s="12"/>
      <c r="I96">
        <f t="shared" si="3"/>
        <v>1.6942032075700035</v>
      </c>
      <c r="J96" s="12">
        <v>1055480251</v>
      </c>
      <c r="K96" s="12">
        <v>991774674</v>
      </c>
    </row>
    <row r="97" spans="2:11">
      <c r="B97" s="2">
        <v>2018</v>
      </c>
      <c r="C97" s="1">
        <v>58163.343059255902</v>
      </c>
      <c r="D97" s="12">
        <v>289998</v>
      </c>
      <c r="E97" s="12">
        <v>181166</v>
      </c>
      <c r="F97" s="1">
        <f>income(D97,C97,E97)</f>
        <v>1138067478.804543</v>
      </c>
      <c r="H97" s="13"/>
      <c r="I97">
        <f t="shared" si="3"/>
        <v>1.6007308214565648</v>
      </c>
      <c r="J97" s="13">
        <v>1147936428</v>
      </c>
      <c r="K97" s="12">
        <v>1086641858</v>
      </c>
    </row>
    <row r="98" spans="2:11">
      <c r="B98" s="2">
        <v>2019</v>
      </c>
      <c r="C98" s="1">
        <v>65427.336489661197</v>
      </c>
      <c r="D98" s="12">
        <v>286006</v>
      </c>
      <c r="E98" s="12">
        <v>188805</v>
      </c>
      <c r="F98" s="1">
        <f>income(D98,C98,E98)</f>
        <v>1281140519.2331543</v>
      </c>
      <c r="H98" s="12"/>
      <c r="I98">
        <f t="shared" si="3"/>
        <v>1.5148221710230132</v>
      </c>
      <c r="J98" s="12">
        <v>1240392605</v>
      </c>
      <c r="K98" s="12">
        <v>1181509041</v>
      </c>
    </row>
    <row r="99" spans="2:11">
      <c r="B99" s="2">
        <v>2020</v>
      </c>
      <c r="C99" s="1">
        <v>73598.526751982004</v>
      </c>
      <c r="D99" s="12">
        <v>282014</v>
      </c>
      <c r="E99" s="12">
        <v>196444</v>
      </c>
      <c r="F99" s="1">
        <f>income(D99,C99,E99)</f>
        <v>1442199321.5726619</v>
      </c>
      <c r="H99" s="12"/>
      <c r="I99">
        <f t="shared" si="3"/>
        <v>1.4355948769114861</v>
      </c>
      <c r="J99" s="12">
        <v>1332848782</v>
      </c>
      <c r="K99" s="12">
        <v>1276376225</v>
      </c>
    </row>
    <row r="101" spans="2:11">
      <c r="B101" s="23" t="s">
        <v>37</v>
      </c>
      <c r="C101" s="23"/>
      <c r="D101" s="23"/>
      <c r="E101" s="23"/>
      <c r="F101" s="21" t="s">
        <v>42</v>
      </c>
      <c r="G101" s="21"/>
      <c r="H101" s="21"/>
      <c r="I101" s="14"/>
    </row>
    <row r="102" spans="2:11">
      <c r="B102" t="s">
        <v>41</v>
      </c>
      <c r="C102" t="s">
        <v>38</v>
      </c>
      <c r="D102" t="s">
        <v>39</v>
      </c>
      <c r="E102" t="s">
        <v>40</v>
      </c>
      <c r="F102" t="s">
        <v>38</v>
      </c>
      <c r="G102" t="s">
        <v>39</v>
      </c>
      <c r="H102" t="s">
        <v>40</v>
      </c>
    </row>
    <row r="103" spans="2:11">
      <c r="B103" s="13">
        <v>2013</v>
      </c>
      <c r="C103" s="13">
        <v>599247344.50999999</v>
      </c>
      <c r="D103" s="16">
        <v>520108744.60000002</v>
      </c>
      <c r="E103">
        <f>errorrate(D103,C103)</f>
        <v>-0.13206333016746366</v>
      </c>
      <c r="F103" s="2">
        <v>17538644.890000001</v>
      </c>
      <c r="G103" s="16"/>
    </row>
    <row r="104" spans="2:11">
      <c r="B104" s="15">
        <v>2014</v>
      </c>
      <c r="C104" s="15">
        <v>676960199.28999996</v>
      </c>
      <c r="D104" s="16">
        <v>593117679.29999995</v>
      </c>
      <c r="E104">
        <f>errorrate(D104,C104)</f>
        <v>-0.12385147616940341</v>
      </c>
      <c r="F104" s="2">
        <v>24895722.190000001</v>
      </c>
      <c r="G104" s="16"/>
    </row>
    <row r="105" spans="2:11">
      <c r="B105" s="15">
        <v>2015</v>
      </c>
      <c r="C105" s="15">
        <v>738106282.08000004</v>
      </c>
      <c r="D105" s="16">
        <v>739206667.79999995</v>
      </c>
      <c r="E105">
        <f>errorrate(D105,C105)</f>
        <v>1.4908228621208829E-3</v>
      </c>
      <c r="F105" s="2">
        <v>65423278.82</v>
      </c>
      <c r="G105" s="16"/>
    </row>
    <row r="106" spans="2:11">
      <c r="B106" s="15">
        <v>2016</v>
      </c>
      <c r="C106" s="1"/>
      <c r="D106" s="1">
        <v>827656388</v>
      </c>
      <c r="G106" s="1"/>
    </row>
    <row r="107" spans="2:11">
      <c r="B107" s="15">
        <v>2017</v>
      </c>
      <c r="C107" s="1"/>
      <c r="D107" s="1">
        <v>938566261</v>
      </c>
      <c r="G107" s="1"/>
    </row>
    <row r="108" spans="2:11">
      <c r="B108" s="15">
        <v>2018</v>
      </c>
      <c r="C108" s="1"/>
      <c r="D108" s="1">
        <v>1055592735</v>
      </c>
      <c r="G108" s="1"/>
    </row>
    <row r="109" spans="2:11">
      <c r="B109" s="15">
        <v>2019</v>
      </c>
      <c r="C109" s="1"/>
      <c r="D109" s="1">
        <v>1172668974</v>
      </c>
      <c r="G109" s="1"/>
    </row>
    <row r="110" spans="2:11">
      <c r="B110" s="15">
        <v>2020</v>
      </c>
      <c r="C110" s="1"/>
      <c r="D110" s="1">
        <v>1289800775</v>
      </c>
      <c r="G110" s="1"/>
    </row>
    <row r="114" spans="2:7">
      <c r="B114" s="1" t="s">
        <v>57</v>
      </c>
      <c r="C114" s="1" t="s">
        <v>56</v>
      </c>
      <c r="D114" t="s">
        <v>58</v>
      </c>
      <c r="E114" t="s">
        <v>59</v>
      </c>
      <c r="F114" t="s">
        <v>60</v>
      </c>
    </row>
    <row r="115" spans="2:7">
      <c r="B115" s="1">
        <v>2016</v>
      </c>
      <c r="C115" s="12">
        <v>61758203</v>
      </c>
      <c r="D115" s="1">
        <v>827656388</v>
      </c>
      <c r="E115">
        <f>SUM(C115,D115)</f>
        <v>889414591</v>
      </c>
      <c r="F115">
        <v>898069200.23341084</v>
      </c>
    </row>
    <row r="116" spans="2:7">
      <c r="B116" s="1">
        <v>2017</v>
      </c>
      <c r="C116" s="13">
        <v>72968965</v>
      </c>
      <c r="D116" s="1">
        <v>938566261</v>
      </c>
      <c r="E116">
        <f>SUM(C116,D116)</f>
        <v>1011535226</v>
      </c>
      <c r="F116">
        <v>1010971761.5793921</v>
      </c>
    </row>
    <row r="117" spans="2:7">
      <c r="B117" s="1">
        <v>2018</v>
      </c>
      <c r="C117" s="13">
        <v>84179742</v>
      </c>
      <c r="D117" s="1">
        <v>1055592735</v>
      </c>
      <c r="E117">
        <f>SUM(C117,D117)</f>
        <v>1139772477</v>
      </c>
      <c r="F117">
        <v>1138067478.804543</v>
      </c>
    </row>
    <row r="118" spans="2:7">
      <c r="B118" s="1">
        <v>2019</v>
      </c>
      <c r="C118" s="13">
        <v>95390519</v>
      </c>
      <c r="D118" s="1">
        <v>1172668974</v>
      </c>
      <c r="E118">
        <f>SUM(C118,D118)</f>
        <v>1268059493</v>
      </c>
      <c r="F118">
        <v>1281140519.2331543</v>
      </c>
    </row>
    <row r="119" spans="2:7">
      <c r="B119" s="1">
        <v>2020</v>
      </c>
      <c r="C119" s="20">
        <v>106601282</v>
      </c>
      <c r="D119" s="1">
        <v>1289800775</v>
      </c>
      <c r="E119">
        <f>SUM(C119,D119)</f>
        <v>1396402057</v>
      </c>
      <c r="F119">
        <v>1442199321.5726619</v>
      </c>
    </row>
    <row r="120" spans="2:7">
      <c r="C120" s="2"/>
    </row>
    <row r="121" spans="2:7">
      <c r="B121" s="1" t="s">
        <v>15</v>
      </c>
      <c r="C121" s="7" t="s">
        <v>27</v>
      </c>
      <c r="D121" s="1" t="s">
        <v>8</v>
      </c>
      <c r="E121" s="1" t="s">
        <v>9</v>
      </c>
      <c r="F121" s="1" t="s">
        <v>61</v>
      </c>
      <c r="G121" s="1" t="s">
        <v>62</v>
      </c>
    </row>
    <row r="122" spans="2:7" ht="14.25">
      <c r="B122" s="2">
        <v>2006</v>
      </c>
      <c r="C122" s="8">
        <v>13643</v>
      </c>
      <c r="D122" s="2">
        <v>161375</v>
      </c>
      <c r="E122" s="2">
        <v>87877</v>
      </c>
      <c r="F122" s="2">
        <v>220691593.88</v>
      </c>
    </row>
    <row r="123" spans="2:7" ht="14.25">
      <c r="B123" s="2">
        <v>2007</v>
      </c>
      <c r="C123" s="8">
        <v>15406</v>
      </c>
      <c r="D123" s="2">
        <v>172469</v>
      </c>
      <c r="E123" s="2">
        <v>95516</v>
      </c>
      <c r="F123" s="2">
        <v>285115532.25</v>
      </c>
    </row>
    <row r="124" spans="2:7" ht="14.25">
      <c r="B124" s="2">
        <v>2008</v>
      </c>
      <c r="C124" s="8">
        <v>18183</v>
      </c>
      <c r="D124" s="2">
        <v>194148</v>
      </c>
      <c r="E124" s="2">
        <v>102107</v>
      </c>
      <c r="F124" s="2">
        <v>343612343.27999997</v>
      </c>
    </row>
    <row r="125" spans="2:7" ht="14.25">
      <c r="B125" s="2">
        <v>2009</v>
      </c>
      <c r="C125" s="8">
        <v>21350</v>
      </c>
      <c r="D125" s="2">
        <v>222644</v>
      </c>
      <c r="E125" s="2">
        <v>115517</v>
      </c>
      <c r="F125" s="2">
        <v>433309582.89999998</v>
      </c>
    </row>
    <row r="126" spans="2:7" ht="14.25">
      <c r="B126" s="2">
        <v>2010</v>
      </c>
      <c r="C126" s="8">
        <v>23313</v>
      </c>
      <c r="D126" s="2">
        <v>236792</v>
      </c>
      <c r="E126" s="2">
        <v>127200</v>
      </c>
      <c r="F126" s="2">
        <v>554205611.13</v>
      </c>
    </row>
    <row r="127" spans="2:7" ht="14.25">
      <c r="B127" s="2">
        <v>2011</v>
      </c>
      <c r="C127" s="8">
        <v>25649</v>
      </c>
      <c r="D127" s="2">
        <v>256941</v>
      </c>
      <c r="E127" s="2">
        <v>131175</v>
      </c>
      <c r="F127" s="2">
        <v>621907834.73000002</v>
      </c>
    </row>
    <row r="128" spans="2:7" ht="14.25">
      <c r="B128" s="2">
        <v>2012</v>
      </c>
      <c r="C128" s="8">
        <v>27053</v>
      </c>
      <c r="D128" s="2">
        <v>287454</v>
      </c>
      <c r="E128" s="2">
        <v>135684</v>
      </c>
      <c r="F128" s="2">
        <v>946229324.29999995</v>
      </c>
    </row>
    <row r="129" spans="2:7" ht="14.25">
      <c r="B129" s="2">
        <v>2013</v>
      </c>
      <c r="C129" s="8">
        <v>31340</v>
      </c>
      <c r="D129" s="2">
        <v>302809</v>
      </c>
      <c r="E129" s="2">
        <v>143847</v>
      </c>
      <c r="F129" s="2">
        <v>1046890125.42</v>
      </c>
    </row>
    <row r="130" spans="2:7" ht="14.25">
      <c r="B130" s="2">
        <v>2014</v>
      </c>
      <c r="C130" s="8">
        <v>37648</v>
      </c>
      <c r="D130" s="2">
        <v>305966</v>
      </c>
      <c r="E130" s="2">
        <v>151166</v>
      </c>
      <c r="F130" s="2">
        <v>1198755424.1500001</v>
      </c>
    </row>
    <row r="131" spans="2:7" ht="14.25">
      <c r="B131" s="2">
        <v>2015</v>
      </c>
      <c r="C131" s="8">
        <v>41121</v>
      </c>
      <c r="D131" s="2">
        <v>301974</v>
      </c>
      <c r="E131" s="2">
        <v>158249</v>
      </c>
      <c r="F131" s="2">
        <v>1328479609.97</v>
      </c>
    </row>
    <row r="132" spans="2:7">
      <c r="B132" s="2">
        <v>2016</v>
      </c>
      <c r="C132" s="1">
        <v>45965.247201603699</v>
      </c>
      <c r="D132" s="12">
        <v>297982</v>
      </c>
      <c r="E132" s="12">
        <v>165888</v>
      </c>
      <c r="G132">
        <f>D132/E132</f>
        <v>1.7962842399691359</v>
      </c>
    </row>
    <row r="133" spans="2:7">
      <c r="B133" s="2">
        <v>2017</v>
      </c>
      <c r="C133" s="1">
        <v>51705.825994663101</v>
      </c>
      <c r="D133" s="13">
        <v>293990</v>
      </c>
      <c r="E133" s="12">
        <v>173527</v>
      </c>
      <c r="G133">
        <f>D133/E133</f>
        <v>1.6942032075700035</v>
      </c>
    </row>
    <row r="134" spans="2:7">
      <c r="B134" s="2">
        <v>2018</v>
      </c>
      <c r="C134" s="1">
        <v>58163.343059255902</v>
      </c>
      <c r="D134" s="12">
        <v>289998</v>
      </c>
      <c r="E134" s="12">
        <v>181166</v>
      </c>
      <c r="G134">
        <f>D134/E134</f>
        <v>1.6007308214565648</v>
      </c>
    </row>
    <row r="135" spans="2:7">
      <c r="B135" s="2">
        <v>2019</v>
      </c>
      <c r="C135" s="1">
        <v>65427.336489661197</v>
      </c>
      <c r="D135" s="12">
        <v>286006</v>
      </c>
      <c r="E135" s="12">
        <v>188805</v>
      </c>
      <c r="G135">
        <f>D135/E135</f>
        <v>1.5148221710230132</v>
      </c>
    </row>
    <row r="136" spans="2:7">
      <c r="B136" s="2">
        <v>2020</v>
      </c>
      <c r="C136" s="1">
        <v>73598.526751982004</v>
      </c>
      <c r="D136" s="12">
        <v>282014</v>
      </c>
      <c r="E136" s="12">
        <v>196444</v>
      </c>
      <c r="G136">
        <f>D136/E136</f>
        <v>1.4355948769114861</v>
      </c>
    </row>
  </sheetData>
  <mergeCells count="4">
    <mergeCell ref="B3:I3"/>
    <mergeCell ref="B16:H16"/>
    <mergeCell ref="B101:E101"/>
    <mergeCell ref="F101:H101"/>
  </mergeCells>
  <phoneticPr fontId="4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43"/>
  <sheetViews>
    <sheetView topLeftCell="A19" workbookViewId="0">
      <selection activeCell="L39" sqref="L39"/>
    </sheetView>
  </sheetViews>
  <sheetFormatPr defaultColWidth="9" defaultRowHeight="13.5"/>
  <cols>
    <col min="5" max="5" width="15.75" customWidth="1"/>
    <col min="6" max="6" width="14.625" customWidth="1"/>
  </cols>
  <sheetData>
    <row r="1" spans="1:7">
      <c r="A1" s="21" t="s">
        <v>44</v>
      </c>
      <c r="B1" s="21"/>
      <c r="C1" s="21"/>
    </row>
    <row r="2" spans="1:7">
      <c r="A2" s="1" t="s">
        <v>45</v>
      </c>
      <c r="B2" t="s">
        <v>46</v>
      </c>
      <c r="C2" t="s">
        <v>47</v>
      </c>
      <c r="D2" t="s">
        <v>48</v>
      </c>
    </row>
    <row r="3" spans="1:7" ht="14.25">
      <c r="A3" s="1">
        <v>2014</v>
      </c>
      <c r="B3">
        <v>34720.199999999997</v>
      </c>
      <c r="C3" s="17">
        <v>37648</v>
      </c>
      <c r="D3" s="18">
        <v>7.7700000000000005E-2</v>
      </c>
    </row>
    <row r="4" spans="1:7" ht="14.25">
      <c r="A4" s="1">
        <v>2015</v>
      </c>
      <c r="B4">
        <v>40716.6</v>
      </c>
      <c r="C4" s="17">
        <v>41121</v>
      </c>
      <c r="D4" s="18">
        <v>9.7999999999999997E-3</v>
      </c>
    </row>
    <row r="5" spans="1:7">
      <c r="A5" s="1">
        <v>2016</v>
      </c>
      <c r="B5" s="12">
        <v>45965.247201603699</v>
      </c>
    </row>
    <row r="6" spans="1:7">
      <c r="A6" s="1">
        <v>2017</v>
      </c>
      <c r="B6" s="12">
        <v>51705.825994663101</v>
      </c>
    </row>
    <row r="7" spans="1:7">
      <c r="A7" s="1">
        <v>2018</v>
      </c>
      <c r="B7" s="12">
        <v>58163.343059255902</v>
      </c>
    </row>
    <row r="8" spans="1:7">
      <c r="A8" s="1">
        <v>2019</v>
      </c>
      <c r="B8" s="12">
        <v>65427.336489661197</v>
      </c>
    </row>
    <row r="9" spans="1:7">
      <c r="A9" s="1">
        <v>2020</v>
      </c>
      <c r="B9" s="12">
        <v>73598.526751982004</v>
      </c>
    </row>
    <row r="11" spans="1:7">
      <c r="A11" s="24" t="s">
        <v>49</v>
      </c>
      <c r="B11" s="24"/>
      <c r="C11" s="24"/>
      <c r="D11" s="24"/>
      <c r="E11" s="21"/>
      <c r="F11" s="21"/>
      <c r="G11" s="21"/>
    </row>
    <row r="12" spans="1:7">
      <c r="A12" s="1" t="s">
        <v>45</v>
      </c>
      <c r="B12" t="s">
        <v>46</v>
      </c>
      <c r="C12" t="s">
        <v>47</v>
      </c>
      <c r="D12" t="s">
        <v>48</v>
      </c>
      <c r="E12" s="1"/>
    </row>
    <row r="13" spans="1:7">
      <c r="A13" s="1">
        <v>2014</v>
      </c>
      <c r="B13">
        <v>326794</v>
      </c>
      <c r="C13" s="12">
        <v>305966</v>
      </c>
      <c r="D13" s="18">
        <v>6.8000000000000005E-2</v>
      </c>
      <c r="E13" s="1"/>
    </row>
    <row r="14" spans="1:7">
      <c r="A14" s="1">
        <v>2015</v>
      </c>
      <c r="B14">
        <v>321421</v>
      </c>
      <c r="C14" s="12">
        <v>301974</v>
      </c>
      <c r="D14" s="18">
        <v>6.4399999999999999E-2</v>
      </c>
      <c r="E14" s="1"/>
    </row>
    <row r="15" spans="1:7">
      <c r="A15" s="1">
        <v>2016</v>
      </c>
      <c r="B15" s="12">
        <v>297982</v>
      </c>
      <c r="C15" s="12"/>
    </row>
    <row r="16" spans="1:7">
      <c r="A16" s="1">
        <v>2017</v>
      </c>
      <c r="B16" s="12">
        <v>293990</v>
      </c>
      <c r="C16" s="12"/>
    </row>
    <row r="17" spans="1:4">
      <c r="A17" s="1">
        <v>2018</v>
      </c>
      <c r="B17" s="12">
        <v>289998</v>
      </c>
      <c r="C17" s="12"/>
    </row>
    <row r="18" spans="1:4">
      <c r="A18" s="1">
        <v>2019</v>
      </c>
      <c r="B18" s="12">
        <v>286006</v>
      </c>
      <c r="C18" s="12"/>
    </row>
    <row r="19" spans="1:4">
      <c r="A19" s="1">
        <v>2020</v>
      </c>
      <c r="B19" s="12">
        <v>282014</v>
      </c>
      <c r="C19" s="12"/>
    </row>
    <row r="24" spans="1:4">
      <c r="A24" s="21" t="s">
        <v>50</v>
      </c>
      <c r="B24" s="21"/>
      <c r="C24" s="21"/>
    </row>
    <row r="25" spans="1:4">
      <c r="A25" s="1" t="s">
        <v>45</v>
      </c>
      <c r="B25" t="s">
        <v>46</v>
      </c>
      <c r="C25" t="s">
        <v>47</v>
      </c>
      <c r="D25" t="s">
        <v>48</v>
      </c>
    </row>
    <row r="26" spans="1:4">
      <c r="A26" s="1">
        <v>2014</v>
      </c>
      <c r="B26" s="1">
        <v>151486</v>
      </c>
      <c r="C26" s="12">
        <v>151166</v>
      </c>
      <c r="D26" s="19">
        <v>2.0999999999999999E-3</v>
      </c>
    </row>
    <row r="27" spans="1:4">
      <c r="A27" s="1">
        <v>2015</v>
      </c>
      <c r="B27" s="1">
        <v>158805</v>
      </c>
      <c r="C27" s="12">
        <v>158249</v>
      </c>
      <c r="D27" s="19">
        <v>3.5000000000000001E-3</v>
      </c>
    </row>
    <row r="28" spans="1:4">
      <c r="A28" s="1">
        <v>2016</v>
      </c>
      <c r="B28" s="12">
        <v>165888</v>
      </c>
      <c r="C28" s="12"/>
      <c r="D28" s="1"/>
    </row>
    <row r="29" spans="1:4">
      <c r="A29" s="1">
        <v>2017</v>
      </c>
      <c r="B29" s="12">
        <v>173527</v>
      </c>
      <c r="C29" s="12"/>
      <c r="D29" s="1"/>
    </row>
    <row r="30" spans="1:4">
      <c r="A30" s="1">
        <v>2018</v>
      </c>
      <c r="B30" s="12">
        <v>181166</v>
      </c>
      <c r="C30" s="12"/>
      <c r="D30" s="1"/>
    </row>
    <row r="31" spans="1:4">
      <c r="A31" s="1">
        <v>2019</v>
      </c>
      <c r="B31" s="12">
        <v>188805</v>
      </c>
      <c r="C31" s="12"/>
      <c r="D31" s="1"/>
    </row>
    <row r="32" spans="1:4">
      <c r="A32" s="1">
        <v>2020</v>
      </c>
      <c r="B32" s="12">
        <v>196444</v>
      </c>
      <c r="C32" s="12"/>
      <c r="D32" s="1"/>
    </row>
    <row r="35" spans="1:7">
      <c r="A35" s="21" t="s">
        <v>51</v>
      </c>
      <c r="B35" s="21"/>
      <c r="C35" s="21"/>
    </row>
    <row r="36" spans="1:7">
      <c r="A36" s="1" t="s">
        <v>45</v>
      </c>
      <c r="B36" s="1" t="s">
        <v>52</v>
      </c>
      <c r="C36" s="1" t="s">
        <v>53</v>
      </c>
      <c r="D36" s="1" t="s">
        <v>54</v>
      </c>
      <c r="E36" s="1" t="s">
        <v>46</v>
      </c>
      <c r="F36" s="1" t="s">
        <v>47</v>
      </c>
      <c r="G36" s="1" t="s">
        <v>48</v>
      </c>
    </row>
    <row r="37" spans="1:7">
      <c r="A37" s="1">
        <v>2014</v>
      </c>
      <c r="B37" s="1">
        <v>34720.199999999997</v>
      </c>
      <c r="C37" s="1">
        <v>326794</v>
      </c>
      <c r="D37" s="1">
        <v>151486</v>
      </c>
      <c r="E37" s="1">
        <f>income(C37,B37,D37)</f>
        <v>714360202.96082389</v>
      </c>
      <c r="F37" s="12">
        <v>794304798.27999997</v>
      </c>
      <c r="G37" s="19">
        <v>0.10059999999999999</v>
      </c>
    </row>
    <row r="38" spans="1:7">
      <c r="A38" s="1">
        <v>2015</v>
      </c>
      <c r="B38" s="1">
        <v>40716.6</v>
      </c>
      <c r="C38" s="1">
        <v>321421</v>
      </c>
      <c r="D38" s="1">
        <v>158805</v>
      </c>
      <c r="E38" s="1">
        <f>income(C38,B38,D38)</f>
        <v>835144761.58822799</v>
      </c>
      <c r="F38" s="12">
        <v>870567897.50999999</v>
      </c>
      <c r="G38" s="19">
        <v>4.0599999999999997E-2</v>
      </c>
    </row>
    <row r="39" spans="1:7">
      <c r="A39" s="1">
        <v>2016</v>
      </c>
      <c r="B39" s="12"/>
      <c r="C39" s="12"/>
      <c r="D39" s="1"/>
      <c r="E39" s="1">
        <v>898069200.23341084</v>
      </c>
      <c r="F39" s="1"/>
      <c r="G39" s="1"/>
    </row>
    <row r="40" spans="1:7">
      <c r="A40" s="1">
        <v>2017</v>
      </c>
      <c r="B40" s="12"/>
      <c r="C40" s="12"/>
      <c r="D40" s="1"/>
      <c r="E40" s="1">
        <v>1010971761.5793921</v>
      </c>
      <c r="F40" s="1"/>
      <c r="G40" s="1"/>
    </row>
    <row r="41" spans="1:7">
      <c r="A41" s="1">
        <v>2018</v>
      </c>
      <c r="B41" s="12"/>
      <c r="C41" s="12"/>
      <c r="D41" s="1"/>
      <c r="E41" s="1">
        <v>1138067478.804543</v>
      </c>
      <c r="F41" s="1"/>
      <c r="G41" s="1"/>
    </row>
    <row r="42" spans="1:7">
      <c r="A42" s="1">
        <v>2019</v>
      </c>
      <c r="B42" s="12"/>
      <c r="C42" s="12"/>
      <c r="D42" s="1"/>
      <c r="E42" s="1">
        <v>1281140519.2331543</v>
      </c>
      <c r="F42" s="1"/>
      <c r="G42" s="1"/>
    </row>
    <row r="43" spans="1:7">
      <c r="A43" s="1">
        <v>2020</v>
      </c>
      <c r="B43" s="12"/>
      <c r="C43" s="12"/>
      <c r="D43" s="1"/>
      <c r="E43" s="1">
        <v>1442199321.5726619</v>
      </c>
      <c r="F43" s="1"/>
      <c r="G43" s="1"/>
    </row>
  </sheetData>
  <mergeCells count="5">
    <mergeCell ref="A35:C35"/>
    <mergeCell ref="A1:C1"/>
    <mergeCell ref="A11:D11"/>
    <mergeCell ref="E11:G11"/>
    <mergeCell ref="A24:C24"/>
  </mergeCells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song</cp:lastModifiedBy>
  <dcterms:created xsi:type="dcterms:W3CDTF">2017-05-21T07:47:00Z</dcterms:created>
  <dcterms:modified xsi:type="dcterms:W3CDTF">2017-05-26T01:46:49Z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2052-10.1.0.6235</vt:lpwstr>
  </property>
</Properties>
</file>