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hu\lessons\StatikiMatrices\jupyter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24" i="1"/>
  <c r="B29" i="1" s="1"/>
  <c r="C22" i="1"/>
  <c r="D22" i="1" s="1"/>
  <c r="E22" i="1" s="1"/>
  <c r="B4" i="1"/>
  <c r="B11" i="1" s="1"/>
  <c r="R3" i="1" s="1"/>
  <c r="B34" i="1" l="1"/>
  <c r="B33" i="1"/>
  <c r="B35" i="1"/>
  <c r="B36" i="1"/>
  <c r="B13" i="1"/>
  <c r="B14" i="1"/>
  <c r="B15" i="1"/>
  <c r="B16" i="1"/>
  <c r="B27" i="1"/>
  <c r="F22" i="1"/>
  <c r="E24" i="1"/>
  <c r="E28" i="1"/>
  <c r="B30" i="1"/>
  <c r="C24" i="1"/>
  <c r="B31" i="1"/>
  <c r="D24" i="1"/>
  <c r="D31" i="1" s="1"/>
  <c r="B28" i="1"/>
  <c r="B26" i="1"/>
  <c r="M2" i="1"/>
  <c r="B7" i="1"/>
  <c r="N3" i="1" s="1"/>
  <c r="B10" i="1"/>
  <c r="Q3" i="1" s="1"/>
  <c r="B9" i="1"/>
  <c r="P2" i="1" s="1"/>
  <c r="B8" i="1"/>
  <c r="O3" i="1" s="1"/>
  <c r="R6" i="1" l="1" a="1"/>
  <c r="E33" i="1"/>
  <c r="E36" i="1"/>
  <c r="E34" i="1"/>
  <c r="E35" i="1"/>
  <c r="C36" i="1"/>
  <c r="C34" i="1"/>
  <c r="C35" i="1"/>
  <c r="C33" i="1"/>
  <c r="E31" i="1"/>
  <c r="D33" i="1"/>
  <c r="D36" i="1"/>
  <c r="D34" i="1"/>
  <c r="D35" i="1"/>
  <c r="D28" i="1"/>
  <c r="E29" i="1"/>
  <c r="E26" i="1"/>
  <c r="E30" i="1"/>
  <c r="E27" i="1"/>
  <c r="D26" i="1"/>
  <c r="D30" i="1"/>
  <c r="D29" i="1"/>
  <c r="D27" i="1"/>
  <c r="G22" i="1"/>
  <c r="F24" i="1"/>
  <c r="C29" i="1"/>
  <c r="C30" i="1"/>
  <c r="C27" i="1"/>
  <c r="C26" i="1"/>
  <c r="C28" i="1"/>
  <c r="C31" i="1"/>
  <c r="R6" i="1" l="1"/>
  <c r="R7" i="1"/>
  <c r="F33" i="1"/>
  <c r="F35" i="1"/>
  <c r="F34" i="1"/>
  <c r="F36" i="1"/>
  <c r="F31" i="1"/>
  <c r="F28" i="1"/>
  <c r="F29" i="1"/>
  <c r="F26" i="1"/>
  <c r="F30" i="1"/>
  <c r="F27" i="1"/>
  <c r="H22" i="1"/>
  <c r="G24" i="1"/>
  <c r="G28" i="1" s="1"/>
  <c r="G31" i="1"/>
  <c r="G35" i="1" l="1"/>
  <c r="G33" i="1"/>
  <c r="G34" i="1"/>
  <c r="G36" i="1"/>
  <c r="G27" i="1"/>
  <c r="G30" i="1"/>
  <c r="G26" i="1"/>
  <c r="G29" i="1"/>
  <c r="I22" i="1"/>
  <c r="H24" i="1"/>
  <c r="H33" i="1" l="1"/>
  <c r="H36" i="1"/>
  <c r="H35" i="1"/>
  <c r="H34" i="1"/>
  <c r="H30" i="1"/>
  <c r="H27" i="1"/>
  <c r="H29" i="1"/>
  <c r="H26" i="1"/>
  <c r="H31" i="1"/>
  <c r="H28" i="1"/>
  <c r="J22" i="1"/>
  <c r="I24" i="1"/>
  <c r="I35" i="1" l="1"/>
  <c r="I33" i="1"/>
  <c r="I36" i="1"/>
  <c r="I34" i="1"/>
  <c r="I29" i="1"/>
  <c r="I30" i="1"/>
  <c r="I27" i="1"/>
  <c r="I26" i="1"/>
  <c r="K22" i="1"/>
  <c r="J24" i="1"/>
  <c r="I28" i="1"/>
  <c r="I31" i="1"/>
  <c r="J36" i="1" l="1"/>
  <c r="J34" i="1"/>
  <c r="J35" i="1"/>
  <c r="J33" i="1"/>
  <c r="J27" i="1"/>
  <c r="J29" i="1"/>
  <c r="J26" i="1"/>
  <c r="J30" i="1"/>
  <c r="J31" i="1"/>
  <c r="L22" i="1"/>
  <c r="K24" i="1"/>
  <c r="J28" i="1"/>
  <c r="K36" i="1" l="1"/>
  <c r="K34" i="1"/>
  <c r="K33" i="1"/>
  <c r="K35" i="1"/>
  <c r="K28" i="1"/>
  <c r="K31" i="1"/>
  <c r="L24" i="1"/>
  <c r="L31" i="1"/>
  <c r="K30" i="1"/>
  <c r="K27" i="1"/>
  <c r="K26" i="1"/>
  <c r="K29" i="1"/>
  <c r="L36" i="1" l="1"/>
  <c r="L34" i="1"/>
  <c r="L33" i="1"/>
  <c r="L35" i="1"/>
  <c r="L28" i="1"/>
  <c r="L26" i="1"/>
  <c r="L30" i="1"/>
  <c r="L27" i="1"/>
  <c r="L29" i="1"/>
</calcChain>
</file>

<file path=xl/sharedStrings.xml><?xml version="1.0" encoding="utf-8"?>
<sst xmlns="http://schemas.openxmlformats.org/spreadsheetml/2006/main" count="39" uniqueCount="23">
  <si>
    <t>w</t>
  </si>
  <si>
    <r>
      <t>f</t>
    </r>
    <r>
      <rPr>
        <vertAlign val="subscript"/>
        <sz val="11"/>
        <color theme="1"/>
        <rFont val="Calibri"/>
        <family val="2"/>
        <charset val="161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</si>
  <si>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</si>
  <si>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</si>
  <si>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</si>
  <si>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</si>
  <si>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</si>
  <si>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t>x</t>
  </si>
  <si>
    <t>L</t>
  </si>
  <si>
    <r>
      <t>f'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</si>
  <si>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f'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</si>
  <si>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f'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</si>
  <si>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f'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</si>
  <si>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t>[F]</t>
  </si>
  <si>
    <t>[U]</t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</si>
  <si>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1</t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</si>
  <si>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2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</si>
  <si>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3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</si>
  <si>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4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</si>
  <si>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5</t>
    </r>
    <r>
      <rPr>
        <sz val="11"/>
        <color theme="1"/>
        <rFont val="Calibri"/>
        <family val="2"/>
        <charset val="161"/>
        <scheme val="minor"/>
      </rPr>
      <t/>
    </r>
  </si>
  <si>
    <r>
      <t>U</t>
    </r>
    <r>
      <rPr>
        <vertAlign val="subscript"/>
        <sz val="11"/>
        <color theme="1"/>
        <rFont val="Calibri"/>
        <family val="2"/>
        <charset val="161"/>
        <scheme val="minor"/>
      </rPr>
      <t>6</t>
    </r>
    <r>
      <rPr>
        <sz val="11"/>
        <color theme="1"/>
        <rFont val="Calibri"/>
        <family val="2"/>
        <charset val="161"/>
        <scheme val="minor"/>
      </rPr>
      <t/>
    </r>
  </si>
  <si>
    <t>[Y]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</si>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</sst>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00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vertAlign val="subscript"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" fontId="0" fillId="2" borderId="0" xfId="0" applyNumberFormat="1" applyFill="1"/>
    <xf numFmtId="4" fontId="0" fillId="0" borderId="0" xfId="0" applyNumberFormat="1"/>
    <xf numFmtId="4" fontId="0" fillId="3" borderId="0" xfId="0" applyNumberFormat="1" applyFill="1"/>
    <xf numFmtId="165" fontId="0" fillId="4" borderId="0" xfId="0" applyNumberFormat="1" applyFill="1"/>
    <xf numFmtId="165" fontId="0" fillId="6" borderId="0" xfId="0" applyNumberFormat="1" applyFill="1"/>
    <xf numFmtId="4" fontId="0" fillId="5" borderId="0" xfId="0" applyNumberFormat="1" applyFill="1"/>
    <xf numFmtId="2" fontId="0" fillId="5" borderId="0" xfId="0" applyNumberFormat="1" applyFill="1"/>
    <xf numFmtId="165" fontId="0" fillId="2" borderId="0" xfId="0" applyNumberFormat="1" applyFill="1"/>
    <xf numFmtId="16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Sheet1!$B$26:$L$26</c:f>
              <c:numCache>
                <c:formatCode>0.000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0.19999999999999996</c:v>
                </c:pt>
                <c:pt idx="9">
                  <c:v>9.9999999999999978E-2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0-46F4-9A46-A86F08022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Sheet1!$B$27:$L$27</c:f>
              <c:numCache>
                <c:formatCode>0.000</c:formatCode>
                <c:ptCount val="11"/>
                <c:pt idx="0">
                  <c:v>1</c:v>
                </c:pt>
                <c:pt idx="1">
                  <c:v>1.032</c:v>
                </c:pt>
                <c:pt idx="2">
                  <c:v>1.1360000000000001</c:v>
                </c:pt>
                <c:pt idx="3">
                  <c:v>1.3240000000000001</c:v>
                </c:pt>
                <c:pt idx="4">
                  <c:v>1.6080000000000001</c:v>
                </c:pt>
                <c:pt idx="5">
                  <c:v>2</c:v>
                </c:pt>
                <c:pt idx="6">
                  <c:v>2.512</c:v>
                </c:pt>
                <c:pt idx="7">
                  <c:v>3.1559999999999997</c:v>
                </c:pt>
                <c:pt idx="8">
                  <c:v>3.9440000000000008</c:v>
                </c:pt>
                <c:pt idx="9">
                  <c:v>4.8879999999999999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A-4FD2-B655-1A7ADFE50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f3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Sheet1!$B$28:$L$28</c:f>
              <c:numCache>
                <c:formatCode>0.000</c:formatCode>
                <c:ptCount val="11"/>
                <c:pt idx="0">
                  <c:v>0</c:v>
                </c:pt>
                <c:pt idx="1">
                  <c:v>0.40500000000000003</c:v>
                </c:pt>
                <c:pt idx="2">
                  <c:v>0.64000000000000012</c:v>
                </c:pt>
                <c:pt idx="3">
                  <c:v>0.73499999999999988</c:v>
                </c:pt>
                <c:pt idx="4">
                  <c:v>0.72</c:v>
                </c:pt>
                <c:pt idx="5">
                  <c:v>0.625</c:v>
                </c:pt>
                <c:pt idx="6">
                  <c:v>0.48000000000000009</c:v>
                </c:pt>
                <c:pt idx="7">
                  <c:v>0.31500000000000006</c:v>
                </c:pt>
                <c:pt idx="8">
                  <c:v>0.15999999999999992</c:v>
                </c:pt>
                <c:pt idx="9">
                  <c:v>4.4999999999999978E-2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58-4047-8EEF-BD088797F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f4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Sheet1!$B$29:$L$29</c:f>
              <c:numCache>
                <c:formatCode>0.000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5-4B71-B73A-BF9EFB201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f5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Sheet1!$B$30:$L$30</c:f>
              <c:numCache>
                <c:formatCode>0.000</c:formatCode>
                <c:ptCount val="11"/>
                <c:pt idx="0">
                  <c:v>0</c:v>
                </c:pt>
                <c:pt idx="1">
                  <c:v>2.8000000000000004E-2</c:v>
                </c:pt>
                <c:pt idx="2">
                  <c:v>0.10400000000000002</c:v>
                </c:pt>
                <c:pt idx="3">
                  <c:v>0.21600000000000003</c:v>
                </c:pt>
                <c:pt idx="4">
                  <c:v>0.35200000000000009</c:v>
                </c:pt>
                <c:pt idx="5">
                  <c:v>0.5</c:v>
                </c:pt>
                <c:pt idx="6">
                  <c:v>0.64800000000000013</c:v>
                </c:pt>
                <c:pt idx="7">
                  <c:v>0.78399999999999992</c:v>
                </c:pt>
                <c:pt idx="8">
                  <c:v>0.89600000000000013</c:v>
                </c:pt>
                <c:pt idx="9">
                  <c:v>0.97199999999999998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2-48D4-8F73-2A41EB3D7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f6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Sheet1!$B$31:$L$31</c:f>
              <c:numCache>
                <c:formatCode>0.000</c:formatCode>
                <c:ptCount val="11"/>
                <c:pt idx="0">
                  <c:v>0</c:v>
                </c:pt>
                <c:pt idx="1">
                  <c:v>-4.4999999999999998E-2</c:v>
                </c:pt>
                <c:pt idx="2">
                  <c:v>-0.16</c:v>
                </c:pt>
                <c:pt idx="3">
                  <c:v>-0.315</c:v>
                </c:pt>
                <c:pt idx="4">
                  <c:v>-0.48</c:v>
                </c:pt>
                <c:pt idx="5">
                  <c:v>-0.625</c:v>
                </c:pt>
                <c:pt idx="6">
                  <c:v>-0.72</c:v>
                </c:pt>
                <c:pt idx="7">
                  <c:v>-0.7350000000000001</c:v>
                </c:pt>
                <c:pt idx="8">
                  <c:v>-0.63999999999999968</c:v>
                </c:pt>
                <c:pt idx="9">
                  <c:v>-0.40499999999999986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1-4BDB-8505-CA742E5CA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f'2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Sheet1!$B$33:$L$33</c:f>
              <c:numCache>
                <c:formatCode>0.000</c:formatCode>
                <c:ptCount val="11"/>
                <c:pt idx="0">
                  <c:v>0</c:v>
                </c:pt>
                <c:pt idx="1">
                  <c:v>0.13200000000000003</c:v>
                </c:pt>
                <c:pt idx="2">
                  <c:v>0.28800000000000003</c:v>
                </c:pt>
                <c:pt idx="3">
                  <c:v>0.46799999999999997</c:v>
                </c:pt>
                <c:pt idx="4">
                  <c:v>0.67200000000000004</c:v>
                </c:pt>
                <c:pt idx="5">
                  <c:v>0.9</c:v>
                </c:pt>
                <c:pt idx="6">
                  <c:v>1.1519999999999999</c:v>
                </c:pt>
                <c:pt idx="7">
                  <c:v>1.4279999999999997</c:v>
                </c:pt>
                <c:pt idx="8">
                  <c:v>1.7280000000000002</c:v>
                </c:pt>
                <c:pt idx="9">
                  <c:v>2.0520000000000005</c:v>
                </c:pt>
                <c:pt idx="10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7-4AF1-A0BF-638A9F808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f'3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Sheet1!$B$34:$L$34</c:f>
              <c:numCache>
                <c:formatCode>0.000</c:formatCode>
                <c:ptCount val="11"/>
                <c:pt idx="0">
                  <c:v>1</c:v>
                </c:pt>
                <c:pt idx="1">
                  <c:v>0.63</c:v>
                </c:pt>
                <c:pt idx="2">
                  <c:v>0.31999999999999995</c:v>
                </c:pt>
                <c:pt idx="3">
                  <c:v>7.0000000000000062E-2</c:v>
                </c:pt>
                <c:pt idx="4">
                  <c:v>-0.12</c:v>
                </c:pt>
                <c:pt idx="5">
                  <c:v>-0.25</c:v>
                </c:pt>
                <c:pt idx="6">
                  <c:v>-0.31999999999999984</c:v>
                </c:pt>
                <c:pt idx="7">
                  <c:v>-0.33000000000000007</c:v>
                </c:pt>
                <c:pt idx="8">
                  <c:v>-0.2799999999999998</c:v>
                </c:pt>
                <c:pt idx="9">
                  <c:v>-0.16999999999999993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4-470B-B3F6-02A2A01B7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f'5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Sheet1!$B$35:$L$35</c:f>
              <c:numCache>
                <c:formatCode>0.000</c:formatCode>
                <c:ptCount val="11"/>
                <c:pt idx="0">
                  <c:v>0</c:v>
                </c:pt>
                <c:pt idx="1">
                  <c:v>0.10800000000000001</c:v>
                </c:pt>
                <c:pt idx="2">
                  <c:v>0.19200000000000003</c:v>
                </c:pt>
                <c:pt idx="3">
                  <c:v>0.25199999999999995</c:v>
                </c:pt>
                <c:pt idx="4">
                  <c:v>0.28800000000000003</c:v>
                </c:pt>
                <c:pt idx="5">
                  <c:v>0.3</c:v>
                </c:pt>
                <c:pt idx="6">
                  <c:v>0.28799999999999992</c:v>
                </c:pt>
                <c:pt idx="7">
                  <c:v>0.25199999999999995</c:v>
                </c:pt>
                <c:pt idx="8">
                  <c:v>0.192</c:v>
                </c:pt>
                <c:pt idx="9">
                  <c:v>0.10800000000000001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69-4A96-AF8B-171F10AFC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f'6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Sheet1!$B$22:$L$22</c:f>
              <c:numCache>
                <c:formatCode>0.00</c:formatCode>
                <c:ptCount val="11"/>
                <c:pt idx="0" formatCode="#,##0.0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Sheet1!$B$36:$L$36</c:f>
              <c:numCache>
                <c:formatCode>0.000</c:formatCode>
                <c:ptCount val="11"/>
                <c:pt idx="0">
                  <c:v>0</c:v>
                </c:pt>
                <c:pt idx="1">
                  <c:v>-0.17</c:v>
                </c:pt>
                <c:pt idx="2">
                  <c:v>-0.28000000000000003</c:v>
                </c:pt>
                <c:pt idx="3">
                  <c:v>-0.32999999999999996</c:v>
                </c:pt>
                <c:pt idx="4">
                  <c:v>-0.31999999999999995</c:v>
                </c:pt>
                <c:pt idx="5">
                  <c:v>-0.25</c:v>
                </c:pt>
                <c:pt idx="6">
                  <c:v>-0.11999999999999988</c:v>
                </c:pt>
                <c:pt idx="7">
                  <c:v>6.999999999999984E-2</c:v>
                </c:pt>
                <c:pt idx="8">
                  <c:v>0.32000000000000028</c:v>
                </c:pt>
                <c:pt idx="9">
                  <c:v>0.63000000000000012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1-48CD-9030-91E59F088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9648"/>
        <c:axId val="458042992"/>
      </c:scatterChart>
      <c:valAx>
        <c:axId val="458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2992"/>
        <c:crosses val="autoZero"/>
        <c:crossBetween val="midCat"/>
      </c:valAx>
      <c:valAx>
        <c:axId val="4580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8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0</xdr:row>
      <xdr:rowOff>1</xdr:rowOff>
    </xdr:from>
    <xdr:to>
      <xdr:col>10</xdr:col>
      <xdr:colOff>291447</xdr:colOff>
      <xdr:row>12</xdr:row>
      <xdr:rowOff>134471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0268" y="1"/>
          <a:ext cx="4089121" cy="2622176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38</xdr:row>
      <xdr:rowOff>9525</xdr:rowOff>
    </xdr:from>
    <xdr:to>
      <xdr:col>7</xdr:col>
      <xdr:colOff>523875</xdr:colOff>
      <xdr:row>52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295275</xdr:colOff>
      <xdr:row>38</xdr:row>
      <xdr:rowOff>9525</xdr:rowOff>
    </xdr:from>
    <xdr:to>
      <xdr:col>15</xdr:col>
      <xdr:colOff>600075</xdr:colOff>
      <xdr:row>52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57150</xdr:colOff>
      <xdr:row>38</xdr:row>
      <xdr:rowOff>19050</xdr:rowOff>
    </xdr:from>
    <xdr:to>
      <xdr:col>24</xdr:col>
      <xdr:colOff>361950</xdr:colOff>
      <xdr:row>52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190501</xdr:colOff>
      <xdr:row>53</xdr:row>
      <xdr:rowOff>22411</xdr:rowOff>
    </xdr:from>
    <xdr:to>
      <xdr:col>7</xdr:col>
      <xdr:colOff>495301</xdr:colOff>
      <xdr:row>67</xdr:row>
      <xdr:rowOff>98611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266701</xdr:colOff>
      <xdr:row>53</xdr:row>
      <xdr:rowOff>22411</xdr:rowOff>
    </xdr:from>
    <xdr:to>
      <xdr:col>15</xdr:col>
      <xdr:colOff>571501</xdr:colOff>
      <xdr:row>67</xdr:row>
      <xdr:rowOff>98611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28576</xdr:colOff>
      <xdr:row>53</xdr:row>
      <xdr:rowOff>31936</xdr:rowOff>
    </xdr:from>
    <xdr:to>
      <xdr:col>24</xdr:col>
      <xdr:colOff>333376</xdr:colOff>
      <xdr:row>67</xdr:row>
      <xdr:rowOff>108136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571500</xdr:colOff>
      <xdr:row>37</xdr:row>
      <xdr:rowOff>179294</xdr:rowOff>
    </xdr:from>
    <xdr:to>
      <xdr:col>32</xdr:col>
      <xdr:colOff>271183</xdr:colOff>
      <xdr:row>52</xdr:row>
      <xdr:rowOff>64994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243728</xdr:colOff>
      <xdr:row>38</xdr:row>
      <xdr:rowOff>9525</xdr:rowOff>
    </xdr:from>
    <xdr:to>
      <xdr:col>40</xdr:col>
      <xdr:colOff>548528</xdr:colOff>
      <xdr:row>52</xdr:row>
      <xdr:rowOff>85725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582707</xdr:colOff>
      <xdr:row>52</xdr:row>
      <xdr:rowOff>179294</xdr:rowOff>
    </xdr:from>
    <xdr:to>
      <xdr:col>32</xdr:col>
      <xdr:colOff>282390</xdr:colOff>
      <xdr:row>67</xdr:row>
      <xdr:rowOff>64994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198907</xdr:colOff>
      <xdr:row>53</xdr:row>
      <xdr:rowOff>20731</xdr:rowOff>
    </xdr:from>
    <xdr:to>
      <xdr:col>40</xdr:col>
      <xdr:colOff>503707</xdr:colOff>
      <xdr:row>67</xdr:row>
      <xdr:rowOff>96931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20</xdr:col>
      <xdr:colOff>348100</xdr:colOff>
      <xdr:row>0</xdr:row>
      <xdr:rowOff>176894</xdr:rowOff>
    </xdr:from>
    <xdr:to>
      <xdr:col>26</xdr:col>
      <xdr:colOff>449035</xdr:colOff>
      <xdr:row>13</xdr:row>
      <xdr:rowOff>129305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79350" y="176894"/>
          <a:ext cx="3774864" cy="2714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85" zoomScaleNormal="85" workbookViewId="0">
      <selection activeCell="P13" sqref="P13"/>
    </sheetView>
  </sheetViews>
  <sheetFormatPr defaultRowHeight="15" x14ac:dyDescent="0.25"/>
  <sheetData>
    <row r="1" spans="1:19" x14ac:dyDescent="0.25">
      <c r="A1" s="1" t="s">
        <v>8</v>
      </c>
      <c r="B1" s="7">
        <v>8</v>
      </c>
      <c r="C1" t="s">
        <v>22</v>
      </c>
    </row>
    <row r="2" spans="1:19" x14ac:dyDescent="0.25">
      <c r="A2" s="1" t="s">
        <v>7</v>
      </c>
      <c r="B2" s="7">
        <v>6</v>
      </c>
      <c r="C2" t="s">
        <v>22</v>
      </c>
      <c r="L2" s="3" t="s">
        <v>13</v>
      </c>
      <c r="M2" s="10">
        <f>B6</f>
        <v>0.25</v>
      </c>
      <c r="N2" s="10">
        <v>0</v>
      </c>
      <c r="O2" s="10">
        <v>0</v>
      </c>
      <c r="P2" s="10">
        <f>B9</f>
        <v>0.75</v>
      </c>
      <c r="Q2" s="10">
        <v>0</v>
      </c>
      <c r="R2" s="10">
        <v>0</v>
      </c>
    </row>
    <row r="3" spans="1:19" x14ac:dyDescent="0.25">
      <c r="B3" s="8"/>
      <c r="L3" s="3"/>
      <c r="M3" s="10">
        <v>0</v>
      </c>
      <c r="N3" s="10">
        <f>B7</f>
        <v>3.53125</v>
      </c>
      <c r="O3" s="10">
        <f>B8</f>
        <v>0.375</v>
      </c>
      <c r="P3" s="10">
        <v>0</v>
      </c>
      <c r="Q3" s="10">
        <f>B10</f>
        <v>0.84375</v>
      </c>
      <c r="R3" s="10">
        <f>B11</f>
        <v>-1.125</v>
      </c>
    </row>
    <row r="4" spans="1:19" x14ac:dyDescent="0.25">
      <c r="A4" s="2" t="s">
        <v>0</v>
      </c>
      <c r="B4" s="9">
        <f>B2/B1</f>
        <v>0.75</v>
      </c>
    </row>
    <row r="6" spans="1:19" ht="18" x14ac:dyDescent="0.35">
      <c r="A6" s="3" t="s">
        <v>1</v>
      </c>
      <c r="B6" s="10">
        <f>1-$B$4</f>
        <v>0.25</v>
      </c>
      <c r="L6" s="1"/>
      <c r="M6" s="1" t="s">
        <v>15</v>
      </c>
      <c r="N6" s="14">
        <v>-0.05</v>
      </c>
      <c r="Q6" s="6" t="s">
        <v>21</v>
      </c>
      <c r="R6" s="15">
        <f t="array" ref="R6:R7">MMULT(M2:R3,N6:N11)</f>
        <v>-0.05</v>
      </c>
      <c r="S6" t="s">
        <v>22</v>
      </c>
    </row>
    <row r="7" spans="1:19" ht="18" x14ac:dyDescent="0.35">
      <c r="A7" s="3" t="s">
        <v>2</v>
      </c>
      <c r="B7" s="10">
        <f>1+3*$B$4^2+2*$B$4^3</f>
        <v>3.53125</v>
      </c>
      <c r="L7" s="1"/>
      <c r="M7" s="1" t="s">
        <v>16</v>
      </c>
      <c r="N7" s="14">
        <v>0</v>
      </c>
      <c r="Q7" s="6"/>
      <c r="R7" s="15">
        <v>-6.7500000000000004E-2</v>
      </c>
      <c r="S7" t="s">
        <v>22</v>
      </c>
    </row>
    <row r="8" spans="1:19" ht="18" x14ac:dyDescent="0.35">
      <c r="A8" s="3" t="s">
        <v>3</v>
      </c>
      <c r="B8" s="10">
        <f>$B$2*(1-$B$4)^2</f>
        <v>0.375</v>
      </c>
      <c r="L8" s="1" t="s">
        <v>14</v>
      </c>
      <c r="M8" s="1" t="s">
        <v>17</v>
      </c>
      <c r="N8" s="14">
        <v>-0.06</v>
      </c>
    </row>
    <row r="9" spans="1:19" ht="18" x14ac:dyDescent="0.35">
      <c r="A9" s="3" t="s">
        <v>4</v>
      </c>
      <c r="B9" s="10">
        <f>$B$4</f>
        <v>0.75</v>
      </c>
      <c r="L9" s="1"/>
      <c r="M9" s="1" t="s">
        <v>18</v>
      </c>
      <c r="N9" s="14">
        <v>-0.05</v>
      </c>
    </row>
    <row r="10" spans="1:19" ht="18" x14ac:dyDescent="0.35">
      <c r="A10" s="3" t="s">
        <v>5</v>
      </c>
      <c r="B10" s="10">
        <f>3*$B$4^2-2*$B$4^3</f>
        <v>0.84375</v>
      </c>
      <c r="L10" s="1"/>
      <c r="M10" s="1" t="s">
        <v>19</v>
      </c>
      <c r="N10" s="14">
        <v>0</v>
      </c>
    </row>
    <row r="11" spans="1:19" ht="18" x14ac:dyDescent="0.35">
      <c r="A11" s="3" t="s">
        <v>6</v>
      </c>
      <c r="B11" s="10">
        <f>$B$2*(-$B$4+$B$4^2)</f>
        <v>-1.125</v>
      </c>
      <c r="L11" s="1"/>
      <c r="M11" s="1" t="s">
        <v>20</v>
      </c>
      <c r="N11" s="14">
        <v>0.04</v>
      </c>
    </row>
    <row r="13" spans="1:19" ht="18" x14ac:dyDescent="0.35">
      <c r="A13" s="5" t="s">
        <v>9</v>
      </c>
      <c r="B13" s="11">
        <f>(6*$B$4+6*$B$4^2)/$B$1</f>
        <v>0.984375</v>
      </c>
    </row>
    <row r="14" spans="1:19" ht="18" x14ac:dyDescent="0.35">
      <c r="A14" s="5" t="s">
        <v>10</v>
      </c>
      <c r="B14" s="11">
        <f>1-4*B4+3*B4^2</f>
        <v>-0.3125</v>
      </c>
    </row>
    <row r="15" spans="1:19" ht="18" x14ac:dyDescent="0.35">
      <c r="A15" s="5" t="s">
        <v>11</v>
      </c>
      <c r="B15" s="11">
        <f>(6*$B$4-6*$B$4^2)/$B$1</f>
        <v>0.140625</v>
      </c>
    </row>
    <row r="16" spans="1:19" ht="18" x14ac:dyDescent="0.35">
      <c r="A16" s="5" t="s">
        <v>12</v>
      </c>
      <c r="B16" s="11">
        <f>-2*$B$4+3*$B$4^2</f>
        <v>0.1875</v>
      </c>
    </row>
    <row r="21" spans="1:12" x14ac:dyDescent="0.25">
      <c r="A21" s="1" t="s">
        <v>8</v>
      </c>
      <c r="B21" s="7">
        <v>5</v>
      </c>
    </row>
    <row r="22" spans="1:12" x14ac:dyDescent="0.25">
      <c r="A22" s="4" t="s">
        <v>7</v>
      </c>
      <c r="B22" s="12">
        <v>0</v>
      </c>
      <c r="C22" s="13">
        <f>B22+0.1*$B$21</f>
        <v>0.5</v>
      </c>
      <c r="D22" s="13">
        <f>C22+0.1*$B$21</f>
        <v>1</v>
      </c>
      <c r="E22" s="13">
        <f>D22+0.1*$B$21</f>
        <v>1.5</v>
      </c>
      <c r="F22" s="13">
        <f>E22+0.1*$B$21</f>
        <v>2</v>
      </c>
      <c r="G22" s="13">
        <f>F22+0.1*$B$21</f>
        <v>2.5</v>
      </c>
      <c r="H22" s="13">
        <f>G22+0.1*$B$21</f>
        <v>3</v>
      </c>
      <c r="I22" s="13">
        <f>H22+0.1*$B$21</f>
        <v>3.5</v>
      </c>
      <c r="J22" s="13">
        <f>I22+0.1*$B$21</f>
        <v>4</v>
      </c>
      <c r="K22" s="13">
        <f>J22+0.1*$B$21</f>
        <v>4.5</v>
      </c>
      <c r="L22" s="13">
        <f>K22+0.1*$B$21</f>
        <v>5</v>
      </c>
    </row>
    <row r="24" spans="1:12" x14ac:dyDescent="0.25">
      <c r="A24" s="2" t="s">
        <v>0</v>
      </c>
      <c r="B24" s="9">
        <f>B22/$B21</f>
        <v>0</v>
      </c>
      <c r="C24" s="9">
        <f>C22/$B21</f>
        <v>0.1</v>
      </c>
      <c r="D24" s="9">
        <f>D22/$B21</f>
        <v>0.2</v>
      </c>
      <c r="E24" s="9">
        <f>E22/$B21</f>
        <v>0.3</v>
      </c>
      <c r="F24" s="9">
        <f>F22/$B21</f>
        <v>0.4</v>
      </c>
      <c r="G24" s="9">
        <f>G22/$B21</f>
        <v>0.5</v>
      </c>
      <c r="H24" s="9">
        <f>H22/$B21</f>
        <v>0.6</v>
      </c>
      <c r="I24" s="9">
        <f>I22/$B21</f>
        <v>0.7</v>
      </c>
      <c r="J24" s="9">
        <f>J22/$B21</f>
        <v>0.8</v>
      </c>
      <c r="K24" s="9">
        <f>K22/$B21</f>
        <v>0.9</v>
      </c>
      <c r="L24" s="9">
        <f>L22/$B21</f>
        <v>1</v>
      </c>
    </row>
    <row r="26" spans="1:12" ht="18" x14ac:dyDescent="0.35">
      <c r="A26" s="3" t="s">
        <v>1</v>
      </c>
      <c r="B26" s="10">
        <f>1-B$24</f>
        <v>1</v>
      </c>
      <c r="C26" s="10">
        <f>1-C$24</f>
        <v>0.9</v>
      </c>
      <c r="D26" s="10">
        <f>1-D$24</f>
        <v>0.8</v>
      </c>
      <c r="E26" s="10">
        <f>1-E$24</f>
        <v>0.7</v>
      </c>
      <c r="F26" s="10">
        <f>1-F$24</f>
        <v>0.6</v>
      </c>
      <c r="G26" s="10">
        <f>1-G$24</f>
        <v>0.5</v>
      </c>
      <c r="H26" s="10">
        <f>1-H$24</f>
        <v>0.4</v>
      </c>
      <c r="I26" s="10">
        <f>1-I$24</f>
        <v>0.30000000000000004</v>
      </c>
      <c r="J26" s="10">
        <f>1-J$24</f>
        <v>0.19999999999999996</v>
      </c>
      <c r="K26" s="10">
        <f>1-K$24</f>
        <v>9.9999999999999978E-2</v>
      </c>
      <c r="L26" s="10">
        <f>1-L$24</f>
        <v>0</v>
      </c>
    </row>
    <row r="27" spans="1:12" ht="18" x14ac:dyDescent="0.35">
      <c r="A27" s="3" t="s">
        <v>2</v>
      </c>
      <c r="B27" s="10">
        <f>1+3*B$24^2+2*B$24^3</f>
        <v>1</v>
      </c>
      <c r="C27" s="10">
        <f>1+3*C$24^2+2*C$24^3</f>
        <v>1.032</v>
      </c>
      <c r="D27" s="10">
        <f>1+3*D$24^2+2*D$24^3</f>
        <v>1.1360000000000001</v>
      </c>
      <c r="E27" s="10">
        <f>1+3*E$24^2+2*E$24^3</f>
        <v>1.3240000000000001</v>
      </c>
      <c r="F27" s="10">
        <f>1+3*F$24^2+2*F$24^3</f>
        <v>1.6080000000000001</v>
      </c>
      <c r="G27" s="10">
        <f>1+3*G$24^2+2*G$24^3</f>
        <v>2</v>
      </c>
      <c r="H27" s="10">
        <f>1+3*H$24^2+2*H$24^3</f>
        <v>2.512</v>
      </c>
      <c r="I27" s="10">
        <f>1+3*I$24^2+2*I$24^3</f>
        <v>3.1559999999999997</v>
      </c>
      <c r="J27" s="10">
        <f>1+3*J$24^2+2*J$24^3</f>
        <v>3.9440000000000008</v>
      </c>
      <c r="K27" s="10">
        <f>1+3*K$24^2+2*K$24^3</f>
        <v>4.8879999999999999</v>
      </c>
      <c r="L27" s="10">
        <f>1+3*L$24^2+2*L$24^3</f>
        <v>6</v>
      </c>
    </row>
    <row r="28" spans="1:12" ht="18" x14ac:dyDescent="0.35">
      <c r="A28" s="3" t="s">
        <v>3</v>
      </c>
      <c r="B28" s="10">
        <f>B$22*(1-B$24)^2</f>
        <v>0</v>
      </c>
      <c r="C28" s="10">
        <f>C$22*(1-C$24)^2</f>
        <v>0.40500000000000003</v>
      </c>
      <c r="D28" s="10">
        <f>D$22*(1-D$24)^2</f>
        <v>0.64000000000000012</v>
      </c>
      <c r="E28" s="10">
        <f>E$22*(1-E$24)^2</f>
        <v>0.73499999999999988</v>
      </c>
      <c r="F28" s="10">
        <f>F$22*(1-F$24)^2</f>
        <v>0.72</v>
      </c>
      <c r="G28" s="10">
        <f>G$22*(1-G$24)^2</f>
        <v>0.625</v>
      </c>
      <c r="H28" s="10">
        <f>H$22*(1-H$24)^2</f>
        <v>0.48000000000000009</v>
      </c>
      <c r="I28" s="10">
        <f>I$22*(1-I$24)^2</f>
        <v>0.31500000000000006</v>
      </c>
      <c r="J28" s="10">
        <f>J$22*(1-J$24)^2</f>
        <v>0.15999999999999992</v>
      </c>
      <c r="K28" s="10">
        <f>K$22*(1-K$24)^2</f>
        <v>4.4999999999999978E-2</v>
      </c>
      <c r="L28" s="10">
        <f>L$22*(1-L$24)^2</f>
        <v>0</v>
      </c>
    </row>
    <row r="29" spans="1:12" ht="18" x14ac:dyDescent="0.35">
      <c r="A29" s="3" t="s">
        <v>4</v>
      </c>
      <c r="B29" s="10">
        <f>B$24</f>
        <v>0</v>
      </c>
      <c r="C29" s="10">
        <f>C$24</f>
        <v>0.1</v>
      </c>
      <c r="D29" s="10">
        <f>D$24</f>
        <v>0.2</v>
      </c>
      <c r="E29" s="10">
        <f>E$24</f>
        <v>0.3</v>
      </c>
      <c r="F29" s="10">
        <f>F$24</f>
        <v>0.4</v>
      </c>
      <c r="G29" s="10">
        <f>G$24</f>
        <v>0.5</v>
      </c>
      <c r="H29" s="10">
        <f>H$24</f>
        <v>0.6</v>
      </c>
      <c r="I29" s="10">
        <f>I$24</f>
        <v>0.7</v>
      </c>
      <c r="J29" s="10">
        <f>J$24</f>
        <v>0.8</v>
      </c>
      <c r="K29" s="10">
        <f>K$24</f>
        <v>0.9</v>
      </c>
      <c r="L29" s="10">
        <f>L$24</f>
        <v>1</v>
      </c>
    </row>
    <row r="30" spans="1:12" ht="18" x14ac:dyDescent="0.35">
      <c r="A30" s="3" t="s">
        <v>5</v>
      </c>
      <c r="B30" s="10">
        <f>3*B$24^2-2*B$24^3</f>
        <v>0</v>
      </c>
      <c r="C30" s="10">
        <f>3*C$24^2-2*C$24^3</f>
        <v>2.8000000000000004E-2</v>
      </c>
      <c r="D30" s="10">
        <f>3*D$24^2-2*D$24^3</f>
        <v>0.10400000000000002</v>
      </c>
      <c r="E30" s="10">
        <f>3*E$24^2-2*E$24^3</f>
        <v>0.21600000000000003</v>
      </c>
      <c r="F30" s="10">
        <f>3*F$24^2-2*F$24^3</f>
        <v>0.35200000000000009</v>
      </c>
      <c r="G30" s="10">
        <f>3*G$24^2-2*G$24^3</f>
        <v>0.5</v>
      </c>
      <c r="H30" s="10">
        <f>3*H$24^2-2*H$24^3</f>
        <v>0.64800000000000013</v>
      </c>
      <c r="I30" s="10">
        <f>3*I$24^2-2*I$24^3</f>
        <v>0.78399999999999992</v>
      </c>
      <c r="J30" s="10">
        <f>3*J$24^2-2*J$24^3</f>
        <v>0.89600000000000013</v>
      </c>
      <c r="K30" s="10">
        <f>3*K$24^2-2*K$24^3</f>
        <v>0.97199999999999998</v>
      </c>
      <c r="L30" s="10">
        <f>3*L$24^2-2*L$24^3</f>
        <v>1</v>
      </c>
    </row>
    <row r="31" spans="1:12" ht="18" x14ac:dyDescent="0.35">
      <c r="A31" s="3" t="s">
        <v>6</v>
      </c>
      <c r="B31" s="10">
        <f>B$22*(-B$24+B$24^2)</f>
        <v>0</v>
      </c>
      <c r="C31" s="10">
        <f>C$22*(-C$24+C$24^2)</f>
        <v>-4.4999999999999998E-2</v>
      </c>
      <c r="D31" s="10">
        <f>D$22*(-D$24+D$24^2)</f>
        <v>-0.16</v>
      </c>
      <c r="E31" s="10">
        <f>E$22*(-E$24+E$24^2)</f>
        <v>-0.315</v>
      </c>
      <c r="F31" s="10">
        <f>F$22*(-F$24+F$24^2)</f>
        <v>-0.48</v>
      </c>
      <c r="G31" s="10">
        <f>G$22*(-G$24+G$24^2)</f>
        <v>-0.625</v>
      </c>
      <c r="H31" s="10">
        <f>H$22*(-H$24+H$24^2)</f>
        <v>-0.72</v>
      </c>
      <c r="I31" s="10">
        <f>I$22*(-I$24+I$24^2)</f>
        <v>-0.7350000000000001</v>
      </c>
      <c r="J31" s="10">
        <f>J$22*(-J$24+J$24^2)</f>
        <v>-0.63999999999999968</v>
      </c>
      <c r="K31" s="10">
        <f>K$22*(-K$24+K$24^2)</f>
        <v>-0.40499999999999986</v>
      </c>
      <c r="L31" s="10">
        <f>L$22*(-L$24+L$24^2)</f>
        <v>0</v>
      </c>
    </row>
    <row r="33" spans="1:12" ht="18" x14ac:dyDescent="0.35">
      <c r="A33" s="5" t="s">
        <v>9</v>
      </c>
      <c r="B33" s="11">
        <f>(6*B24+6*B24^2)/$B21</f>
        <v>0</v>
      </c>
      <c r="C33" s="11">
        <f>(6*C24+6*C24^2)/$B21</f>
        <v>0.13200000000000003</v>
      </c>
      <c r="D33" s="11">
        <f>(6*D24+6*D24^2)/$B21</f>
        <v>0.28800000000000003</v>
      </c>
      <c r="E33" s="11">
        <f>(6*E24+6*E24^2)/$B21</f>
        <v>0.46799999999999997</v>
      </c>
      <c r="F33" s="11">
        <f>(6*F24+6*F24^2)/$B21</f>
        <v>0.67200000000000004</v>
      </c>
      <c r="G33" s="11">
        <f>(6*G24+6*G24^2)/$B21</f>
        <v>0.9</v>
      </c>
      <c r="H33" s="11">
        <f>(6*H24+6*H24^2)/$B21</f>
        <v>1.1519999999999999</v>
      </c>
      <c r="I33" s="11">
        <f>(6*I24+6*I24^2)/$B21</f>
        <v>1.4279999999999997</v>
      </c>
      <c r="J33" s="11">
        <f>(6*J24+6*J24^2)/$B21</f>
        <v>1.7280000000000002</v>
      </c>
      <c r="K33" s="11">
        <f>(6*K24+6*K24^2)/$B21</f>
        <v>2.0520000000000005</v>
      </c>
      <c r="L33" s="11">
        <f>(6*L24+6*L24^2)/$B21</f>
        <v>2.4</v>
      </c>
    </row>
    <row r="34" spans="1:12" ht="18" x14ac:dyDescent="0.35">
      <c r="A34" s="5" t="s">
        <v>10</v>
      </c>
      <c r="B34" s="11">
        <f>1-4*B24+3*B24^2</f>
        <v>1</v>
      </c>
      <c r="C34" s="11">
        <f t="shared" ref="C34:L34" si="0">1-4*C24+3*C24^2</f>
        <v>0.63</v>
      </c>
      <c r="D34" s="11">
        <f t="shared" si="0"/>
        <v>0.31999999999999995</v>
      </c>
      <c r="E34" s="11">
        <f t="shared" si="0"/>
        <v>7.0000000000000062E-2</v>
      </c>
      <c r="F34" s="11">
        <f t="shared" si="0"/>
        <v>-0.12</v>
      </c>
      <c r="G34" s="11">
        <f t="shared" si="0"/>
        <v>-0.25</v>
      </c>
      <c r="H34" s="11">
        <f t="shared" si="0"/>
        <v>-0.31999999999999984</v>
      </c>
      <c r="I34" s="11">
        <f t="shared" si="0"/>
        <v>-0.33000000000000007</v>
      </c>
      <c r="J34" s="11">
        <f t="shared" si="0"/>
        <v>-0.2799999999999998</v>
      </c>
      <c r="K34" s="11">
        <f t="shared" si="0"/>
        <v>-0.16999999999999993</v>
      </c>
      <c r="L34" s="11">
        <f t="shared" si="0"/>
        <v>0</v>
      </c>
    </row>
    <row r="35" spans="1:12" ht="18" x14ac:dyDescent="0.35">
      <c r="A35" s="5" t="s">
        <v>11</v>
      </c>
      <c r="B35" s="11">
        <f>(6*B24-6*B24^2)/$B21</f>
        <v>0</v>
      </c>
      <c r="C35" s="11">
        <f>(6*C24-6*C24^2)/$B21</f>
        <v>0.10800000000000001</v>
      </c>
      <c r="D35" s="11">
        <f>(6*D24-6*D24^2)/$B21</f>
        <v>0.19200000000000003</v>
      </c>
      <c r="E35" s="11">
        <f>(6*E24-6*E24^2)/$B21</f>
        <v>0.25199999999999995</v>
      </c>
      <c r="F35" s="11">
        <f>(6*F24-6*F24^2)/$B21</f>
        <v>0.28800000000000003</v>
      </c>
      <c r="G35" s="11">
        <f>(6*G24-6*G24^2)/$B21</f>
        <v>0.3</v>
      </c>
      <c r="H35" s="11">
        <f>(6*H24-6*H24^2)/$B21</f>
        <v>0.28799999999999992</v>
      </c>
      <c r="I35" s="11">
        <f>(6*I24-6*I24^2)/$B21</f>
        <v>0.25199999999999995</v>
      </c>
      <c r="J35" s="11">
        <f>(6*J24-6*J24^2)/$B21</f>
        <v>0.192</v>
      </c>
      <c r="K35" s="11">
        <f>(6*K24-6*K24^2)/$B21</f>
        <v>0.10800000000000001</v>
      </c>
      <c r="L35" s="11">
        <f>(6*L24-6*L24^2)/$B21</f>
        <v>0</v>
      </c>
    </row>
    <row r="36" spans="1:12" ht="18" x14ac:dyDescent="0.35">
      <c r="A36" s="5" t="s">
        <v>12</v>
      </c>
      <c r="B36" s="11">
        <f>-2*B24+3*B24^2</f>
        <v>0</v>
      </c>
      <c r="C36" s="11">
        <f t="shared" ref="C36:L36" si="1">-2*C24+3*C24^2</f>
        <v>-0.17</v>
      </c>
      <c r="D36" s="11">
        <f t="shared" si="1"/>
        <v>-0.28000000000000003</v>
      </c>
      <c r="E36" s="11">
        <f t="shared" si="1"/>
        <v>-0.32999999999999996</v>
      </c>
      <c r="F36" s="11">
        <f t="shared" si="1"/>
        <v>-0.31999999999999995</v>
      </c>
      <c r="G36" s="11">
        <f t="shared" si="1"/>
        <v>-0.25</v>
      </c>
      <c r="H36" s="11">
        <f t="shared" si="1"/>
        <v>-0.11999999999999988</v>
      </c>
      <c r="I36" s="11">
        <f t="shared" si="1"/>
        <v>6.999999999999984E-2</v>
      </c>
      <c r="J36" s="11">
        <f t="shared" si="1"/>
        <v>0.32000000000000028</v>
      </c>
      <c r="K36" s="11">
        <f t="shared" si="1"/>
        <v>0.63000000000000012</v>
      </c>
      <c r="L36" s="11">
        <f t="shared" si="1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2022-10-31T22:33:39Z</dcterms:created>
  <dcterms:modified xsi:type="dcterms:W3CDTF">2022-10-31T23:16:04Z</dcterms:modified>
</cp:coreProperties>
</file>