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Siemens Project Management\"/>
    </mc:Choice>
  </mc:AlternateContent>
  <xr:revisionPtr revIDLastSave="0" documentId="13_ncr:1_{5DFE0799-6686-4246-B5F6-85366552DE6B}" xr6:coauthVersionLast="47" xr6:coauthVersionMax="47" xr10:uidLastSave="{00000000-0000-0000-0000-000000000000}"/>
  <bookViews>
    <workbookView xWindow="-108" yWindow="-108" windowWidth="23256" windowHeight="12456" activeTab="1" xr2:uid="{77323CB0-5A8F-694A-97B0-F71A6F0F97D2}"/>
  </bookViews>
  <sheets>
    <sheet name="Tracker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8" i="1"/>
  <c r="F7" i="1"/>
  <c r="F6" i="1"/>
  <c r="G5" i="1"/>
  <c r="F5" i="1"/>
</calcChain>
</file>

<file path=xl/sharedStrings.xml><?xml version="1.0" encoding="utf-8"?>
<sst xmlns="http://schemas.openxmlformats.org/spreadsheetml/2006/main" count="66" uniqueCount="58">
  <si>
    <t>Segment</t>
  </si>
  <si>
    <t>% Completion</t>
  </si>
  <si>
    <t>Notes</t>
  </si>
  <si>
    <t>Central Urban Corridor</t>
  </si>
  <si>
    <t>Southeastern Quadrant</t>
  </si>
  <si>
    <t>Western Industrial Area</t>
  </si>
  <si>
    <t>Track Installation</t>
  </si>
  <si>
    <t>19 mi</t>
  </si>
  <si>
    <t>12 mi</t>
  </si>
  <si>
    <t>16 mi</t>
  </si>
  <si>
    <t>15 mi</t>
  </si>
  <si>
    <t>6 mi</t>
  </si>
  <si>
    <t>Eastern Section</t>
  </si>
  <si>
    <t>22 mi</t>
  </si>
  <si>
    <t>9 mi</t>
  </si>
  <si>
    <t>Electrification</t>
  </si>
  <si>
    <t>24 mi</t>
  </si>
  <si>
    <t>Planned Mi</t>
  </si>
  <si>
    <t>Completed Mi (Previous)</t>
  </si>
  <si>
    <t>Completed Mi (Current)</t>
  </si>
  <si>
    <t>Advanced machinery and night shifts increased pace. Monitor potential community noise concerns.</t>
  </si>
  <si>
    <t>Recent equipment upgrades significantly improved installation rate. Continued focus on maintaining momentum.</t>
  </si>
  <si>
    <t>No progress due to rocky terrain. Exploring alternative methods and potential rerouting. Strategic review needed.</t>
  </si>
  <si>
    <t>Accelerated progress with enhanced equipment deployment. Optimize resource allocation to sustain pace.</t>
  </si>
  <si>
    <t>Component</t>
  </si>
  <si>
    <t>Planned Units</t>
  </si>
  <si>
    <t>Completed Units (Previous)</t>
  </si>
  <si>
    <t>Completed Units (Current)</t>
  </si>
  <si>
    <t>Track Electrification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</si>
  <si>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</si>
  <si>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</si>
  <si>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</si>
  <si>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Completed Mi % (Previous)</t>
  </si>
  <si>
    <t>Completed Mi % (This Week)</t>
  </si>
  <si>
    <t>Completed Units % (Previous)</t>
  </si>
  <si>
    <t>Completed Units % (This Week)</t>
  </si>
  <si>
    <t>Challenges</t>
  </si>
  <si>
    <t xml:space="preserve">Project Financials </t>
  </si>
  <si>
    <t>Phase 1</t>
  </si>
  <si>
    <t>Phase 2</t>
  </si>
  <si>
    <t>Phase 3</t>
  </si>
  <si>
    <t>Phase 4</t>
  </si>
  <si>
    <t>Q1</t>
  </si>
  <si>
    <t>Q2</t>
  </si>
  <si>
    <t>Q3</t>
  </si>
  <si>
    <t>Q4</t>
  </si>
  <si>
    <t>Community Feedback Highlights</t>
  </si>
  <si>
    <t>PHASE 1</t>
  </si>
  <si>
    <t xml:space="preserve">Progress - Completion % </t>
  </si>
  <si>
    <t>Status Update</t>
  </si>
  <si>
    <r>
      <t xml:space="preserve">- Eastern section in risk
            - </t>
    </r>
    <r>
      <rPr>
        <sz val="16"/>
        <color theme="5" tint="-0.249977111117893"/>
        <rFont val="Aptos Narrow"/>
        <family val="2"/>
        <scheme val="minor"/>
      </rPr>
      <t>D</t>
    </r>
    <r>
      <rPr>
        <sz val="16"/>
        <color theme="5" tint="-0.249977111117893"/>
        <rFont val="Aptos Narrow (Body)"/>
      </rPr>
      <t>elay</t>
    </r>
    <r>
      <rPr>
        <sz val="16"/>
        <color theme="1"/>
        <rFont val="Aptos Narrow"/>
        <family val="2"/>
        <scheme val="minor"/>
      </rPr>
      <t xml:space="preserve"> due to rocky terrain - 6mi behind schedule
                                </t>
    </r>
    <r>
      <rPr>
        <sz val="16"/>
        <rFont val="Aptos Narrow (Body)"/>
      </rPr>
      <t xml:space="preserve">ACTION: in progress evaluation of alternative method to
                               expedite progress. </t>
    </r>
    <r>
      <rPr>
        <sz val="16"/>
        <color theme="1"/>
        <rFont val="Aptos Narrow"/>
        <family val="2"/>
        <scheme val="minor"/>
      </rPr>
      <t xml:space="preserve">
            - </t>
    </r>
    <r>
      <rPr>
        <sz val="16"/>
        <color theme="5" tint="-0.249977111117893"/>
        <rFont val="Aptos Narrow (Body)"/>
      </rPr>
      <t>Overspent</t>
    </r>
    <r>
      <rPr>
        <sz val="16"/>
        <color theme="1"/>
        <rFont val="Aptos Narrow (Body)"/>
      </rPr>
      <t xml:space="preserve"> in the excavation </t>
    </r>
    <r>
      <rPr>
        <sz val="16"/>
        <color theme="1"/>
        <rFont val="Aptos Narrow"/>
        <family val="2"/>
        <scheme val="minor"/>
      </rPr>
      <t xml:space="preserve"> 
                                ACTION: </t>
    </r>
    <r>
      <rPr>
        <sz val="16"/>
        <color theme="1"/>
        <rFont val="Aptos Narrow (Body)"/>
      </rPr>
      <t>Savings on materials</t>
    </r>
    <r>
      <rPr>
        <sz val="16"/>
        <color theme="1"/>
        <rFont val="Aptos Narrow"/>
        <family val="2"/>
        <scheme val="minor"/>
      </rPr>
      <t xml:space="preserve"> have offset this, keeping us
</t>
    </r>
    <r>
      <rPr>
        <sz val="16"/>
        <color theme="6"/>
        <rFont val="Aptos Narrow (Body)"/>
      </rPr>
      <t xml:space="preserve">                               within 5% of our overall budget</t>
    </r>
    <r>
      <rPr>
        <sz val="16"/>
        <color theme="1"/>
        <rFont val="Aptos Narrow"/>
        <family val="2"/>
        <scheme val="minor"/>
      </rPr>
      <t xml:space="preserve"> projection for this phase.
- Substations construction: </t>
    </r>
    <r>
      <rPr>
        <sz val="16"/>
        <color theme="5" tint="-0.249977111117893"/>
        <rFont val="Aptos Narrow (Body)"/>
      </rPr>
      <t>Delay</t>
    </r>
    <r>
      <rPr>
        <sz val="16"/>
        <color theme="5"/>
        <rFont val="Aptos Narrow (Body)"/>
      </rPr>
      <t xml:space="preserve"> </t>
    </r>
    <r>
      <rPr>
        <sz val="16"/>
        <color theme="1"/>
        <rFont val="Aptos Narrow"/>
        <family val="2"/>
        <scheme val="minor"/>
      </rPr>
      <t>in electrical components
                                 ACTION: action plan in progress with Buyer</t>
    </r>
  </si>
  <si>
    <t>Metroville Urban Rail Expansion Project Dashboard</t>
  </si>
  <si>
    <t>←Illustrative</t>
  </si>
  <si>
    <t>68 mi</t>
  </si>
  <si>
    <t>10 mi</t>
  </si>
  <si>
    <t>30 mi</t>
  </si>
  <si>
    <t>Strong appreciation for transparency and the opportunity to participate in feedback sessions.</t>
  </si>
  <si>
    <t>Noise complaints from residents in Eastern Section due to nighttime construction.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</si>
</sst>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b/>
      <sz val="16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4"/>
      <color theme="0"/>
      <name val="Arial"/>
      <family val="2"/>
    </font>
    <font>
      <sz val="24"/>
      <color theme="4"/>
      <name val="Arial"/>
      <family val="2"/>
    </font>
    <font>
      <i/>
      <sz val="14"/>
      <color theme="8"/>
      <name val="Aptos Narrow"/>
      <family val="2"/>
      <scheme val="minor"/>
    </font>
    <font>
      <i/>
      <sz val="16"/>
      <color theme="8"/>
      <name val="Aptos Narrow"/>
      <family val="2"/>
      <scheme val="minor"/>
    </font>
    <font>
      <sz val="16"/>
      <color theme="5"/>
      <name val="Aptos Narrow (Body)"/>
    </font>
    <font>
      <sz val="16"/>
      <color theme="1"/>
      <name val="Aptos Narrow (Body)"/>
    </font>
    <font>
      <sz val="16"/>
      <color theme="6"/>
      <name val="Aptos Narrow (Body)"/>
    </font>
    <font>
      <sz val="16"/>
      <color theme="5" tint="-0.249977111117893"/>
      <name val="Aptos Narrow"/>
      <family val="2"/>
      <scheme val="minor"/>
    </font>
    <font>
      <sz val="16"/>
      <color theme="5" tint="-0.249977111117893"/>
      <name val="Aptos Narrow (Body)"/>
    </font>
    <font>
      <i/>
      <sz val="12"/>
      <color theme="8"/>
      <name val="Aptos Narrow"/>
      <family val="2"/>
      <scheme val="minor"/>
    </font>
    <font>
      <sz val="16"/>
      <name val="Aptos Narrow (Body)"/>
    </font>
    <font>
      <i/>
      <sz val="14"/>
      <color theme="8"/>
      <name val="Aptos Narrow (Body)"/>
    </font>
    <font>
      <sz val="14"/>
      <color theme="8"/>
      <name val="Aptos Narrow"/>
      <family val="2"/>
      <scheme val="minor"/>
    </font>
    <font>
      <i/>
      <sz val="12"/>
      <color theme="8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9" fontId="5" fillId="0" borderId="0" xfId="0" applyNumberFormat="1" applyFont="1"/>
    <xf numFmtId="0" fontId="5" fillId="0" borderId="2" xfId="0" applyFont="1" applyBorder="1"/>
    <xf numFmtId="0" fontId="4" fillId="0" borderId="3" xfId="0" applyFont="1" applyBorder="1"/>
    <xf numFmtId="0" fontId="5" fillId="0" borderId="4" xfId="0" applyFont="1" applyBorder="1"/>
    <xf numFmtId="9" fontId="5" fillId="0" borderId="4" xfId="0" applyNumberFormat="1" applyFont="1" applyBorder="1"/>
    <xf numFmtId="0" fontId="5" fillId="0" borderId="5" xfId="0" applyFont="1" applyBorder="1"/>
    <xf numFmtId="9" fontId="0" fillId="0" borderId="0" xfId="1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0" fillId="4" borderId="0" xfId="0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0" fillId="4" borderId="9" xfId="0" applyFont="1" applyFill="1" applyBorder="1"/>
    <xf numFmtId="0" fontId="14" fillId="4" borderId="0" xfId="0" applyFont="1" applyFill="1"/>
    <xf numFmtId="0" fontId="13" fillId="4" borderId="15" xfId="0" applyFont="1" applyFill="1" applyBorder="1"/>
    <xf numFmtId="0" fontId="18" fillId="4" borderId="0" xfId="0" applyFont="1" applyFill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3" fillId="4" borderId="0" xfId="0" applyFont="1" applyFill="1"/>
    <xf numFmtId="0" fontId="18" fillId="3" borderId="16" xfId="0" applyFont="1" applyFill="1" applyBorder="1" applyAlignment="1">
      <alignment horizontal="center"/>
    </xf>
    <xf numFmtId="0" fontId="13" fillId="3" borderId="14" xfId="0" applyFont="1" applyFill="1" applyBorder="1"/>
    <xf numFmtId="0" fontId="13" fillId="4" borderId="14" xfId="0" applyFont="1" applyFill="1" applyBorder="1"/>
    <xf numFmtId="0" fontId="13" fillId="4" borderId="16" xfId="0" applyFont="1" applyFill="1" applyBorder="1"/>
    <xf numFmtId="0" fontId="18" fillId="4" borderId="16" xfId="0" applyFont="1" applyFill="1" applyBorder="1" applyAlignment="1">
      <alignment horizontal="center"/>
    </xf>
    <xf numFmtId="0" fontId="20" fillId="5" borderId="0" xfId="0" applyFont="1" applyFill="1" applyAlignment="1">
      <alignment vertical="center"/>
    </xf>
    <xf numFmtId="0" fontId="9" fillId="2" borderId="0" xfId="0" applyFont="1" applyFill="1"/>
    <xf numFmtId="0" fontId="9" fillId="4" borderId="0" xfId="0" applyFont="1" applyFill="1"/>
    <xf numFmtId="0" fontId="4" fillId="0" borderId="5" xfId="0" applyFont="1" applyBorder="1"/>
    <xf numFmtId="0" fontId="21" fillId="4" borderId="0" xfId="0" applyFont="1" applyFill="1"/>
    <xf numFmtId="9" fontId="0" fillId="0" borderId="0" xfId="1" applyFont="1" applyBorder="1"/>
    <xf numFmtId="9" fontId="0" fillId="0" borderId="32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8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32" fillId="4" borderId="11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22" fillId="4" borderId="30" xfId="0" quotePrefix="1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22" fillId="4" borderId="31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2" fillId="4" borderId="28" xfId="0" applyFont="1" applyFill="1" applyBorder="1" applyAlignment="1">
      <alignment horizontal="center" vertical="center" wrapText="1"/>
    </xf>
    <xf numFmtId="0" fontId="22" fillId="4" borderId="29" xfId="0" applyFont="1" applyFill="1" applyBorder="1" applyAlignment="1">
      <alignment horizontal="center" vertical="center" wrapText="1"/>
    </xf>
    <xf numFmtId="0" fontId="16" fillId="4" borderId="30" xfId="0" quotePrefix="1" applyFont="1" applyFill="1" applyBorder="1" applyAlignment="1">
      <alignment vertical="top" wrapText="1"/>
    </xf>
    <xf numFmtId="0" fontId="16" fillId="4" borderId="10" xfId="0" applyFont="1" applyFill="1" applyBorder="1" applyAlignment="1">
      <alignment vertical="top" wrapText="1"/>
    </xf>
    <xf numFmtId="0" fontId="16" fillId="4" borderId="31" xfId="0" applyFont="1" applyFill="1" applyBorder="1" applyAlignment="1">
      <alignment vertical="top" wrapText="1"/>
    </xf>
    <xf numFmtId="0" fontId="16" fillId="4" borderId="25" xfId="0" applyFont="1" applyFill="1" applyBorder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6" fillId="4" borderId="26" xfId="0" applyFont="1" applyFill="1" applyBorder="1" applyAlignment="1">
      <alignment vertical="top" wrapText="1"/>
    </xf>
    <xf numFmtId="0" fontId="16" fillId="4" borderId="27" xfId="0" applyFont="1" applyFill="1" applyBorder="1" applyAlignment="1">
      <alignment vertical="top" wrapText="1"/>
    </xf>
    <xf numFmtId="0" fontId="16" fillId="4" borderId="28" xfId="0" applyFont="1" applyFill="1" applyBorder="1" applyAlignment="1">
      <alignment vertical="top" wrapText="1"/>
    </xf>
    <xf numFmtId="0" fontId="16" fillId="4" borderId="29" xfId="0" applyFont="1" applyFill="1" applyBorder="1" applyAlignment="1">
      <alignment vertical="top" wrapText="1"/>
    </xf>
    <xf numFmtId="0" fontId="9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30" fillId="4" borderId="0" xfId="0" applyFont="1" applyFill="1" applyAlignment="1">
      <alignment horizontal="left" vertical="top"/>
    </xf>
    <xf numFmtId="0" fontId="31" fillId="4" borderId="0" xfId="0" applyFont="1" applyFill="1" applyAlignment="1">
      <alignment horizontal="left" vertical="top"/>
    </xf>
    <xf numFmtId="0" fontId="21" fillId="4" borderId="17" xfId="0" applyFont="1" applyFill="1" applyBorder="1" applyAlignment="1">
      <alignment horizontal="left" vertical="center" wrapText="1"/>
    </xf>
    <xf numFmtId="0" fontId="21" fillId="4" borderId="18" xfId="0" applyFont="1" applyFill="1" applyBorder="1" applyAlignment="1">
      <alignment horizontal="left" vertical="center"/>
    </xf>
    <xf numFmtId="0" fontId="21" fillId="4" borderId="19" xfId="0" applyFont="1" applyFill="1" applyBorder="1" applyAlignment="1">
      <alignment horizontal="left" vertical="center"/>
    </xf>
    <xf numFmtId="0" fontId="21" fillId="4" borderId="2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21" fillId="4" borderId="21" xfId="0" applyFont="1" applyFill="1" applyBorder="1" applyAlignment="1">
      <alignment horizontal="left" vertical="center"/>
    </xf>
    <xf numFmtId="0" fontId="21" fillId="4" borderId="22" xfId="0" applyFont="1" applyFill="1" applyBorder="1" applyAlignment="1">
      <alignment horizontal="left" vertical="center"/>
    </xf>
    <xf numFmtId="0" fontId="21" fillId="4" borderId="23" xfId="0" applyFont="1" applyFill="1" applyBorder="1" applyAlignment="1">
      <alignment horizontal="left" vertical="center"/>
    </xf>
    <xf numFmtId="0" fontId="21" fillId="4" borderId="24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1">
                  <c:v>0.26700000000000002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https://download.logo.wine/logo/Siemens/Siemens-Logo.wine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40922</xdr:colOff>
      <xdr:row>11</xdr:row>
      <xdr:rowOff>193322</xdr:rowOff>
    </xdr:from>
    <xdr:to>
      <xdr:col>10</xdr:col>
      <xdr:colOff>28222</xdr:colOff>
      <xdr:row>23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45</xdr:row>
      <xdr:rowOff>69272</xdr:rowOff>
    </xdr:from>
    <xdr:to>
      <xdr:col>3</xdr:col>
      <xdr:colOff>614219</xdr:colOff>
      <xdr:row>45</xdr:row>
      <xdr:rowOff>429491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5273" y="6857999"/>
          <a:ext cx="360219" cy="360219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46</xdr:row>
      <xdr:rowOff>83130</xdr:rowOff>
    </xdr:from>
    <xdr:to>
      <xdr:col>3</xdr:col>
      <xdr:colOff>600363</xdr:colOff>
      <xdr:row>46</xdr:row>
      <xdr:rowOff>406402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8364" y="7345221"/>
          <a:ext cx="323272" cy="323272"/>
        </a:xfrm>
        <a:prstGeom prst="rect">
          <a:avLst/>
        </a:prstGeom>
      </xdr:spPr>
    </xdr:pic>
    <xdr:clientData/>
  </xdr:twoCellAnchor>
  <xdr:twoCellAnchor>
    <xdr:from>
      <xdr:col>14</xdr:col>
      <xdr:colOff>34636</xdr:colOff>
      <xdr:row>3</xdr:row>
      <xdr:rowOff>34637</xdr:rowOff>
    </xdr:from>
    <xdr:to>
      <xdr:col>15</xdr:col>
      <xdr:colOff>277090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</a:extLst>
        </xdr:cNvPr>
        <xdr:cNvSpPr/>
      </xdr:nvSpPr>
      <xdr:spPr>
        <a:xfrm>
          <a:off x="1350818" y="450273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110324</xdr:rowOff>
    </xdr:from>
    <xdr:to>
      <xdr:col>2</xdr:col>
      <xdr:colOff>42718</xdr:colOff>
      <xdr:row>1</xdr:row>
      <xdr:rowOff>110324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0" y="110324"/>
          <a:ext cx="1355051" cy="677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384342</xdr:colOff>
      <xdr:row>12</xdr:row>
      <xdr:rowOff>0</xdr:rowOff>
    </xdr:from>
    <xdr:to>
      <xdr:col>16</xdr:col>
      <xdr:colOff>768684</xdr:colOff>
      <xdr:row>23</xdr:row>
      <xdr:rowOff>50131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E5BDEA-2340-E5C9-B339-3895985C11F9}"/>
            </a:ext>
          </a:extLst>
        </xdr:cNvPr>
        <xdr:cNvSpPr/>
      </xdr:nvSpPr>
      <xdr:spPr>
        <a:xfrm>
          <a:off x="8238289" y="3208421"/>
          <a:ext cx="5297237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616085</xdr:colOff>
      <xdr:row>12</xdr:row>
      <xdr:rowOff>145916</xdr:rowOff>
    </xdr:from>
    <xdr:to>
      <xdr:col>16</xdr:col>
      <xdr:colOff>664723</xdr:colOff>
      <xdr:row>22</xdr:row>
      <xdr:rowOff>113490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DBF8CB-5623-44CA-8292-F578449F1297}"/>
            </a:ext>
          </a:extLst>
        </xdr:cNvPr>
        <xdr:cNvSpPr txBox="1"/>
      </xdr:nvSpPr>
      <xdr:spPr>
        <a:xfrm>
          <a:off x="8754894" y="3266873"/>
          <a:ext cx="5155659" cy="1913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 b="1">
              <a:solidFill>
                <a:schemeClr val="accent5"/>
              </a:solidFill>
            </a:rPr>
            <a:t>Planned:</a:t>
          </a:r>
          <a:r>
            <a:rPr lang="en-IN" sz="1400">
              <a:solidFill>
                <a:schemeClr val="accent5"/>
              </a:solidFill>
            </a:rPr>
            <a:t> 68 miles</a:t>
          </a:r>
        </a:p>
        <a:p>
          <a:r>
            <a:rPr lang="en-IN" sz="1400" b="1">
              <a:solidFill>
                <a:schemeClr val="accent5"/>
              </a:solidFill>
            </a:rPr>
            <a:t>Previous Completed:</a:t>
          </a:r>
          <a:r>
            <a:rPr lang="en-IN" sz="1400">
              <a:solidFill>
                <a:schemeClr val="accent5"/>
              </a:solidFill>
            </a:rPr>
            <a:t> 24 miles</a:t>
          </a:r>
        </a:p>
        <a:p>
          <a:r>
            <a:rPr lang="en-IN" sz="1400" b="1">
              <a:solidFill>
                <a:schemeClr val="accent5"/>
              </a:solidFill>
            </a:rPr>
            <a:t>Current Completed:</a:t>
          </a:r>
          <a:r>
            <a:rPr lang="en-IN" sz="1400">
              <a:solidFill>
                <a:schemeClr val="accent5"/>
              </a:solidFill>
            </a:rPr>
            <a:t> 30 miles</a:t>
          </a:r>
        </a:p>
        <a:p>
          <a:r>
            <a:rPr lang="en-IN" sz="1400" b="1">
              <a:solidFill>
                <a:schemeClr val="accent5"/>
              </a:solidFill>
            </a:rPr>
            <a:t>% Completion:</a:t>
          </a:r>
          <a:r>
            <a:rPr lang="en-IN" sz="1400">
              <a:solidFill>
                <a:schemeClr val="accent5"/>
              </a:solidFill>
            </a:rPr>
            <a:t> 44.1%</a:t>
          </a:r>
        </a:p>
        <a:p>
          <a:r>
            <a:rPr lang="en-IN" sz="1400" b="1">
              <a:solidFill>
                <a:schemeClr val="accent5"/>
              </a:solidFill>
            </a:rPr>
            <a:t>Weekly Progress:</a:t>
          </a:r>
          <a:r>
            <a:rPr lang="en-IN" sz="1400">
              <a:solidFill>
                <a:schemeClr val="accent5"/>
              </a:solidFill>
            </a:rPr>
            <a:t> 6 miles (8.8%)</a:t>
          </a:r>
        </a:p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12</xdr:row>
      <xdr:rowOff>18716</xdr:rowOff>
    </xdr:from>
    <xdr:to>
      <xdr:col>23</xdr:col>
      <xdr:colOff>0</xdr:colOff>
      <xdr:row>23</xdr:row>
      <xdr:rowOff>68847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EC2241-53AA-DF46-BF2A-D89A956239A6}"/>
            </a:ext>
          </a:extLst>
        </xdr:cNvPr>
        <xdr:cNvSpPr/>
      </xdr:nvSpPr>
      <xdr:spPr>
        <a:xfrm>
          <a:off x="14404474" y="3227137"/>
          <a:ext cx="4094079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154021</xdr:colOff>
      <xdr:row>12</xdr:row>
      <xdr:rowOff>64852</xdr:rowOff>
    </xdr:from>
    <xdr:to>
      <xdr:col>22</xdr:col>
      <xdr:colOff>745787</xdr:colOff>
      <xdr:row>22</xdr:row>
      <xdr:rowOff>129702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B4A889-116A-D642-AD81-621479210870}"/>
            </a:ext>
          </a:extLst>
        </xdr:cNvPr>
        <xdr:cNvSpPr txBox="1"/>
      </xdr:nvSpPr>
      <xdr:spPr>
        <a:xfrm>
          <a:off x="15102191" y="3185809"/>
          <a:ext cx="3996447" cy="2010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 b="1">
              <a:solidFill>
                <a:schemeClr val="accent5"/>
              </a:solidFill>
            </a:rPr>
            <a:t>Allocated Budget:</a:t>
          </a:r>
          <a:r>
            <a:rPr lang="en-IN" sz="1400">
              <a:solidFill>
                <a:schemeClr val="accent5"/>
              </a:solidFill>
            </a:rPr>
            <a:t> $125M</a:t>
          </a:r>
        </a:p>
        <a:p>
          <a:r>
            <a:rPr lang="en-IN" sz="1400" b="1">
              <a:solidFill>
                <a:schemeClr val="accent5"/>
              </a:solidFill>
            </a:rPr>
            <a:t>Current Spend:</a:t>
          </a:r>
          <a:r>
            <a:rPr lang="en-IN" sz="1400">
              <a:solidFill>
                <a:schemeClr val="accent5"/>
              </a:solidFill>
            </a:rPr>
            <a:t> $90M</a:t>
          </a:r>
        </a:p>
        <a:p>
          <a:r>
            <a:rPr lang="en-IN" sz="1400" b="1">
              <a:solidFill>
                <a:schemeClr val="accent5"/>
              </a:solidFill>
            </a:rPr>
            <a:t>Note:</a:t>
          </a:r>
          <a:r>
            <a:rPr lang="en-IN" sz="1400">
              <a:solidFill>
                <a:schemeClr val="accent5"/>
              </a:solidFill>
            </a:rPr>
            <a:t> Slight overage due to rocky terrain in Eastern Section</a:t>
          </a:r>
        </a:p>
        <a:p>
          <a:r>
            <a:rPr lang="en-IN" sz="1400" b="1">
              <a:solidFill>
                <a:schemeClr val="accent5"/>
              </a:solidFill>
            </a:rPr>
            <a:t>Variance:</a:t>
          </a:r>
          <a:r>
            <a:rPr lang="en-IN" sz="1400">
              <a:solidFill>
                <a:schemeClr val="accent5"/>
              </a:solidFill>
            </a:rPr>
            <a:t> Within 5% over the original projection</a:t>
          </a:r>
        </a:p>
        <a:p>
          <a:r>
            <a:rPr lang="en-IN" sz="1400" b="1">
              <a:solidFill>
                <a:schemeClr val="accent5"/>
              </a:solidFill>
            </a:rPr>
            <a:t>Action:</a:t>
          </a:r>
          <a:r>
            <a:rPr lang="en-IN" sz="1400">
              <a:solidFill>
                <a:schemeClr val="accent5"/>
              </a:solidFill>
            </a:rPr>
            <a:t> Material savings are helping offset unexpected costs</a:t>
          </a:r>
        </a:p>
        <a:p>
          <a:pPr algn="ctr"/>
          <a:endParaRPr lang="en-US" sz="1100"/>
        </a:p>
      </xdr:txBody>
    </xdr:sp>
    <xdr:clientData/>
  </xdr:twoCellAnchor>
  <xdr:twoCellAnchor>
    <xdr:from>
      <xdr:col>3</xdr:col>
      <xdr:colOff>113489</xdr:colOff>
      <xdr:row>2</xdr:row>
      <xdr:rowOff>129702</xdr:rowOff>
    </xdr:from>
    <xdr:to>
      <xdr:col>11</xdr:col>
      <xdr:colOff>478276</xdr:colOff>
      <xdr:row>6</xdr:row>
      <xdr:rowOff>154021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4F370F-B83D-DBB9-EE32-E0A6BE2DC5E6}"/>
            </a:ext>
          </a:extLst>
        </xdr:cNvPr>
        <xdr:cNvSpPr txBox="1"/>
      </xdr:nvSpPr>
      <xdr:spPr>
        <a:xfrm>
          <a:off x="2294106" y="997085"/>
          <a:ext cx="7174149" cy="93223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5"/>
              </a:solidFill>
            </a:rPr>
            <a:t>Total Track Installed: </a:t>
          </a:r>
          <a:r>
            <a:rPr lang="en-IN" sz="1100">
              <a:solidFill>
                <a:schemeClr val="accent5"/>
              </a:solidFill>
            </a:rPr>
            <a:t>38 mi / 68 mi (55.9%)</a:t>
          </a:r>
        </a:p>
        <a:p>
          <a:r>
            <a:rPr lang="en-IN" sz="1100" b="1">
              <a:solidFill>
                <a:schemeClr val="accent5"/>
              </a:solidFill>
            </a:rPr>
            <a:t>Electrification Progress: </a:t>
          </a:r>
          <a:r>
            <a:rPr lang="en-IN" sz="1100">
              <a:solidFill>
                <a:schemeClr val="accent5"/>
              </a:solidFill>
            </a:rPr>
            <a:t>30 mi / 68 mi (44.1%)        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n-IN" sz="1100" b="1">
              <a:solidFill>
                <a:schemeClr val="accent5"/>
              </a:solidFill>
            </a:rPr>
            <a:t>Budget Spent: </a:t>
          </a:r>
          <a:r>
            <a:rPr lang="en-IN" sz="1100">
              <a:solidFill>
                <a:schemeClr val="accent5"/>
              </a:solidFill>
            </a:rPr>
            <a:t>$90M / $125M projected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n-IN" sz="1100" b="1">
              <a:solidFill>
                <a:schemeClr val="accent5"/>
              </a:solidFill>
            </a:rPr>
            <a:t>Overall Status</a:t>
          </a:r>
          <a:r>
            <a:rPr lang="en-IN" sz="1100">
              <a:solidFill>
                <a:schemeClr val="accent5"/>
              </a:solidFill>
            </a:rPr>
            <a:t>: Minor Delays due to terrain and electrification slippage </a:t>
          </a:r>
        </a:p>
        <a:p>
          <a:endParaRPr lang="en-IN" sz="1100"/>
        </a:p>
      </xdr:txBody>
    </xdr:sp>
    <xdr:clientData/>
  </xdr:twoCellAnchor>
  <xdr:twoCellAnchor>
    <xdr:from>
      <xdr:col>3</xdr:col>
      <xdr:colOff>186447</xdr:colOff>
      <xdr:row>30</xdr:row>
      <xdr:rowOff>64851</xdr:rowOff>
    </xdr:from>
    <xdr:to>
      <xdr:col>9</xdr:col>
      <xdr:colOff>616085</xdr:colOff>
      <xdr:row>40</xdr:row>
      <xdr:rowOff>81064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AD56CB1-07E2-4D8C-8A55-49B6E2FC83CB}"/>
            </a:ext>
          </a:extLst>
        </xdr:cNvPr>
        <xdr:cNvSpPr txBox="1"/>
      </xdr:nvSpPr>
      <xdr:spPr>
        <a:xfrm>
          <a:off x="2367064" y="6776936"/>
          <a:ext cx="5536659" cy="210766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</a:t>
          </a:r>
          <a:r>
            <a:rPr lang="en-IN" sz="1400">
              <a:solidFill>
                <a:schemeClr val="accent5"/>
              </a:solidFill>
            </a:rPr>
            <a:t>4 miles of new track installed in Southeastern Quadrant (now 10/15 mi)</a:t>
          </a:r>
        </a:p>
        <a:p>
          <a:r>
            <a:rPr lang="en-IN" sz="1400">
              <a:solidFill>
                <a:schemeClr val="accent5"/>
              </a:solidFill>
            </a:rPr>
            <a:t> 6 miles added to electrification (now 30/68 mi completed)</a:t>
          </a:r>
        </a:p>
        <a:p>
          <a:r>
            <a:rPr lang="en-IN" sz="1400">
              <a:solidFill>
                <a:schemeClr val="accent5"/>
              </a:solidFill>
            </a:rPr>
            <a:t>Community consultation efforts rated highly by participants</a:t>
          </a:r>
        </a:p>
        <a:p>
          <a:endParaRPr lang="en-IN" sz="1100"/>
        </a:p>
      </xdr:txBody>
    </xdr:sp>
    <xdr:clientData/>
  </xdr:twoCellAnchor>
  <xdr:twoCellAnchor>
    <xdr:from>
      <xdr:col>11</xdr:col>
      <xdr:colOff>178340</xdr:colOff>
      <xdr:row>44</xdr:row>
      <xdr:rowOff>137808</xdr:rowOff>
    </xdr:from>
    <xdr:to>
      <xdr:col>22</xdr:col>
      <xdr:colOff>543128</xdr:colOff>
      <xdr:row>46</xdr:row>
      <xdr:rowOff>389107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394A54-297B-D8CD-901E-D5479E31BB92}"/>
            </a:ext>
          </a:extLst>
        </xdr:cNvPr>
        <xdr:cNvSpPr txBox="1"/>
      </xdr:nvSpPr>
      <xdr:spPr>
        <a:xfrm>
          <a:off x="9168319" y="9719553"/>
          <a:ext cx="9727660" cy="11105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5"/>
              </a:solidFill>
            </a:rPr>
            <a:t>Stakeholder Risk:</a:t>
          </a:r>
          <a:r>
            <a:rPr lang="en-IN" sz="1600">
              <a:solidFill>
                <a:schemeClr val="accent5"/>
              </a:solidFill>
            </a:rPr>
            <a:t> If nighttime work continues, resident dissatisfaction may increase</a:t>
          </a:r>
        </a:p>
        <a:p>
          <a:r>
            <a:rPr lang="en-IN" sz="1600" b="1">
              <a:solidFill>
                <a:schemeClr val="accent5"/>
              </a:solidFill>
            </a:rPr>
            <a:t>Procurement Risk:</a:t>
          </a:r>
          <a:r>
            <a:rPr lang="en-IN" sz="1600">
              <a:solidFill>
                <a:schemeClr val="accent5"/>
              </a:solidFill>
            </a:rPr>
            <a:t> Delays in sourcing electrification components may affect milestone completion</a:t>
          </a:r>
        </a:p>
        <a:p>
          <a:r>
            <a:rPr lang="en-IN" sz="1600" b="1">
              <a:solidFill>
                <a:schemeClr val="accent5"/>
              </a:solidFill>
            </a:rPr>
            <a:t>Schedule Risk:</a:t>
          </a:r>
          <a:r>
            <a:rPr lang="en-IN" sz="1600">
              <a:solidFill>
                <a:schemeClr val="accent5"/>
              </a:solidFill>
            </a:rPr>
            <a:t> Terrain complexity in East remains a persistent constraint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topLeftCell="B1" zoomScale="81" zoomScaleNormal="81" workbookViewId="0">
      <selection activeCell="G14" sqref="G14"/>
    </sheetView>
  </sheetViews>
  <sheetFormatPr defaultColWidth="11.19921875" defaultRowHeight="15.6"/>
  <cols>
    <col min="1" max="1" width="24.296875" bestFit="1" customWidth="1"/>
    <col min="2" max="2" width="10" customWidth="1"/>
    <col min="3" max="3" width="25.296875" bestFit="1" customWidth="1"/>
    <col min="4" max="4" width="26.69921875" bestFit="1" customWidth="1"/>
    <col min="5" max="5" width="13.69921875" bestFit="1" customWidth="1"/>
    <col min="6" max="6" width="25.296875" bestFit="1" customWidth="1"/>
    <col min="7" max="7" width="26.69921875" bestFit="1" customWidth="1"/>
    <col min="8" max="8" width="89" bestFit="1" customWidth="1"/>
  </cols>
  <sheetData>
    <row r="2" spans="1:8" ht="16.2" thickBot="1"/>
    <row r="3" spans="1:8" ht="16.2" thickBot="1">
      <c r="A3" s="43" t="s">
        <v>6</v>
      </c>
      <c r="B3" s="44"/>
      <c r="C3" s="44"/>
      <c r="D3" s="44"/>
      <c r="E3" s="44"/>
      <c r="F3" s="44"/>
      <c r="G3" s="44"/>
      <c r="H3" s="45"/>
    </row>
    <row r="4" spans="1:8" ht="16.2" thickTop="1">
      <c r="A4" s="4" t="s">
        <v>0</v>
      </c>
      <c r="B4" s="5" t="s">
        <v>17</v>
      </c>
      <c r="C4" s="5" t="s">
        <v>18</v>
      </c>
      <c r="D4" s="5" t="s">
        <v>19</v>
      </c>
      <c r="E4" s="5" t="s">
        <v>1</v>
      </c>
      <c r="F4" t="s">
        <v>32</v>
      </c>
      <c r="G4" t="s">
        <v>33</v>
      </c>
      <c r="H4" s="6" t="s">
        <v>2</v>
      </c>
    </row>
    <row r="5" spans="1:8">
      <c r="A5" s="4" t="s">
        <v>3</v>
      </c>
      <c r="B5" s="7" t="s">
        <v>7</v>
      </c>
      <c r="C5" s="7" t="s">
        <v>8</v>
      </c>
      <c r="D5" s="7" t="s">
        <v>9</v>
      </c>
      <c r="E5" s="8">
        <v>0.84</v>
      </c>
      <c r="F5" s="38">
        <f>12/19</f>
        <v>0.63157894736842102</v>
      </c>
      <c r="G5" s="38">
        <f>4/19</f>
        <v>0.21052631578947367</v>
      </c>
      <c r="H5" s="9" t="s">
        <v>20</v>
      </c>
    </row>
    <row r="6" spans="1:8">
      <c r="A6" s="4" t="s">
        <v>4</v>
      </c>
      <c r="B6" s="7" t="s">
        <v>10</v>
      </c>
      <c r="C6" s="7" t="s">
        <v>11</v>
      </c>
      <c r="D6" s="5" t="s">
        <v>54</v>
      </c>
      <c r="E6" s="8">
        <v>0.66700000000000004</v>
      </c>
      <c r="F6" s="38">
        <f>6/15</f>
        <v>0.4</v>
      </c>
      <c r="G6" s="38">
        <v>0.26700000000000002</v>
      </c>
      <c r="H6" s="9" t="s">
        <v>21</v>
      </c>
    </row>
    <row r="7" spans="1:8">
      <c r="A7" s="4" t="s">
        <v>12</v>
      </c>
      <c r="B7" s="7" t="s">
        <v>8</v>
      </c>
      <c r="C7" s="7" t="s">
        <v>11</v>
      </c>
      <c r="D7" s="5" t="s">
        <v>11</v>
      </c>
      <c r="E7" s="8">
        <v>0.5</v>
      </c>
      <c r="F7" s="38">
        <f>6/12</f>
        <v>0.5</v>
      </c>
      <c r="G7" s="38">
        <v>0</v>
      </c>
      <c r="H7" s="9" t="s">
        <v>22</v>
      </c>
    </row>
    <row r="8" spans="1:8" ht="16.2" thickBot="1">
      <c r="A8" s="10" t="s">
        <v>5</v>
      </c>
      <c r="B8" s="11" t="s">
        <v>13</v>
      </c>
      <c r="C8" s="11" t="s">
        <v>14</v>
      </c>
      <c r="D8" s="11" t="s">
        <v>9</v>
      </c>
      <c r="E8" s="12">
        <v>0.73</v>
      </c>
      <c r="F8" s="39">
        <f>9/22</f>
        <v>0.40909090909090912</v>
      </c>
      <c r="G8" s="39"/>
      <c r="H8" s="13" t="s">
        <v>23</v>
      </c>
    </row>
    <row r="9" spans="1:8" ht="16.2" thickBot="1">
      <c r="A9" s="2"/>
      <c r="B9" s="2"/>
      <c r="C9" s="2"/>
      <c r="D9" s="2"/>
      <c r="E9" s="2"/>
      <c r="F9" s="2"/>
      <c r="G9" s="2"/>
      <c r="H9" s="3"/>
    </row>
    <row r="10" spans="1:8" ht="16.2" thickBot="1">
      <c r="A10" s="40" t="s">
        <v>15</v>
      </c>
      <c r="B10" s="41"/>
      <c r="C10" s="41"/>
      <c r="D10" s="41"/>
      <c r="E10" s="41"/>
      <c r="F10" s="41"/>
      <c r="G10" s="41"/>
      <c r="H10" s="42"/>
    </row>
    <row r="11" spans="1:8" ht="16.2" thickTop="1">
      <c r="A11" s="4" t="s">
        <v>24</v>
      </c>
      <c r="B11" s="5" t="s">
        <v>25</v>
      </c>
      <c r="C11" s="5" t="s">
        <v>26</v>
      </c>
      <c r="D11" s="5" t="s">
        <v>27</v>
      </c>
      <c r="E11" s="5" t="s">
        <v>1</v>
      </c>
      <c r="F11" t="s">
        <v>34</v>
      </c>
      <c r="G11" t="s">
        <v>35</v>
      </c>
      <c r="H11" s="6" t="s">
        <v>2</v>
      </c>
    </row>
    <row r="12" spans="1:8">
      <c r="A12" s="4" t="s">
        <v>28</v>
      </c>
      <c r="B12" s="5" t="s">
        <v>53</v>
      </c>
      <c r="C12" s="7" t="s">
        <v>16</v>
      </c>
      <c r="D12" s="5" t="s">
        <v>55</v>
      </c>
      <c r="E12" s="8">
        <v>0.441</v>
      </c>
      <c r="F12" s="14">
        <f>24/80</f>
        <v>0.3</v>
      </c>
      <c r="G12" s="14">
        <v>8.7999999999999995E-2</v>
      </c>
      <c r="H12" s="9" t="s">
        <v>29</v>
      </c>
    </row>
    <row r="13" spans="1:8" ht="16.2" thickBot="1">
      <c r="A13" s="10" t="s">
        <v>30</v>
      </c>
      <c r="B13" s="11">
        <v>5</v>
      </c>
      <c r="C13" s="11">
        <v>2</v>
      </c>
      <c r="D13" s="11">
        <v>2</v>
      </c>
      <c r="E13" s="12">
        <v>0.4</v>
      </c>
      <c r="F13" s="39">
        <f>2/5</f>
        <v>0.4</v>
      </c>
      <c r="G13" s="39">
        <v>0</v>
      </c>
      <c r="H13" s="36" t="s">
        <v>31</v>
      </c>
    </row>
    <row r="14" spans="1:8">
      <c r="A14" s="2"/>
      <c r="B14" s="2"/>
      <c r="C14" s="2"/>
      <c r="D14" s="2"/>
      <c r="E14" s="2"/>
      <c r="F14" s="2"/>
      <c r="G14" s="2"/>
    </row>
    <row r="15" spans="1:8">
      <c r="A15" s="1"/>
      <c r="B15" s="2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1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</row>
    <row r="24" spans="1:7">
      <c r="B24" s="14"/>
      <c r="C24" s="14"/>
      <c r="D24" s="14"/>
    </row>
    <row r="25" spans="1:7">
      <c r="B25" s="14"/>
      <c r="C25" s="14"/>
      <c r="D25" s="14"/>
    </row>
    <row r="26" spans="1:7">
      <c r="B26" s="14"/>
      <c r="C26" s="14"/>
      <c r="D26" s="14"/>
    </row>
    <row r="27" spans="1:7">
      <c r="B27" s="14"/>
      <c r="C27" s="14"/>
      <c r="D27" s="14"/>
    </row>
    <row r="29" spans="1:7">
      <c r="C29" s="14"/>
      <c r="D29" s="14"/>
    </row>
    <row r="30" spans="1:7">
      <c r="C30" s="14"/>
      <c r="D30" s="14"/>
    </row>
  </sheetData>
  <mergeCells count="2">
    <mergeCell ref="A10:H10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Z49"/>
  <sheetViews>
    <sheetView tabSelected="1" topLeftCell="A31" zoomScale="94" zoomScaleNormal="94" workbookViewId="0">
      <selection activeCell="B8" sqref="B8"/>
    </sheetView>
  </sheetViews>
  <sheetFormatPr defaultColWidth="11.19921875" defaultRowHeight="15.6"/>
  <cols>
    <col min="1" max="1" width="6.296875" style="15" customWidth="1"/>
  </cols>
  <sheetData>
    <row r="1" spans="1:26" ht="52.95" customHeight="1">
      <c r="A1" s="33"/>
      <c r="B1" s="33"/>
      <c r="C1" s="47" t="s">
        <v>51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s="17" customFormat="1" ht="18">
      <c r="A3" s="23"/>
      <c r="B3" s="27"/>
      <c r="C3" s="27"/>
      <c r="D3" s="85"/>
      <c r="E3" s="86"/>
      <c r="F3" s="86"/>
      <c r="G3" s="86"/>
      <c r="H3" s="86"/>
      <c r="I3" s="86"/>
      <c r="J3" s="86"/>
      <c r="K3" s="86"/>
      <c r="L3" s="87"/>
      <c r="M3" s="27"/>
      <c r="N3" s="24"/>
      <c r="O3" s="25" t="s">
        <v>42</v>
      </c>
      <c r="P3" s="25" t="s">
        <v>43</v>
      </c>
      <c r="Q3" s="25" t="s">
        <v>44</v>
      </c>
      <c r="R3" s="26" t="s">
        <v>45</v>
      </c>
      <c r="S3" s="25" t="s">
        <v>42</v>
      </c>
      <c r="T3" s="25" t="s">
        <v>43</v>
      </c>
      <c r="U3" s="27"/>
      <c r="V3" s="27"/>
      <c r="W3" s="27"/>
      <c r="X3" s="27"/>
      <c r="Y3" s="27"/>
      <c r="Z3" s="27"/>
    </row>
    <row r="4" spans="1:26" s="17" customFormat="1" ht="18">
      <c r="A4" s="23"/>
      <c r="B4" s="27"/>
      <c r="C4" s="27"/>
      <c r="D4" s="88"/>
      <c r="E4" s="89"/>
      <c r="F4" s="89"/>
      <c r="G4" s="89"/>
      <c r="H4" s="89"/>
      <c r="I4" s="89"/>
      <c r="J4" s="89"/>
      <c r="K4" s="89"/>
      <c r="L4" s="90"/>
      <c r="M4" s="27"/>
      <c r="N4" s="28" t="s">
        <v>38</v>
      </c>
      <c r="O4" s="29"/>
      <c r="P4" s="29"/>
      <c r="Q4" s="30"/>
      <c r="R4" s="31"/>
      <c r="S4" s="30"/>
      <c r="T4" s="30"/>
      <c r="U4" s="27"/>
      <c r="V4" s="27"/>
      <c r="W4" s="27"/>
      <c r="X4" s="27"/>
      <c r="Y4" s="27"/>
      <c r="Z4" s="27"/>
    </row>
    <row r="5" spans="1:26" s="17" customFormat="1" ht="18">
      <c r="A5" s="23"/>
      <c r="B5" s="27"/>
      <c r="C5" s="27"/>
      <c r="D5" s="88"/>
      <c r="E5" s="89"/>
      <c r="F5" s="89"/>
      <c r="G5" s="89"/>
      <c r="H5" s="89"/>
      <c r="I5" s="89"/>
      <c r="J5" s="89"/>
      <c r="K5" s="89"/>
      <c r="L5" s="90"/>
      <c r="M5" s="27"/>
      <c r="N5" s="32" t="s">
        <v>39</v>
      </c>
      <c r="O5" s="30"/>
      <c r="P5" s="30"/>
      <c r="Q5" s="30"/>
      <c r="R5" s="31"/>
      <c r="S5" s="30"/>
      <c r="T5" s="30"/>
      <c r="U5" s="83" t="s">
        <v>52</v>
      </c>
      <c r="V5" s="84"/>
      <c r="W5" s="84"/>
      <c r="X5" s="27"/>
      <c r="Y5" s="27"/>
      <c r="Z5" s="27"/>
    </row>
    <row r="6" spans="1:26" s="17" customFormat="1" ht="18">
      <c r="A6" s="23"/>
      <c r="B6" s="27"/>
      <c r="C6" s="27"/>
      <c r="D6" s="88"/>
      <c r="E6" s="89"/>
      <c r="F6" s="89"/>
      <c r="G6" s="89"/>
      <c r="H6" s="89"/>
      <c r="I6" s="89"/>
      <c r="J6" s="89"/>
      <c r="K6" s="89"/>
      <c r="L6" s="90"/>
      <c r="M6" s="27"/>
      <c r="N6" s="32" t="s">
        <v>40</v>
      </c>
      <c r="O6" s="30"/>
      <c r="P6" s="30"/>
      <c r="Q6" s="30"/>
      <c r="R6" s="31"/>
      <c r="S6" s="30"/>
      <c r="T6" s="30"/>
      <c r="U6" s="27"/>
      <c r="V6" s="27"/>
      <c r="W6" s="27"/>
      <c r="X6" s="27"/>
      <c r="Y6" s="27"/>
      <c r="Z6" s="27"/>
    </row>
    <row r="7" spans="1:26" s="17" customFormat="1" ht="18">
      <c r="A7" s="23"/>
      <c r="B7" s="27"/>
      <c r="C7" s="27"/>
      <c r="D7" s="91"/>
      <c r="E7" s="92"/>
      <c r="F7" s="92"/>
      <c r="G7" s="92"/>
      <c r="H7" s="92"/>
      <c r="I7" s="92"/>
      <c r="J7" s="92"/>
      <c r="K7" s="92"/>
      <c r="L7" s="93"/>
      <c r="M7" s="27"/>
      <c r="N7" s="32" t="s">
        <v>41</v>
      </c>
      <c r="O7" s="30"/>
      <c r="P7" s="30"/>
      <c r="Q7" s="30"/>
      <c r="R7" s="31"/>
      <c r="S7" s="30"/>
      <c r="T7" s="30"/>
      <c r="U7" s="27"/>
      <c r="V7" s="27"/>
      <c r="W7" s="27"/>
      <c r="X7" s="27"/>
      <c r="Y7" s="27"/>
      <c r="Z7" s="27"/>
    </row>
    <row r="8" spans="1:26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s="16" customFormat="1" ht="21">
      <c r="A9" s="20"/>
      <c r="B9" s="21"/>
      <c r="C9" s="21"/>
      <c r="D9" s="81" t="s">
        <v>47</v>
      </c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35"/>
      <c r="Y9" s="35"/>
      <c r="Z9" s="21"/>
    </row>
    <row r="10" spans="1:26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1">
      <c r="A11" s="18"/>
      <c r="B11" s="19"/>
      <c r="C11" s="19"/>
      <c r="D11" s="82" t="s">
        <v>48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9"/>
      <c r="S11" s="82" t="s">
        <v>37</v>
      </c>
      <c r="T11" s="82"/>
      <c r="U11" s="82"/>
      <c r="V11" s="82"/>
      <c r="W11" s="82"/>
      <c r="X11" s="19"/>
      <c r="Y11" s="19"/>
      <c r="Z11" s="19"/>
    </row>
    <row r="12" spans="1:26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6.05" customHeight="1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37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6.05" customHeight="1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6.05" customHeight="1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6.05" customHeight="1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6.05" customHeight="1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1">
      <c r="A26" s="18"/>
      <c r="B26" s="19"/>
      <c r="C26" s="19"/>
      <c r="D26" s="60" t="s">
        <v>49</v>
      </c>
      <c r="E26" s="61"/>
      <c r="F26" s="61"/>
      <c r="G26" s="61"/>
      <c r="H26" s="61"/>
      <c r="I26" s="61"/>
      <c r="J26" s="62"/>
      <c r="K26" s="60" t="s">
        <v>36</v>
      </c>
      <c r="L26" s="61"/>
      <c r="M26" s="61"/>
      <c r="N26" s="61"/>
      <c r="O26" s="61"/>
      <c r="P26" s="61"/>
      <c r="Q26" s="62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18"/>
      <c r="B27" s="19"/>
      <c r="C27" s="19"/>
      <c r="D27" s="63"/>
      <c r="E27" s="64"/>
      <c r="F27" s="64"/>
      <c r="G27" s="64"/>
      <c r="H27" s="64"/>
      <c r="I27" s="64"/>
      <c r="J27" s="65"/>
      <c r="K27" s="72" t="s">
        <v>50</v>
      </c>
      <c r="L27" s="73"/>
      <c r="M27" s="73"/>
      <c r="N27" s="73"/>
      <c r="O27" s="73"/>
      <c r="P27" s="73"/>
      <c r="Q27" s="74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18"/>
      <c r="B28" s="19"/>
      <c r="C28" s="19"/>
      <c r="D28" s="66"/>
      <c r="E28" s="67"/>
      <c r="F28" s="67"/>
      <c r="G28" s="67"/>
      <c r="H28" s="67"/>
      <c r="I28" s="67"/>
      <c r="J28" s="68"/>
      <c r="K28" s="75"/>
      <c r="L28" s="76"/>
      <c r="M28" s="76"/>
      <c r="N28" s="76"/>
      <c r="O28" s="76"/>
      <c r="P28" s="76"/>
      <c r="Q28" s="77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18"/>
      <c r="B29" s="19"/>
      <c r="C29" s="19"/>
      <c r="D29" s="66"/>
      <c r="E29" s="67"/>
      <c r="F29" s="67"/>
      <c r="G29" s="67"/>
      <c r="H29" s="67"/>
      <c r="I29" s="67"/>
      <c r="J29" s="68"/>
      <c r="K29" s="75"/>
      <c r="L29" s="76"/>
      <c r="M29" s="76"/>
      <c r="N29" s="76"/>
      <c r="O29" s="76"/>
      <c r="P29" s="76"/>
      <c r="Q29" s="77"/>
      <c r="R29" s="19"/>
      <c r="S29" s="46"/>
      <c r="T29" s="46"/>
      <c r="U29" s="46"/>
      <c r="V29" s="46"/>
      <c r="W29" s="46"/>
      <c r="X29" s="19"/>
      <c r="Y29" s="19"/>
      <c r="Z29" s="19"/>
    </row>
    <row r="30" spans="1:26" s="16" customFormat="1" ht="16.95" customHeight="1">
      <c r="A30" s="20"/>
      <c r="B30" s="21"/>
      <c r="C30" s="21"/>
      <c r="D30" s="66"/>
      <c r="E30" s="67"/>
      <c r="F30" s="67"/>
      <c r="G30" s="67"/>
      <c r="H30" s="67"/>
      <c r="I30" s="67"/>
      <c r="J30" s="68"/>
      <c r="K30" s="75"/>
      <c r="L30" s="76"/>
      <c r="M30" s="76"/>
      <c r="N30" s="76"/>
      <c r="O30" s="76"/>
      <c r="P30" s="76"/>
      <c r="Q30" s="77"/>
      <c r="R30" s="19"/>
      <c r="S30" s="46"/>
      <c r="T30" s="46"/>
      <c r="U30" s="46"/>
      <c r="V30" s="46"/>
      <c r="W30" s="46"/>
      <c r="X30" s="21"/>
      <c r="Y30" s="21"/>
      <c r="Z30" s="21"/>
    </row>
    <row r="31" spans="1:26" s="16" customFormat="1" ht="16.95" customHeight="1">
      <c r="A31" s="20"/>
      <c r="C31" s="21"/>
      <c r="D31" s="66"/>
      <c r="E31" s="67"/>
      <c r="F31" s="67"/>
      <c r="G31" s="67"/>
      <c r="H31" s="67"/>
      <c r="I31" s="67"/>
      <c r="J31" s="68"/>
      <c r="K31" s="75"/>
      <c r="L31" s="76"/>
      <c r="M31" s="76"/>
      <c r="N31" s="76"/>
      <c r="O31" s="76"/>
      <c r="P31" s="76"/>
      <c r="Q31" s="77"/>
      <c r="R31" s="19"/>
      <c r="S31" s="46"/>
      <c r="T31" s="46"/>
      <c r="U31" s="46"/>
      <c r="V31" s="46"/>
      <c r="W31" s="46"/>
      <c r="X31" s="21"/>
      <c r="Y31" s="21"/>
      <c r="Z31" s="21"/>
    </row>
    <row r="32" spans="1:26" s="16" customFormat="1" ht="16.95" customHeight="1">
      <c r="A32" s="20"/>
      <c r="B32" s="21"/>
      <c r="C32" s="21"/>
      <c r="D32" s="66"/>
      <c r="E32" s="67"/>
      <c r="F32" s="67"/>
      <c r="G32" s="67"/>
      <c r="H32" s="67"/>
      <c r="I32" s="67"/>
      <c r="J32" s="68"/>
      <c r="K32" s="75"/>
      <c r="L32" s="76"/>
      <c r="M32" s="76"/>
      <c r="N32" s="76"/>
      <c r="O32" s="76"/>
      <c r="P32" s="76"/>
      <c r="Q32" s="77"/>
      <c r="R32" s="19"/>
      <c r="S32" s="46"/>
      <c r="T32" s="46"/>
      <c r="U32" s="46"/>
      <c r="V32" s="46"/>
      <c r="W32" s="46"/>
      <c r="X32" s="21"/>
      <c r="Y32" s="21"/>
      <c r="Z32" s="21"/>
    </row>
    <row r="33" spans="1:26" s="16" customFormat="1" ht="16.95" customHeight="1">
      <c r="A33" s="20"/>
      <c r="B33" s="21"/>
      <c r="C33" s="21"/>
      <c r="D33" s="66"/>
      <c r="E33" s="67"/>
      <c r="F33" s="67"/>
      <c r="G33" s="67"/>
      <c r="H33" s="67"/>
      <c r="I33" s="67"/>
      <c r="J33" s="68"/>
      <c r="K33" s="75"/>
      <c r="L33" s="76"/>
      <c r="M33" s="76"/>
      <c r="N33" s="76"/>
      <c r="O33" s="76"/>
      <c r="P33" s="76"/>
      <c r="Q33" s="77"/>
      <c r="R33" s="19"/>
      <c r="S33" s="46"/>
      <c r="T33" s="46"/>
      <c r="U33" s="46"/>
      <c r="V33" s="46"/>
      <c r="W33" s="46"/>
      <c r="X33" s="21"/>
      <c r="Y33" s="21"/>
      <c r="Z33" s="21"/>
    </row>
    <row r="34" spans="1:26" s="16" customFormat="1" ht="16.95" customHeight="1">
      <c r="A34" s="20"/>
      <c r="B34" s="21"/>
      <c r="C34" s="21"/>
      <c r="D34" s="66"/>
      <c r="E34" s="67"/>
      <c r="F34" s="67"/>
      <c r="G34" s="67"/>
      <c r="H34" s="67"/>
      <c r="I34" s="67"/>
      <c r="J34" s="68"/>
      <c r="K34" s="75"/>
      <c r="L34" s="76"/>
      <c r="M34" s="76"/>
      <c r="N34" s="76"/>
      <c r="O34" s="76"/>
      <c r="P34" s="76"/>
      <c r="Q34" s="77"/>
      <c r="R34" s="19"/>
      <c r="S34" s="46"/>
      <c r="T34" s="46"/>
      <c r="U34" s="46"/>
      <c r="V34" s="46"/>
      <c r="W34" s="46"/>
      <c r="X34" s="21"/>
      <c r="Y34" s="21"/>
      <c r="Z34" s="21"/>
    </row>
    <row r="35" spans="1:26" s="16" customFormat="1" ht="16.95" customHeight="1">
      <c r="A35" s="20"/>
      <c r="B35" s="21"/>
      <c r="C35" s="21"/>
      <c r="D35" s="66"/>
      <c r="E35" s="67"/>
      <c r="F35" s="67"/>
      <c r="G35" s="67"/>
      <c r="H35" s="67"/>
      <c r="I35" s="67"/>
      <c r="J35" s="68"/>
      <c r="K35" s="75"/>
      <c r="L35" s="76"/>
      <c r="M35" s="76"/>
      <c r="N35" s="76"/>
      <c r="O35" s="76"/>
      <c r="P35" s="76"/>
      <c r="Q35" s="77"/>
      <c r="R35" s="19"/>
      <c r="S35" s="46"/>
      <c r="T35" s="46"/>
      <c r="U35" s="46"/>
      <c r="V35" s="46"/>
      <c r="W35" s="46"/>
      <c r="X35" s="21"/>
      <c r="Y35" s="21"/>
      <c r="Z35" s="21"/>
    </row>
    <row r="36" spans="1:26" s="16" customFormat="1" ht="16.95" customHeight="1">
      <c r="A36" s="20"/>
      <c r="B36" s="21"/>
      <c r="C36" s="21"/>
      <c r="D36" s="66"/>
      <c r="E36" s="67"/>
      <c r="F36" s="67"/>
      <c r="G36" s="67"/>
      <c r="H36" s="67"/>
      <c r="I36" s="67"/>
      <c r="J36" s="68"/>
      <c r="K36" s="75"/>
      <c r="L36" s="76"/>
      <c r="M36" s="76"/>
      <c r="N36" s="76"/>
      <c r="O36" s="76"/>
      <c r="P36" s="76"/>
      <c r="Q36" s="77"/>
      <c r="R36" s="19"/>
      <c r="S36" s="46"/>
      <c r="T36" s="46"/>
      <c r="U36" s="46"/>
      <c r="V36" s="46"/>
      <c r="W36" s="46"/>
      <c r="X36" s="21"/>
      <c r="Y36" s="21"/>
      <c r="Z36" s="21"/>
    </row>
    <row r="37" spans="1:26" s="16" customFormat="1" ht="16.95" customHeight="1">
      <c r="A37" s="20"/>
      <c r="B37" s="21"/>
      <c r="C37" s="21"/>
      <c r="D37" s="66"/>
      <c r="E37" s="67"/>
      <c r="F37" s="67"/>
      <c r="G37" s="67"/>
      <c r="H37" s="67"/>
      <c r="I37" s="67"/>
      <c r="J37" s="68"/>
      <c r="K37" s="75"/>
      <c r="L37" s="76"/>
      <c r="M37" s="76"/>
      <c r="N37" s="76"/>
      <c r="O37" s="76"/>
      <c r="P37" s="76"/>
      <c r="Q37" s="77"/>
      <c r="R37" s="19"/>
      <c r="S37" s="46"/>
      <c r="T37" s="46"/>
      <c r="U37" s="46"/>
      <c r="V37" s="46"/>
      <c r="W37" s="46"/>
      <c r="X37" s="21"/>
      <c r="Y37" s="21"/>
      <c r="Z37" s="21"/>
    </row>
    <row r="38" spans="1:26" s="16" customFormat="1" ht="16.95" customHeight="1">
      <c r="A38" s="20"/>
      <c r="B38" s="21"/>
      <c r="C38" s="21"/>
      <c r="D38" s="66"/>
      <c r="E38" s="67"/>
      <c r="F38" s="67"/>
      <c r="G38" s="67"/>
      <c r="H38" s="67"/>
      <c r="I38" s="67"/>
      <c r="J38" s="68"/>
      <c r="K38" s="75"/>
      <c r="L38" s="76"/>
      <c r="M38" s="76"/>
      <c r="N38" s="76"/>
      <c r="O38" s="76"/>
      <c r="P38" s="76"/>
      <c r="Q38" s="77"/>
      <c r="R38" s="19"/>
      <c r="S38" s="46"/>
      <c r="T38" s="46"/>
      <c r="U38" s="46"/>
      <c r="V38" s="46"/>
      <c r="W38" s="46"/>
      <c r="X38" s="21"/>
      <c r="Y38" s="21"/>
      <c r="Z38" s="21"/>
    </row>
    <row r="39" spans="1:26" s="16" customFormat="1" ht="16.95" customHeight="1">
      <c r="A39" s="20"/>
      <c r="B39" s="21"/>
      <c r="C39" s="21"/>
      <c r="D39" s="66"/>
      <c r="E39" s="67"/>
      <c r="F39" s="67"/>
      <c r="G39" s="67"/>
      <c r="H39" s="67"/>
      <c r="I39" s="67"/>
      <c r="J39" s="68"/>
      <c r="K39" s="75"/>
      <c r="L39" s="76"/>
      <c r="M39" s="76"/>
      <c r="N39" s="76"/>
      <c r="O39" s="76"/>
      <c r="P39" s="76"/>
      <c r="Q39" s="77"/>
      <c r="R39" s="19"/>
      <c r="S39" s="46"/>
      <c r="T39" s="46"/>
      <c r="U39" s="46"/>
      <c r="V39" s="46"/>
      <c r="W39" s="46"/>
      <c r="X39" s="21"/>
      <c r="Y39" s="21"/>
      <c r="Z39" s="21"/>
    </row>
    <row r="40" spans="1:26">
      <c r="A40" s="18"/>
      <c r="B40" s="19"/>
      <c r="C40" s="19"/>
      <c r="D40" s="66"/>
      <c r="E40" s="67"/>
      <c r="F40" s="67"/>
      <c r="G40" s="67"/>
      <c r="H40" s="67"/>
      <c r="I40" s="67"/>
      <c r="J40" s="68"/>
      <c r="K40" s="75"/>
      <c r="L40" s="76"/>
      <c r="M40" s="76"/>
      <c r="N40" s="76"/>
      <c r="O40" s="76"/>
      <c r="P40" s="76"/>
      <c r="Q40" s="77"/>
      <c r="R40" s="19"/>
      <c r="S40" s="46"/>
      <c r="T40" s="46"/>
      <c r="U40" s="46"/>
      <c r="V40" s="46"/>
      <c r="W40" s="46"/>
      <c r="X40" s="19"/>
      <c r="Y40" s="19"/>
      <c r="Z40" s="19"/>
    </row>
    <row r="41" spans="1:26">
      <c r="A41" s="18"/>
      <c r="B41" s="19"/>
      <c r="C41" s="19"/>
      <c r="D41" s="66"/>
      <c r="E41" s="67"/>
      <c r="F41" s="67"/>
      <c r="G41" s="67"/>
      <c r="H41" s="67"/>
      <c r="I41" s="67"/>
      <c r="J41" s="68"/>
      <c r="K41" s="75"/>
      <c r="L41" s="76"/>
      <c r="M41" s="76"/>
      <c r="N41" s="76"/>
      <c r="O41" s="76"/>
      <c r="P41" s="76"/>
      <c r="Q41" s="77"/>
      <c r="R41" s="19"/>
      <c r="S41" s="46"/>
      <c r="T41" s="46"/>
      <c r="U41" s="46"/>
      <c r="V41" s="46"/>
      <c r="W41" s="46"/>
      <c r="X41" s="19"/>
      <c r="Y41" s="19"/>
      <c r="Z41" s="19"/>
    </row>
    <row r="42" spans="1:26">
      <c r="A42" s="18"/>
      <c r="B42" s="19"/>
      <c r="C42" s="19"/>
      <c r="D42" s="69"/>
      <c r="E42" s="70"/>
      <c r="F42" s="70"/>
      <c r="G42" s="70"/>
      <c r="H42" s="70"/>
      <c r="I42" s="70"/>
      <c r="J42" s="71"/>
      <c r="K42" s="78"/>
      <c r="L42" s="79"/>
      <c r="M42" s="79"/>
      <c r="N42" s="79"/>
      <c r="O42" s="79"/>
      <c r="P42" s="79"/>
      <c r="Q42" s="80"/>
      <c r="R42" s="19"/>
      <c r="S42" s="46"/>
      <c r="T42" s="46"/>
      <c r="U42" s="46"/>
      <c r="V42" s="46"/>
      <c r="W42" s="46"/>
      <c r="X42" s="19"/>
      <c r="Y42" s="19"/>
      <c r="Z42" s="19"/>
    </row>
    <row r="43" spans="1:26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s="16" customFormat="1" ht="21">
      <c r="A45" s="20"/>
      <c r="B45" s="19"/>
      <c r="C45" s="19"/>
      <c r="D45" s="34" t="s">
        <v>46</v>
      </c>
      <c r="E45" s="34"/>
      <c r="F45" s="34"/>
      <c r="G45" s="34"/>
      <c r="H45" s="34"/>
      <c r="I45" s="34"/>
      <c r="J45" s="34"/>
      <c r="K45" s="21"/>
      <c r="L45" s="51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3"/>
      <c r="X45" s="21"/>
      <c r="Y45" s="21"/>
      <c r="Z45" s="21"/>
    </row>
    <row r="46" spans="1:26" ht="46.95" customHeight="1">
      <c r="A46" s="18"/>
      <c r="B46" s="19"/>
      <c r="C46" s="19"/>
      <c r="D46" s="22"/>
      <c r="E46" s="48" t="s">
        <v>56</v>
      </c>
      <c r="F46" s="49"/>
      <c r="G46" s="49"/>
      <c r="H46" s="49"/>
      <c r="I46" s="49"/>
      <c r="J46" s="50"/>
      <c r="K46" s="21"/>
      <c r="L46" s="54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6"/>
      <c r="X46" s="21"/>
      <c r="Y46" s="21"/>
      <c r="Z46" s="21"/>
    </row>
    <row r="47" spans="1:26" ht="46.95" customHeight="1">
      <c r="A47" s="18"/>
      <c r="B47" s="19"/>
      <c r="C47" s="19"/>
      <c r="D47" s="22"/>
      <c r="E47" s="48" t="s">
        <v>57</v>
      </c>
      <c r="F47" s="49"/>
      <c r="G47" s="49"/>
      <c r="H47" s="49"/>
      <c r="I47" s="49"/>
      <c r="J47" s="50"/>
      <c r="K47" s="21"/>
      <c r="L47" s="57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9"/>
      <c r="X47" s="21"/>
      <c r="Y47" s="21"/>
      <c r="Z47" s="21"/>
    </row>
    <row r="48" spans="1:26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1" s="19" customFormat="1">
      <c r="A49" s="18"/>
    </row>
  </sheetData>
  <mergeCells count="14">
    <mergeCell ref="S29:W42"/>
    <mergeCell ref="C1:Z1"/>
    <mergeCell ref="D3:L7"/>
    <mergeCell ref="E46:J46"/>
    <mergeCell ref="E47:J47"/>
    <mergeCell ref="L45:W47"/>
    <mergeCell ref="D26:J26"/>
    <mergeCell ref="K26:Q26"/>
    <mergeCell ref="D27:J42"/>
    <mergeCell ref="K27:Q42"/>
    <mergeCell ref="D9:W9"/>
    <mergeCell ref="D11:Q11"/>
    <mergeCell ref="S11:W11"/>
    <mergeCell ref="U5:W5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panchali189@outlook.com</cp:lastModifiedBy>
  <dcterms:created xsi:type="dcterms:W3CDTF">2024-03-21T19:14:08Z</dcterms:created>
  <dcterms:modified xsi:type="dcterms:W3CDTF">2025-06-24T15:28:18Z</dcterms:modified>
</cp:coreProperties>
</file>