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nchill\Excel-practice\"/>
    </mc:Choice>
  </mc:AlternateContent>
  <bookViews>
    <workbookView xWindow="-120" yWindow="-120" windowWidth="29040" windowHeight="15720" activeTab="3"/>
  </bookViews>
  <sheets>
    <sheet name="ВПР" sheetId="2" r:id="rId1"/>
    <sheet name="ГПР" sheetId="3" r:id="rId2"/>
    <sheet name="ИНДЕКС, ПОИСКПОЗ" sheetId="5" r:id="rId3"/>
    <sheet name="СМЕЩ" sheetId="8" r:id="rId4"/>
    <sheet name="ПРОСМОТР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C16" i="3" l="1"/>
  <c r="I18" i="2" l="1"/>
  <c r="I19" i="2"/>
  <c r="I20" i="2"/>
  <c r="I21" i="2"/>
  <c r="I22" i="2"/>
  <c r="I23" i="2"/>
  <c r="I24" i="2"/>
  <c r="I25" i="2"/>
  <c r="I26" i="2"/>
  <c r="I17" i="2"/>
  <c r="C4" i="2"/>
  <c r="G4" i="2"/>
  <c r="B20" i="5" l="1"/>
  <c r="C8" i="3"/>
  <c r="C5" i="2"/>
  <c r="C6" i="2"/>
  <c r="C7" i="2"/>
  <c r="C8" i="2"/>
  <c r="C9" i="2"/>
  <c r="C10" i="2"/>
  <c r="C11" i="2"/>
  <c r="C12" i="2"/>
  <c r="C13" i="2"/>
  <c r="C14" i="2"/>
</calcChain>
</file>

<file path=xl/sharedStrings.xml><?xml version="1.0" encoding="utf-8"?>
<sst xmlns="http://schemas.openxmlformats.org/spreadsheetml/2006/main" count="161" uniqueCount="70">
  <si>
    <t>ФИО сотрудника</t>
  </si>
  <si>
    <t>Магазин</t>
  </si>
  <si>
    <t>Продажи</t>
  </si>
  <si>
    <t>Селезнев Фёдор Тимурович</t>
  </si>
  <si>
    <t>Любимов Михаил Фёдорович</t>
  </si>
  <si>
    <t>Шубина Виктория Гордеевна</t>
  </si>
  <si>
    <t>Бочаров Сергей Егорович</t>
  </si>
  <si>
    <t>Пономарев Роберт Николаевич</t>
  </si>
  <si>
    <t>Смирнов Артём Кириллович</t>
  </si>
  <si>
    <t>Серов Игорь Сергеевич</t>
  </si>
  <si>
    <t>Пименов Ярослав Владиславович</t>
  </si>
  <si>
    <t>Жданова Алина Ивановна</t>
  </si>
  <si>
    <t>Гончарова Злата Дамировна</t>
  </si>
  <si>
    <t>Москва 1</t>
  </si>
  <si>
    <t>Сочи 4</t>
  </si>
  <si>
    <t>Санкт-Петербург 1</t>
  </si>
  <si>
    <t>Санкт-Петербург 2</t>
  </si>
  <si>
    <t>Сочи 1</t>
  </si>
  <si>
    <t>Сочи 2</t>
  </si>
  <si>
    <t>Москва 2</t>
  </si>
  <si>
    <t>Казань 1</t>
  </si>
  <si>
    <t>Самара 1</t>
  </si>
  <si>
    <t>Самара 2</t>
  </si>
  <si>
    <t>Функция ВПР</t>
  </si>
  <si>
    <t>Поставщик</t>
  </si>
  <si>
    <t>Цена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</si>
  <si>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</si>
  <si>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</si>
  <si>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</si>
  <si>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</si>
  <si>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</si>
  <si>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</si>
  <si>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</si>
  <si>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</si>
  <si>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</si>
  <si>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</si>
  <si>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ФИО</t>
  </si>
  <si>
    <t>Список сотрудников</t>
  </si>
  <si>
    <t>Функция ГПР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</si>
  <si>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</si>
  <si>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</si>
  <si>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</si>
  <si>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</si>
  <si>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</si>
  <si>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</si>
  <si>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</si>
  <si>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</si>
  <si>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</si>
  <si>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</si>
  <si>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</si>
  <si>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</si>
  <si>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Месяц:</t>
  </si>
  <si>
    <t>Год:</t>
  </si>
  <si>
    <t>Продажи:</t>
  </si>
  <si>
    <t>Средний чек</t>
  </si>
  <si>
    <t>Тип отчета:</t>
  </si>
  <si>
    <t>Список сотрудников из отчета</t>
  </si>
  <si>
    <t>Работодатель</t>
  </si>
  <si>
    <t>Работодатель 1</t>
  </si>
  <si>
    <t>Работодатель 2</t>
  </si>
  <si>
    <t>Работодатель 3</t>
  </si>
  <si>
    <t>Работодатель 4</t>
  </si>
  <si>
    <t>Работодатель 5</t>
  </si>
  <si>
    <t>Работодатель 6</t>
  </si>
  <si>
    <t>Работодатель 7</t>
  </si>
  <si>
    <t>Работодатель 8</t>
  </si>
  <si>
    <t>Работодатель 9</t>
  </si>
  <si>
    <t>Работодатель 10</t>
  </si>
  <si>
    <t>Зарплата</t>
  </si>
  <si>
    <t>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</si>
</sst>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65" fontId="0" fillId="3" borderId="1" xfId="1" applyNumberFormat="1" applyFont="1" applyFill="1" applyBorder="1"/>
    <xf numFmtId="165" fontId="0" fillId="4" borderId="1" xfId="1" applyNumberFormat="1" applyFont="1" applyFill="1" applyBorder="1"/>
    <xf numFmtId="0" fontId="4" fillId="0" borderId="0" xfId="0" applyFont="1"/>
    <xf numFmtId="0" fontId="0" fillId="5" borderId="1" xfId="0" applyFill="1" applyBorder="1"/>
    <xf numFmtId="165" fontId="0" fillId="0" borderId="1" xfId="1" applyNumberFormat="1" applyFont="1" applyBorder="1"/>
    <xf numFmtId="0" fontId="0" fillId="3" borderId="2" xfId="0" applyFont="1" applyFill="1" applyBorder="1"/>
    <xf numFmtId="0" fontId="0" fillId="4" borderId="3" xfId="0" applyFont="1" applyFill="1" applyBorder="1"/>
    <xf numFmtId="0" fontId="0" fillId="3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0" fillId="3" borderId="0" xfId="0" applyFont="1" applyFill="1" applyBorder="1"/>
    <xf numFmtId="165" fontId="0" fillId="3" borderId="0" xfId="1" applyNumberFormat="1" applyFont="1" applyFill="1" applyBorder="1"/>
    <xf numFmtId="165" fontId="0" fillId="6" borderId="1" xfId="1" applyNumberFormat="1" applyFont="1" applyFill="1" applyBorder="1"/>
    <xf numFmtId="0" fontId="0" fillId="7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5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6" borderId="1" xfId="1" applyNumberFormat="1" applyFont="1" applyFill="1" applyBorder="1" applyAlignment="1">
      <alignment vertical="center"/>
    </xf>
    <xf numFmtId="165" fontId="0" fillId="0" borderId="0" xfId="1" applyNumberFormat="1" applyFont="1" applyBorder="1"/>
    <xf numFmtId="165" fontId="0" fillId="4" borderId="1" xfId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K23" sqref="K23"/>
    </sheetView>
  </sheetViews>
  <sheetFormatPr defaultRowHeight="14.4" x14ac:dyDescent="0.3"/>
  <cols>
    <col min="1" max="1" width="4.88671875" customWidth="1"/>
    <col min="2" max="2" width="32.109375" bestFit="1" customWidth="1"/>
    <col min="3" max="3" width="17.88671875" customWidth="1"/>
    <col min="4" max="4" width="17" customWidth="1"/>
    <col min="5" max="5" width="8.44140625" customWidth="1"/>
    <col min="6" max="6" width="30.5546875" customWidth="1"/>
    <col min="7" max="7" width="14.6640625" customWidth="1"/>
    <col min="8" max="8" width="13" customWidth="1"/>
    <col min="9" max="9" width="32.109375" customWidth="1"/>
    <col min="10" max="11" width="8" customWidth="1"/>
    <col min="12" max="12" width="34.44140625" customWidth="1"/>
    <col min="13" max="13" width="12.6640625" customWidth="1"/>
    <col min="14" max="14" width="24.88671875" customWidth="1"/>
  </cols>
  <sheetData>
    <row r="1" spans="2:13" ht="21" x14ac:dyDescent="0.4">
      <c r="B1" s="7" t="s">
        <v>23</v>
      </c>
    </row>
    <row r="3" spans="2:13" x14ac:dyDescent="0.3">
      <c r="B3" s="2" t="s">
        <v>0</v>
      </c>
      <c r="C3" s="2" t="s">
        <v>1</v>
      </c>
      <c r="D3" s="2" t="s">
        <v>2</v>
      </c>
      <c r="F3" s="2" t="s">
        <v>0</v>
      </c>
      <c r="G3" s="2" t="s">
        <v>2</v>
      </c>
      <c r="I3" s="2" t="s">
        <v>37</v>
      </c>
      <c r="L3" s="2" t="s">
        <v>36</v>
      </c>
      <c r="M3" s="2" t="s">
        <v>2</v>
      </c>
    </row>
    <row r="4" spans="2:13" x14ac:dyDescent="0.3">
      <c r="B4" s="3" t="s">
        <v>3</v>
      </c>
      <c r="C4" s="20" t="e">
        <f>VLOOKUP(B4,$B$19:$C$28,E32,0)</f>
        <v>#VALUE!</v>
      </c>
      <c r="D4" s="5">
        <v>163921</v>
      </c>
      <c r="F4" s="1" t="s">
        <v>5</v>
      </c>
      <c r="G4" s="19">
        <f>VLOOKUP(F4,B4:D14,3,0)</f>
        <v>460467</v>
      </c>
      <c r="I4" s="3" t="s">
        <v>3</v>
      </c>
      <c r="L4" s="3" t="s">
        <v>3</v>
      </c>
      <c r="M4" s="5">
        <v>163921</v>
      </c>
    </row>
    <row r="5" spans="2:13" x14ac:dyDescent="0.3">
      <c r="B5" s="4" t="s">
        <v>4</v>
      </c>
      <c r="C5" s="20" t="str">
        <f t="shared" ref="C5:C14" si="0">VLOOKUP(B5,$B$19:$C$28,2,0)</f>
        <v>Сочи 4</v>
      </c>
      <c r="D5" s="6">
        <v>264133</v>
      </c>
      <c r="I5" s="4" t="s">
        <v>4</v>
      </c>
      <c r="L5" s="4" t="s">
        <v>4</v>
      </c>
      <c r="M5" s="5">
        <v>264133</v>
      </c>
    </row>
    <row r="6" spans="2:13" x14ac:dyDescent="0.3">
      <c r="B6" s="3" t="s">
        <v>5</v>
      </c>
      <c r="C6" s="20" t="str">
        <f t="shared" si="0"/>
        <v>Санкт-Петербург 1</v>
      </c>
      <c r="D6" s="5">
        <v>460467</v>
      </c>
      <c r="I6" s="3" t="s">
        <v>5</v>
      </c>
      <c r="L6" s="3" t="s">
        <v>5</v>
      </c>
      <c r="M6" s="5">
        <v>460467</v>
      </c>
    </row>
    <row r="7" spans="2:13" x14ac:dyDescent="0.3">
      <c r="B7" s="4" t="s">
        <v>6</v>
      </c>
      <c r="C7" s="20" t="str">
        <f t="shared" si="0"/>
        <v>Санкт-Петербург 2</v>
      </c>
      <c r="D7" s="6">
        <v>209500</v>
      </c>
      <c r="I7" s="4" t="s">
        <v>6</v>
      </c>
      <c r="L7" s="4" t="s">
        <v>6</v>
      </c>
      <c r="M7" s="5">
        <v>209500</v>
      </c>
    </row>
    <row r="8" spans="2:13" x14ac:dyDescent="0.3">
      <c r="B8" s="3" t="s">
        <v>7</v>
      </c>
      <c r="C8" s="20" t="str">
        <f t="shared" si="0"/>
        <v>Сочи 1</v>
      </c>
      <c r="D8" s="5">
        <v>197603</v>
      </c>
      <c r="I8" s="3" t="s">
        <v>7</v>
      </c>
      <c r="L8" s="3" t="s">
        <v>7</v>
      </c>
      <c r="M8" s="5">
        <v>197603</v>
      </c>
    </row>
    <row r="9" spans="2:13" x14ac:dyDescent="0.3">
      <c r="B9" s="4" t="s">
        <v>8</v>
      </c>
      <c r="C9" s="20" t="str">
        <f t="shared" si="0"/>
        <v>Сочи 2</v>
      </c>
      <c r="D9" s="6">
        <v>460376</v>
      </c>
      <c r="I9" s="4" t="s">
        <v>8</v>
      </c>
      <c r="L9" s="4" t="s">
        <v>8</v>
      </c>
      <c r="M9" s="5">
        <v>460376</v>
      </c>
    </row>
    <row r="10" spans="2:13" x14ac:dyDescent="0.3">
      <c r="B10" s="3" t="s">
        <v>9</v>
      </c>
      <c r="C10" s="20" t="str">
        <f t="shared" si="0"/>
        <v>Москва 2</v>
      </c>
      <c r="D10" s="5">
        <v>300138</v>
      </c>
      <c r="I10" s="3" t="s">
        <v>9</v>
      </c>
      <c r="L10" s="3" t="s">
        <v>9</v>
      </c>
      <c r="M10" s="5">
        <v>300138</v>
      </c>
    </row>
    <row r="11" spans="2:13" x14ac:dyDescent="0.3">
      <c r="B11" s="4" t="s">
        <v>10</v>
      </c>
      <c r="C11" s="20" t="str">
        <f t="shared" si="0"/>
        <v>Казань 1</v>
      </c>
      <c r="D11" s="6">
        <v>138357</v>
      </c>
      <c r="I11" s="4" t="s">
        <v>10</v>
      </c>
      <c r="L11" s="3" t="s">
        <v>11</v>
      </c>
      <c r="M11" s="5">
        <v>138357</v>
      </c>
    </row>
    <row r="12" spans="2:13" x14ac:dyDescent="0.3">
      <c r="B12" s="3" t="s">
        <v>11</v>
      </c>
      <c r="C12" s="20" t="str">
        <f t="shared" si="0"/>
        <v>Самара 1</v>
      </c>
      <c r="D12" s="5">
        <v>308011</v>
      </c>
      <c r="I12" s="3" t="s">
        <v>11</v>
      </c>
      <c r="L12" s="4" t="s">
        <v>12</v>
      </c>
      <c r="M12" s="5">
        <v>308011</v>
      </c>
    </row>
    <row r="13" spans="2:13" x14ac:dyDescent="0.3">
      <c r="B13" s="4" t="s">
        <v>12</v>
      </c>
      <c r="C13" s="20" t="str">
        <f t="shared" si="0"/>
        <v>Самара 2</v>
      </c>
      <c r="D13" s="6">
        <v>400340</v>
      </c>
      <c r="I13" s="4" t="s">
        <v>12</v>
      </c>
    </row>
    <row r="14" spans="2:13" x14ac:dyDescent="0.3">
      <c r="B14" s="3" t="s">
        <v>3</v>
      </c>
      <c r="C14" s="20" t="str">
        <f t="shared" si="0"/>
        <v>Москва 1</v>
      </c>
      <c r="D14" s="5">
        <v>200000</v>
      </c>
    </row>
    <row r="15" spans="2:13" x14ac:dyDescent="0.3">
      <c r="B15" s="17"/>
      <c r="C15" s="17"/>
      <c r="D15" s="18"/>
    </row>
    <row r="16" spans="2:13" x14ac:dyDescent="0.3">
      <c r="I16" s="2" t="s">
        <v>56</v>
      </c>
    </row>
    <row r="17" spans="2:9" x14ac:dyDescent="0.3">
      <c r="I17" s="3" t="str">
        <f>VLOOKUP(I4,$L$4:$L$12,1,0)</f>
        <v>Селезнев Фёдор Тимурович</v>
      </c>
    </row>
    <row r="18" spans="2:9" x14ac:dyDescent="0.3">
      <c r="B18" s="13" t="s">
        <v>0</v>
      </c>
      <c r="C18" s="14" t="s">
        <v>1</v>
      </c>
      <c r="I18" s="3" t="str">
        <f t="shared" ref="I18:I26" si="1">VLOOKUP(I5,$L$4:$L$12,1,0)</f>
        <v>Любимов Михаил Фёдорович</v>
      </c>
    </row>
    <row r="19" spans="2:9" x14ac:dyDescent="0.3">
      <c r="B19" s="11" t="s">
        <v>6</v>
      </c>
      <c r="C19" s="15" t="s">
        <v>16</v>
      </c>
      <c r="I19" s="3" t="str">
        <f t="shared" si="1"/>
        <v>Шубина Виктория Гордеевна</v>
      </c>
    </row>
    <row r="20" spans="2:9" x14ac:dyDescent="0.3">
      <c r="B20" s="11" t="s">
        <v>12</v>
      </c>
      <c r="C20" s="16" t="s">
        <v>22</v>
      </c>
      <c r="I20" s="3" t="str">
        <f t="shared" si="1"/>
        <v>Бочаров Сергей Егорович</v>
      </c>
    </row>
    <row r="21" spans="2:9" x14ac:dyDescent="0.3">
      <c r="B21" s="12" t="s">
        <v>11</v>
      </c>
      <c r="C21" s="15" t="s">
        <v>21</v>
      </c>
      <c r="I21" s="3" t="str">
        <f t="shared" si="1"/>
        <v>Пономарев Роберт Николаевич</v>
      </c>
    </row>
    <row r="22" spans="2:9" x14ac:dyDescent="0.3">
      <c r="B22" s="11" t="s">
        <v>4</v>
      </c>
      <c r="C22" s="16" t="s">
        <v>14</v>
      </c>
      <c r="I22" s="3" t="str">
        <f t="shared" si="1"/>
        <v>Смирнов Артём Кириллович</v>
      </c>
    </row>
    <row r="23" spans="2:9" x14ac:dyDescent="0.3">
      <c r="B23" s="11" t="s">
        <v>10</v>
      </c>
      <c r="C23" s="16" t="s">
        <v>20</v>
      </c>
      <c r="I23" s="3" t="str">
        <f t="shared" si="1"/>
        <v>Серов Игорь Сергеевич</v>
      </c>
    </row>
    <row r="24" spans="2:9" x14ac:dyDescent="0.3">
      <c r="B24" s="12" t="s">
        <v>7</v>
      </c>
      <c r="C24" s="16" t="s">
        <v>17</v>
      </c>
      <c r="I24" s="3" t="e">
        <f t="shared" si="1"/>
        <v>#N/A</v>
      </c>
    </row>
    <row r="25" spans="2:9" x14ac:dyDescent="0.3">
      <c r="B25" s="12" t="s">
        <v>3</v>
      </c>
      <c r="C25" s="15" t="s">
        <v>13</v>
      </c>
      <c r="I25" s="3" t="str">
        <f t="shared" si="1"/>
        <v>Жданова Алина Ивановна</v>
      </c>
    </row>
    <row r="26" spans="2:9" x14ac:dyDescent="0.3">
      <c r="B26" s="12" t="s">
        <v>9</v>
      </c>
      <c r="C26" s="15" t="s">
        <v>19</v>
      </c>
      <c r="I26" s="3" t="str">
        <f t="shared" si="1"/>
        <v>Гончарова Злата Дамировна</v>
      </c>
    </row>
    <row r="27" spans="2:9" x14ac:dyDescent="0.3">
      <c r="B27" s="11" t="s">
        <v>8</v>
      </c>
      <c r="C27" s="16" t="s">
        <v>18</v>
      </c>
    </row>
    <row r="28" spans="2:9" x14ac:dyDescent="0.3">
      <c r="B28" s="10" t="s">
        <v>5</v>
      </c>
      <c r="C28" s="3" t="s">
        <v>15</v>
      </c>
    </row>
  </sheetData>
  <phoneticPr fontId="3" type="noConversion"/>
  <dataValidations count="1">
    <dataValidation type="list" allowBlank="1" showInputMessage="1" showErrorMessage="1" sqref="F4">
      <formula1>$B$4:$B$14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>
      <selection activeCell="E17" sqref="E17"/>
    </sheetView>
  </sheetViews>
  <sheetFormatPr defaultRowHeight="14.4" x14ac:dyDescent="0.3"/>
  <cols>
    <col min="1" max="1" width="3.109375" customWidth="1"/>
    <col min="2" max="2" width="15.5546875" customWidth="1"/>
    <col min="3" max="11" width="12.6640625" customWidth="1"/>
    <col min="12" max="12" width="15.44140625" bestFit="1" customWidth="1"/>
  </cols>
  <sheetData>
    <row r="1" spans="2:12" ht="21" x14ac:dyDescent="0.4">
      <c r="B1" s="7" t="s">
        <v>38</v>
      </c>
    </row>
    <row r="3" spans="2:12" x14ac:dyDescent="0.3">
      <c r="B3" s="8" t="s">
        <v>24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</row>
    <row r="4" spans="2:12" x14ac:dyDescent="0.3">
      <c r="B4" s="8" t="s">
        <v>25</v>
      </c>
      <c r="C4" s="9">
        <v>137781</v>
      </c>
      <c r="D4" s="9">
        <v>372146</v>
      </c>
      <c r="E4" s="9">
        <v>248246</v>
      </c>
      <c r="F4" s="9">
        <v>242661</v>
      </c>
      <c r="G4" s="9">
        <v>108295</v>
      </c>
      <c r="H4" s="9">
        <v>475407</v>
      </c>
      <c r="I4" s="9">
        <v>272235</v>
      </c>
      <c r="J4" s="9">
        <v>221787</v>
      </c>
      <c r="K4" s="9">
        <v>488411</v>
      </c>
      <c r="L4" s="9">
        <v>400837</v>
      </c>
    </row>
    <row r="7" spans="2:12" x14ac:dyDescent="0.3">
      <c r="B7" s="8" t="s">
        <v>24</v>
      </c>
      <c r="C7" s="8" t="s">
        <v>25</v>
      </c>
    </row>
    <row r="8" spans="2:12" x14ac:dyDescent="0.3">
      <c r="B8" s="1" t="s">
        <v>32</v>
      </c>
      <c r="C8" s="9">
        <f>HLOOKUP(B8,C3:L4,2,0)</f>
        <v>272235</v>
      </c>
    </row>
    <row r="11" spans="2:12" x14ac:dyDescent="0.3">
      <c r="B11" s="8" t="s">
        <v>57</v>
      </c>
      <c r="C11" s="1" t="s">
        <v>58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63</v>
      </c>
      <c r="I11" s="1" t="s">
        <v>64</v>
      </c>
      <c r="J11" s="1" t="s">
        <v>65</v>
      </c>
      <c r="K11" s="1" t="s">
        <v>66</v>
      </c>
      <c r="L11" s="1" t="s">
        <v>67</v>
      </c>
    </row>
    <row r="12" spans="2:12" x14ac:dyDescent="0.3">
      <c r="B12" s="8" t="s">
        <v>68</v>
      </c>
      <c r="C12" s="9">
        <v>137781</v>
      </c>
      <c r="D12" s="9">
        <v>372146</v>
      </c>
      <c r="E12" s="9">
        <v>248246</v>
      </c>
      <c r="F12" s="9">
        <v>242661</v>
      </c>
      <c r="G12" s="9">
        <v>108295</v>
      </c>
      <c r="H12" s="9">
        <v>475407</v>
      </c>
      <c r="I12" s="9">
        <v>272235</v>
      </c>
      <c r="J12" s="9">
        <v>221787</v>
      </c>
      <c r="K12" s="9">
        <v>488411</v>
      </c>
      <c r="L12" s="9">
        <v>400837</v>
      </c>
    </row>
    <row r="15" spans="2:12" x14ac:dyDescent="0.3">
      <c r="B15" s="8" t="s">
        <v>57</v>
      </c>
      <c r="C15" s="8" t="s">
        <v>25</v>
      </c>
    </row>
    <row r="16" spans="2:12" x14ac:dyDescent="0.3">
      <c r="B16" s="1" t="s">
        <v>64</v>
      </c>
      <c r="C16" s="9">
        <f>HLOOKUP(B16,C11:L12,2,0)</f>
        <v>272235</v>
      </c>
    </row>
  </sheetData>
  <phoneticPr fontId="3" type="noConversion"/>
  <dataValidations count="2">
    <dataValidation type="list" allowBlank="1" showInputMessage="1" showErrorMessage="1" sqref="B8">
      <formula1>$C$3:$L$3</formula1>
    </dataValidation>
    <dataValidation type="list" allowBlank="1" showInputMessage="1" showErrorMessage="1" sqref="B16">
      <formula1>$C$11:$L$11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workbookViewId="0">
      <selection activeCell="D19" sqref="D19"/>
    </sheetView>
  </sheetViews>
  <sheetFormatPr defaultRowHeight="14.4" x14ac:dyDescent="0.3"/>
  <cols>
    <col min="1" max="1" width="11.33203125" customWidth="1"/>
    <col min="2" max="2" width="13.44140625" customWidth="1"/>
    <col min="3" max="16" width="12.109375" customWidth="1"/>
    <col min="19" max="19" width="21" customWidth="1"/>
  </cols>
  <sheetData>
    <row r="2" spans="2:21" ht="23.25" customHeight="1" x14ac:dyDescent="0.3">
      <c r="B2" s="23" t="s">
        <v>2</v>
      </c>
      <c r="J2" s="23" t="s">
        <v>54</v>
      </c>
    </row>
    <row r="3" spans="2:21" ht="21.75" customHeight="1" x14ac:dyDescent="0.3">
      <c r="B3" s="2"/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J3" s="2"/>
      <c r="K3" s="21">
        <v>2017</v>
      </c>
      <c r="L3" s="21">
        <v>2018</v>
      </c>
      <c r="M3" s="21">
        <v>2019</v>
      </c>
      <c r="N3" s="21">
        <v>2020</v>
      </c>
      <c r="O3" s="21">
        <v>2021</v>
      </c>
      <c r="P3" s="21">
        <v>2022</v>
      </c>
      <c r="S3" s="9" t="s">
        <v>2</v>
      </c>
      <c r="T3" s="9">
        <v>1</v>
      </c>
      <c r="U3" s="27"/>
    </row>
    <row r="4" spans="2:21" ht="18" customHeight="1" x14ac:dyDescent="0.3">
      <c r="B4" s="21" t="s">
        <v>39</v>
      </c>
      <c r="C4" s="25">
        <v>156406</v>
      </c>
      <c r="D4" s="25">
        <v>83588</v>
      </c>
      <c r="E4" s="25">
        <v>196397</v>
      </c>
      <c r="F4" s="25">
        <v>164832</v>
      </c>
      <c r="G4" s="25">
        <v>117661</v>
      </c>
      <c r="H4" s="25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7"/>
    </row>
    <row r="5" spans="2:21" ht="18" customHeight="1" x14ac:dyDescent="0.3">
      <c r="B5" s="21" t="s">
        <v>40</v>
      </c>
      <c r="C5" s="25">
        <v>78197</v>
      </c>
      <c r="D5" s="25">
        <v>159730</v>
      </c>
      <c r="E5" s="25">
        <v>112862</v>
      </c>
      <c r="F5" s="25">
        <v>87059</v>
      </c>
      <c r="G5" s="25">
        <v>98361</v>
      </c>
      <c r="H5" s="25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7"/>
      <c r="T5" s="27"/>
      <c r="U5" s="27"/>
    </row>
    <row r="6" spans="2:21" ht="18" customHeight="1" x14ac:dyDescent="0.3">
      <c r="B6" s="21" t="s">
        <v>41</v>
      </c>
      <c r="C6" s="25">
        <v>193355</v>
      </c>
      <c r="D6" s="25">
        <v>60503</v>
      </c>
      <c r="E6" s="25">
        <v>120678</v>
      </c>
      <c r="F6" s="25">
        <v>107837</v>
      </c>
      <c r="G6" s="25">
        <v>119253</v>
      </c>
      <c r="H6" s="26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19">
        <v>2164</v>
      </c>
      <c r="S6" s="27"/>
      <c r="T6" s="27"/>
      <c r="U6" s="27"/>
    </row>
    <row r="7" spans="2:21" ht="18" customHeight="1" x14ac:dyDescent="0.3">
      <c r="B7" s="21" t="s">
        <v>42</v>
      </c>
      <c r="C7" s="25">
        <v>134090</v>
      </c>
      <c r="D7" s="25">
        <v>173421</v>
      </c>
      <c r="E7" s="25">
        <v>53270</v>
      </c>
      <c r="F7" s="25">
        <v>100257</v>
      </c>
      <c r="G7" s="25">
        <v>56075</v>
      </c>
      <c r="H7" s="25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7"/>
      <c r="T7" s="27"/>
      <c r="U7" s="27"/>
    </row>
    <row r="8" spans="2:21" ht="18" customHeight="1" x14ac:dyDescent="0.3">
      <c r="B8" s="21" t="s">
        <v>43</v>
      </c>
      <c r="C8" s="25">
        <v>69457</v>
      </c>
      <c r="D8" s="25">
        <v>93886</v>
      </c>
      <c r="E8" s="25">
        <v>120177</v>
      </c>
      <c r="F8" s="25">
        <v>70790</v>
      </c>
      <c r="G8" s="25">
        <v>102786</v>
      </c>
      <c r="H8" s="25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3">
      <c r="B9" s="21" t="s">
        <v>44</v>
      </c>
      <c r="C9" s="25">
        <v>192614</v>
      </c>
      <c r="D9" s="25">
        <v>115035</v>
      </c>
      <c r="E9" s="25">
        <v>139437</v>
      </c>
      <c r="F9" s="25">
        <v>126900</v>
      </c>
      <c r="G9" s="25">
        <v>184957</v>
      </c>
      <c r="H9" s="25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3">
      <c r="B10" s="21" t="s">
        <v>45</v>
      </c>
      <c r="C10" s="25">
        <v>134153</v>
      </c>
      <c r="D10" s="25">
        <v>137287</v>
      </c>
      <c r="E10" s="25">
        <v>143393</v>
      </c>
      <c r="F10" s="25">
        <v>181222</v>
      </c>
      <c r="G10" s="25">
        <v>58263</v>
      </c>
      <c r="H10" s="25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3">
      <c r="B11" s="21" t="s">
        <v>46</v>
      </c>
      <c r="C11" s="25">
        <v>172451</v>
      </c>
      <c r="D11" s="25">
        <v>103199</v>
      </c>
      <c r="E11" s="25">
        <v>180195</v>
      </c>
      <c r="F11" s="25">
        <v>77648</v>
      </c>
      <c r="G11" s="25">
        <v>172956</v>
      </c>
      <c r="H11" s="25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3">
      <c r="B12" s="21" t="s">
        <v>47</v>
      </c>
      <c r="C12" s="25">
        <v>110563</v>
      </c>
      <c r="D12" s="25">
        <v>94223</v>
      </c>
      <c r="E12" s="25">
        <v>76003</v>
      </c>
      <c r="F12" s="25">
        <v>145128</v>
      </c>
      <c r="G12" s="25">
        <v>156996</v>
      </c>
      <c r="H12" s="25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3">
      <c r="B13" s="21" t="s">
        <v>48</v>
      </c>
      <c r="C13" s="25">
        <v>137372</v>
      </c>
      <c r="D13" s="25">
        <v>87351</v>
      </c>
      <c r="E13" s="25">
        <v>161724</v>
      </c>
      <c r="F13" s="25">
        <v>62182</v>
      </c>
      <c r="G13" s="25">
        <v>65045</v>
      </c>
      <c r="H13" s="25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3">
      <c r="B14" s="21" t="s">
        <v>49</v>
      </c>
      <c r="C14" s="25">
        <v>152117</v>
      </c>
      <c r="D14" s="25">
        <v>53102</v>
      </c>
      <c r="E14" s="25">
        <v>112251</v>
      </c>
      <c r="F14" s="25">
        <v>114935</v>
      </c>
      <c r="G14" s="25">
        <v>189921</v>
      </c>
      <c r="H14" s="25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3">
      <c r="B15" s="21" t="s">
        <v>50</v>
      </c>
      <c r="C15" s="25">
        <v>171657</v>
      </c>
      <c r="D15" s="25">
        <v>147041</v>
      </c>
      <c r="E15" s="25">
        <v>86328</v>
      </c>
      <c r="F15" s="25">
        <v>128741</v>
      </c>
      <c r="G15" s="25">
        <v>199002</v>
      </c>
      <c r="H15" s="25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7" spans="1:2" ht="24" customHeight="1" x14ac:dyDescent="0.3">
      <c r="A17" t="s">
        <v>55</v>
      </c>
      <c r="B17" s="22" t="s">
        <v>54</v>
      </c>
    </row>
    <row r="18" spans="1:2" ht="19.5" customHeight="1" x14ac:dyDescent="0.3">
      <c r="A18" t="s">
        <v>51</v>
      </c>
      <c r="B18" s="22" t="s">
        <v>43</v>
      </c>
    </row>
    <row r="19" spans="1:2" ht="19.5" customHeight="1" x14ac:dyDescent="0.3">
      <c r="A19" t="s">
        <v>52</v>
      </c>
      <c r="B19" s="22">
        <v>2018</v>
      </c>
    </row>
    <row r="20" spans="1:2" ht="19.5" customHeight="1" x14ac:dyDescent="0.3">
      <c r="A20" t="s">
        <v>53</v>
      </c>
      <c r="B20" s="24">
        <f>INDEX((B3:H15,J3:P15),MATCH(B18,B3:B15,0),MATCH(B19,B3:H3,0),VLOOKUP(B17,S3:T4,2,0))</f>
        <v>1728</v>
      </c>
    </row>
  </sheetData>
  <phoneticPr fontId="3" type="noConversion"/>
  <dataValidations count="3">
    <dataValidation type="list" allowBlank="1" showInputMessage="1" showErrorMessage="1" sqref="B18">
      <formula1>$B$4:$B$15</formula1>
    </dataValidation>
    <dataValidation type="list" allowBlank="1" showInputMessage="1" showErrorMessage="1" sqref="B19">
      <formula1>$C$3:$H$3</formula1>
    </dataValidation>
    <dataValidation type="list" allowBlank="1" showInputMessage="1" showErrorMessage="1" sqref="B17">
      <formula1>$S$3:$S$4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"/>
  <sheetViews>
    <sheetView tabSelected="1" workbookViewId="0">
      <selection activeCell="A61" sqref="A61"/>
    </sheetView>
  </sheetViews>
  <sheetFormatPr defaultRowHeight="14.4" x14ac:dyDescent="0.3"/>
  <cols>
    <col min="1" max="1" width="11.33203125" customWidth="1"/>
    <col min="2" max="2" width="13.44140625" customWidth="1"/>
    <col min="3" max="9" width="12.109375" customWidth="1"/>
    <col min="10" max="16" width="12.109375" hidden="1" customWidth="1"/>
    <col min="17" max="18" width="0" hidden="1" customWidth="1"/>
    <col min="19" max="19" width="21" hidden="1" customWidth="1"/>
    <col min="20" max="20" width="0" hidden="1" customWidth="1"/>
  </cols>
  <sheetData>
    <row r="2" spans="2:21" ht="23.25" customHeight="1" x14ac:dyDescent="0.3">
      <c r="B2" s="23" t="s">
        <v>2</v>
      </c>
      <c r="J2" s="23" t="s">
        <v>54</v>
      </c>
    </row>
    <row r="3" spans="2:21" ht="21.75" customHeight="1" x14ac:dyDescent="0.3">
      <c r="B3" s="2"/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J3" s="2"/>
      <c r="K3" s="21">
        <v>2017</v>
      </c>
      <c r="L3" s="21">
        <v>2018</v>
      </c>
      <c r="M3" s="21">
        <v>2019</v>
      </c>
      <c r="N3" s="21">
        <v>2020</v>
      </c>
      <c r="O3" s="21">
        <v>2021</v>
      </c>
      <c r="P3" s="21">
        <v>2022</v>
      </c>
      <c r="S3" s="9" t="s">
        <v>2</v>
      </c>
      <c r="T3" s="9">
        <v>1</v>
      </c>
      <c r="U3" s="27"/>
    </row>
    <row r="4" spans="2:21" ht="18" customHeight="1" x14ac:dyDescent="0.3">
      <c r="B4" s="21" t="s">
        <v>39</v>
      </c>
      <c r="C4" s="25">
        <v>156406</v>
      </c>
      <c r="D4" s="25">
        <v>83588</v>
      </c>
      <c r="E4" s="25">
        <v>196397</v>
      </c>
      <c r="F4" s="25">
        <v>164832</v>
      </c>
      <c r="G4" s="25">
        <v>117661</v>
      </c>
      <c r="H4" s="25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7"/>
    </row>
    <row r="5" spans="2:21" ht="18" customHeight="1" x14ac:dyDescent="0.3">
      <c r="B5" s="21" t="s">
        <v>40</v>
      </c>
      <c r="C5" s="25">
        <v>78197</v>
      </c>
      <c r="D5" s="25">
        <v>159730</v>
      </c>
      <c r="E5" s="25">
        <v>112862</v>
      </c>
      <c r="F5" s="25">
        <v>87059</v>
      </c>
      <c r="G5" s="25">
        <v>98361</v>
      </c>
      <c r="H5" s="25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7"/>
      <c r="T5" s="27"/>
      <c r="U5" s="27"/>
    </row>
    <row r="6" spans="2:21" ht="18" customHeight="1" x14ac:dyDescent="0.3">
      <c r="B6" s="21" t="s">
        <v>41</v>
      </c>
      <c r="C6" s="25">
        <v>193355</v>
      </c>
      <c r="D6" s="25">
        <v>60503</v>
      </c>
      <c r="E6" s="25">
        <v>120678</v>
      </c>
      <c r="F6" s="25">
        <v>107837</v>
      </c>
      <c r="G6" s="25">
        <v>119253</v>
      </c>
      <c r="H6" s="28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19">
        <v>2164</v>
      </c>
      <c r="S6" s="27"/>
      <c r="T6" s="27"/>
      <c r="U6" s="27"/>
    </row>
    <row r="7" spans="2:21" ht="18" customHeight="1" x14ac:dyDescent="0.3">
      <c r="B7" s="21" t="s">
        <v>42</v>
      </c>
      <c r="C7" s="25">
        <v>134090</v>
      </c>
      <c r="D7" s="25">
        <v>173421</v>
      </c>
      <c r="E7" s="25">
        <v>53270</v>
      </c>
      <c r="F7" s="25">
        <v>100257</v>
      </c>
      <c r="G7" s="25">
        <v>56075</v>
      </c>
      <c r="H7" s="25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7"/>
      <c r="T7" s="27"/>
      <c r="U7" s="27"/>
    </row>
    <row r="8" spans="2:21" ht="18" customHeight="1" x14ac:dyDescent="0.3">
      <c r="B8" s="21" t="s">
        <v>43</v>
      </c>
      <c r="C8" s="25">
        <v>69457</v>
      </c>
      <c r="D8" s="26">
        <v>93886</v>
      </c>
      <c r="E8" s="25">
        <v>120177</v>
      </c>
      <c r="F8" s="25">
        <v>70790</v>
      </c>
      <c r="G8" s="25">
        <v>102786</v>
      </c>
      <c r="H8" s="25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3">
      <c r="B9" s="21" t="s">
        <v>44</v>
      </c>
      <c r="C9" s="25">
        <v>192614</v>
      </c>
      <c r="D9" s="25">
        <v>115035</v>
      </c>
      <c r="E9" s="25">
        <v>139437</v>
      </c>
      <c r="F9" s="25">
        <v>126900</v>
      </c>
      <c r="G9" s="25">
        <v>184957</v>
      </c>
      <c r="H9" s="25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3">
      <c r="B10" s="21" t="s">
        <v>45</v>
      </c>
      <c r="C10" s="25">
        <v>134153</v>
      </c>
      <c r="D10" s="25">
        <v>137287</v>
      </c>
      <c r="E10" s="25">
        <v>143393</v>
      </c>
      <c r="F10" s="25">
        <v>181222</v>
      </c>
      <c r="G10" s="25">
        <v>58263</v>
      </c>
      <c r="H10" s="25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3">
      <c r="B11" s="21" t="s">
        <v>46</v>
      </c>
      <c r="C11" s="25">
        <v>172451</v>
      </c>
      <c r="D11" s="25">
        <v>103199</v>
      </c>
      <c r="E11" s="25">
        <v>180195</v>
      </c>
      <c r="F11" s="25">
        <v>77648</v>
      </c>
      <c r="G11" s="25">
        <v>172956</v>
      </c>
      <c r="H11" s="25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3">
      <c r="B12" s="21" t="s">
        <v>47</v>
      </c>
      <c r="C12" s="25">
        <v>110563</v>
      </c>
      <c r="D12" s="25">
        <v>94223</v>
      </c>
      <c r="E12" s="25">
        <v>76003</v>
      </c>
      <c r="F12" s="25">
        <v>145128</v>
      </c>
      <c r="G12" s="25">
        <v>156996</v>
      </c>
      <c r="H12" s="25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3">
      <c r="B13" s="21" t="s">
        <v>48</v>
      </c>
      <c r="C13" s="25">
        <v>137372</v>
      </c>
      <c r="D13" s="25">
        <v>87351</v>
      </c>
      <c r="E13" s="25">
        <v>161724</v>
      </c>
      <c r="F13" s="25">
        <v>62182</v>
      </c>
      <c r="G13" s="25">
        <v>65045</v>
      </c>
      <c r="H13" s="25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3">
      <c r="B14" s="21" t="s">
        <v>49</v>
      </c>
      <c r="C14" s="25">
        <v>152117</v>
      </c>
      <c r="D14" s="25">
        <v>53102</v>
      </c>
      <c r="E14" s="25">
        <v>112251</v>
      </c>
      <c r="F14" s="25">
        <v>114935</v>
      </c>
      <c r="G14" s="25">
        <v>189921</v>
      </c>
      <c r="H14" s="25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3">
      <c r="B15" s="21" t="s">
        <v>50</v>
      </c>
      <c r="C15" s="25">
        <v>171657</v>
      </c>
      <c r="D15" s="25">
        <v>147041</v>
      </c>
      <c r="E15" s="25">
        <v>86328</v>
      </c>
      <c r="F15" s="25">
        <v>128741</v>
      </c>
      <c r="G15" s="25">
        <v>199002</v>
      </c>
      <c r="H15" s="25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8" spans="1:2" ht="19.5" customHeight="1" x14ac:dyDescent="0.3">
      <c r="A18" t="s">
        <v>51</v>
      </c>
      <c r="B18" s="22" t="s">
        <v>46</v>
      </c>
    </row>
    <row r="19" spans="1:2" ht="19.5" customHeight="1" x14ac:dyDescent="0.3">
      <c r="A19" t="s">
        <v>52</v>
      </c>
      <c r="B19" s="22">
        <v>2020</v>
      </c>
    </row>
    <row r="20" spans="1:2" ht="19.5" customHeight="1" x14ac:dyDescent="0.3">
      <c r="A20" t="s">
        <v>53</v>
      </c>
      <c r="B20" s="24">
        <f ca="1">OFFSET(B3,MATCH(B18,B4:B15,0),MATCH(B19,C3:H3,0))</f>
        <v>77648</v>
      </c>
    </row>
    <row r="60" spans="1:1" x14ac:dyDescent="0.3">
      <c r="A60" t="s">
        <v>69</v>
      </c>
    </row>
  </sheetData>
  <dataValidations count="2">
    <dataValidation type="list" allowBlank="1" showInputMessage="1" showErrorMessage="1" sqref="B19">
      <formula1>$C$3:$H$3</formula1>
    </dataValidation>
    <dataValidation type="list" allowBlank="1" showInputMessage="1" showErrorMessage="1" sqref="B18">
      <formula1>$B$4:$B$15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ВПР</vt:lpstr>
      <vt:lpstr>ГПР</vt:lpstr>
      <vt:lpstr>ИНДЕКС, ПОИСКПОЗ</vt:lpstr>
      <vt:lpstr>СМЕЩ</vt:lpstr>
      <vt:lpstr>ПРОСМОТР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Barkhatov Vitaliy</dc:creator>
  <cp:lastModifiedBy>Panchill</cp:lastModifiedBy>
  <dcterms:created xsi:type="dcterms:W3CDTF">2022-03-29T12:56:28Z</dcterms:created>
  <dcterms:modified xsi:type="dcterms:W3CDTF">2024-11-01T17:03:08Z</dcterms:modified>
</cp:coreProperties>
</file>