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kh\OneDrive\Документы\YouTube excel\"/>
    </mc:Choice>
  </mc:AlternateContent>
  <xr:revisionPtr revIDLastSave="0" documentId="8_{FDEACC84-B2CB-4D13-9A0A-B92E9E51B390}" xr6:coauthVersionLast="47" xr6:coauthVersionMax="47" xr10:uidLastSave="{00000000-0000-0000-0000-000000000000}"/>
  <bookViews>
    <workbookView xWindow="-120" yWindow="-120" windowWidth="29040" windowHeight="15720" xr2:uid="{20789DCD-A725-4FB9-8B5C-06664AEBACDA}"/>
  </bookViews>
  <sheets>
    <sheet name="ВПР" sheetId="2" r:id="rId1"/>
    <sheet name="ГПР" sheetId="3" r:id="rId2"/>
    <sheet name="ИНДЕКС, ПОИСКПОЗ" sheetId="5" r:id="rId3"/>
    <sheet name="СМЕЩ" sheetId="8" r:id="rId4"/>
    <sheet name="ПРОСМОТР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8" l="1"/>
  <c r="B20" i="5"/>
  <c r="C8" i="3"/>
  <c r="C5" i="2"/>
  <c r="C6" i="2"/>
  <c r="C7" i="2"/>
  <c r="C8" i="2"/>
  <c r="C9" i="2"/>
  <c r="C10" i="2"/>
  <c r="C11" i="2"/>
  <c r="C12" i="2"/>
  <c r="C13" i="2"/>
  <c r="C14" i="2"/>
  <c r="C4" i="2"/>
  <c r="G4" i="2"/>
</calcChain>
</file>

<file path=xl/sharedStrings.xml><?xml version="1.0" encoding="utf-8"?>
<sst xmlns="http://schemas.openxmlformats.org/spreadsheetml/2006/main" count="144" uniqueCount="56">
  <si>
    <t>ФИО сотрудника</t>
  </si>
  <si>
    <t>Магазин</t>
  </si>
  <si>
    <t>Продажи</t>
  </si>
  <si>
    <t>Селезнев Фёдор Тимурович</t>
  </si>
  <si>
    <t>Любимов Михаил Фёдорович</t>
  </si>
  <si>
    <t>Шубина Виктория Гордеевна</t>
  </si>
  <si>
    <t>Бочаров Сергей Егорович</t>
  </si>
  <si>
    <t>Пономарев Роберт Николаевич</t>
  </si>
  <si>
    <t>Смирнов Артём Кириллович</t>
  </si>
  <si>
    <t>Серов Игорь Сергеевич</t>
  </si>
  <si>
    <t>Пименов Ярослав Владиславович</t>
  </si>
  <si>
    <t>Жданова Алина Ивановна</t>
  </si>
  <si>
    <t>Гончарова Злата Дамировна</t>
  </si>
  <si>
    <t>Москва 1</t>
  </si>
  <si>
    <t>Сочи 4</t>
  </si>
  <si>
    <t>Санкт-Петербург 1</t>
  </si>
  <si>
    <t>Санкт-Петербург 2</t>
  </si>
  <si>
    <t>Сочи 1</t>
  </si>
  <si>
    <t>Сочи 2</t>
  </si>
  <si>
    <t>Москва 2</t>
  </si>
  <si>
    <t>Казань 1</t>
  </si>
  <si>
    <t>Самара 1</t>
  </si>
  <si>
    <t>Самара 2</t>
  </si>
  <si>
    <t>Функция ВПР</t>
  </si>
  <si>
    <t>Поставщик</t>
  </si>
  <si>
    <t>Цена</t>
  </si>
  <si>
    <t>Поставщик 1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</si>
  <si>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</si>
  <si>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</si>
  <si>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</si>
  <si>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</si>
  <si>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</si>
  <si>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</si>
  <si>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</si>
  <si>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</si>
  <si>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Поставщик 10</t>
  </si>
  <si>
    <t>ФИО</t>
  </si>
  <si>
    <t>Список сотрудников</t>
  </si>
  <si>
    <t>Функция ГПР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</si>
  <si>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</si>
  <si>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</si>
  <si>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</si>
  <si>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</si>
  <si>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</si>
  <si>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</si>
  <si>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</si>
  <si>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</si>
  <si>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</si>
  <si>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</si>
  <si>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</si>
  <si>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</si>
  <si>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Месяц:</t>
  </si>
  <si>
    <t>Год:</t>
  </si>
  <si>
    <t>Продажи:</t>
  </si>
  <si>
    <t>Средний чек</t>
  </si>
  <si>
    <t>Тип отчета: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</si>
</sst>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0" fontId="4" fillId="0" borderId="0" xfId="0" applyFont="1"/>
    <xf numFmtId="0" fontId="0" fillId="5" borderId="1" xfId="0" applyFill="1" applyBorder="1"/>
    <xf numFmtId="164" fontId="0" fillId="0" borderId="1" xfId="1" applyNumberFormat="1" applyFont="1" applyBorder="1"/>
    <xf numFmtId="0" fontId="0" fillId="3" borderId="2" xfId="0" applyFont="1" applyFill="1" applyBorder="1"/>
    <xf numFmtId="0" fontId="0" fillId="4" borderId="3" xfId="0" applyFont="1" applyFill="1" applyBorder="1"/>
    <xf numFmtId="0" fontId="0" fillId="3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  <xf numFmtId="0" fontId="0" fillId="3" borderId="0" xfId="0" applyFont="1" applyFill="1" applyBorder="1"/>
    <xf numFmtId="164" fontId="0" fillId="3" borderId="0" xfId="1" applyNumberFormat="1" applyFont="1" applyFill="1" applyBorder="1"/>
    <xf numFmtId="164" fontId="0" fillId="6" borderId="1" xfId="1" applyNumberFormat="1" applyFont="1" applyFill="1" applyBorder="1"/>
    <xf numFmtId="0" fontId="0" fillId="7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5" fillId="8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6" borderId="1" xfId="1" applyNumberFormat="1" applyFont="1" applyFill="1" applyBorder="1" applyAlignment="1">
      <alignment vertical="center"/>
    </xf>
    <xf numFmtId="164" fontId="0" fillId="0" borderId="0" xfId="1" applyNumberFormat="1" applyFont="1" applyBorder="1"/>
    <xf numFmtId="164" fontId="0" fillId="4" borderId="1" xfId="1" applyNumberFormat="1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037A-3CD3-4344-8063-1BA287B199E6}">
  <dimension ref="B1:M28"/>
  <sheetViews>
    <sheetView tabSelected="1" workbookViewId="0">
      <selection activeCell="I31" sqref="I31"/>
    </sheetView>
  </sheetViews>
  <sheetFormatPr defaultRowHeight="15" x14ac:dyDescent="0.25"/>
  <cols>
    <col min="1" max="1" width="4.85546875" customWidth="1"/>
    <col min="2" max="2" width="32.140625" bestFit="1" customWidth="1"/>
    <col min="3" max="3" width="17.85546875" customWidth="1"/>
    <col min="4" max="4" width="17" customWidth="1"/>
    <col min="5" max="5" width="8.42578125" customWidth="1"/>
    <col min="6" max="6" width="30.5703125" customWidth="1"/>
    <col min="7" max="7" width="14.7109375" customWidth="1"/>
    <col min="8" max="8" width="13" customWidth="1"/>
    <col min="9" max="9" width="32.140625" customWidth="1"/>
    <col min="10" max="11" width="8" customWidth="1"/>
    <col min="12" max="12" width="34.42578125" customWidth="1"/>
    <col min="13" max="13" width="12.7109375" customWidth="1"/>
    <col min="14" max="14" width="24.85546875" customWidth="1"/>
  </cols>
  <sheetData>
    <row r="1" spans="2:13" ht="21" x14ac:dyDescent="0.35">
      <c r="B1" s="7" t="s">
        <v>23</v>
      </c>
    </row>
    <row r="3" spans="2:13" x14ac:dyDescent="0.25">
      <c r="B3" s="2" t="s">
        <v>0</v>
      </c>
      <c r="C3" s="2" t="s">
        <v>1</v>
      </c>
      <c r="D3" s="2" t="s">
        <v>2</v>
      </c>
      <c r="F3" s="2" t="s">
        <v>0</v>
      </c>
      <c r="G3" s="2" t="s">
        <v>2</v>
      </c>
      <c r="I3" s="2" t="s">
        <v>37</v>
      </c>
      <c r="L3" s="2" t="s">
        <v>36</v>
      </c>
      <c r="M3" s="2" t="s">
        <v>2</v>
      </c>
    </row>
    <row r="4" spans="2:13" x14ac:dyDescent="0.25">
      <c r="B4" s="3" t="s">
        <v>3</v>
      </c>
      <c r="C4" s="20" t="str">
        <f>VLOOKUP(B4,$B$19:$C$28,2,0)</f>
        <v>Москва 1</v>
      </c>
      <c r="D4" s="5">
        <v>163921</v>
      </c>
      <c r="F4" s="1" t="s">
        <v>3</v>
      </c>
      <c r="G4" s="19">
        <f>VLOOKUP(F4,B4:D14,3,0)</f>
        <v>163921</v>
      </c>
      <c r="I4" s="3" t="s">
        <v>3</v>
      </c>
      <c r="L4" s="3" t="s">
        <v>3</v>
      </c>
      <c r="M4" s="5">
        <v>163921</v>
      </c>
    </row>
    <row r="5" spans="2:13" x14ac:dyDescent="0.25">
      <c r="B5" s="4" t="s">
        <v>4</v>
      </c>
      <c r="C5" s="20" t="str">
        <f t="shared" ref="C5:C14" si="0">VLOOKUP(B5,$B$19:$C$28,2,0)</f>
        <v>Сочи 4</v>
      </c>
      <c r="D5" s="6">
        <v>264133</v>
      </c>
      <c r="I5" s="4" t="s">
        <v>4</v>
      </c>
      <c r="L5" s="4" t="s">
        <v>4</v>
      </c>
      <c r="M5" s="5">
        <v>264133</v>
      </c>
    </row>
    <row r="6" spans="2:13" x14ac:dyDescent="0.25">
      <c r="B6" s="3" t="s">
        <v>5</v>
      </c>
      <c r="C6" s="20" t="str">
        <f t="shared" si="0"/>
        <v>Санкт-Петербург 1</v>
      </c>
      <c r="D6" s="5">
        <v>460467</v>
      </c>
      <c r="I6" s="3" t="s">
        <v>5</v>
      </c>
      <c r="L6" s="3" t="s">
        <v>5</v>
      </c>
      <c r="M6" s="5">
        <v>460467</v>
      </c>
    </row>
    <row r="7" spans="2:13" x14ac:dyDescent="0.25">
      <c r="B7" s="4" t="s">
        <v>6</v>
      </c>
      <c r="C7" s="20" t="str">
        <f t="shared" si="0"/>
        <v>Санкт-Петербург 2</v>
      </c>
      <c r="D7" s="6">
        <v>209500</v>
      </c>
      <c r="I7" s="4" t="s">
        <v>6</v>
      </c>
      <c r="L7" s="4" t="s">
        <v>6</v>
      </c>
      <c r="M7" s="5">
        <v>209500</v>
      </c>
    </row>
    <row r="8" spans="2:13" x14ac:dyDescent="0.25">
      <c r="B8" s="3" t="s">
        <v>7</v>
      </c>
      <c r="C8" s="20" t="str">
        <f t="shared" si="0"/>
        <v>Сочи 1</v>
      </c>
      <c r="D8" s="5">
        <v>197603</v>
      </c>
      <c r="I8" s="3" t="s">
        <v>7</v>
      </c>
      <c r="L8" s="3" t="s">
        <v>7</v>
      </c>
      <c r="M8" s="5">
        <v>197603</v>
      </c>
    </row>
    <row r="9" spans="2:13" x14ac:dyDescent="0.25">
      <c r="B9" s="4" t="s">
        <v>8</v>
      </c>
      <c r="C9" s="20" t="str">
        <f t="shared" si="0"/>
        <v>Сочи 2</v>
      </c>
      <c r="D9" s="6">
        <v>460376</v>
      </c>
      <c r="I9" s="4" t="s">
        <v>8</v>
      </c>
      <c r="L9" s="4" t="s">
        <v>8</v>
      </c>
      <c r="M9" s="5">
        <v>460376</v>
      </c>
    </row>
    <row r="10" spans="2:13" x14ac:dyDescent="0.25">
      <c r="B10" s="3" t="s">
        <v>9</v>
      </c>
      <c r="C10" s="20" t="str">
        <f t="shared" si="0"/>
        <v>Москва 2</v>
      </c>
      <c r="D10" s="5">
        <v>300138</v>
      </c>
      <c r="I10" s="3" t="s">
        <v>9</v>
      </c>
      <c r="L10" s="3" t="s">
        <v>9</v>
      </c>
      <c r="M10" s="5">
        <v>300138</v>
      </c>
    </row>
    <row r="11" spans="2:13" x14ac:dyDescent="0.25">
      <c r="B11" s="4" t="s">
        <v>10</v>
      </c>
      <c r="C11" s="20" t="str">
        <f t="shared" si="0"/>
        <v>Казань 1</v>
      </c>
      <c r="D11" s="6">
        <v>138357</v>
      </c>
      <c r="I11" s="4" t="s">
        <v>10</v>
      </c>
      <c r="L11" s="3" t="s">
        <v>11</v>
      </c>
      <c r="M11" s="5">
        <v>138357</v>
      </c>
    </row>
    <row r="12" spans="2:13" x14ac:dyDescent="0.25">
      <c r="B12" s="3" t="s">
        <v>11</v>
      </c>
      <c r="C12" s="20" t="str">
        <f t="shared" si="0"/>
        <v>Самара 1</v>
      </c>
      <c r="D12" s="5">
        <v>308011</v>
      </c>
      <c r="I12" s="3" t="s">
        <v>11</v>
      </c>
      <c r="L12" s="4" t="s">
        <v>12</v>
      </c>
      <c r="M12" s="5">
        <v>308011</v>
      </c>
    </row>
    <row r="13" spans="2:13" x14ac:dyDescent="0.25">
      <c r="B13" s="4" t="s">
        <v>12</v>
      </c>
      <c r="C13" s="20" t="str">
        <f t="shared" si="0"/>
        <v>Самара 2</v>
      </c>
      <c r="D13" s="6">
        <v>400340</v>
      </c>
      <c r="I13" s="4" t="s">
        <v>12</v>
      </c>
    </row>
    <row r="14" spans="2:13" x14ac:dyDescent="0.25">
      <c r="B14" s="3" t="s">
        <v>3</v>
      </c>
      <c r="C14" s="20" t="str">
        <f t="shared" si="0"/>
        <v>Москва 1</v>
      </c>
      <c r="D14" s="5">
        <v>200000</v>
      </c>
    </row>
    <row r="15" spans="2:13" x14ac:dyDescent="0.25">
      <c r="B15" s="17"/>
      <c r="C15" s="17"/>
      <c r="D15" s="18"/>
    </row>
    <row r="18" spans="2:3" x14ac:dyDescent="0.25">
      <c r="B18" s="13" t="s">
        <v>0</v>
      </c>
      <c r="C18" s="14" t="s">
        <v>1</v>
      </c>
    </row>
    <row r="19" spans="2:3" x14ac:dyDescent="0.25">
      <c r="B19" s="11" t="s">
        <v>6</v>
      </c>
      <c r="C19" s="15" t="s">
        <v>16</v>
      </c>
    </row>
    <row r="20" spans="2:3" x14ac:dyDescent="0.25">
      <c r="B20" s="11" t="s">
        <v>12</v>
      </c>
      <c r="C20" s="16" t="s">
        <v>22</v>
      </c>
    </row>
    <row r="21" spans="2:3" x14ac:dyDescent="0.25">
      <c r="B21" s="12" t="s">
        <v>11</v>
      </c>
      <c r="C21" s="15" t="s">
        <v>21</v>
      </c>
    </row>
    <row r="22" spans="2:3" x14ac:dyDescent="0.25">
      <c r="B22" s="11" t="s">
        <v>4</v>
      </c>
      <c r="C22" s="16" t="s">
        <v>14</v>
      </c>
    </row>
    <row r="23" spans="2:3" x14ac:dyDescent="0.25">
      <c r="B23" s="11" t="s">
        <v>10</v>
      </c>
      <c r="C23" s="16" t="s">
        <v>20</v>
      </c>
    </row>
    <row r="24" spans="2:3" x14ac:dyDescent="0.25">
      <c r="B24" s="12" t="s">
        <v>7</v>
      </c>
      <c r="C24" s="16" t="s">
        <v>17</v>
      </c>
    </row>
    <row r="25" spans="2:3" x14ac:dyDescent="0.25">
      <c r="B25" s="12" t="s">
        <v>3</v>
      </c>
      <c r="C25" s="15" t="s">
        <v>13</v>
      </c>
    </row>
    <row r="26" spans="2:3" x14ac:dyDescent="0.25">
      <c r="B26" s="12" t="s">
        <v>9</v>
      </c>
      <c r="C26" s="15" t="s">
        <v>19</v>
      </c>
    </row>
    <row r="27" spans="2:3" x14ac:dyDescent="0.25">
      <c r="B27" s="11" t="s">
        <v>8</v>
      </c>
      <c r="C27" s="16" t="s">
        <v>18</v>
      </c>
    </row>
    <row r="28" spans="2:3" x14ac:dyDescent="0.25">
      <c r="B28" s="10" t="s">
        <v>5</v>
      </c>
      <c r="C28" s="3" t="s">
        <v>15</v>
      </c>
    </row>
  </sheetData>
  <phoneticPr fontId="3" type="noConversion"/>
  <dataValidations count="1">
    <dataValidation type="list" allowBlank="1" showInputMessage="1" showErrorMessage="1" sqref="F4" xr:uid="{3100EAC6-DE0D-4A3A-B607-5C82728FB423}">
      <formula1>$B$4:$B$14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B55D-8D2D-480A-B3E3-403AD3BBE135}">
  <dimension ref="B1:L8"/>
  <sheetViews>
    <sheetView showGridLines="0" workbookViewId="0">
      <selection activeCell="G28" sqref="G28"/>
    </sheetView>
  </sheetViews>
  <sheetFormatPr defaultRowHeight="15" x14ac:dyDescent="0.25"/>
  <cols>
    <col min="1" max="1" width="3.140625" customWidth="1"/>
    <col min="2" max="2" width="15.5703125" customWidth="1"/>
    <col min="3" max="11" width="12.7109375" customWidth="1"/>
    <col min="12" max="12" width="13.28515625" customWidth="1"/>
  </cols>
  <sheetData>
    <row r="1" spans="2:12" ht="21" x14ac:dyDescent="0.35">
      <c r="B1" s="7" t="s">
        <v>38</v>
      </c>
    </row>
    <row r="3" spans="2:12" x14ac:dyDescent="0.25">
      <c r="B3" s="8" t="s">
        <v>24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</row>
    <row r="4" spans="2:12" x14ac:dyDescent="0.25">
      <c r="B4" s="8" t="s">
        <v>25</v>
      </c>
      <c r="C4" s="9">
        <v>137781</v>
      </c>
      <c r="D4" s="9">
        <v>372146</v>
      </c>
      <c r="E4" s="9">
        <v>248246</v>
      </c>
      <c r="F4" s="9">
        <v>242661</v>
      </c>
      <c r="G4" s="9">
        <v>108295</v>
      </c>
      <c r="H4" s="9">
        <v>475407</v>
      </c>
      <c r="I4" s="9">
        <v>272235</v>
      </c>
      <c r="J4" s="9">
        <v>221787</v>
      </c>
      <c r="K4" s="9">
        <v>488411</v>
      </c>
      <c r="L4" s="9">
        <v>400837</v>
      </c>
    </row>
    <row r="7" spans="2:12" x14ac:dyDescent="0.25">
      <c r="B7" s="8" t="s">
        <v>24</v>
      </c>
      <c r="C7" s="8" t="s">
        <v>25</v>
      </c>
    </row>
    <row r="8" spans="2:12" x14ac:dyDescent="0.25">
      <c r="B8" s="1" t="s">
        <v>31</v>
      </c>
      <c r="C8" s="9">
        <f>HLOOKUP(B8,C3:L4,2,0)</f>
        <v>475407</v>
      </c>
    </row>
  </sheetData>
  <phoneticPr fontId="3" type="noConversion"/>
  <dataValidations count="1">
    <dataValidation type="list" allowBlank="1" showInputMessage="1" showErrorMessage="1" sqref="B8" xr:uid="{602BFB12-2CD7-457C-AC04-396B225002F8}">
      <formula1>$C$3:$L$3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3BCC-F682-45C2-B268-17CEB8C55458}">
  <dimension ref="A2:U20"/>
  <sheetViews>
    <sheetView workbookViewId="0">
      <selection activeCell="F24" sqref="F24"/>
    </sheetView>
  </sheetViews>
  <sheetFormatPr defaultRowHeight="15" x14ac:dyDescent="0.25"/>
  <cols>
    <col min="1" max="1" width="11.28515625" customWidth="1"/>
    <col min="2" max="2" width="13.42578125" customWidth="1"/>
    <col min="3" max="16" width="12.140625" customWidth="1"/>
    <col min="19" max="19" width="21" customWidth="1"/>
  </cols>
  <sheetData>
    <row r="2" spans="2:21" ht="23.25" customHeight="1" x14ac:dyDescent="0.25">
      <c r="B2" s="23" t="s">
        <v>2</v>
      </c>
      <c r="J2" s="23" t="s">
        <v>54</v>
      </c>
    </row>
    <row r="3" spans="2:21" ht="21.75" customHeight="1" x14ac:dyDescent="0.25">
      <c r="B3" s="2"/>
      <c r="C3" s="22">
        <v>2017</v>
      </c>
      <c r="D3" s="22">
        <v>2018</v>
      </c>
      <c r="E3" s="22">
        <v>2019</v>
      </c>
      <c r="F3" s="22">
        <v>2020</v>
      </c>
      <c r="G3" s="22">
        <v>2021</v>
      </c>
      <c r="H3" s="22">
        <v>2022</v>
      </c>
      <c r="J3" s="2"/>
      <c r="K3" s="21">
        <v>2017</v>
      </c>
      <c r="L3" s="21">
        <v>2018</v>
      </c>
      <c r="M3" s="21">
        <v>2019</v>
      </c>
      <c r="N3" s="21">
        <v>2020</v>
      </c>
      <c r="O3" s="21">
        <v>2021</v>
      </c>
      <c r="P3" s="21">
        <v>2022</v>
      </c>
      <c r="S3" s="9" t="s">
        <v>2</v>
      </c>
      <c r="T3" s="9">
        <v>1</v>
      </c>
      <c r="U3" s="27"/>
    </row>
    <row r="4" spans="2:21" ht="18" customHeight="1" x14ac:dyDescent="0.25">
      <c r="B4" s="21" t="s">
        <v>39</v>
      </c>
      <c r="C4" s="25">
        <v>156406</v>
      </c>
      <c r="D4" s="25">
        <v>83588</v>
      </c>
      <c r="E4" s="25">
        <v>196397</v>
      </c>
      <c r="F4" s="25">
        <v>164832</v>
      </c>
      <c r="G4" s="25">
        <v>117661</v>
      </c>
      <c r="H4" s="25">
        <v>185278</v>
      </c>
      <c r="J4" s="2" t="s">
        <v>39</v>
      </c>
      <c r="K4" s="9">
        <v>1568</v>
      </c>
      <c r="L4" s="9">
        <v>1969</v>
      </c>
      <c r="M4" s="9">
        <v>1839</v>
      </c>
      <c r="N4" s="9">
        <v>2911</v>
      </c>
      <c r="O4" s="9">
        <v>2758</v>
      </c>
      <c r="P4" s="9">
        <v>2084</v>
      </c>
      <c r="S4" s="9" t="s">
        <v>54</v>
      </c>
      <c r="T4" s="9">
        <v>2</v>
      </c>
      <c r="U4" s="27"/>
    </row>
    <row r="5" spans="2:21" ht="18" customHeight="1" x14ac:dyDescent="0.25">
      <c r="B5" s="21" t="s">
        <v>40</v>
      </c>
      <c r="C5" s="25">
        <v>78197</v>
      </c>
      <c r="D5" s="25">
        <v>159730</v>
      </c>
      <c r="E5" s="25">
        <v>112862</v>
      </c>
      <c r="F5" s="25">
        <v>87059</v>
      </c>
      <c r="G5" s="25">
        <v>98361</v>
      </c>
      <c r="H5" s="25">
        <v>139028</v>
      </c>
      <c r="J5" s="2" t="s">
        <v>40</v>
      </c>
      <c r="K5" s="9">
        <v>2309</v>
      </c>
      <c r="L5" s="9">
        <v>2224</v>
      </c>
      <c r="M5" s="9">
        <v>2470</v>
      </c>
      <c r="N5" s="9">
        <v>2482</v>
      </c>
      <c r="O5" s="9">
        <v>2523</v>
      </c>
      <c r="P5" s="9">
        <v>1716</v>
      </c>
      <c r="S5" s="27"/>
      <c r="T5" s="27"/>
      <c r="U5" s="27"/>
    </row>
    <row r="6" spans="2:21" ht="18" customHeight="1" x14ac:dyDescent="0.25">
      <c r="B6" s="21" t="s">
        <v>41</v>
      </c>
      <c r="C6" s="25">
        <v>193355</v>
      </c>
      <c r="D6" s="25">
        <v>60503</v>
      </c>
      <c r="E6" s="25">
        <v>120678</v>
      </c>
      <c r="F6" s="25">
        <v>107837</v>
      </c>
      <c r="G6" s="25">
        <v>119253</v>
      </c>
      <c r="H6" s="26">
        <v>136660</v>
      </c>
      <c r="J6" s="2" t="s">
        <v>41</v>
      </c>
      <c r="K6" s="9">
        <v>1820</v>
      </c>
      <c r="L6" s="9">
        <v>2884</v>
      </c>
      <c r="M6" s="9">
        <v>2606</v>
      </c>
      <c r="N6" s="9">
        <v>2093</v>
      </c>
      <c r="O6" s="9">
        <v>1537</v>
      </c>
      <c r="P6" s="19">
        <v>2164</v>
      </c>
      <c r="S6" s="27"/>
      <c r="T6" s="27"/>
      <c r="U6" s="27"/>
    </row>
    <row r="7" spans="2:21" ht="18" customHeight="1" x14ac:dyDescent="0.25">
      <c r="B7" s="21" t="s">
        <v>42</v>
      </c>
      <c r="C7" s="25">
        <v>134090</v>
      </c>
      <c r="D7" s="25">
        <v>173421</v>
      </c>
      <c r="E7" s="25">
        <v>53270</v>
      </c>
      <c r="F7" s="25">
        <v>100257</v>
      </c>
      <c r="G7" s="25">
        <v>56075</v>
      </c>
      <c r="H7" s="25">
        <v>121726</v>
      </c>
      <c r="J7" s="2" t="s">
        <v>42</v>
      </c>
      <c r="K7" s="9">
        <v>2779</v>
      </c>
      <c r="L7" s="9">
        <v>2203</v>
      </c>
      <c r="M7" s="9">
        <v>1663</v>
      </c>
      <c r="N7" s="9">
        <v>1987</v>
      </c>
      <c r="O7" s="9">
        <v>1913</v>
      </c>
      <c r="P7" s="9">
        <v>2327</v>
      </c>
      <c r="S7" s="27"/>
      <c r="T7" s="27"/>
      <c r="U7" s="27"/>
    </row>
    <row r="8" spans="2:21" ht="18" customHeight="1" x14ac:dyDescent="0.25">
      <c r="B8" s="21" t="s">
        <v>43</v>
      </c>
      <c r="C8" s="25">
        <v>69457</v>
      </c>
      <c r="D8" s="25">
        <v>93886</v>
      </c>
      <c r="E8" s="25">
        <v>120177</v>
      </c>
      <c r="F8" s="25">
        <v>70790</v>
      </c>
      <c r="G8" s="25">
        <v>102786</v>
      </c>
      <c r="H8" s="25">
        <v>57265</v>
      </c>
      <c r="J8" s="2" t="s">
        <v>43</v>
      </c>
      <c r="K8" s="9">
        <v>2656</v>
      </c>
      <c r="L8" s="9">
        <v>1728</v>
      </c>
      <c r="M8" s="9">
        <v>2070</v>
      </c>
      <c r="N8" s="9">
        <v>2008</v>
      </c>
      <c r="O8" s="9">
        <v>2751</v>
      </c>
      <c r="P8" s="9">
        <v>1773</v>
      </c>
    </row>
    <row r="9" spans="2:21" ht="18" customHeight="1" x14ac:dyDescent="0.25">
      <c r="B9" s="21" t="s">
        <v>44</v>
      </c>
      <c r="C9" s="25">
        <v>192614</v>
      </c>
      <c r="D9" s="25">
        <v>115035</v>
      </c>
      <c r="E9" s="25">
        <v>139437</v>
      </c>
      <c r="F9" s="25">
        <v>126900</v>
      </c>
      <c r="G9" s="25">
        <v>184957</v>
      </c>
      <c r="H9" s="25">
        <v>145666</v>
      </c>
      <c r="J9" s="2" t="s">
        <v>44</v>
      </c>
      <c r="K9" s="9">
        <v>2443</v>
      </c>
      <c r="L9" s="9">
        <v>1794</v>
      </c>
      <c r="M9" s="9">
        <v>1704</v>
      </c>
      <c r="N9" s="9">
        <v>2007</v>
      </c>
      <c r="O9" s="9">
        <v>2586</v>
      </c>
      <c r="P9" s="9">
        <v>1724</v>
      </c>
    </row>
    <row r="10" spans="2:21" ht="18" customHeight="1" x14ac:dyDescent="0.25">
      <c r="B10" s="21" t="s">
        <v>45</v>
      </c>
      <c r="C10" s="25">
        <v>134153</v>
      </c>
      <c r="D10" s="25">
        <v>137287</v>
      </c>
      <c r="E10" s="25">
        <v>143393</v>
      </c>
      <c r="F10" s="25">
        <v>181222</v>
      </c>
      <c r="G10" s="25">
        <v>58263</v>
      </c>
      <c r="H10" s="25">
        <v>131486</v>
      </c>
      <c r="J10" s="2" t="s">
        <v>45</v>
      </c>
      <c r="K10" s="9">
        <v>2797</v>
      </c>
      <c r="L10" s="9">
        <v>1509</v>
      </c>
      <c r="M10" s="9">
        <v>2250</v>
      </c>
      <c r="N10" s="9">
        <v>2365</v>
      </c>
      <c r="O10" s="9">
        <v>2727</v>
      </c>
      <c r="P10" s="9">
        <v>2779</v>
      </c>
    </row>
    <row r="11" spans="2:21" ht="18" customHeight="1" x14ac:dyDescent="0.25">
      <c r="B11" s="21" t="s">
        <v>46</v>
      </c>
      <c r="C11" s="25">
        <v>172451</v>
      </c>
      <c r="D11" s="25">
        <v>103199</v>
      </c>
      <c r="E11" s="25">
        <v>180195</v>
      </c>
      <c r="F11" s="25">
        <v>77648</v>
      </c>
      <c r="G11" s="25">
        <v>172956</v>
      </c>
      <c r="H11" s="25">
        <v>61858</v>
      </c>
      <c r="J11" s="2" t="s">
        <v>46</v>
      </c>
      <c r="K11" s="9">
        <v>2099</v>
      </c>
      <c r="L11" s="9">
        <v>2376</v>
      </c>
      <c r="M11" s="9">
        <v>2698</v>
      </c>
      <c r="N11" s="9">
        <v>2466</v>
      </c>
      <c r="O11" s="9">
        <v>2986</v>
      </c>
      <c r="P11" s="9">
        <v>2960</v>
      </c>
    </row>
    <row r="12" spans="2:21" ht="18" customHeight="1" x14ac:dyDescent="0.25">
      <c r="B12" s="21" t="s">
        <v>47</v>
      </c>
      <c r="C12" s="25">
        <v>110563</v>
      </c>
      <c r="D12" s="25">
        <v>94223</v>
      </c>
      <c r="E12" s="25">
        <v>76003</v>
      </c>
      <c r="F12" s="25">
        <v>145128</v>
      </c>
      <c r="G12" s="25">
        <v>156996</v>
      </c>
      <c r="H12" s="25">
        <v>111136</v>
      </c>
      <c r="J12" s="2" t="s">
        <v>47</v>
      </c>
      <c r="K12" s="9">
        <v>2035</v>
      </c>
      <c r="L12" s="9">
        <v>2220</v>
      </c>
      <c r="M12" s="9">
        <v>2416</v>
      </c>
      <c r="N12" s="9">
        <v>1555</v>
      </c>
      <c r="O12" s="9">
        <v>2351</v>
      </c>
      <c r="P12" s="9">
        <v>1506</v>
      </c>
    </row>
    <row r="13" spans="2:21" ht="18" customHeight="1" x14ac:dyDescent="0.25">
      <c r="B13" s="21" t="s">
        <v>48</v>
      </c>
      <c r="C13" s="25">
        <v>137372</v>
      </c>
      <c r="D13" s="25">
        <v>87351</v>
      </c>
      <c r="E13" s="25">
        <v>161724</v>
      </c>
      <c r="F13" s="25">
        <v>62182</v>
      </c>
      <c r="G13" s="25">
        <v>65045</v>
      </c>
      <c r="H13" s="25">
        <v>101130</v>
      </c>
      <c r="J13" s="2" t="s">
        <v>48</v>
      </c>
      <c r="K13" s="9">
        <v>2775</v>
      </c>
      <c r="L13" s="9">
        <v>1523</v>
      </c>
      <c r="M13" s="9">
        <v>2692</v>
      </c>
      <c r="N13" s="9">
        <v>2043</v>
      </c>
      <c r="O13" s="9">
        <v>1658</v>
      </c>
      <c r="P13" s="9">
        <v>1794</v>
      </c>
    </row>
    <row r="14" spans="2:21" ht="18" customHeight="1" x14ac:dyDescent="0.25">
      <c r="B14" s="21" t="s">
        <v>49</v>
      </c>
      <c r="C14" s="25">
        <v>152117</v>
      </c>
      <c r="D14" s="25">
        <v>53102</v>
      </c>
      <c r="E14" s="25">
        <v>112251</v>
      </c>
      <c r="F14" s="25">
        <v>114935</v>
      </c>
      <c r="G14" s="25">
        <v>189921</v>
      </c>
      <c r="H14" s="25">
        <v>114113</v>
      </c>
      <c r="J14" s="2" t="s">
        <v>49</v>
      </c>
      <c r="K14" s="9">
        <v>2647</v>
      </c>
      <c r="L14" s="9">
        <v>2320</v>
      </c>
      <c r="M14" s="9">
        <v>2267</v>
      </c>
      <c r="N14" s="9">
        <v>2434</v>
      </c>
      <c r="O14" s="9">
        <v>1784</v>
      </c>
      <c r="P14" s="9">
        <v>2487</v>
      </c>
    </row>
    <row r="15" spans="2:21" ht="18" customHeight="1" x14ac:dyDescent="0.25">
      <c r="B15" s="21" t="s">
        <v>50</v>
      </c>
      <c r="C15" s="25">
        <v>171657</v>
      </c>
      <c r="D15" s="25">
        <v>147041</v>
      </c>
      <c r="E15" s="25">
        <v>86328</v>
      </c>
      <c r="F15" s="25">
        <v>128741</v>
      </c>
      <c r="G15" s="25">
        <v>199002</v>
      </c>
      <c r="H15" s="25">
        <v>83911</v>
      </c>
      <c r="J15" s="2" t="s">
        <v>50</v>
      </c>
      <c r="K15" s="9">
        <v>2030</v>
      </c>
      <c r="L15" s="9">
        <v>2689</v>
      </c>
      <c r="M15" s="9">
        <v>1635</v>
      </c>
      <c r="N15" s="9">
        <v>2485</v>
      </c>
      <c r="O15" s="9">
        <v>1576</v>
      </c>
      <c r="P15" s="9">
        <v>2475</v>
      </c>
    </row>
    <row r="17" spans="1:2" ht="24" customHeight="1" x14ac:dyDescent="0.25">
      <c r="A17" t="s">
        <v>55</v>
      </c>
      <c r="B17" s="22" t="s">
        <v>54</v>
      </c>
    </row>
    <row r="18" spans="1:2" ht="19.5" customHeight="1" x14ac:dyDescent="0.25">
      <c r="A18" t="s">
        <v>51</v>
      </c>
      <c r="B18" s="22" t="s">
        <v>43</v>
      </c>
    </row>
    <row r="19" spans="1:2" ht="19.5" customHeight="1" x14ac:dyDescent="0.25">
      <c r="A19" t="s">
        <v>52</v>
      </c>
      <c r="B19" s="22">
        <v>2018</v>
      </c>
    </row>
    <row r="20" spans="1:2" ht="19.5" customHeight="1" x14ac:dyDescent="0.25">
      <c r="A20" t="s">
        <v>53</v>
      </c>
      <c r="B20" s="24">
        <f>INDEX((B3:H15,J3:P15),MATCH(B18,B3:B15,0),MATCH(B19,B3:H3,0),VLOOKUP(B17,S3:T4,2,0))</f>
        <v>1728</v>
      </c>
    </row>
  </sheetData>
  <phoneticPr fontId="3" type="noConversion"/>
  <dataValidations disablePrompts="1" count="3">
    <dataValidation type="list" allowBlank="1" showInputMessage="1" showErrorMessage="1" sqref="B18" xr:uid="{69527630-A68A-4569-A3BB-1E9AE0E53799}">
      <formula1>$B$4:$B$15</formula1>
    </dataValidation>
    <dataValidation type="list" allowBlank="1" showInputMessage="1" showErrorMessage="1" sqref="B19" xr:uid="{727CBF24-BCE3-460D-A1F4-7100F84BFB30}">
      <formula1>$C$3:$H$3</formula1>
    </dataValidation>
    <dataValidation type="list" allowBlank="1" showInputMessage="1" showErrorMessage="1" sqref="B17" xr:uid="{B4A753A7-9780-4114-9A4D-EA00CD53A5EE}">
      <formula1>$S$3:$S$4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8A05-0F8F-4583-9E5E-DA3E258C8678}">
  <dimension ref="A2:U20"/>
  <sheetViews>
    <sheetView workbookViewId="0">
      <selection activeCell="B20" sqref="B20"/>
    </sheetView>
  </sheetViews>
  <sheetFormatPr defaultRowHeight="15" x14ac:dyDescent="0.25"/>
  <cols>
    <col min="1" max="1" width="11.28515625" customWidth="1"/>
    <col min="2" max="2" width="13.42578125" customWidth="1"/>
    <col min="3" max="9" width="12.140625" customWidth="1"/>
    <col min="10" max="16" width="12.140625" hidden="1" customWidth="1"/>
    <col min="17" max="18" width="0" hidden="1" customWidth="1"/>
    <col min="19" max="19" width="21" hidden="1" customWidth="1"/>
    <col min="20" max="20" width="0" hidden="1" customWidth="1"/>
  </cols>
  <sheetData>
    <row r="2" spans="2:21" ht="23.25" customHeight="1" x14ac:dyDescent="0.25">
      <c r="B2" s="23" t="s">
        <v>2</v>
      </c>
      <c r="J2" s="23" t="s">
        <v>54</v>
      </c>
    </row>
    <row r="3" spans="2:21" ht="21.75" customHeight="1" x14ac:dyDescent="0.25">
      <c r="B3" s="2"/>
      <c r="C3" s="22">
        <v>2017</v>
      </c>
      <c r="D3" s="22">
        <v>2018</v>
      </c>
      <c r="E3" s="22">
        <v>2019</v>
      </c>
      <c r="F3" s="22">
        <v>2020</v>
      </c>
      <c r="G3" s="22">
        <v>2021</v>
      </c>
      <c r="H3" s="22">
        <v>2022</v>
      </c>
      <c r="J3" s="2"/>
      <c r="K3" s="21">
        <v>2017</v>
      </c>
      <c r="L3" s="21">
        <v>2018</v>
      </c>
      <c r="M3" s="21">
        <v>2019</v>
      </c>
      <c r="N3" s="21">
        <v>2020</v>
      </c>
      <c r="O3" s="21">
        <v>2021</v>
      </c>
      <c r="P3" s="21">
        <v>2022</v>
      </c>
      <c r="S3" s="9" t="s">
        <v>2</v>
      </c>
      <c r="T3" s="9">
        <v>1</v>
      </c>
      <c r="U3" s="27"/>
    </row>
    <row r="4" spans="2:21" ht="18" customHeight="1" x14ac:dyDescent="0.25">
      <c r="B4" s="21" t="s">
        <v>39</v>
      </c>
      <c r="C4" s="25">
        <v>156406</v>
      </c>
      <c r="D4" s="25">
        <v>83588</v>
      </c>
      <c r="E4" s="25">
        <v>196397</v>
      </c>
      <c r="F4" s="25">
        <v>164832</v>
      </c>
      <c r="G4" s="25">
        <v>117661</v>
      </c>
      <c r="H4" s="25">
        <v>185278</v>
      </c>
      <c r="J4" s="2" t="s">
        <v>39</v>
      </c>
      <c r="K4" s="9">
        <v>1568</v>
      </c>
      <c r="L4" s="9">
        <v>1969</v>
      </c>
      <c r="M4" s="9">
        <v>1839</v>
      </c>
      <c r="N4" s="9">
        <v>2911</v>
      </c>
      <c r="O4" s="9">
        <v>2758</v>
      </c>
      <c r="P4" s="9">
        <v>2084</v>
      </c>
      <c r="S4" s="9" t="s">
        <v>54</v>
      </c>
      <c r="T4" s="9">
        <v>2</v>
      </c>
      <c r="U4" s="27"/>
    </row>
    <row r="5" spans="2:21" ht="18" customHeight="1" x14ac:dyDescent="0.25">
      <c r="B5" s="21" t="s">
        <v>40</v>
      </c>
      <c r="C5" s="25">
        <v>78197</v>
      </c>
      <c r="D5" s="25">
        <v>159730</v>
      </c>
      <c r="E5" s="25">
        <v>112862</v>
      </c>
      <c r="F5" s="25">
        <v>87059</v>
      </c>
      <c r="G5" s="25">
        <v>98361</v>
      </c>
      <c r="H5" s="25">
        <v>139028</v>
      </c>
      <c r="J5" s="2" t="s">
        <v>40</v>
      </c>
      <c r="K5" s="9">
        <v>2309</v>
      </c>
      <c r="L5" s="9">
        <v>2224</v>
      </c>
      <c r="M5" s="9">
        <v>2470</v>
      </c>
      <c r="N5" s="9">
        <v>2482</v>
      </c>
      <c r="O5" s="9">
        <v>2523</v>
      </c>
      <c r="P5" s="9">
        <v>1716</v>
      </c>
      <c r="S5" s="27"/>
      <c r="T5" s="27"/>
      <c r="U5" s="27"/>
    </row>
    <row r="6" spans="2:21" ht="18" customHeight="1" x14ac:dyDescent="0.25">
      <c r="B6" s="21" t="s">
        <v>41</v>
      </c>
      <c r="C6" s="25">
        <v>193355</v>
      </c>
      <c r="D6" s="25">
        <v>60503</v>
      </c>
      <c r="E6" s="25">
        <v>120678</v>
      </c>
      <c r="F6" s="25">
        <v>107837</v>
      </c>
      <c r="G6" s="25">
        <v>119253</v>
      </c>
      <c r="H6" s="28">
        <v>136660</v>
      </c>
      <c r="J6" s="2" t="s">
        <v>41</v>
      </c>
      <c r="K6" s="9">
        <v>1820</v>
      </c>
      <c r="L6" s="9">
        <v>2884</v>
      </c>
      <c r="M6" s="9">
        <v>2606</v>
      </c>
      <c r="N6" s="9">
        <v>2093</v>
      </c>
      <c r="O6" s="9">
        <v>1537</v>
      </c>
      <c r="P6" s="19">
        <v>2164</v>
      </c>
      <c r="S6" s="27"/>
      <c r="T6" s="27"/>
      <c r="U6" s="27"/>
    </row>
    <row r="7" spans="2:21" ht="18" customHeight="1" x14ac:dyDescent="0.25">
      <c r="B7" s="21" t="s">
        <v>42</v>
      </c>
      <c r="C7" s="25">
        <v>134090</v>
      </c>
      <c r="D7" s="25">
        <v>173421</v>
      </c>
      <c r="E7" s="25">
        <v>53270</v>
      </c>
      <c r="F7" s="25">
        <v>100257</v>
      </c>
      <c r="G7" s="25">
        <v>56075</v>
      </c>
      <c r="H7" s="25">
        <v>121726</v>
      </c>
      <c r="J7" s="2" t="s">
        <v>42</v>
      </c>
      <c r="K7" s="9">
        <v>2779</v>
      </c>
      <c r="L7" s="9">
        <v>2203</v>
      </c>
      <c r="M7" s="9">
        <v>1663</v>
      </c>
      <c r="N7" s="9">
        <v>1987</v>
      </c>
      <c r="O7" s="9">
        <v>1913</v>
      </c>
      <c r="P7" s="9">
        <v>2327</v>
      </c>
      <c r="S7" s="27"/>
      <c r="T7" s="27"/>
      <c r="U7" s="27"/>
    </row>
    <row r="8" spans="2:21" ht="18" customHeight="1" x14ac:dyDescent="0.25">
      <c r="B8" s="21" t="s">
        <v>43</v>
      </c>
      <c r="C8" s="25">
        <v>69457</v>
      </c>
      <c r="D8" s="26">
        <v>93886</v>
      </c>
      <c r="E8" s="25">
        <v>120177</v>
      </c>
      <c r="F8" s="25">
        <v>70790</v>
      </c>
      <c r="G8" s="25">
        <v>102786</v>
      </c>
      <c r="H8" s="25">
        <v>57265</v>
      </c>
      <c r="J8" s="2" t="s">
        <v>43</v>
      </c>
      <c r="K8" s="9">
        <v>2656</v>
      </c>
      <c r="L8" s="9">
        <v>1728</v>
      </c>
      <c r="M8" s="9">
        <v>2070</v>
      </c>
      <c r="N8" s="9">
        <v>2008</v>
      </c>
      <c r="O8" s="9">
        <v>2751</v>
      </c>
      <c r="P8" s="9">
        <v>1773</v>
      </c>
    </row>
    <row r="9" spans="2:21" ht="18" customHeight="1" x14ac:dyDescent="0.25">
      <c r="B9" s="21" t="s">
        <v>44</v>
      </c>
      <c r="C9" s="25">
        <v>192614</v>
      </c>
      <c r="D9" s="25">
        <v>115035</v>
      </c>
      <c r="E9" s="25">
        <v>139437</v>
      </c>
      <c r="F9" s="25">
        <v>126900</v>
      </c>
      <c r="G9" s="25">
        <v>184957</v>
      </c>
      <c r="H9" s="25">
        <v>145666</v>
      </c>
      <c r="J9" s="2" t="s">
        <v>44</v>
      </c>
      <c r="K9" s="9">
        <v>2443</v>
      </c>
      <c r="L9" s="9">
        <v>1794</v>
      </c>
      <c r="M9" s="9">
        <v>1704</v>
      </c>
      <c r="N9" s="9">
        <v>2007</v>
      </c>
      <c r="O9" s="9">
        <v>2586</v>
      </c>
      <c r="P9" s="9">
        <v>1724</v>
      </c>
    </row>
    <row r="10" spans="2:21" ht="18" customHeight="1" x14ac:dyDescent="0.25">
      <c r="B10" s="21" t="s">
        <v>45</v>
      </c>
      <c r="C10" s="25">
        <v>134153</v>
      </c>
      <c r="D10" s="25">
        <v>137287</v>
      </c>
      <c r="E10" s="25">
        <v>143393</v>
      </c>
      <c r="F10" s="25">
        <v>181222</v>
      </c>
      <c r="G10" s="25">
        <v>58263</v>
      </c>
      <c r="H10" s="25">
        <v>131486</v>
      </c>
      <c r="J10" s="2" t="s">
        <v>45</v>
      </c>
      <c r="K10" s="9">
        <v>2797</v>
      </c>
      <c r="L10" s="9">
        <v>1509</v>
      </c>
      <c r="M10" s="9">
        <v>2250</v>
      </c>
      <c r="N10" s="9">
        <v>2365</v>
      </c>
      <c r="O10" s="9">
        <v>2727</v>
      </c>
      <c r="P10" s="9">
        <v>2779</v>
      </c>
    </row>
    <row r="11" spans="2:21" ht="18" customHeight="1" x14ac:dyDescent="0.25">
      <c r="B11" s="21" t="s">
        <v>46</v>
      </c>
      <c r="C11" s="25">
        <v>172451</v>
      </c>
      <c r="D11" s="25">
        <v>103199</v>
      </c>
      <c r="E11" s="25">
        <v>180195</v>
      </c>
      <c r="F11" s="25">
        <v>77648</v>
      </c>
      <c r="G11" s="25">
        <v>172956</v>
      </c>
      <c r="H11" s="25">
        <v>61858</v>
      </c>
      <c r="J11" s="2" t="s">
        <v>46</v>
      </c>
      <c r="K11" s="9">
        <v>2099</v>
      </c>
      <c r="L11" s="9">
        <v>2376</v>
      </c>
      <c r="M11" s="9">
        <v>2698</v>
      </c>
      <c r="N11" s="9">
        <v>2466</v>
      </c>
      <c r="O11" s="9">
        <v>2986</v>
      </c>
      <c r="P11" s="9">
        <v>2960</v>
      </c>
    </row>
    <row r="12" spans="2:21" ht="18" customHeight="1" x14ac:dyDescent="0.25">
      <c r="B12" s="21" t="s">
        <v>47</v>
      </c>
      <c r="C12" s="25">
        <v>110563</v>
      </c>
      <c r="D12" s="25">
        <v>94223</v>
      </c>
      <c r="E12" s="25">
        <v>76003</v>
      </c>
      <c r="F12" s="25">
        <v>145128</v>
      </c>
      <c r="G12" s="25">
        <v>156996</v>
      </c>
      <c r="H12" s="25">
        <v>111136</v>
      </c>
      <c r="J12" s="2" t="s">
        <v>47</v>
      </c>
      <c r="K12" s="9">
        <v>2035</v>
      </c>
      <c r="L12" s="9">
        <v>2220</v>
      </c>
      <c r="M12" s="9">
        <v>2416</v>
      </c>
      <c r="N12" s="9">
        <v>1555</v>
      </c>
      <c r="O12" s="9">
        <v>2351</v>
      </c>
      <c r="P12" s="9">
        <v>1506</v>
      </c>
    </row>
    <row r="13" spans="2:21" ht="18" customHeight="1" x14ac:dyDescent="0.25">
      <c r="B13" s="21" t="s">
        <v>48</v>
      </c>
      <c r="C13" s="25">
        <v>137372</v>
      </c>
      <c r="D13" s="25">
        <v>87351</v>
      </c>
      <c r="E13" s="25">
        <v>161724</v>
      </c>
      <c r="F13" s="25">
        <v>62182</v>
      </c>
      <c r="G13" s="25">
        <v>65045</v>
      </c>
      <c r="H13" s="25">
        <v>101130</v>
      </c>
      <c r="J13" s="2" t="s">
        <v>48</v>
      </c>
      <c r="K13" s="9">
        <v>2775</v>
      </c>
      <c r="L13" s="9">
        <v>1523</v>
      </c>
      <c r="M13" s="9">
        <v>2692</v>
      </c>
      <c r="N13" s="9">
        <v>2043</v>
      </c>
      <c r="O13" s="9">
        <v>1658</v>
      </c>
      <c r="P13" s="9">
        <v>1794</v>
      </c>
    </row>
    <row r="14" spans="2:21" ht="18" customHeight="1" x14ac:dyDescent="0.25">
      <c r="B14" s="21" t="s">
        <v>49</v>
      </c>
      <c r="C14" s="25">
        <v>152117</v>
      </c>
      <c r="D14" s="25">
        <v>53102</v>
      </c>
      <c r="E14" s="25">
        <v>112251</v>
      </c>
      <c r="F14" s="25">
        <v>114935</v>
      </c>
      <c r="G14" s="25">
        <v>189921</v>
      </c>
      <c r="H14" s="25">
        <v>114113</v>
      </c>
      <c r="J14" s="2" t="s">
        <v>49</v>
      </c>
      <c r="K14" s="9">
        <v>2647</v>
      </c>
      <c r="L14" s="9">
        <v>2320</v>
      </c>
      <c r="M14" s="9">
        <v>2267</v>
      </c>
      <c r="N14" s="9">
        <v>2434</v>
      </c>
      <c r="O14" s="9">
        <v>1784</v>
      </c>
      <c r="P14" s="9">
        <v>2487</v>
      </c>
    </row>
    <row r="15" spans="2:21" ht="18" customHeight="1" x14ac:dyDescent="0.25">
      <c r="B15" s="21" t="s">
        <v>50</v>
      </c>
      <c r="C15" s="25">
        <v>171657</v>
      </c>
      <c r="D15" s="25">
        <v>147041</v>
      </c>
      <c r="E15" s="25">
        <v>86328</v>
      </c>
      <c r="F15" s="25">
        <v>128741</v>
      </c>
      <c r="G15" s="25">
        <v>199002</v>
      </c>
      <c r="H15" s="25">
        <v>83911</v>
      </c>
      <c r="J15" s="2" t="s">
        <v>50</v>
      </c>
      <c r="K15" s="9">
        <v>2030</v>
      </c>
      <c r="L15" s="9">
        <v>2689</v>
      </c>
      <c r="M15" s="9">
        <v>1635</v>
      </c>
      <c r="N15" s="9">
        <v>2485</v>
      </c>
      <c r="O15" s="9">
        <v>1576</v>
      </c>
      <c r="P15" s="9">
        <v>2475</v>
      </c>
    </row>
    <row r="18" spans="1:2" ht="19.5" customHeight="1" x14ac:dyDescent="0.25">
      <c r="A18" t="s">
        <v>51</v>
      </c>
      <c r="B18" s="22" t="s">
        <v>45</v>
      </c>
    </row>
    <row r="19" spans="1:2" ht="19.5" customHeight="1" x14ac:dyDescent="0.25">
      <c r="A19" t="s">
        <v>52</v>
      </c>
      <c r="B19" s="22">
        <v>2019</v>
      </c>
    </row>
    <row r="20" spans="1:2" ht="19.5" customHeight="1" x14ac:dyDescent="0.25">
      <c r="A20" t="s">
        <v>53</v>
      </c>
      <c r="B20" s="24">
        <f ca="1">OFFSET(B3,MATCH(B18,B4:B15,0),MATCH(B19,C3:H3,0))</f>
        <v>143393</v>
      </c>
    </row>
  </sheetData>
  <dataValidations count="2">
    <dataValidation type="list" allowBlank="1" showInputMessage="1" showErrorMessage="1" sqref="B19" xr:uid="{FA3ECB4B-31DE-48F0-AF2F-EAD4DFDCBEBE}">
      <formula1>$C$3:$H$3</formula1>
    </dataValidation>
    <dataValidation type="list" allowBlank="1" showInputMessage="1" showErrorMessage="1" sqref="B18" xr:uid="{47B3454F-5DED-4DE1-802F-1FEC6AB907FB}">
      <formula1>$B$4:$B$15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1D63-646E-4F38-80C2-D53FA14AF97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ВПР</vt:lpstr>
      <vt:lpstr>ГПР</vt:lpstr>
      <vt:lpstr>ИНДЕКС, ПОИСКПОЗ</vt:lpstr>
      <vt:lpstr>СМЕЩ</vt:lpstr>
      <vt:lpstr>ПРОСМОТР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Barkhatov Vitaliy</dc:creator>
  <cp:lastModifiedBy>Виталий Бархатов</cp:lastModifiedBy>
  <dcterms:created xsi:type="dcterms:W3CDTF">2022-03-29T12:56:28Z</dcterms:created>
  <dcterms:modified xsi:type="dcterms:W3CDTF">2022-04-02T16:12:43Z</dcterms:modified>
</cp:coreProperties>
</file>