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ocuments\Cursos UC\Segundo Semestre 2023\Arquitectura de computadores\proyecto-grupo-069\"/>
    </mc:Choice>
  </mc:AlternateContent>
  <xr:revisionPtr revIDLastSave="0" documentId="13_ncr:1_{44F99635-65F7-4C7D-9B5B-081970A421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ñales" sheetId="1" r:id="rId1"/>
    <sheet name="Asignacion-Opcode" sheetId="2" r:id="rId2"/>
    <sheet name="Multiplexores" sheetId="3" r:id="rId3"/>
    <sheet name="ALU" sheetId="4" r:id="rId4"/>
    <sheet name="Debu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1" l="1"/>
  <c r="D94" i="2"/>
  <c r="D94" i="1" s="1"/>
  <c r="D95" i="2"/>
  <c r="D95" i="1" s="1"/>
  <c r="D96" i="2"/>
  <c r="D96" i="1"/>
  <c r="D92" i="2"/>
  <c r="D93" i="2"/>
  <c r="D90" i="2"/>
  <c r="D90" i="1" s="1"/>
  <c r="D91" i="2"/>
  <c r="D91" i="1" s="1"/>
  <c r="D92" i="1"/>
  <c r="D89" i="2"/>
  <c r="D89" i="1" s="1"/>
  <c r="D5" i="2"/>
  <c r="D5" i="5" s="1"/>
  <c r="D6" i="2"/>
  <c r="D6" i="5" s="1"/>
  <c r="D7" i="2"/>
  <c r="D7" i="1" s="1"/>
  <c r="D8" i="2"/>
  <c r="D8" i="1" s="1"/>
  <c r="D9" i="2"/>
  <c r="D9" i="5" s="1"/>
  <c r="D10" i="2"/>
  <c r="D10" i="5" s="1"/>
  <c r="D11" i="2"/>
  <c r="D11" i="1" s="1"/>
  <c r="D12" i="2"/>
  <c r="D12" i="1" s="1"/>
  <c r="D13" i="2"/>
  <c r="D13" i="1" s="1"/>
  <c r="D14" i="2"/>
  <c r="D14" i="1" s="1"/>
  <c r="D15" i="2"/>
  <c r="D15" i="1" s="1"/>
  <c r="D16" i="2"/>
  <c r="D16" i="1" s="1"/>
  <c r="D17" i="2"/>
  <c r="D17" i="1" s="1"/>
  <c r="D18" i="2"/>
  <c r="D18" i="1" s="1"/>
  <c r="D19" i="2"/>
  <c r="D19" i="1" s="1"/>
  <c r="D20" i="2"/>
  <c r="D20" i="1" s="1"/>
  <c r="D21" i="2"/>
  <c r="D21" i="5" s="1"/>
  <c r="D22" i="2"/>
  <c r="D22" i="5" s="1"/>
  <c r="D23" i="2"/>
  <c r="D23" i="1" s="1"/>
  <c r="D24" i="2"/>
  <c r="D24" i="1" s="1"/>
  <c r="D25" i="2"/>
  <c r="D25" i="1" s="1"/>
  <c r="D26" i="2"/>
  <c r="D26" i="1" s="1"/>
  <c r="D27" i="2"/>
  <c r="D27" i="1" s="1"/>
  <c r="D28" i="2"/>
  <c r="D28" i="1" s="1"/>
  <c r="D29" i="2"/>
  <c r="D29" i="1" s="1"/>
  <c r="D30" i="2"/>
  <c r="D30" i="1" s="1"/>
  <c r="D31" i="2"/>
  <c r="D31" i="1" s="1"/>
  <c r="D32" i="2"/>
  <c r="D32" i="1" s="1"/>
  <c r="D33" i="2"/>
  <c r="D33" i="1" s="1"/>
  <c r="D34" i="2"/>
  <c r="D34" i="1" s="1"/>
  <c r="D35" i="2"/>
  <c r="D35" i="1" s="1"/>
  <c r="D36" i="2"/>
  <c r="D36" i="1" s="1"/>
  <c r="D37" i="2"/>
  <c r="D37" i="1" s="1"/>
  <c r="D38" i="2"/>
  <c r="D38" i="1" s="1"/>
  <c r="D39" i="2"/>
  <c r="D39" i="1" s="1"/>
  <c r="D40" i="2"/>
  <c r="D40" i="1" s="1"/>
  <c r="D41" i="2"/>
  <c r="D41" i="1" s="1"/>
  <c r="D42" i="2"/>
  <c r="D42" i="5" s="1"/>
  <c r="D43" i="2"/>
  <c r="D43" i="1" s="1"/>
  <c r="D44" i="2"/>
  <c r="D44" i="1" s="1"/>
  <c r="D45" i="2"/>
  <c r="D45" i="1" s="1"/>
  <c r="D46" i="2"/>
  <c r="D46" i="5" s="1"/>
  <c r="D47" i="2"/>
  <c r="D47" i="5" s="1"/>
  <c r="D48" i="2"/>
  <c r="D48" i="1" s="1"/>
  <c r="D49" i="2"/>
  <c r="D49" i="1" s="1"/>
  <c r="D50" i="2"/>
  <c r="D50" i="5" s="1"/>
  <c r="D51" i="2"/>
  <c r="D51" i="5" s="1"/>
  <c r="D52" i="2"/>
  <c r="D52" i="1" s="1"/>
  <c r="D53" i="2"/>
  <c r="D53" i="1" s="1"/>
  <c r="D54" i="2"/>
  <c r="D54" i="1" s="1"/>
  <c r="D55" i="2"/>
  <c r="D55" i="1" s="1"/>
  <c r="D56" i="2"/>
  <c r="D56" i="1" s="1"/>
  <c r="D57" i="2"/>
  <c r="D57" i="1" s="1"/>
  <c r="D58" i="2"/>
  <c r="D58" i="5" s="1"/>
  <c r="D59" i="2"/>
  <c r="D59" i="5" s="1"/>
  <c r="D60" i="2"/>
  <c r="D60" i="1" s="1"/>
  <c r="D61" i="2"/>
  <c r="D61" i="1" s="1"/>
  <c r="D62" i="2"/>
  <c r="D62" i="5" s="1"/>
  <c r="D63" i="2"/>
  <c r="D63" i="5" s="1"/>
  <c r="D64" i="2"/>
  <c r="D64" i="1" s="1"/>
  <c r="D65" i="2"/>
  <c r="D65" i="1" s="1"/>
  <c r="D66" i="2"/>
  <c r="D66" i="1" s="1"/>
  <c r="D67" i="2"/>
  <c r="D67" i="1" s="1"/>
  <c r="D68" i="2"/>
  <c r="D68" i="1" s="1"/>
  <c r="D69" i="2"/>
  <c r="D69" i="1" s="1"/>
  <c r="D70" i="2"/>
  <c r="D70" i="1" s="1"/>
  <c r="D71" i="2"/>
  <c r="D71" i="1" s="1"/>
  <c r="D72" i="2"/>
  <c r="D72" i="1" s="1"/>
  <c r="D73" i="2"/>
  <c r="D73" i="1" s="1"/>
  <c r="D74" i="2"/>
  <c r="D74" i="1" s="1"/>
  <c r="D75" i="2"/>
  <c r="D75" i="1" s="1"/>
  <c r="D76" i="2"/>
  <c r="D76" i="1" s="1"/>
  <c r="D77" i="2"/>
  <c r="D77" i="1" s="1"/>
  <c r="D78" i="2"/>
  <c r="D78" i="1" s="1"/>
  <c r="D79" i="2"/>
  <c r="D79" i="1" s="1"/>
  <c r="D80" i="2"/>
  <c r="D80" i="1" s="1"/>
  <c r="D81" i="2"/>
  <c r="D81" i="1" s="1"/>
  <c r="D82" i="2"/>
  <c r="D82" i="1" s="1"/>
  <c r="D83" i="2"/>
  <c r="D83" i="1" s="1"/>
  <c r="D84" i="2"/>
  <c r="D84" i="1" s="1"/>
  <c r="D85" i="2"/>
  <c r="D85" i="1" s="1"/>
  <c r="D86" i="2"/>
  <c r="D86" i="1" s="1"/>
  <c r="D87" i="2"/>
  <c r="D87" i="1" s="1"/>
  <c r="D88" i="2"/>
  <c r="D88" i="1" s="1"/>
  <c r="D4" i="2"/>
  <c r="D4" i="5" s="1"/>
  <c r="D3" i="2"/>
  <c r="D3" i="1" s="1"/>
  <c r="D21" i="1"/>
  <c r="G65" i="5"/>
  <c r="J65" i="5" s="1" a="1"/>
  <c r="J65" i="5" s="1"/>
  <c r="F65" i="5"/>
  <c r="I65" i="5" s="1" a="1"/>
  <c r="I65" i="5" s="1"/>
  <c r="E65" i="5"/>
  <c r="H65" i="5" s="1" a="1"/>
  <c r="H65" i="5" s="1"/>
  <c r="G64" i="5"/>
  <c r="J64" i="5" s="1" a="1"/>
  <c r="J64" i="5" s="1"/>
  <c r="F64" i="5"/>
  <c r="I64" i="5" s="1" a="1"/>
  <c r="I64" i="5" s="1"/>
  <c r="E64" i="5"/>
  <c r="H64" i="5" s="1" a="1"/>
  <c r="H64" i="5" s="1"/>
  <c r="G63" i="5"/>
  <c r="J63" i="5" s="1" a="1"/>
  <c r="J63" i="5" s="1"/>
  <c r="F63" i="5"/>
  <c r="I63" i="5" s="1" a="1"/>
  <c r="I63" i="5" s="1"/>
  <c r="E63" i="5"/>
  <c r="H63" i="5" s="1" a="1"/>
  <c r="H63" i="5" s="1"/>
  <c r="G62" i="5"/>
  <c r="J62" i="5" s="1" a="1"/>
  <c r="J62" i="5" s="1"/>
  <c r="F62" i="5"/>
  <c r="I62" i="5" s="1" a="1"/>
  <c r="I62" i="5" s="1"/>
  <c r="E62" i="5"/>
  <c r="H62" i="5" s="1" a="1"/>
  <c r="H62" i="5" s="1"/>
  <c r="G61" i="5"/>
  <c r="J61" i="5" s="1" a="1"/>
  <c r="J61" i="5" s="1"/>
  <c r="F61" i="5"/>
  <c r="I61" i="5" s="1" a="1"/>
  <c r="I61" i="5" s="1"/>
  <c r="E61" i="5"/>
  <c r="H61" i="5" s="1" a="1"/>
  <c r="H61" i="5" s="1"/>
  <c r="G60" i="5"/>
  <c r="J60" i="5" s="1" a="1"/>
  <c r="J60" i="5" s="1"/>
  <c r="F60" i="5"/>
  <c r="I60" i="5" s="1" a="1"/>
  <c r="I60" i="5" s="1"/>
  <c r="E60" i="5"/>
  <c r="H60" i="5" s="1" a="1"/>
  <c r="H60" i="5" s="1"/>
  <c r="G59" i="5"/>
  <c r="J59" i="5" s="1" a="1"/>
  <c r="J59" i="5" s="1"/>
  <c r="F59" i="5"/>
  <c r="I59" i="5" s="1" a="1"/>
  <c r="I59" i="5" s="1"/>
  <c r="E59" i="5"/>
  <c r="H59" i="5" s="1" a="1"/>
  <c r="H59" i="5" s="1"/>
  <c r="G58" i="5"/>
  <c r="J58" i="5" s="1" a="1"/>
  <c r="J58" i="5" s="1"/>
  <c r="F58" i="5"/>
  <c r="I58" i="5" s="1" a="1"/>
  <c r="I58" i="5" s="1"/>
  <c r="E58" i="5"/>
  <c r="H58" i="5" s="1" a="1"/>
  <c r="H58" i="5" s="1"/>
  <c r="G57" i="5"/>
  <c r="J57" i="5" s="1" a="1"/>
  <c r="J57" i="5" s="1"/>
  <c r="F57" i="5"/>
  <c r="I57" i="5" s="1" a="1"/>
  <c r="I57" i="5" s="1"/>
  <c r="E57" i="5"/>
  <c r="H57" i="5" s="1" a="1"/>
  <c r="H57" i="5" s="1"/>
  <c r="G56" i="5"/>
  <c r="J56" i="5" s="1" a="1"/>
  <c r="J56" i="5" s="1"/>
  <c r="F56" i="5"/>
  <c r="I56" i="5" s="1" a="1"/>
  <c r="I56" i="5" s="1"/>
  <c r="E56" i="5"/>
  <c r="H56" i="5" s="1" a="1"/>
  <c r="H56" i="5" s="1"/>
  <c r="G55" i="5"/>
  <c r="J55" i="5" s="1" a="1"/>
  <c r="J55" i="5" s="1"/>
  <c r="F55" i="5"/>
  <c r="I55" i="5" s="1" a="1"/>
  <c r="I55" i="5" s="1"/>
  <c r="E55" i="5"/>
  <c r="H55" i="5" s="1" a="1"/>
  <c r="H55" i="5" s="1"/>
  <c r="G54" i="5"/>
  <c r="J54" i="5" s="1" a="1"/>
  <c r="J54" i="5" s="1"/>
  <c r="F54" i="5"/>
  <c r="I54" i="5" s="1" a="1"/>
  <c r="I54" i="5" s="1"/>
  <c r="E54" i="5"/>
  <c r="H54" i="5" s="1" a="1"/>
  <c r="H54" i="5" s="1"/>
  <c r="G53" i="5"/>
  <c r="J53" i="5" s="1" a="1"/>
  <c r="J53" i="5" s="1"/>
  <c r="F53" i="5"/>
  <c r="I53" i="5" s="1" a="1"/>
  <c r="I53" i="5" s="1"/>
  <c r="E53" i="5"/>
  <c r="H53" i="5" s="1" a="1"/>
  <c r="H53" i="5" s="1"/>
  <c r="G52" i="5"/>
  <c r="J52" i="5" s="1" a="1"/>
  <c r="J52" i="5" s="1"/>
  <c r="F52" i="5"/>
  <c r="I52" i="5" s="1" a="1"/>
  <c r="I52" i="5" s="1"/>
  <c r="E52" i="5"/>
  <c r="H52" i="5" s="1" a="1"/>
  <c r="H52" i="5" s="1"/>
  <c r="G51" i="5"/>
  <c r="J51" i="5" s="1" a="1"/>
  <c r="J51" i="5" s="1"/>
  <c r="F51" i="5"/>
  <c r="I51" i="5" s="1" a="1"/>
  <c r="I51" i="5" s="1"/>
  <c r="E51" i="5"/>
  <c r="H51" i="5" s="1" a="1"/>
  <c r="H51" i="5" s="1"/>
  <c r="G50" i="5"/>
  <c r="J50" i="5" s="1" a="1"/>
  <c r="J50" i="5" s="1"/>
  <c r="F50" i="5"/>
  <c r="I50" i="5" s="1" a="1"/>
  <c r="I50" i="5" s="1"/>
  <c r="E50" i="5"/>
  <c r="H50" i="5" s="1" a="1"/>
  <c r="H50" i="5" s="1"/>
  <c r="G49" i="5"/>
  <c r="J49" i="5" s="1" a="1"/>
  <c r="J49" i="5" s="1"/>
  <c r="F49" i="5"/>
  <c r="I49" i="5" s="1" a="1"/>
  <c r="I49" i="5" s="1"/>
  <c r="E49" i="5"/>
  <c r="H49" i="5" s="1" a="1"/>
  <c r="H49" i="5" s="1"/>
  <c r="G48" i="5"/>
  <c r="J48" i="5" s="1" a="1"/>
  <c r="J48" i="5" s="1"/>
  <c r="F48" i="5"/>
  <c r="I48" i="5" s="1" a="1"/>
  <c r="I48" i="5" s="1"/>
  <c r="E48" i="5"/>
  <c r="H48" i="5" s="1" a="1"/>
  <c r="H48" i="5" s="1"/>
  <c r="G47" i="5"/>
  <c r="J47" i="5" s="1" a="1"/>
  <c r="J47" i="5" s="1"/>
  <c r="F47" i="5"/>
  <c r="I47" i="5" s="1" a="1"/>
  <c r="I47" i="5" s="1"/>
  <c r="E47" i="5"/>
  <c r="H47" i="5" s="1" a="1"/>
  <c r="H47" i="5" s="1"/>
  <c r="G46" i="5"/>
  <c r="J46" i="5" s="1" a="1"/>
  <c r="J46" i="5" s="1"/>
  <c r="F46" i="5"/>
  <c r="I46" i="5" s="1" a="1"/>
  <c r="I46" i="5" s="1"/>
  <c r="E46" i="5"/>
  <c r="H46" i="5" s="1" a="1"/>
  <c r="H46" i="5" s="1"/>
  <c r="G45" i="5"/>
  <c r="J45" i="5" s="1" a="1"/>
  <c r="J45" i="5" s="1"/>
  <c r="F45" i="5"/>
  <c r="I45" i="5" s="1" a="1"/>
  <c r="I45" i="5" s="1"/>
  <c r="E45" i="5"/>
  <c r="H45" i="5" s="1" a="1"/>
  <c r="H45" i="5" s="1"/>
  <c r="G44" i="5"/>
  <c r="J44" i="5" s="1" a="1"/>
  <c r="J44" i="5" s="1"/>
  <c r="F44" i="5"/>
  <c r="I44" i="5" s="1" a="1"/>
  <c r="I44" i="5" s="1"/>
  <c r="E44" i="5"/>
  <c r="H44" i="5" s="1" a="1"/>
  <c r="H44" i="5" s="1"/>
  <c r="G43" i="5"/>
  <c r="J43" i="5" s="1" a="1"/>
  <c r="J43" i="5" s="1"/>
  <c r="F43" i="5"/>
  <c r="I43" i="5" s="1" a="1"/>
  <c r="I43" i="5" s="1"/>
  <c r="E43" i="5"/>
  <c r="H43" i="5" s="1" a="1"/>
  <c r="H43" i="5" s="1"/>
  <c r="G42" i="5"/>
  <c r="J42" i="5" s="1" a="1"/>
  <c r="J42" i="5" s="1"/>
  <c r="F42" i="5"/>
  <c r="I42" i="5" s="1" a="1"/>
  <c r="I42" i="5" s="1"/>
  <c r="E42" i="5"/>
  <c r="H42" i="5" s="1" a="1"/>
  <c r="H42" i="5" s="1"/>
  <c r="G41" i="5"/>
  <c r="J41" i="5" s="1" a="1"/>
  <c r="J41" i="5" s="1"/>
  <c r="F41" i="5"/>
  <c r="I41" i="5" s="1" a="1"/>
  <c r="I41" i="5" s="1"/>
  <c r="E41" i="5"/>
  <c r="H41" i="5" s="1" a="1"/>
  <c r="H41" i="5" s="1"/>
  <c r="G40" i="5"/>
  <c r="J40" i="5" s="1" a="1"/>
  <c r="J40" i="5" s="1"/>
  <c r="F40" i="5"/>
  <c r="I40" i="5" s="1" a="1"/>
  <c r="I40" i="5" s="1"/>
  <c r="E40" i="5"/>
  <c r="H40" i="5" s="1" a="1"/>
  <c r="H40" i="5" s="1"/>
  <c r="G39" i="5"/>
  <c r="J39" i="5" s="1" a="1"/>
  <c r="J39" i="5" s="1"/>
  <c r="F39" i="5"/>
  <c r="I39" i="5" s="1" a="1"/>
  <c r="I39" i="5" s="1"/>
  <c r="E39" i="5"/>
  <c r="H39" i="5" s="1" a="1"/>
  <c r="H39" i="5" s="1"/>
  <c r="G38" i="5"/>
  <c r="J38" i="5" s="1" a="1"/>
  <c r="J38" i="5" s="1"/>
  <c r="F38" i="5"/>
  <c r="I38" i="5" s="1" a="1"/>
  <c r="I38" i="5" s="1"/>
  <c r="E38" i="5"/>
  <c r="H38" i="5" s="1" a="1"/>
  <c r="H38" i="5" s="1"/>
  <c r="G37" i="5"/>
  <c r="J37" i="5" s="1" a="1"/>
  <c r="J37" i="5" s="1"/>
  <c r="F37" i="5"/>
  <c r="I37" i="5" s="1" a="1"/>
  <c r="I37" i="5" s="1"/>
  <c r="E37" i="5"/>
  <c r="H37" i="5" s="1" a="1"/>
  <c r="H37" i="5" s="1"/>
  <c r="G36" i="5"/>
  <c r="J36" i="5" s="1" a="1"/>
  <c r="J36" i="5" s="1"/>
  <c r="F36" i="5"/>
  <c r="I36" i="5" s="1" a="1"/>
  <c r="I36" i="5" s="1"/>
  <c r="E36" i="5"/>
  <c r="H36" i="5" s="1" a="1"/>
  <c r="H36" i="5" s="1"/>
  <c r="G35" i="5"/>
  <c r="J35" i="5" s="1" a="1"/>
  <c r="J35" i="5" s="1"/>
  <c r="F35" i="5"/>
  <c r="I35" i="5" s="1" a="1"/>
  <c r="I35" i="5" s="1"/>
  <c r="E35" i="5"/>
  <c r="H35" i="5" s="1" a="1"/>
  <c r="H35" i="5" s="1"/>
  <c r="G34" i="5"/>
  <c r="J34" i="5" s="1" a="1"/>
  <c r="J34" i="5" s="1"/>
  <c r="F34" i="5"/>
  <c r="I34" i="5" s="1" a="1"/>
  <c r="I34" i="5" s="1"/>
  <c r="E34" i="5"/>
  <c r="H34" i="5" s="1" a="1"/>
  <c r="H34" i="5" s="1"/>
  <c r="D34" i="5"/>
  <c r="G33" i="5"/>
  <c r="J33" i="5" s="1" a="1"/>
  <c r="J33" i="5" s="1"/>
  <c r="F33" i="5"/>
  <c r="I33" i="5" s="1" a="1"/>
  <c r="I33" i="5" s="1"/>
  <c r="E33" i="5"/>
  <c r="H33" i="5" s="1" a="1"/>
  <c r="H33" i="5" s="1"/>
  <c r="G32" i="5"/>
  <c r="J32" i="5" s="1" a="1"/>
  <c r="J32" i="5" s="1"/>
  <c r="F32" i="5"/>
  <c r="I32" i="5" s="1" a="1"/>
  <c r="I32" i="5" s="1"/>
  <c r="E32" i="5"/>
  <c r="H32" i="5" s="1" a="1"/>
  <c r="H32" i="5" s="1"/>
  <c r="G31" i="5"/>
  <c r="J31" i="5" s="1" a="1"/>
  <c r="J31" i="5" s="1"/>
  <c r="F31" i="5"/>
  <c r="I31" i="5" s="1" a="1"/>
  <c r="I31" i="5" s="1"/>
  <c r="E31" i="5"/>
  <c r="H31" i="5" s="1" a="1"/>
  <c r="H31" i="5" s="1"/>
  <c r="G30" i="5"/>
  <c r="J30" i="5" s="1" a="1"/>
  <c r="J30" i="5" s="1"/>
  <c r="F30" i="5"/>
  <c r="I30" i="5" s="1" a="1"/>
  <c r="I30" i="5" s="1"/>
  <c r="E30" i="5"/>
  <c r="H30" i="5" s="1" a="1"/>
  <c r="H30" i="5" s="1"/>
  <c r="G29" i="5"/>
  <c r="J29" i="5" s="1" a="1"/>
  <c r="J29" i="5" s="1"/>
  <c r="F29" i="5"/>
  <c r="I29" i="5" s="1" a="1"/>
  <c r="I29" i="5" s="1"/>
  <c r="E29" i="5"/>
  <c r="H29" i="5" s="1" a="1"/>
  <c r="H29" i="5" s="1"/>
  <c r="G28" i="5"/>
  <c r="J28" i="5" s="1" a="1"/>
  <c r="J28" i="5" s="1"/>
  <c r="F28" i="5"/>
  <c r="I28" i="5" s="1" a="1"/>
  <c r="I28" i="5" s="1"/>
  <c r="E28" i="5"/>
  <c r="H28" i="5" s="1" a="1"/>
  <c r="H28" i="5" s="1"/>
  <c r="G27" i="5"/>
  <c r="J27" i="5" s="1" a="1"/>
  <c r="J27" i="5" s="1"/>
  <c r="F27" i="5"/>
  <c r="I27" i="5" s="1" a="1"/>
  <c r="I27" i="5" s="1"/>
  <c r="E27" i="5"/>
  <c r="H27" i="5" s="1" a="1"/>
  <c r="H27" i="5" s="1"/>
  <c r="G26" i="5"/>
  <c r="J26" i="5" s="1" a="1"/>
  <c r="J26" i="5" s="1"/>
  <c r="F26" i="5"/>
  <c r="I26" i="5" s="1" a="1"/>
  <c r="I26" i="5" s="1"/>
  <c r="E26" i="5"/>
  <c r="H26" i="5" s="1" a="1"/>
  <c r="H26" i="5" s="1"/>
  <c r="G25" i="5"/>
  <c r="J25" i="5" s="1" a="1"/>
  <c r="J25" i="5" s="1"/>
  <c r="F25" i="5"/>
  <c r="I25" i="5" s="1" a="1"/>
  <c r="I25" i="5" s="1"/>
  <c r="E25" i="5"/>
  <c r="H25" i="5" s="1" a="1"/>
  <c r="H25" i="5" s="1"/>
  <c r="G24" i="5"/>
  <c r="J24" i="5" s="1" a="1"/>
  <c r="J24" i="5" s="1"/>
  <c r="F24" i="5"/>
  <c r="I24" i="5" s="1" a="1"/>
  <c r="I24" i="5" s="1"/>
  <c r="E24" i="5"/>
  <c r="H24" i="5" s="1" a="1"/>
  <c r="H24" i="5" s="1"/>
  <c r="G23" i="5"/>
  <c r="J23" i="5" s="1" a="1"/>
  <c r="J23" i="5" s="1"/>
  <c r="F23" i="5"/>
  <c r="I23" i="5" s="1" a="1"/>
  <c r="I23" i="5" s="1"/>
  <c r="E23" i="5"/>
  <c r="H23" i="5" s="1" a="1"/>
  <c r="H23" i="5" s="1"/>
  <c r="G22" i="5"/>
  <c r="J22" i="5" s="1" a="1"/>
  <c r="J22" i="5" s="1"/>
  <c r="F22" i="5"/>
  <c r="I22" i="5" s="1" a="1"/>
  <c r="I22" i="5" s="1"/>
  <c r="E22" i="5"/>
  <c r="H22" i="5" s="1" a="1"/>
  <c r="H22" i="5" s="1"/>
  <c r="G21" i="5"/>
  <c r="J21" i="5" s="1" a="1"/>
  <c r="J21" i="5" s="1"/>
  <c r="F21" i="5"/>
  <c r="I21" i="5" s="1" a="1"/>
  <c r="I21" i="5" s="1"/>
  <c r="E21" i="5"/>
  <c r="H21" i="5" s="1" a="1"/>
  <c r="H21" i="5" s="1"/>
  <c r="G20" i="5"/>
  <c r="J20" i="5" s="1" a="1"/>
  <c r="J20" i="5" s="1"/>
  <c r="F20" i="5"/>
  <c r="I20" i="5" s="1" a="1"/>
  <c r="I20" i="5" s="1"/>
  <c r="E20" i="5"/>
  <c r="H20" i="5" s="1" a="1"/>
  <c r="H20" i="5" s="1"/>
  <c r="G19" i="5"/>
  <c r="J19" i="5" s="1" a="1"/>
  <c r="J19" i="5" s="1"/>
  <c r="F19" i="5"/>
  <c r="I19" i="5" s="1" a="1"/>
  <c r="I19" i="5" s="1"/>
  <c r="E19" i="5"/>
  <c r="H19" i="5" s="1" a="1"/>
  <c r="H19" i="5" s="1"/>
  <c r="G18" i="5"/>
  <c r="J18" i="5" s="1" a="1"/>
  <c r="J18" i="5" s="1"/>
  <c r="F18" i="5"/>
  <c r="I18" i="5" s="1" a="1"/>
  <c r="I18" i="5" s="1"/>
  <c r="E18" i="5"/>
  <c r="H18" i="5" s="1" a="1"/>
  <c r="H18" i="5" s="1"/>
  <c r="G17" i="5"/>
  <c r="J17" i="5" s="1" a="1"/>
  <c r="J17" i="5" s="1"/>
  <c r="F17" i="5"/>
  <c r="I17" i="5" s="1" a="1"/>
  <c r="I17" i="5" s="1"/>
  <c r="E17" i="5"/>
  <c r="H17" i="5" s="1" a="1"/>
  <c r="H17" i="5" s="1"/>
  <c r="G16" i="5"/>
  <c r="J16" i="5" s="1" a="1"/>
  <c r="J16" i="5" s="1"/>
  <c r="F16" i="5"/>
  <c r="I16" i="5" s="1" a="1"/>
  <c r="I16" i="5" s="1"/>
  <c r="E16" i="5"/>
  <c r="H16" i="5" s="1" a="1"/>
  <c r="H16" i="5" s="1"/>
  <c r="G15" i="5"/>
  <c r="J15" i="5" s="1" a="1"/>
  <c r="J15" i="5" s="1"/>
  <c r="F15" i="5"/>
  <c r="I15" i="5" s="1" a="1"/>
  <c r="I15" i="5" s="1"/>
  <c r="E15" i="5"/>
  <c r="H15" i="5" s="1" a="1"/>
  <c r="H15" i="5" s="1"/>
  <c r="G14" i="5"/>
  <c r="J14" i="5" s="1" a="1"/>
  <c r="J14" i="5" s="1"/>
  <c r="F14" i="5"/>
  <c r="I14" i="5" s="1" a="1"/>
  <c r="I14" i="5" s="1"/>
  <c r="E14" i="5"/>
  <c r="H14" i="5" s="1" a="1"/>
  <c r="H14" i="5" s="1"/>
  <c r="G13" i="5"/>
  <c r="J13" i="5" s="1" a="1"/>
  <c r="J13" i="5" s="1"/>
  <c r="F13" i="5"/>
  <c r="I13" i="5" s="1" a="1"/>
  <c r="I13" i="5" s="1"/>
  <c r="E13" i="5"/>
  <c r="H13" i="5" s="1" a="1"/>
  <c r="H13" i="5" s="1"/>
  <c r="G12" i="5"/>
  <c r="J12" i="5" s="1" a="1"/>
  <c r="J12" i="5" s="1"/>
  <c r="F12" i="5"/>
  <c r="I12" i="5" s="1" a="1"/>
  <c r="I12" i="5" s="1"/>
  <c r="E12" i="5"/>
  <c r="H12" i="5" s="1" a="1"/>
  <c r="H12" i="5" s="1"/>
  <c r="G11" i="5"/>
  <c r="J11" i="5" s="1" a="1"/>
  <c r="J11" i="5" s="1"/>
  <c r="F11" i="5"/>
  <c r="I11" i="5" s="1" a="1"/>
  <c r="I11" i="5" s="1"/>
  <c r="E11" i="5"/>
  <c r="H11" i="5" s="1" a="1"/>
  <c r="H11" i="5" s="1"/>
  <c r="G10" i="5"/>
  <c r="J10" i="5" s="1" a="1"/>
  <c r="J10" i="5" s="1"/>
  <c r="F10" i="5"/>
  <c r="I10" i="5" s="1" a="1"/>
  <c r="I10" i="5" s="1"/>
  <c r="E10" i="5"/>
  <c r="H10" i="5" s="1" a="1"/>
  <c r="H10" i="5" s="1"/>
  <c r="G9" i="5"/>
  <c r="J9" i="5" s="1" a="1"/>
  <c r="J9" i="5" s="1"/>
  <c r="F9" i="5"/>
  <c r="I9" i="5" s="1" a="1"/>
  <c r="I9" i="5" s="1"/>
  <c r="E9" i="5"/>
  <c r="H9" i="5" s="1" a="1"/>
  <c r="H9" i="5" s="1"/>
  <c r="G8" i="5"/>
  <c r="J8" i="5" s="1" a="1"/>
  <c r="J8" i="5" s="1"/>
  <c r="F8" i="5"/>
  <c r="I8" i="5" s="1" a="1"/>
  <c r="I8" i="5" s="1"/>
  <c r="E8" i="5"/>
  <c r="H8" i="5" s="1" a="1"/>
  <c r="H8" i="5" s="1"/>
  <c r="G7" i="5"/>
  <c r="J7" i="5" s="1" a="1"/>
  <c r="J7" i="5" s="1"/>
  <c r="F7" i="5"/>
  <c r="I7" i="5" s="1" a="1"/>
  <c r="I7" i="5" s="1"/>
  <c r="E7" i="5"/>
  <c r="H7" i="5" s="1" a="1"/>
  <c r="H7" i="5" s="1"/>
  <c r="D7" i="5"/>
  <c r="G6" i="5"/>
  <c r="J6" i="5" s="1" a="1"/>
  <c r="J6" i="5" s="1"/>
  <c r="F6" i="5"/>
  <c r="I6" i="5" s="1" a="1"/>
  <c r="I6" i="5" s="1"/>
  <c r="E6" i="5"/>
  <c r="H6" i="5" s="1" a="1"/>
  <c r="H6" i="5" s="1"/>
  <c r="G5" i="5"/>
  <c r="J5" i="5" s="1" a="1"/>
  <c r="J5" i="5" s="1"/>
  <c r="F5" i="5"/>
  <c r="I5" i="5" s="1" a="1"/>
  <c r="I5" i="5" s="1"/>
  <c r="E5" i="5"/>
  <c r="H5" i="5" s="1" a="1"/>
  <c r="H5" i="5" s="1"/>
  <c r="G4" i="5"/>
  <c r="J4" i="5" s="1" a="1"/>
  <c r="J4" i="5" s="1"/>
  <c r="F4" i="5"/>
  <c r="I4" i="5" s="1" a="1"/>
  <c r="I4" i="5" s="1"/>
  <c r="E4" i="5"/>
  <c r="H4" i="5" s="1" a="1"/>
  <c r="H4" i="5" s="1"/>
  <c r="G3" i="5"/>
  <c r="J3" i="5" s="1" a="1"/>
  <c r="J3" i="5" s="1"/>
  <c r="F3" i="5"/>
  <c r="I3" i="5" s="1" a="1"/>
  <c r="I3" i="5" s="1"/>
  <c r="E3" i="5"/>
  <c r="H3" i="5" s="1" a="1"/>
  <c r="H3" i="5" s="1"/>
  <c r="D63" i="1" l="1"/>
  <c r="D14" i="5"/>
  <c r="D31" i="5"/>
  <c r="D62" i="1"/>
  <c r="D22" i="1"/>
  <c r="D47" i="1"/>
  <c r="D15" i="5"/>
  <c r="D23" i="5"/>
  <c r="D46" i="1"/>
  <c r="D26" i="5"/>
  <c r="D38" i="5"/>
  <c r="D58" i="1"/>
  <c r="D42" i="1"/>
  <c r="D6" i="1"/>
  <c r="D18" i="5"/>
  <c r="D30" i="5"/>
  <c r="D54" i="5"/>
  <c r="D50" i="1"/>
  <c r="D10" i="1"/>
  <c r="D41" i="5"/>
  <c r="D11" i="5"/>
  <c r="D19" i="5"/>
  <c r="D27" i="5"/>
  <c r="D39" i="5"/>
  <c r="D35" i="5"/>
  <c r="D43" i="5"/>
  <c r="D59" i="1"/>
  <c r="D64" i="5"/>
  <c r="D12" i="5"/>
  <c r="D60" i="5"/>
  <c r="D8" i="5"/>
  <c r="D20" i="5"/>
  <c r="D37" i="5"/>
  <c r="D25" i="5"/>
  <c r="D53" i="5"/>
  <c r="D61" i="5"/>
  <c r="D65" i="5"/>
  <c r="D4" i="1"/>
  <c r="D9" i="1"/>
  <c r="D17" i="5"/>
  <c r="D5" i="1"/>
  <c r="D3" i="5"/>
  <c r="D13" i="5"/>
  <c r="D33" i="5"/>
  <c r="D49" i="5"/>
  <c r="D57" i="5"/>
  <c r="D29" i="5"/>
  <c r="D45" i="5"/>
  <c r="D51" i="1"/>
  <c r="D52" i="5"/>
  <c r="D55" i="5"/>
  <c r="D56" i="5"/>
  <c r="D44" i="5"/>
  <c r="D48" i="5"/>
  <c r="D36" i="5"/>
  <c r="D40" i="5"/>
  <c r="D24" i="5"/>
  <c r="D28" i="5"/>
  <c r="D32" i="5"/>
  <c r="D16" i="5"/>
</calcChain>
</file>

<file path=xl/sharedStrings.xml><?xml version="1.0" encoding="utf-8"?>
<sst xmlns="http://schemas.openxmlformats.org/spreadsheetml/2006/main" count="399" uniqueCount="97">
  <si>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</si>
  <si>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</si>
  <si>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</si>
  <si>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</si>
  <si>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</si>
  <si>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</si>
  <si>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</si>
  <si>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</si>
  <si>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</si>
  <si>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</si>
  <si>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</si>
  <si>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</si>
  <si>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</si>
  <si>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</si>
  <si>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</si>
  <si>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</si>
  <si>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</si>
  <si>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</si>
  <si>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</si>
  <si>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</si>
  <si>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</si>
  <si>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</si>
  <si>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</si>
  <si>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</si>
  <si>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</si>
  <si>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</si>
  <si>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</si>
  <si>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</si>
  <si>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</si>
  <si>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</si>
  <si>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</si>
  <si>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</si>
  <si>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</si>
  <si>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</si>
  <si>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</si>
  <si>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B</t>
  </si>
  <si>
    <t>DEC</t>
  </si>
  <si>
    <t>CMP</t>
  </si>
  <si>
    <t>JMP</t>
  </si>
  <si>
    <t>Ins</t>
  </si>
  <si>
    <t>JEQ</t>
  </si>
  <si>
    <t>JNE</t>
  </si>
  <si>
    <t>NOP</t>
  </si>
  <si>
    <t xml:space="preserve">El opcode que le asignen a su instruccion aca, </t>
  </si>
  <si>
    <t>actualizara automaticamente el opcode de la hojas "Señales"</t>
  </si>
  <si>
    <t>Conviene usar la señal de 0 para el NOP</t>
  </si>
  <si>
    <t>Mux A</t>
  </si>
  <si>
    <t>Valor</t>
  </si>
  <si>
    <t>Mux B</t>
  </si>
  <si>
    <t>Operacion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</si>
  <si>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</si>
  <si>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</si>
  <si>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</si>
  <si>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</si>
  <si>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</si>
  <si>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</si>
  <si>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</si>
  <si>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</si>
  <si>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</si>
  <si>
    <t>REG A</t>
  </si>
  <si>
    <t xml:space="preserve"># </t>
  </si>
  <si>
    <t>REG B</t>
  </si>
  <si>
    <t>RAM</t>
  </si>
  <si>
    <t>sub a,1</t>
  </si>
  <si>
    <t>A, (B)</t>
  </si>
  <si>
    <t>B, (B)</t>
  </si>
  <si>
    <t>(B), A</t>
  </si>
  <si>
    <t>(B), Lit</t>
  </si>
  <si>
    <t>JGT</t>
  </si>
  <si>
    <t>JGE</t>
  </si>
  <si>
    <t>JLT</t>
  </si>
  <si>
    <t>JLE</t>
  </si>
  <si>
    <t>JCR</t>
  </si>
  <si>
    <t>PUSH</t>
  </si>
  <si>
    <t>POP</t>
  </si>
  <si>
    <t>CALL</t>
  </si>
  <si>
    <t>RET</t>
  </si>
  <si>
    <t>(B)</t>
  </si>
  <si>
    <t>*cambiar en control unit</t>
  </si>
  <si>
    <t>SelAdd1</t>
  </si>
  <si>
    <t>SelAdd0</t>
  </si>
  <si>
    <t>SelDin</t>
  </si>
  <si>
    <t>SelPC</t>
  </si>
  <si>
    <t>IncSP</t>
  </si>
  <si>
    <t>DecSP</t>
  </si>
  <si>
    <t>Mux Datain</t>
  </si>
  <si>
    <t>Alu_result</t>
  </si>
  <si>
    <t>PC+1</t>
  </si>
  <si>
    <t>Mux S</t>
  </si>
  <si>
    <t>SP</t>
  </si>
  <si>
    <t>Mux PC</t>
  </si>
  <si>
    <t>RAM_DOUT</t>
  </si>
  <si>
    <t>LIT</t>
  </si>
  <si>
    <t>A,1</t>
  </si>
  <si>
    <t>IncSP
B</t>
  </si>
  <si>
    <t>IncSP
Ret</t>
  </si>
  <si>
    <t>IncSP
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</si>
</sst>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25"/>
      <color theme="1"/>
      <name val="Arial"/>
      <scheme val="minor"/>
    </font>
    <font>
      <b/>
      <sz val="24"/>
      <color rgb="FFFF0000"/>
      <name val="Arial"/>
      <scheme val="minor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</fills>
  <borders count="10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5" xfId="0" applyFont="1" applyFill="1" applyBorder="1"/>
    <xf numFmtId="49" fontId="1" fillId="3" borderId="16" xfId="0" applyNumberFormat="1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20" xfId="0" applyFont="1" applyFill="1" applyBorder="1"/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3" borderId="30" xfId="0" applyFont="1" applyFill="1" applyBorder="1"/>
    <xf numFmtId="0" fontId="1" fillId="3" borderId="31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4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3" borderId="35" xfId="0" applyFont="1" applyFill="1" applyBorder="1"/>
    <xf numFmtId="0" fontId="1" fillId="4" borderId="36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3" borderId="38" xfId="0" applyFont="1" applyFill="1" applyBorder="1"/>
    <xf numFmtId="0" fontId="1" fillId="3" borderId="8" xfId="0" applyFont="1" applyFill="1" applyBorder="1"/>
    <xf numFmtId="0" fontId="1" fillId="0" borderId="0" xfId="0" applyFont="1" applyAlignment="1">
      <alignment horizontal="left"/>
    </xf>
    <xf numFmtId="0" fontId="1" fillId="3" borderId="10" xfId="0" applyFont="1" applyFill="1" applyBorder="1"/>
    <xf numFmtId="0" fontId="1" fillId="0" borderId="0" xfId="0" applyFont="1"/>
    <xf numFmtId="0" fontId="1" fillId="3" borderId="16" xfId="0" applyFont="1" applyFill="1" applyBorder="1"/>
    <xf numFmtId="0" fontId="1" fillId="3" borderId="21" xfId="0" applyFont="1" applyFill="1" applyBorder="1"/>
    <xf numFmtId="0" fontId="1" fillId="3" borderId="7" xfId="0" applyFont="1" applyFill="1" applyBorder="1"/>
    <xf numFmtId="0" fontId="1" fillId="3" borderId="14" xfId="0" applyFont="1" applyFill="1" applyBorder="1"/>
    <xf numFmtId="0" fontId="1" fillId="3" borderId="6" xfId="0" applyFont="1" applyFill="1" applyBorder="1"/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1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42" xfId="0" applyNumberFormat="1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4" borderId="43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49" fontId="1" fillId="4" borderId="28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49" fontId="1" fillId="4" borderId="48" xfId="0" applyNumberFormat="1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49" fontId="1" fillId="4" borderId="26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49" fontId="1" fillId="4" borderId="33" xfId="0" applyNumberFormat="1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49" fontId="1" fillId="4" borderId="36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4" borderId="56" xfId="0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49" fontId="1" fillId="0" borderId="0" xfId="0" applyNumberFormat="1" applyFont="1"/>
    <xf numFmtId="0" fontId="5" fillId="0" borderId="0" xfId="0" applyFont="1"/>
    <xf numFmtId="0" fontId="6" fillId="3" borderId="7" xfId="0" applyFont="1" applyFill="1" applyBorder="1"/>
    <xf numFmtId="49" fontId="0" fillId="0" borderId="0" xfId="0" applyNumberFormat="1"/>
    <xf numFmtId="0" fontId="1" fillId="3" borderId="59" xfId="0" applyFont="1" applyFill="1" applyBorder="1"/>
    <xf numFmtId="0" fontId="1" fillId="3" borderId="60" xfId="0" applyFont="1" applyFill="1" applyBorder="1"/>
    <xf numFmtId="49" fontId="1" fillId="3" borderId="59" xfId="0" applyNumberFormat="1" applyFont="1" applyFill="1" applyBorder="1" applyAlignment="1">
      <alignment horizontal="center"/>
    </xf>
    <xf numFmtId="49" fontId="1" fillId="3" borderId="61" xfId="0" applyNumberFormat="1" applyFont="1" applyFill="1" applyBorder="1" applyAlignment="1">
      <alignment horizontal="center"/>
    </xf>
    <xf numFmtId="0" fontId="1" fillId="3" borderId="63" xfId="0" applyFont="1" applyFill="1" applyBorder="1"/>
    <xf numFmtId="49" fontId="1" fillId="3" borderId="62" xfId="0" applyNumberFormat="1" applyFont="1" applyFill="1" applyBorder="1" applyAlignment="1">
      <alignment horizontal="center"/>
    </xf>
    <xf numFmtId="49" fontId="1" fillId="3" borderId="63" xfId="0" applyNumberFormat="1" applyFont="1" applyFill="1" applyBorder="1" applyAlignment="1">
      <alignment horizontal="center"/>
    </xf>
    <xf numFmtId="49" fontId="1" fillId="3" borderId="64" xfId="0" applyNumberFormat="1" applyFont="1" applyFill="1" applyBorder="1" applyAlignment="1">
      <alignment horizontal="center"/>
    </xf>
    <xf numFmtId="49" fontId="1" fillId="3" borderId="65" xfId="0" applyNumberFormat="1" applyFont="1" applyFill="1" applyBorder="1" applyAlignment="1">
      <alignment horizontal="center"/>
    </xf>
    <xf numFmtId="0" fontId="1" fillId="3" borderId="66" xfId="0" applyFont="1" applyFill="1" applyBorder="1"/>
    <xf numFmtId="0" fontId="6" fillId="4" borderId="33" xfId="0" applyFont="1" applyFill="1" applyBorder="1" applyAlignment="1">
      <alignment horizontal="center"/>
    </xf>
    <xf numFmtId="0" fontId="6" fillId="4" borderId="6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5" xfId="0" applyFont="1" applyFill="1" applyBorder="1" applyAlignment="1">
      <alignment horizontal="center"/>
    </xf>
    <xf numFmtId="0" fontId="1" fillId="3" borderId="65" xfId="0" applyFont="1" applyFill="1" applyBorder="1" applyAlignment="1">
      <alignment horizontal="center"/>
    </xf>
    <xf numFmtId="0" fontId="1" fillId="3" borderId="9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6" fillId="4" borderId="78" xfId="0" applyFont="1" applyFill="1" applyBorder="1" applyAlignment="1">
      <alignment horizontal="center"/>
    </xf>
    <xf numFmtId="0" fontId="7" fillId="0" borderId="0" xfId="0" applyFont="1"/>
    <xf numFmtId="0" fontId="1" fillId="3" borderId="16" xfId="0" applyFont="1" applyFill="1" applyBorder="1" applyAlignment="1">
      <alignment horizontal="center"/>
    </xf>
    <xf numFmtId="0" fontId="1" fillId="3" borderId="62" xfId="0" applyFont="1" applyFill="1" applyBorder="1" applyAlignment="1">
      <alignment horizontal="center"/>
    </xf>
    <xf numFmtId="0" fontId="1" fillId="3" borderId="66" xfId="0" applyFont="1" applyFill="1" applyBorder="1" applyAlignment="1">
      <alignment horizontal="center"/>
    </xf>
    <xf numFmtId="49" fontId="1" fillId="3" borderId="99" xfId="0" applyNumberFormat="1" applyFont="1" applyFill="1" applyBorder="1" applyAlignment="1">
      <alignment horizontal="center"/>
    </xf>
    <xf numFmtId="0" fontId="1" fillId="3" borderId="98" xfId="0" applyFont="1" applyFill="1" applyBorder="1" applyAlignment="1">
      <alignment horizontal="center"/>
    </xf>
    <xf numFmtId="0" fontId="1" fillId="3" borderId="64" xfId="0" applyFont="1" applyFill="1" applyBorder="1" applyAlignment="1">
      <alignment horizontal="center"/>
    </xf>
    <xf numFmtId="0" fontId="1" fillId="3" borderId="59" xfId="0" applyFont="1" applyFill="1" applyBorder="1" applyAlignment="1">
      <alignment horizontal="center"/>
    </xf>
    <xf numFmtId="0" fontId="1" fillId="3" borderId="63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62" xfId="0" applyFont="1" applyFill="1" applyBorder="1" applyAlignment="1">
      <alignment vertical="center"/>
    </xf>
    <xf numFmtId="0" fontId="1" fillId="3" borderId="6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 vertical="top" wrapText="1"/>
    </xf>
    <xf numFmtId="0" fontId="1" fillId="3" borderId="98" xfId="0" applyFont="1" applyFill="1" applyBorder="1" applyAlignment="1">
      <alignment wrapText="1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85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86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67" xfId="0" applyFont="1" applyFill="1" applyBorder="1" applyAlignment="1">
      <alignment horizontal="center"/>
    </xf>
    <xf numFmtId="0" fontId="6" fillId="4" borderId="87" xfId="0" applyFont="1" applyFill="1" applyBorder="1" applyAlignment="1">
      <alignment horizontal="center"/>
    </xf>
    <xf numFmtId="0" fontId="6" fillId="4" borderId="76" xfId="0" applyFont="1" applyFill="1" applyBorder="1" applyAlignment="1">
      <alignment horizontal="center"/>
    </xf>
    <xf numFmtId="0" fontId="6" fillId="4" borderId="69" xfId="0" applyFont="1" applyFill="1" applyBorder="1" applyAlignment="1">
      <alignment horizontal="center"/>
    </xf>
    <xf numFmtId="0" fontId="6" fillId="4" borderId="70" xfId="0" applyFont="1" applyFill="1" applyBorder="1" applyAlignment="1">
      <alignment horizontal="center"/>
    </xf>
    <xf numFmtId="0" fontId="6" fillId="4" borderId="71" xfId="0" applyFont="1" applyFill="1" applyBorder="1" applyAlignment="1">
      <alignment horizontal="center"/>
    </xf>
    <xf numFmtId="0" fontId="6" fillId="4" borderId="88" xfId="0" applyFont="1" applyFill="1" applyBorder="1" applyAlignment="1">
      <alignment horizontal="center"/>
    </xf>
    <xf numFmtId="0" fontId="6" fillId="4" borderId="72" xfId="0" applyFont="1" applyFill="1" applyBorder="1" applyAlignment="1">
      <alignment horizontal="center"/>
    </xf>
    <xf numFmtId="0" fontId="6" fillId="4" borderId="73" xfId="0" applyFont="1" applyFill="1" applyBorder="1" applyAlignment="1">
      <alignment horizontal="center"/>
    </xf>
    <xf numFmtId="0" fontId="6" fillId="4" borderId="74" xfId="0" applyFont="1" applyFill="1" applyBorder="1" applyAlignment="1">
      <alignment horizontal="center"/>
    </xf>
    <xf numFmtId="0" fontId="6" fillId="4" borderId="89" xfId="0" applyFont="1" applyFill="1" applyBorder="1" applyAlignment="1">
      <alignment horizontal="center"/>
    </xf>
    <xf numFmtId="0" fontId="6" fillId="4" borderId="75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90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77" xfId="0" applyFont="1" applyFill="1" applyBorder="1" applyAlignment="1">
      <alignment horizontal="center"/>
    </xf>
    <xf numFmtId="0" fontId="6" fillId="4" borderId="91" xfId="0" applyFont="1" applyFill="1" applyBorder="1" applyAlignment="1">
      <alignment horizontal="center"/>
    </xf>
    <xf numFmtId="0" fontId="6" fillId="4" borderId="81" xfId="0" applyFont="1" applyFill="1" applyBorder="1" applyAlignment="1">
      <alignment horizontal="center"/>
    </xf>
    <xf numFmtId="0" fontId="6" fillId="4" borderId="79" xfId="0" applyFont="1" applyFill="1" applyBorder="1" applyAlignment="1">
      <alignment horizontal="center"/>
    </xf>
    <xf numFmtId="0" fontId="6" fillId="4" borderId="92" xfId="0" applyFont="1" applyFill="1" applyBorder="1" applyAlignment="1">
      <alignment horizontal="center"/>
    </xf>
    <xf numFmtId="0" fontId="6" fillId="4" borderId="82" xfId="0" applyFont="1" applyFill="1" applyBorder="1" applyAlignment="1">
      <alignment horizontal="center"/>
    </xf>
    <xf numFmtId="0" fontId="6" fillId="4" borderId="83" xfId="0" applyFont="1" applyFill="1" applyBorder="1" applyAlignment="1">
      <alignment horizontal="center"/>
    </xf>
    <xf numFmtId="0" fontId="6" fillId="4" borderId="93" xfId="0" applyFont="1" applyFill="1" applyBorder="1" applyAlignment="1">
      <alignment horizontal="center"/>
    </xf>
    <xf numFmtId="0" fontId="6" fillId="4" borderId="84" xfId="0" applyFont="1" applyFill="1" applyBorder="1" applyAlignment="1">
      <alignment horizontal="center"/>
    </xf>
    <xf numFmtId="0" fontId="6" fillId="4" borderId="100" xfId="0" applyFont="1" applyFill="1" applyBorder="1" applyAlignment="1">
      <alignment horizontal="center"/>
    </xf>
    <xf numFmtId="0" fontId="6" fillId="4" borderId="80" xfId="0" applyFont="1" applyFill="1" applyBorder="1" applyAlignment="1">
      <alignment horizontal="center"/>
    </xf>
    <xf numFmtId="0" fontId="6" fillId="4" borderId="56" xfId="0" applyFont="1" applyFill="1" applyBorder="1" applyAlignment="1">
      <alignment horizontal="center"/>
    </xf>
    <xf numFmtId="0" fontId="6" fillId="4" borderId="94" xfId="0" applyFont="1" applyFill="1" applyBorder="1" applyAlignment="1">
      <alignment horizontal="center"/>
    </xf>
    <xf numFmtId="0" fontId="6" fillId="4" borderId="58" xfId="0" applyFont="1" applyFill="1" applyBorder="1" applyAlignment="1">
      <alignment horizontal="center"/>
    </xf>
    <xf numFmtId="0" fontId="6" fillId="3" borderId="97" xfId="0" applyFont="1" applyFill="1" applyBorder="1" applyAlignment="1">
      <alignment horizontal="left" vertical="center" wrapText="1"/>
    </xf>
    <xf numFmtId="0" fontId="6" fillId="3" borderId="98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2" borderId="39" xfId="0" applyFont="1" applyFill="1" applyBorder="1" applyAlignment="1">
      <alignment horizontal="center" vertical="center"/>
    </xf>
    <xf numFmtId="0" fontId="2" fillId="0" borderId="40" xfId="0" applyFont="1" applyBorder="1"/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14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"/>
  <sheetViews>
    <sheetView tabSelected="1" topLeftCell="A87" zoomScale="70" zoomScaleNormal="70" workbookViewId="0">
      <selection activeCell="Q97" sqref="Q97"/>
    </sheetView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</cols>
  <sheetData>
    <row r="1" spans="1:21" ht="13.5" thickBot="1" x14ac:dyDescent="0.25">
      <c r="A1" s="1"/>
      <c r="B1" s="165" t="s">
        <v>0</v>
      </c>
      <c r="C1" s="165" t="s">
        <v>1</v>
      </c>
      <c r="D1" s="165" t="s">
        <v>2</v>
      </c>
      <c r="E1" s="169" t="s">
        <v>3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</row>
    <row r="2" spans="1:21" ht="13.5" thickBot="1" x14ac:dyDescent="0.25">
      <c r="A2" s="2"/>
      <c r="B2" s="167"/>
      <c r="C2" s="167"/>
      <c r="D2" s="168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101" t="s">
        <v>14</v>
      </c>
      <c r="P2" s="102" t="s">
        <v>79</v>
      </c>
      <c r="Q2" s="103" t="s">
        <v>80</v>
      </c>
      <c r="R2" s="103" t="s">
        <v>81</v>
      </c>
      <c r="S2" s="103" t="s">
        <v>82</v>
      </c>
      <c r="T2" s="103" t="s">
        <v>83</v>
      </c>
      <c r="U2" s="104" t="s">
        <v>84</v>
      </c>
    </row>
    <row r="3" spans="1:21" ht="12.75" x14ac:dyDescent="0.2">
      <c r="A3" s="4">
        <v>1</v>
      </c>
      <c r="B3" s="165" t="s">
        <v>15</v>
      </c>
      <c r="C3" s="32" t="s">
        <v>16</v>
      </c>
      <c r="D3" s="6" t="str">
        <f>VLOOKUP(A3,'Asignacion-Opcode'!$A$3:$D$96,4,0)</f>
        <v>10000100000000000</v>
      </c>
      <c r="E3" s="123">
        <v>1</v>
      </c>
      <c r="F3" s="124">
        <v>0</v>
      </c>
      <c r="G3" s="124">
        <v>0</v>
      </c>
      <c r="H3" s="124">
        <v>0</v>
      </c>
      <c r="I3" s="124">
        <v>0</v>
      </c>
      <c r="J3" s="124">
        <v>1</v>
      </c>
      <c r="K3" s="124">
        <v>0</v>
      </c>
      <c r="L3" s="124">
        <v>0</v>
      </c>
      <c r="M3" s="124">
        <v>0</v>
      </c>
      <c r="N3" s="124">
        <v>0</v>
      </c>
      <c r="O3" s="125">
        <v>0</v>
      </c>
      <c r="P3" s="126">
        <v>0</v>
      </c>
      <c r="Q3" s="127">
        <v>0</v>
      </c>
      <c r="R3" s="127">
        <v>0</v>
      </c>
      <c r="S3" s="127">
        <v>0</v>
      </c>
      <c r="T3" s="127">
        <v>0</v>
      </c>
      <c r="U3" s="128">
        <v>0</v>
      </c>
    </row>
    <row r="4" spans="1:21" ht="12.75" x14ac:dyDescent="0.2">
      <c r="A4" s="9">
        <v>2</v>
      </c>
      <c r="B4" s="166"/>
      <c r="C4" s="34" t="s">
        <v>17</v>
      </c>
      <c r="D4" s="11" t="str">
        <f>VLOOKUP(A4,'Asignacion-Opcode'!$A$3:$D$96,4,0)</f>
        <v>01100000000000000</v>
      </c>
      <c r="E4" s="129">
        <v>0</v>
      </c>
      <c r="F4" s="130">
        <v>1</v>
      </c>
      <c r="G4" s="130">
        <v>1</v>
      </c>
      <c r="H4" s="130">
        <v>0</v>
      </c>
      <c r="I4" s="130">
        <v>0</v>
      </c>
      <c r="J4" s="130">
        <v>0</v>
      </c>
      <c r="K4" s="130">
        <v>0</v>
      </c>
      <c r="L4" s="130">
        <v>0</v>
      </c>
      <c r="M4" s="130">
        <v>0</v>
      </c>
      <c r="N4" s="130">
        <v>0</v>
      </c>
      <c r="O4" s="131">
        <v>0</v>
      </c>
      <c r="P4" s="129">
        <v>0</v>
      </c>
      <c r="Q4" s="130">
        <v>0</v>
      </c>
      <c r="R4" s="130">
        <v>0</v>
      </c>
      <c r="S4" s="130">
        <v>0</v>
      </c>
      <c r="T4" s="130">
        <v>0</v>
      </c>
      <c r="U4" s="132">
        <v>0</v>
      </c>
    </row>
    <row r="5" spans="1:21" ht="12.75" x14ac:dyDescent="0.2">
      <c r="A5" s="9">
        <v>3</v>
      </c>
      <c r="B5" s="166"/>
      <c r="C5" s="34" t="s">
        <v>18</v>
      </c>
      <c r="D5" s="6" t="str">
        <f>VLOOKUP(A5,'Asignacion-Opcode'!$A$3:$D$96,4,0)</f>
        <v>10001100000000000</v>
      </c>
      <c r="E5" s="129">
        <v>1</v>
      </c>
      <c r="F5" s="130">
        <v>0</v>
      </c>
      <c r="G5" s="130">
        <v>0</v>
      </c>
      <c r="H5" s="130">
        <v>0</v>
      </c>
      <c r="I5" s="130">
        <v>1</v>
      </c>
      <c r="J5" s="130">
        <v>1</v>
      </c>
      <c r="K5" s="130">
        <v>0</v>
      </c>
      <c r="L5" s="130">
        <v>0</v>
      </c>
      <c r="M5" s="130">
        <v>0</v>
      </c>
      <c r="N5" s="130">
        <v>0</v>
      </c>
      <c r="O5" s="131">
        <v>0</v>
      </c>
      <c r="P5" s="129">
        <v>0</v>
      </c>
      <c r="Q5" s="130">
        <v>0</v>
      </c>
      <c r="R5" s="130">
        <v>0</v>
      </c>
      <c r="S5" s="130">
        <v>0</v>
      </c>
      <c r="T5" s="130">
        <v>0</v>
      </c>
      <c r="U5" s="132">
        <v>0</v>
      </c>
    </row>
    <row r="6" spans="1:21" ht="12.75" x14ac:dyDescent="0.2">
      <c r="A6" s="9">
        <v>4</v>
      </c>
      <c r="B6" s="166"/>
      <c r="C6" s="34" t="s">
        <v>19</v>
      </c>
      <c r="D6" s="6" t="str">
        <f>VLOOKUP(A6,'Asignacion-Opcode'!$A$3:$D$96,4,0)</f>
        <v>01001100000000000</v>
      </c>
      <c r="E6" s="129">
        <v>0</v>
      </c>
      <c r="F6" s="130">
        <v>1</v>
      </c>
      <c r="G6" s="130">
        <v>0</v>
      </c>
      <c r="H6" s="130">
        <v>0</v>
      </c>
      <c r="I6" s="130">
        <v>1</v>
      </c>
      <c r="J6" s="130">
        <v>1</v>
      </c>
      <c r="K6" s="130">
        <v>0</v>
      </c>
      <c r="L6" s="130">
        <v>0</v>
      </c>
      <c r="M6" s="130">
        <v>0</v>
      </c>
      <c r="N6" s="130">
        <v>0</v>
      </c>
      <c r="O6" s="131">
        <v>0</v>
      </c>
      <c r="P6" s="129">
        <v>0</v>
      </c>
      <c r="Q6" s="130">
        <v>0</v>
      </c>
      <c r="R6" s="130">
        <v>0</v>
      </c>
      <c r="S6" s="130">
        <v>0</v>
      </c>
      <c r="T6" s="130">
        <v>0</v>
      </c>
      <c r="U6" s="132">
        <v>0</v>
      </c>
    </row>
    <row r="7" spans="1:21" ht="12.75" x14ac:dyDescent="0.2">
      <c r="A7" s="9">
        <v>5</v>
      </c>
      <c r="B7" s="166"/>
      <c r="C7" s="34" t="s">
        <v>20</v>
      </c>
      <c r="D7" s="6" t="str">
        <f>VLOOKUP(A7,'Asignacion-Opcode'!$A$3:$D$96,4,0)</f>
        <v>10001000000000000</v>
      </c>
      <c r="E7" s="129">
        <v>1</v>
      </c>
      <c r="F7" s="130">
        <v>0</v>
      </c>
      <c r="G7" s="130">
        <v>0</v>
      </c>
      <c r="H7" s="130">
        <v>0</v>
      </c>
      <c r="I7" s="130">
        <v>1</v>
      </c>
      <c r="J7" s="130">
        <v>0</v>
      </c>
      <c r="K7" s="130">
        <v>0</v>
      </c>
      <c r="L7" s="130">
        <v>0</v>
      </c>
      <c r="M7" s="130">
        <v>0</v>
      </c>
      <c r="N7" s="130">
        <v>0</v>
      </c>
      <c r="O7" s="131">
        <v>0</v>
      </c>
      <c r="P7" s="129">
        <v>0</v>
      </c>
      <c r="Q7" s="130">
        <v>0</v>
      </c>
      <c r="R7" s="130">
        <v>0</v>
      </c>
      <c r="S7" s="130">
        <v>0</v>
      </c>
      <c r="T7" s="130">
        <v>0</v>
      </c>
      <c r="U7" s="132">
        <v>0</v>
      </c>
    </row>
    <row r="8" spans="1:21" ht="12.75" x14ac:dyDescent="0.2">
      <c r="A8" s="9">
        <v>6</v>
      </c>
      <c r="B8" s="166"/>
      <c r="C8" s="34" t="s">
        <v>21</v>
      </c>
      <c r="D8" s="6" t="str">
        <f>VLOOKUP(A8,'Asignacion-Opcode'!$A$3:$D$96,4,0)</f>
        <v>01001000000000000</v>
      </c>
      <c r="E8" s="129">
        <v>0</v>
      </c>
      <c r="F8" s="130">
        <v>1</v>
      </c>
      <c r="G8" s="130">
        <v>0</v>
      </c>
      <c r="H8" s="130">
        <v>0</v>
      </c>
      <c r="I8" s="130">
        <v>1</v>
      </c>
      <c r="J8" s="130">
        <v>0</v>
      </c>
      <c r="K8" s="130">
        <v>0</v>
      </c>
      <c r="L8" s="130">
        <v>0</v>
      </c>
      <c r="M8" s="130">
        <v>0</v>
      </c>
      <c r="N8" s="130">
        <v>0</v>
      </c>
      <c r="O8" s="131">
        <v>0</v>
      </c>
      <c r="P8" s="129">
        <v>0</v>
      </c>
      <c r="Q8" s="130">
        <v>0</v>
      </c>
      <c r="R8" s="130">
        <v>0</v>
      </c>
      <c r="S8" s="130">
        <v>0</v>
      </c>
      <c r="T8" s="130">
        <v>0</v>
      </c>
      <c r="U8" s="132">
        <v>0</v>
      </c>
    </row>
    <row r="9" spans="1:21" ht="13.5" thickBot="1" x14ac:dyDescent="0.25">
      <c r="A9" s="9">
        <v>7</v>
      </c>
      <c r="B9" s="166"/>
      <c r="C9" s="34" t="s">
        <v>22</v>
      </c>
      <c r="D9" s="6" t="str">
        <f>VLOOKUP(A9,'Asignacion-Opcode'!$A$3:$D$96,4,0)</f>
        <v>00100000001000000</v>
      </c>
      <c r="E9" s="129">
        <v>0</v>
      </c>
      <c r="F9" s="130">
        <v>0</v>
      </c>
      <c r="G9" s="130">
        <v>1</v>
      </c>
      <c r="H9" s="130">
        <v>0</v>
      </c>
      <c r="I9" s="130">
        <v>0</v>
      </c>
      <c r="J9" s="130">
        <v>0</v>
      </c>
      <c r="K9" s="130">
        <v>0</v>
      </c>
      <c r="L9" s="130">
        <v>0</v>
      </c>
      <c r="M9" s="130">
        <v>0</v>
      </c>
      <c r="N9" s="130">
        <v>0</v>
      </c>
      <c r="O9" s="131">
        <v>1</v>
      </c>
      <c r="P9" s="129">
        <v>0</v>
      </c>
      <c r="Q9" s="130">
        <v>0</v>
      </c>
      <c r="R9" s="130">
        <v>0</v>
      </c>
      <c r="S9" s="130">
        <v>0</v>
      </c>
      <c r="T9" s="130">
        <v>0</v>
      </c>
      <c r="U9" s="132">
        <v>0</v>
      </c>
    </row>
    <row r="10" spans="1:21" ht="12.75" x14ac:dyDescent="0.2">
      <c r="A10" s="4">
        <v>8</v>
      </c>
      <c r="B10" s="166"/>
      <c r="C10" s="89" t="s">
        <v>23</v>
      </c>
      <c r="D10" s="91" t="str">
        <f>VLOOKUP(A10,'Asignacion-Opcode'!$A$3:$D$96,4,0)</f>
        <v>00000100001000000</v>
      </c>
      <c r="E10" s="133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1</v>
      </c>
      <c r="K10" s="100">
        <v>0</v>
      </c>
      <c r="L10" s="100">
        <v>0</v>
      </c>
      <c r="M10" s="100">
        <v>0</v>
      </c>
      <c r="N10" s="100">
        <v>0</v>
      </c>
      <c r="O10" s="134">
        <v>1</v>
      </c>
      <c r="P10" s="135">
        <v>0</v>
      </c>
      <c r="Q10" s="100">
        <v>0</v>
      </c>
      <c r="R10" s="100">
        <v>0</v>
      </c>
      <c r="S10" s="100">
        <v>0</v>
      </c>
      <c r="T10" s="100">
        <v>0</v>
      </c>
      <c r="U10" s="136">
        <v>0</v>
      </c>
    </row>
    <row r="11" spans="1:21" ht="12.75" x14ac:dyDescent="0.2">
      <c r="A11" s="9">
        <v>9</v>
      </c>
      <c r="B11" s="166"/>
      <c r="C11" s="90" t="s">
        <v>64</v>
      </c>
      <c r="D11" s="6" t="str">
        <f>VLOOKUP(A11,'Asignacion-Opcode'!$A$3:$D$96,4,0)</f>
        <v>10001000000010000</v>
      </c>
      <c r="E11" s="137">
        <v>1</v>
      </c>
      <c r="F11" s="138">
        <v>0</v>
      </c>
      <c r="G11" s="138">
        <v>0</v>
      </c>
      <c r="H11" s="138">
        <v>0</v>
      </c>
      <c r="I11" s="138">
        <v>1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9">
        <v>0</v>
      </c>
      <c r="P11" s="137">
        <v>0</v>
      </c>
      <c r="Q11" s="138">
        <v>1</v>
      </c>
      <c r="R11" s="138">
        <v>0</v>
      </c>
      <c r="S11" s="138">
        <v>0</v>
      </c>
      <c r="T11" s="138">
        <v>0</v>
      </c>
      <c r="U11" s="140">
        <v>0</v>
      </c>
    </row>
    <row r="12" spans="1:21" ht="12.75" x14ac:dyDescent="0.2">
      <c r="A12" s="9">
        <v>10</v>
      </c>
      <c r="B12" s="166"/>
      <c r="C12" s="90" t="s">
        <v>65</v>
      </c>
      <c r="D12" s="11" t="str">
        <f>VLOOKUP(A12,'Asignacion-Opcode'!$A$3:$D$96,4,0)</f>
        <v>01001000000010000</v>
      </c>
      <c r="E12" s="137">
        <v>0</v>
      </c>
      <c r="F12" s="138">
        <v>1</v>
      </c>
      <c r="G12" s="138">
        <v>0</v>
      </c>
      <c r="H12" s="138">
        <v>0</v>
      </c>
      <c r="I12" s="138">
        <v>1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9">
        <v>0</v>
      </c>
      <c r="P12" s="137">
        <v>0</v>
      </c>
      <c r="Q12" s="138">
        <v>1</v>
      </c>
      <c r="R12" s="138">
        <v>0</v>
      </c>
      <c r="S12" s="138">
        <v>0</v>
      </c>
      <c r="T12" s="138">
        <v>0</v>
      </c>
      <c r="U12" s="140">
        <v>0</v>
      </c>
    </row>
    <row r="13" spans="1:21" ht="12.75" x14ac:dyDescent="0.2">
      <c r="A13" s="9">
        <v>11</v>
      </c>
      <c r="B13" s="166"/>
      <c r="C13" s="90" t="s">
        <v>66</v>
      </c>
      <c r="D13" s="6" t="str">
        <f>VLOOKUP(A13,'Asignacion-Opcode'!$A$3:$D$96,4,0)</f>
        <v>00100000001010000</v>
      </c>
      <c r="E13" s="141">
        <v>0</v>
      </c>
      <c r="F13" s="142">
        <v>0</v>
      </c>
      <c r="G13" s="142">
        <v>1</v>
      </c>
      <c r="H13" s="142">
        <v>0</v>
      </c>
      <c r="I13" s="142">
        <v>0</v>
      </c>
      <c r="J13" s="142">
        <v>0</v>
      </c>
      <c r="K13" s="142">
        <v>0</v>
      </c>
      <c r="L13" s="142">
        <v>0</v>
      </c>
      <c r="M13" s="142">
        <v>0</v>
      </c>
      <c r="N13" s="142">
        <v>0</v>
      </c>
      <c r="O13" s="143">
        <v>1</v>
      </c>
      <c r="P13" s="141">
        <v>0</v>
      </c>
      <c r="Q13" s="142">
        <v>1</v>
      </c>
      <c r="R13" s="142">
        <v>0</v>
      </c>
      <c r="S13" s="142">
        <v>0</v>
      </c>
      <c r="T13" s="142">
        <v>0</v>
      </c>
      <c r="U13" s="144">
        <v>0</v>
      </c>
    </row>
    <row r="14" spans="1:21" ht="13.5" thickBot="1" x14ac:dyDescent="0.25">
      <c r="A14" s="9">
        <v>12</v>
      </c>
      <c r="B14" s="167"/>
      <c r="C14" s="39" t="s">
        <v>67</v>
      </c>
      <c r="D14" s="96" t="str">
        <f>VLOOKUP(A14,'Asignacion-Opcode'!$A$3:$D$96,4,0)</f>
        <v>00001100001010000</v>
      </c>
      <c r="E14" s="145">
        <v>0</v>
      </c>
      <c r="F14" s="99">
        <v>0</v>
      </c>
      <c r="G14" s="99">
        <v>0</v>
      </c>
      <c r="H14" s="99">
        <v>0</v>
      </c>
      <c r="I14" s="99">
        <v>1</v>
      </c>
      <c r="J14" s="99">
        <v>1</v>
      </c>
      <c r="K14" s="99">
        <v>0</v>
      </c>
      <c r="L14" s="99">
        <v>0</v>
      </c>
      <c r="M14" s="99">
        <v>0</v>
      </c>
      <c r="N14" s="99">
        <v>0</v>
      </c>
      <c r="O14" s="146">
        <v>1</v>
      </c>
      <c r="P14" s="145">
        <v>0</v>
      </c>
      <c r="Q14" s="99">
        <v>1</v>
      </c>
      <c r="R14" s="99">
        <v>0</v>
      </c>
      <c r="S14" s="99">
        <v>0</v>
      </c>
      <c r="T14" s="99">
        <v>0</v>
      </c>
      <c r="U14" s="147">
        <v>0</v>
      </c>
    </row>
    <row r="15" spans="1:21" ht="12.75" x14ac:dyDescent="0.2">
      <c r="A15" s="9">
        <v>13</v>
      </c>
      <c r="B15" s="165" t="s">
        <v>24</v>
      </c>
      <c r="C15" s="32" t="s">
        <v>16</v>
      </c>
      <c r="D15" s="11" t="str">
        <f>VLOOKUP(A15,'Asignacion-Opcode'!$A$3:$D$96,4,0)</f>
        <v>10100100000000000</v>
      </c>
      <c r="E15" s="123">
        <v>1</v>
      </c>
      <c r="F15" s="124">
        <v>0</v>
      </c>
      <c r="G15" s="124">
        <v>1</v>
      </c>
      <c r="H15" s="124">
        <v>0</v>
      </c>
      <c r="I15" s="124">
        <v>0</v>
      </c>
      <c r="J15" s="124">
        <v>1</v>
      </c>
      <c r="K15" s="124">
        <v>0</v>
      </c>
      <c r="L15" s="124">
        <v>0</v>
      </c>
      <c r="M15" s="124">
        <v>0</v>
      </c>
      <c r="N15" s="124">
        <v>0</v>
      </c>
      <c r="O15" s="125">
        <v>0</v>
      </c>
      <c r="P15" s="123">
        <v>0</v>
      </c>
      <c r="Q15" s="124">
        <v>0</v>
      </c>
      <c r="R15" s="124">
        <v>0</v>
      </c>
      <c r="S15" s="124">
        <v>0</v>
      </c>
      <c r="T15" s="124">
        <v>0</v>
      </c>
      <c r="U15" s="148">
        <v>0</v>
      </c>
    </row>
    <row r="16" spans="1:21" ht="13.5" thickBot="1" x14ac:dyDescent="0.25">
      <c r="A16" s="9">
        <v>14</v>
      </c>
      <c r="B16" s="166"/>
      <c r="C16" s="34" t="s">
        <v>17</v>
      </c>
      <c r="D16" s="6" t="str">
        <f>VLOOKUP(A16,'Asignacion-Opcode'!$A$3:$D$96,4,0)</f>
        <v>01100100000000000</v>
      </c>
      <c r="E16" s="129">
        <v>0</v>
      </c>
      <c r="F16" s="130">
        <v>1</v>
      </c>
      <c r="G16" s="130">
        <v>1</v>
      </c>
      <c r="H16" s="130">
        <v>0</v>
      </c>
      <c r="I16" s="130">
        <v>0</v>
      </c>
      <c r="J16" s="130">
        <v>1</v>
      </c>
      <c r="K16" s="130">
        <v>0</v>
      </c>
      <c r="L16" s="130">
        <v>0</v>
      </c>
      <c r="M16" s="130">
        <v>0</v>
      </c>
      <c r="N16" s="130">
        <v>0</v>
      </c>
      <c r="O16" s="131">
        <v>0</v>
      </c>
      <c r="P16" s="129">
        <v>0</v>
      </c>
      <c r="Q16" s="130">
        <v>0</v>
      </c>
      <c r="R16" s="130">
        <v>0</v>
      </c>
      <c r="S16" s="130">
        <v>0</v>
      </c>
      <c r="T16" s="130">
        <v>0</v>
      </c>
      <c r="U16" s="132">
        <v>0</v>
      </c>
    </row>
    <row r="17" spans="1:21" ht="12.75" x14ac:dyDescent="0.2">
      <c r="A17" s="4">
        <v>15</v>
      </c>
      <c r="B17" s="166"/>
      <c r="C17" s="34" t="s">
        <v>18</v>
      </c>
      <c r="D17" s="6" t="str">
        <f>VLOOKUP(A17,'Asignacion-Opcode'!$A$3:$D$96,4,0)</f>
        <v>10101100000000000</v>
      </c>
      <c r="E17" s="129">
        <v>1</v>
      </c>
      <c r="F17" s="130">
        <v>0</v>
      </c>
      <c r="G17" s="130">
        <v>1</v>
      </c>
      <c r="H17" s="130">
        <v>0</v>
      </c>
      <c r="I17" s="130">
        <v>1</v>
      </c>
      <c r="J17" s="130">
        <v>1</v>
      </c>
      <c r="K17" s="130">
        <v>0</v>
      </c>
      <c r="L17" s="130">
        <v>0</v>
      </c>
      <c r="M17" s="130">
        <v>0</v>
      </c>
      <c r="N17" s="130">
        <v>0</v>
      </c>
      <c r="O17" s="131">
        <v>0</v>
      </c>
      <c r="P17" s="129">
        <v>0</v>
      </c>
      <c r="Q17" s="130">
        <v>0</v>
      </c>
      <c r="R17" s="130">
        <v>0</v>
      </c>
      <c r="S17" s="130">
        <v>0</v>
      </c>
      <c r="T17" s="130">
        <v>0</v>
      </c>
      <c r="U17" s="132">
        <v>0</v>
      </c>
    </row>
    <row r="18" spans="1:21" ht="12.75" x14ac:dyDescent="0.2">
      <c r="A18" s="9">
        <v>16</v>
      </c>
      <c r="B18" s="166"/>
      <c r="C18" s="34" t="s">
        <v>19</v>
      </c>
      <c r="D18" s="91" t="str">
        <f>VLOOKUP(A18,'Asignacion-Opcode'!$A$3:$D$96,4,0)</f>
        <v>01101100000000000</v>
      </c>
      <c r="E18" s="129">
        <v>0</v>
      </c>
      <c r="F18" s="130">
        <v>1</v>
      </c>
      <c r="G18" s="130">
        <v>1</v>
      </c>
      <c r="H18" s="130">
        <v>0</v>
      </c>
      <c r="I18" s="130">
        <v>1</v>
      </c>
      <c r="J18" s="130">
        <v>1</v>
      </c>
      <c r="K18" s="130">
        <v>0</v>
      </c>
      <c r="L18" s="130">
        <v>0</v>
      </c>
      <c r="M18" s="130">
        <v>0</v>
      </c>
      <c r="N18" s="130">
        <v>0</v>
      </c>
      <c r="O18" s="131">
        <v>0</v>
      </c>
      <c r="P18" s="129">
        <v>0</v>
      </c>
      <c r="Q18" s="130">
        <v>0</v>
      </c>
      <c r="R18" s="130">
        <v>0</v>
      </c>
      <c r="S18" s="130">
        <v>0</v>
      </c>
      <c r="T18" s="130">
        <v>0</v>
      </c>
      <c r="U18" s="132">
        <v>0</v>
      </c>
    </row>
    <row r="19" spans="1:21" ht="12.75" x14ac:dyDescent="0.2">
      <c r="A19" s="9">
        <v>17</v>
      </c>
      <c r="B19" s="166"/>
      <c r="C19" s="34" t="s">
        <v>20</v>
      </c>
      <c r="D19" s="6" t="str">
        <f>VLOOKUP(A19,'Asignacion-Opcode'!$A$3:$D$96,4,0)</f>
        <v>10101000000000000</v>
      </c>
      <c r="E19" s="129">
        <v>1</v>
      </c>
      <c r="F19" s="130">
        <v>0</v>
      </c>
      <c r="G19" s="130">
        <v>1</v>
      </c>
      <c r="H19" s="130">
        <v>0</v>
      </c>
      <c r="I19" s="130">
        <v>1</v>
      </c>
      <c r="J19" s="130">
        <v>0</v>
      </c>
      <c r="K19" s="130">
        <v>0</v>
      </c>
      <c r="L19" s="130">
        <v>0</v>
      </c>
      <c r="M19" s="130">
        <v>0</v>
      </c>
      <c r="N19" s="130">
        <v>0</v>
      </c>
      <c r="O19" s="131">
        <v>0</v>
      </c>
      <c r="P19" s="129">
        <v>0</v>
      </c>
      <c r="Q19" s="130">
        <v>0</v>
      </c>
      <c r="R19" s="130">
        <v>0</v>
      </c>
      <c r="S19" s="130">
        <v>0</v>
      </c>
      <c r="T19" s="130">
        <v>0</v>
      </c>
      <c r="U19" s="132">
        <v>0</v>
      </c>
    </row>
    <row r="20" spans="1:21" ht="12.75" x14ac:dyDescent="0.2">
      <c r="A20" s="9">
        <v>18</v>
      </c>
      <c r="B20" s="166"/>
      <c r="C20" s="34" t="s">
        <v>21</v>
      </c>
      <c r="D20" s="11" t="str">
        <f>VLOOKUP(A20,'Asignacion-Opcode'!$A$3:$D$96,4,0)</f>
        <v>01101000000000000</v>
      </c>
      <c r="E20" s="129">
        <v>0</v>
      </c>
      <c r="F20" s="130">
        <v>1</v>
      </c>
      <c r="G20" s="130">
        <v>1</v>
      </c>
      <c r="H20" s="130">
        <v>0</v>
      </c>
      <c r="I20" s="130">
        <v>1</v>
      </c>
      <c r="J20" s="130">
        <v>0</v>
      </c>
      <c r="K20" s="130">
        <v>0</v>
      </c>
      <c r="L20" s="130">
        <v>0</v>
      </c>
      <c r="M20" s="130">
        <v>0</v>
      </c>
      <c r="N20" s="130">
        <v>0</v>
      </c>
      <c r="O20" s="131">
        <v>0</v>
      </c>
      <c r="P20" s="129">
        <v>0</v>
      </c>
      <c r="Q20" s="130">
        <v>0</v>
      </c>
      <c r="R20" s="130">
        <v>0</v>
      </c>
      <c r="S20" s="130">
        <v>0</v>
      </c>
      <c r="T20" s="130">
        <v>0</v>
      </c>
      <c r="U20" s="132">
        <v>0</v>
      </c>
    </row>
    <row r="21" spans="1:21" ht="12.75" x14ac:dyDescent="0.2">
      <c r="A21" s="9">
        <v>19</v>
      </c>
      <c r="B21" s="166"/>
      <c r="C21" s="89" t="s">
        <v>25</v>
      </c>
      <c r="D21" s="6" t="str">
        <f>VLOOKUP(A21,'Asignacion-Opcode'!$A$3:$D$96,4,0)</f>
        <v>00100100001000000</v>
      </c>
      <c r="E21" s="135">
        <v>0</v>
      </c>
      <c r="F21" s="100">
        <v>0</v>
      </c>
      <c r="G21" s="100">
        <v>1</v>
      </c>
      <c r="H21" s="100">
        <v>0</v>
      </c>
      <c r="I21" s="100">
        <v>0</v>
      </c>
      <c r="J21" s="100">
        <v>1</v>
      </c>
      <c r="K21" s="100">
        <v>0</v>
      </c>
      <c r="L21" s="100">
        <v>0</v>
      </c>
      <c r="M21" s="100">
        <v>0</v>
      </c>
      <c r="N21" s="100">
        <v>0</v>
      </c>
      <c r="O21" s="134">
        <v>1</v>
      </c>
      <c r="P21" s="135">
        <v>0</v>
      </c>
      <c r="Q21" s="100">
        <v>0</v>
      </c>
      <c r="R21" s="100">
        <v>0</v>
      </c>
      <c r="S21" s="100">
        <v>0</v>
      </c>
      <c r="T21" s="100">
        <v>0</v>
      </c>
      <c r="U21" s="136">
        <v>0</v>
      </c>
    </row>
    <row r="22" spans="1:21" ht="12.75" x14ac:dyDescent="0.2">
      <c r="A22" s="9">
        <v>20</v>
      </c>
      <c r="B22" s="166"/>
      <c r="C22" s="90" t="s">
        <v>64</v>
      </c>
      <c r="D22" s="6" t="str">
        <f>VLOOKUP(A22,'Asignacion-Opcode'!$A$3:$D$96,4,0)</f>
        <v>10101000000010000</v>
      </c>
      <c r="E22" s="137">
        <v>1</v>
      </c>
      <c r="F22" s="138">
        <v>0</v>
      </c>
      <c r="G22" s="138">
        <v>1</v>
      </c>
      <c r="H22" s="138">
        <v>0</v>
      </c>
      <c r="I22" s="138">
        <v>1</v>
      </c>
      <c r="J22" s="138">
        <v>0</v>
      </c>
      <c r="K22" s="138">
        <v>0</v>
      </c>
      <c r="L22" s="138">
        <v>0</v>
      </c>
      <c r="M22" s="138">
        <v>0</v>
      </c>
      <c r="N22" s="138">
        <v>0</v>
      </c>
      <c r="O22" s="139">
        <v>0</v>
      </c>
      <c r="P22" s="137">
        <v>0</v>
      </c>
      <c r="Q22" s="138">
        <v>1</v>
      </c>
      <c r="R22" s="138">
        <v>0</v>
      </c>
      <c r="S22" s="138">
        <v>0</v>
      </c>
      <c r="T22" s="138">
        <v>0</v>
      </c>
      <c r="U22" s="140">
        <v>0</v>
      </c>
    </row>
    <row r="23" spans="1:21" ht="13.5" thickBot="1" x14ac:dyDescent="0.25">
      <c r="A23" s="9">
        <v>21</v>
      </c>
      <c r="B23" s="167"/>
      <c r="C23" s="39" t="s">
        <v>65</v>
      </c>
      <c r="D23" s="96" t="str">
        <f>VLOOKUP(A23,'Asignacion-Opcode'!$A$3:$D$96,4,0)</f>
        <v>01101000000010000</v>
      </c>
      <c r="E23" s="149">
        <v>0</v>
      </c>
      <c r="F23" s="108">
        <v>1</v>
      </c>
      <c r="G23" s="108">
        <v>1</v>
      </c>
      <c r="H23" s="108">
        <v>0</v>
      </c>
      <c r="I23" s="108">
        <v>1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50">
        <v>0</v>
      </c>
      <c r="P23" s="151">
        <v>0</v>
      </c>
      <c r="Q23" s="108">
        <v>1</v>
      </c>
      <c r="R23" s="108">
        <v>0</v>
      </c>
      <c r="S23" s="108">
        <v>0</v>
      </c>
      <c r="T23" s="108">
        <v>0</v>
      </c>
      <c r="U23" s="152">
        <v>0</v>
      </c>
    </row>
    <row r="24" spans="1:21" ht="12.75" x14ac:dyDescent="0.2">
      <c r="A24" s="4">
        <v>22</v>
      </c>
      <c r="B24" s="165" t="s">
        <v>26</v>
      </c>
      <c r="C24" s="32" t="s">
        <v>16</v>
      </c>
      <c r="D24" s="11" t="str">
        <f>VLOOKUP(A24,'Asignacion-Opcode'!$A$3:$D$96,4,0)</f>
        <v>10100100100000000</v>
      </c>
      <c r="E24" s="123">
        <v>1</v>
      </c>
      <c r="F24" s="124">
        <v>0</v>
      </c>
      <c r="G24" s="124">
        <v>1</v>
      </c>
      <c r="H24" s="124">
        <v>0</v>
      </c>
      <c r="I24" s="124">
        <v>0</v>
      </c>
      <c r="J24" s="124">
        <v>1</v>
      </c>
      <c r="K24" s="124">
        <v>0</v>
      </c>
      <c r="L24" s="124">
        <v>0</v>
      </c>
      <c r="M24" s="124">
        <v>1</v>
      </c>
      <c r="N24" s="124">
        <v>0</v>
      </c>
      <c r="O24" s="125">
        <v>0</v>
      </c>
      <c r="P24" s="123">
        <v>0</v>
      </c>
      <c r="Q24" s="124">
        <v>0</v>
      </c>
      <c r="R24" s="124">
        <v>0</v>
      </c>
      <c r="S24" s="124">
        <v>0</v>
      </c>
      <c r="T24" s="124">
        <v>0</v>
      </c>
      <c r="U24" s="148">
        <v>0</v>
      </c>
    </row>
    <row r="25" spans="1:21" ht="12.75" x14ac:dyDescent="0.2">
      <c r="A25" s="9">
        <v>23</v>
      </c>
      <c r="B25" s="166"/>
      <c r="C25" s="34" t="s">
        <v>17</v>
      </c>
      <c r="D25" s="6" t="str">
        <f>VLOOKUP(A25,'Asignacion-Opcode'!$A$3:$D$96,4,0)</f>
        <v>01100100100000000</v>
      </c>
      <c r="E25" s="129">
        <v>0</v>
      </c>
      <c r="F25" s="130">
        <v>1</v>
      </c>
      <c r="G25" s="130">
        <v>1</v>
      </c>
      <c r="H25" s="130">
        <v>0</v>
      </c>
      <c r="I25" s="130">
        <v>0</v>
      </c>
      <c r="J25" s="130">
        <v>1</v>
      </c>
      <c r="K25" s="130">
        <v>0</v>
      </c>
      <c r="L25" s="130">
        <v>0</v>
      </c>
      <c r="M25" s="130">
        <v>1</v>
      </c>
      <c r="N25" s="130">
        <v>0</v>
      </c>
      <c r="O25" s="131">
        <v>0</v>
      </c>
      <c r="P25" s="129">
        <v>0</v>
      </c>
      <c r="Q25" s="130">
        <v>0</v>
      </c>
      <c r="R25" s="130">
        <v>0</v>
      </c>
      <c r="S25" s="130">
        <v>0</v>
      </c>
      <c r="T25" s="130">
        <v>0</v>
      </c>
      <c r="U25" s="132">
        <v>0</v>
      </c>
    </row>
    <row r="26" spans="1:21" ht="12.75" x14ac:dyDescent="0.2">
      <c r="A26" s="9">
        <v>24</v>
      </c>
      <c r="B26" s="166"/>
      <c r="C26" s="34" t="s">
        <v>18</v>
      </c>
      <c r="D26" s="91" t="str">
        <f>VLOOKUP(A26,'Asignacion-Opcode'!$A$3:$D$96,4,0)</f>
        <v>10101100100000000</v>
      </c>
      <c r="E26" s="129">
        <v>1</v>
      </c>
      <c r="F26" s="130">
        <v>0</v>
      </c>
      <c r="G26" s="130">
        <v>1</v>
      </c>
      <c r="H26" s="130">
        <v>0</v>
      </c>
      <c r="I26" s="130">
        <v>1</v>
      </c>
      <c r="J26" s="130">
        <v>1</v>
      </c>
      <c r="K26" s="130">
        <v>0</v>
      </c>
      <c r="L26" s="130">
        <v>0</v>
      </c>
      <c r="M26" s="130">
        <v>1</v>
      </c>
      <c r="N26" s="130">
        <v>0</v>
      </c>
      <c r="O26" s="131">
        <v>0</v>
      </c>
      <c r="P26" s="129">
        <v>0</v>
      </c>
      <c r="Q26" s="130">
        <v>0</v>
      </c>
      <c r="R26" s="130">
        <v>0</v>
      </c>
      <c r="S26" s="130">
        <v>0</v>
      </c>
      <c r="T26" s="130">
        <v>0</v>
      </c>
      <c r="U26" s="132">
        <v>0</v>
      </c>
    </row>
    <row r="27" spans="1:21" ht="12.75" x14ac:dyDescent="0.2">
      <c r="A27" s="9">
        <v>25</v>
      </c>
      <c r="B27" s="166"/>
      <c r="C27" s="34" t="s">
        <v>19</v>
      </c>
      <c r="D27" s="6" t="str">
        <f>VLOOKUP(A27,'Asignacion-Opcode'!$A$3:$D$96,4,0)</f>
        <v>01101100100000000</v>
      </c>
      <c r="E27" s="129">
        <v>0</v>
      </c>
      <c r="F27" s="130">
        <v>1</v>
      </c>
      <c r="G27" s="130">
        <v>1</v>
      </c>
      <c r="H27" s="130">
        <v>0</v>
      </c>
      <c r="I27" s="130">
        <v>1</v>
      </c>
      <c r="J27" s="130">
        <v>1</v>
      </c>
      <c r="K27" s="130">
        <v>0</v>
      </c>
      <c r="L27" s="130">
        <v>0</v>
      </c>
      <c r="M27" s="130">
        <v>1</v>
      </c>
      <c r="N27" s="130">
        <v>0</v>
      </c>
      <c r="O27" s="131">
        <v>0</v>
      </c>
      <c r="P27" s="129">
        <v>0</v>
      </c>
      <c r="Q27" s="130">
        <v>0</v>
      </c>
      <c r="R27" s="130">
        <v>0</v>
      </c>
      <c r="S27" s="130">
        <v>0</v>
      </c>
      <c r="T27" s="130">
        <v>0</v>
      </c>
      <c r="U27" s="132">
        <v>0</v>
      </c>
    </row>
    <row r="28" spans="1:21" ht="12.75" x14ac:dyDescent="0.2">
      <c r="A28" s="9">
        <v>26</v>
      </c>
      <c r="B28" s="166"/>
      <c r="C28" s="34" t="s">
        <v>20</v>
      </c>
      <c r="D28" s="11" t="str">
        <f>VLOOKUP(A28,'Asignacion-Opcode'!$A$3:$D$96,4,0)</f>
        <v>10101000100000000</v>
      </c>
      <c r="E28" s="129">
        <v>1</v>
      </c>
      <c r="F28" s="130">
        <v>0</v>
      </c>
      <c r="G28" s="130">
        <v>1</v>
      </c>
      <c r="H28" s="130">
        <v>0</v>
      </c>
      <c r="I28" s="130">
        <v>1</v>
      </c>
      <c r="J28" s="130">
        <v>0</v>
      </c>
      <c r="K28" s="130">
        <v>0</v>
      </c>
      <c r="L28" s="130">
        <v>0</v>
      </c>
      <c r="M28" s="130">
        <v>1</v>
      </c>
      <c r="N28" s="130">
        <v>0</v>
      </c>
      <c r="O28" s="131">
        <v>0</v>
      </c>
      <c r="P28" s="129">
        <v>0</v>
      </c>
      <c r="Q28" s="130">
        <v>0</v>
      </c>
      <c r="R28" s="130">
        <v>0</v>
      </c>
      <c r="S28" s="130">
        <v>0</v>
      </c>
      <c r="T28" s="130">
        <v>0</v>
      </c>
      <c r="U28" s="132">
        <v>0</v>
      </c>
    </row>
    <row r="29" spans="1:21" ht="12.75" x14ac:dyDescent="0.2">
      <c r="A29" s="9">
        <v>27</v>
      </c>
      <c r="B29" s="166"/>
      <c r="C29" s="34" t="s">
        <v>21</v>
      </c>
      <c r="D29" s="6" t="str">
        <f>VLOOKUP(A29,'Asignacion-Opcode'!$A$3:$D$96,4,0)</f>
        <v>01101000100000000</v>
      </c>
      <c r="E29" s="129">
        <v>0</v>
      </c>
      <c r="F29" s="130">
        <v>1</v>
      </c>
      <c r="G29" s="130">
        <v>1</v>
      </c>
      <c r="H29" s="130">
        <v>0</v>
      </c>
      <c r="I29" s="130">
        <v>1</v>
      </c>
      <c r="J29" s="130">
        <v>0</v>
      </c>
      <c r="K29" s="130">
        <v>0</v>
      </c>
      <c r="L29" s="130">
        <v>0</v>
      </c>
      <c r="M29" s="130">
        <v>1</v>
      </c>
      <c r="N29" s="130">
        <v>0</v>
      </c>
      <c r="O29" s="131">
        <v>0</v>
      </c>
      <c r="P29" s="129">
        <v>0</v>
      </c>
      <c r="Q29" s="130">
        <v>0</v>
      </c>
      <c r="R29" s="130">
        <v>0</v>
      </c>
      <c r="S29" s="130">
        <v>0</v>
      </c>
      <c r="T29" s="130">
        <v>0</v>
      </c>
      <c r="U29" s="132">
        <v>0</v>
      </c>
    </row>
    <row r="30" spans="1:21" ht="13.5" thickBot="1" x14ac:dyDescent="0.25">
      <c r="A30" s="9">
        <v>28</v>
      </c>
      <c r="B30" s="166"/>
      <c r="C30" s="89" t="s">
        <v>25</v>
      </c>
      <c r="D30" s="6" t="str">
        <f>VLOOKUP(A30,'Asignacion-Opcode'!$A$3:$D$96,4,0)</f>
        <v>00100100101000000</v>
      </c>
      <c r="E30" s="135">
        <v>0</v>
      </c>
      <c r="F30" s="100">
        <v>0</v>
      </c>
      <c r="G30" s="100">
        <v>1</v>
      </c>
      <c r="H30" s="100">
        <v>0</v>
      </c>
      <c r="I30" s="100">
        <v>0</v>
      </c>
      <c r="J30" s="100">
        <v>1</v>
      </c>
      <c r="K30" s="100">
        <v>0</v>
      </c>
      <c r="L30" s="100">
        <v>0</v>
      </c>
      <c r="M30" s="100">
        <v>1</v>
      </c>
      <c r="N30" s="100">
        <v>0</v>
      </c>
      <c r="O30" s="134">
        <v>1</v>
      </c>
      <c r="P30" s="135">
        <v>0</v>
      </c>
      <c r="Q30" s="100">
        <v>0</v>
      </c>
      <c r="R30" s="100">
        <v>0</v>
      </c>
      <c r="S30" s="100">
        <v>0</v>
      </c>
      <c r="T30" s="100">
        <v>0</v>
      </c>
      <c r="U30" s="136">
        <v>0</v>
      </c>
    </row>
    <row r="31" spans="1:21" ht="12.75" x14ac:dyDescent="0.2">
      <c r="A31" s="4">
        <v>29</v>
      </c>
      <c r="B31" s="166"/>
      <c r="C31" s="90" t="s">
        <v>64</v>
      </c>
      <c r="D31" s="6" t="str">
        <f>VLOOKUP(A31,'Asignacion-Opcode'!$A$3:$D$96,4,0)</f>
        <v>10101000100010000</v>
      </c>
      <c r="E31" s="137">
        <v>1</v>
      </c>
      <c r="F31" s="138">
        <v>0</v>
      </c>
      <c r="G31" s="138">
        <v>1</v>
      </c>
      <c r="H31" s="138">
        <v>0</v>
      </c>
      <c r="I31" s="138">
        <v>1</v>
      </c>
      <c r="J31" s="138">
        <v>0</v>
      </c>
      <c r="K31" s="138">
        <v>0</v>
      </c>
      <c r="L31" s="138">
        <v>0</v>
      </c>
      <c r="M31" s="138">
        <v>1</v>
      </c>
      <c r="N31" s="138">
        <v>0</v>
      </c>
      <c r="O31" s="139">
        <v>0</v>
      </c>
      <c r="P31" s="137">
        <v>0</v>
      </c>
      <c r="Q31" s="138">
        <v>1</v>
      </c>
      <c r="R31" s="138">
        <v>0</v>
      </c>
      <c r="S31" s="138">
        <v>0</v>
      </c>
      <c r="T31" s="138">
        <v>0</v>
      </c>
      <c r="U31" s="140">
        <v>0</v>
      </c>
    </row>
    <row r="32" spans="1:21" ht="13.5" thickBot="1" x14ac:dyDescent="0.25">
      <c r="A32" s="9">
        <v>30</v>
      </c>
      <c r="B32" s="167"/>
      <c r="C32" s="93" t="s">
        <v>65</v>
      </c>
      <c r="D32" s="96" t="str">
        <f>VLOOKUP(A32,'Asignacion-Opcode'!$A$3:$D$96,4,0)</f>
        <v>01101000100010000</v>
      </c>
      <c r="E32" s="149">
        <v>0</v>
      </c>
      <c r="F32" s="108">
        <v>1</v>
      </c>
      <c r="G32" s="108">
        <v>1</v>
      </c>
      <c r="H32" s="108">
        <v>0</v>
      </c>
      <c r="I32" s="108">
        <v>1</v>
      </c>
      <c r="J32" s="108">
        <v>0</v>
      </c>
      <c r="K32" s="108">
        <v>0</v>
      </c>
      <c r="L32" s="108">
        <v>0</v>
      </c>
      <c r="M32" s="108">
        <v>1</v>
      </c>
      <c r="N32" s="108">
        <v>0</v>
      </c>
      <c r="O32" s="150">
        <v>0</v>
      </c>
      <c r="P32" s="151">
        <v>0</v>
      </c>
      <c r="Q32" s="108">
        <v>1</v>
      </c>
      <c r="R32" s="108">
        <v>0</v>
      </c>
      <c r="S32" s="108">
        <v>0</v>
      </c>
      <c r="T32" s="108">
        <v>0</v>
      </c>
      <c r="U32" s="152">
        <v>0</v>
      </c>
    </row>
    <row r="33" spans="1:21" ht="12.75" x14ac:dyDescent="0.2">
      <c r="A33" s="9">
        <v>31</v>
      </c>
      <c r="B33" s="165" t="s">
        <v>27</v>
      </c>
      <c r="C33" s="36" t="s">
        <v>16</v>
      </c>
      <c r="D33" s="11" t="str">
        <f>VLOOKUP(A33,'Asignacion-Opcode'!$A$3:$D$96,4,0)</f>
        <v>10100101000000000</v>
      </c>
      <c r="E33" s="123">
        <v>1</v>
      </c>
      <c r="F33" s="124">
        <v>0</v>
      </c>
      <c r="G33" s="124">
        <v>1</v>
      </c>
      <c r="H33" s="124">
        <v>0</v>
      </c>
      <c r="I33" s="124">
        <v>0</v>
      </c>
      <c r="J33" s="124">
        <v>1</v>
      </c>
      <c r="K33" s="124">
        <v>0</v>
      </c>
      <c r="L33" s="124">
        <v>1</v>
      </c>
      <c r="M33" s="124">
        <v>0</v>
      </c>
      <c r="N33" s="124">
        <v>0</v>
      </c>
      <c r="O33" s="125">
        <v>0</v>
      </c>
      <c r="P33" s="123">
        <v>0</v>
      </c>
      <c r="Q33" s="124">
        <v>0</v>
      </c>
      <c r="R33" s="124">
        <v>0</v>
      </c>
      <c r="S33" s="124">
        <v>0</v>
      </c>
      <c r="T33" s="124">
        <v>0</v>
      </c>
      <c r="U33" s="148">
        <v>0</v>
      </c>
    </row>
    <row r="34" spans="1:21" ht="12.75" x14ac:dyDescent="0.2">
      <c r="A34" s="9">
        <v>32</v>
      </c>
      <c r="B34" s="166"/>
      <c r="C34" s="34" t="s">
        <v>17</v>
      </c>
      <c r="D34" s="91" t="str">
        <f>VLOOKUP(A34,'Asignacion-Opcode'!$A$3:$D$96,4,0)</f>
        <v>01100101000000000</v>
      </c>
      <c r="E34" s="129">
        <v>0</v>
      </c>
      <c r="F34" s="130">
        <v>1</v>
      </c>
      <c r="G34" s="130">
        <v>1</v>
      </c>
      <c r="H34" s="130">
        <v>0</v>
      </c>
      <c r="I34" s="130">
        <v>0</v>
      </c>
      <c r="J34" s="130">
        <v>1</v>
      </c>
      <c r="K34" s="130">
        <v>0</v>
      </c>
      <c r="L34" s="130">
        <v>1</v>
      </c>
      <c r="M34" s="130">
        <v>0</v>
      </c>
      <c r="N34" s="130">
        <v>0</v>
      </c>
      <c r="O34" s="131">
        <v>0</v>
      </c>
      <c r="P34" s="129">
        <v>0</v>
      </c>
      <c r="Q34" s="130">
        <v>0</v>
      </c>
      <c r="R34" s="130">
        <v>0</v>
      </c>
      <c r="S34" s="130">
        <v>0</v>
      </c>
      <c r="T34" s="130">
        <v>0</v>
      </c>
      <c r="U34" s="132">
        <v>0</v>
      </c>
    </row>
    <row r="35" spans="1:21" ht="12.75" x14ac:dyDescent="0.2">
      <c r="A35" s="9">
        <v>33</v>
      </c>
      <c r="B35" s="166"/>
      <c r="C35" s="34" t="s">
        <v>18</v>
      </c>
      <c r="D35" s="6" t="str">
        <f>VLOOKUP(A35,'Asignacion-Opcode'!$A$3:$D$96,4,0)</f>
        <v>10101101000000000</v>
      </c>
      <c r="E35" s="129">
        <v>1</v>
      </c>
      <c r="F35" s="130">
        <v>0</v>
      </c>
      <c r="G35" s="130">
        <v>1</v>
      </c>
      <c r="H35" s="130">
        <v>0</v>
      </c>
      <c r="I35" s="130">
        <v>1</v>
      </c>
      <c r="J35" s="130">
        <v>1</v>
      </c>
      <c r="K35" s="130">
        <v>0</v>
      </c>
      <c r="L35" s="130">
        <v>1</v>
      </c>
      <c r="M35" s="130">
        <v>0</v>
      </c>
      <c r="N35" s="130">
        <v>0</v>
      </c>
      <c r="O35" s="131">
        <v>0</v>
      </c>
      <c r="P35" s="129">
        <v>0</v>
      </c>
      <c r="Q35" s="130">
        <v>0</v>
      </c>
      <c r="R35" s="130">
        <v>0</v>
      </c>
      <c r="S35" s="130">
        <v>0</v>
      </c>
      <c r="T35" s="130">
        <v>0</v>
      </c>
      <c r="U35" s="132">
        <v>0</v>
      </c>
    </row>
    <row r="36" spans="1:21" ht="12.75" x14ac:dyDescent="0.2">
      <c r="A36" s="9">
        <v>34</v>
      </c>
      <c r="B36" s="166"/>
      <c r="C36" s="34" t="s">
        <v>19</v>
      </c>
      <c r="D36" s="11" t="str">
        <f>VLOOKUP(A36,'Asignacion-Opcode'!$A$3:$D$96,4,0)</f>
        <v>01101101000000000</v>
      </c>
      <c r="E36" s="129">
        <v>0</v>
      </c>
      <c r="F36" s="130">
        <v>1</v>
      </c>
      <c r="G36" s="130">
        <v>1</v>
      </c>
      <c r="H36" s="130">
        <v>0</v>
      </c>
      <c r="I36" s="130">
        <v>1</v>
      </c>
      <c r="J36" s="130">
        <v>1</v>
      </c>
      <c r="K36" s="130">
        <v>0</v>
      </c>
      <c r="L36" s="130">
        <v>1</v>
      </c>
      <c r="M36" s="130">
        <v>0</v>
      </c>
      <c r="N36" s="130">
        <v>0</v>
      </c>
      <c r="O36" s="131">
        <v>0</v>
      </c>
      <c r="P36" s="129">
        <v>0</v>
      </c>
      <c r="Q36" s="130">
        <v>0</v>
      </c>
      <c r="R36" s="130">
        <v>0</v>
      </c>
      <c r="S36" s="130">
        <v>0</v>
      </c>
      <c r="T36" s="130">
        <v>0</v>
      </c>
      <c r="U36" s="132">
        <v>0</v>
      </c>
    </row>
    <row r="37" spans="1:21" ht="13.5" thickBot="1" x14ac:dyDescent="0.25">
      <c r="A37" s="9">
        <v>35</v>
      </c>
      <c r="B37" s="166"/>
      <c r="C37" s="34" t="s">
        <v>20</v>
      </c>
      <c r="D37" s="6" t="str">
        <f>VLOOKUP(A37,'Asignacion-Opcode'!$A$3:$D$96,4,0)</f>
        <v>10101001000000000</v>
      </c>
      <c r="E37" s="129">
        <v>1</v>
      </c>
      <c r="F37" s="130">
        <v>0</v>
      </c>
      <c r="G37" s="130">
        <v>1</v>
      </c>
      <c r="H37" s="130">
        <v>0</v>
      </c>
      <c r="I37" s="130">
        <v>1</v>
      </c>
      <c r="J37" s="130">
        <v>0</v>
      </c>
      <c r="K37" s="130">
        <v>0</v>
      </c>
      <c r="L37" s="130">
        <v>1</v>
      </c>
      <c r="M37" s="130">
        <v>0</v>
      </c>
      <c r="N37" s="130">
        <v>0</v>
      </c>
      <c r="O37" s="131">
        <v>0</v>
      </c>
      <c r="P37" s="129">
        <v>0</v>
      </c>
      <c r="Q37" s="130">
        <v>0</v>
      </c>
      <c r="R37" s="130">
        <v>0</v>
      </c>
      <c r="S37" s="130">
        <v>0</v>
      </c>
      <c r="T37" s="130">
        <v>0</v>
      </c>
      <c r="U37" s="132">
        <v>0</v>
      </c>
    </row>
    <row r="38" spans="1:21" ht="12.75" x14ac:dyDescent="0.2">
      <c r="A38" s="4">
        <v>36</v>
      </c>
      <c r="B38" s="166"/>
      <c r="C38" s="34" t="s">
        <v>21</v>
      </c>
      <c r="D38" s="6" t="str">
        <f>VLOOKUP(A38,'Asignacion-Opcode'!$A$3:$D$96,4,0)</f>
        <v>01101001000000000</v>
      </c>
      <c r="E38" s="129">
        <v>0</v>
      </c>
      <c r="F38" s="130">
        <v>1</v>
      </c>
      <c r="G38" s="130">
        <v>1</v>
      </c>
      <c r="H38" s="130">
        <v>0</v>
      </c>
      <c r="I38" s="130">
        <v>1</v>
      </c>
      <c r="J38" s="130">
        <v>0</v>
      </c>
      <c r="K38" s="130">
        <v>0</v>
      </c>
      <c r="L38" s="130">
        <v>1</v>
      </c>
      <c r="M38" s="130">
        <v>0</v>
      </c>
      <c r="N38" s="130">
        <v>0</v>
      </c>
      <c r="O38" s="131">
        <v>0</v>
      </c>
      <c r="P38" s="129">
        <v>0</v>
      </c>
      <c r="Q38" s="130">
        <v>0</v>
      </c>
      <c r="R38" s="130">
        <v>0</v>
      </c>
      <c r="S38" s="130">
        <v>0</v>
      </c>
      <c r="T38" s="130">
        <v>0</v>
      </c>
      <c r="U38" s="132">
        <v>0</v>
      </c>
    </row>
    <row r="39" spans="1:21" ht="12.75" x14ac:dyDescent="0.2">
      <c r="A39" s="9">
        <v>37</v>
      </c>
      <c r="B39" s="166"/>
      <c r="C39" s="89" t="s">
        <v>25</v>
      </c>
      <c r="D39" s="6" t="str">
        <f>VLOOKUP(A39,'Asignacion-Opcode'!$A$3:$D$96,4,0)</f>
        <v>00100101001000000</v>
      </c>
      <c r="E39" s="135">
        <v>0</v>
      </c>
      <c r="F39" s="100">
        <v>0</v>
      </c>
      <c r="G39" s="100">
        <v>1</v>
      </c>
      <c r="H39" s="100">
        <v>0</v>
      </c>
      <c r="I39" s="100">
        <v>0</v>
      </c>
      <c r="J39" s="100">
        <v>1</v>
      </c>
      <c r="K39" s="100">
        <v>0</v>
      </c>
      <c r="L39" s="100">
        <v>1</v>
      </c>
      <c r="M39" s="100">
        <v>0</v>
      </c>
      <c r="N39" s="100">
        <v>0</v>
      </c>
      <c r="O39" s="134">
        <v>1</v>
      </c>
      <c r="P39" s="135">
        <v>0</v>
      </c>
      <c r="Q39" s="100">
        <v>0</v>
      </c>
      <c r="R39" s="100">
        <v>0</v>
      </c>
      <c r="S39" s="100">
        <v>0</v>
      </c>
      <c r="T39" s="100">
        <v>0</v>
      </c>
      <c r="U39" s="136">
        <v>0</v>
      </c>
    </row>
    <row r="40" spans="1:21" ht="12.75" x14ac:dyDescent="0.2">
      <c r="A40" s="9">
        <v>38</v>
      </c>
      <c r="B40" s="166"/>
      <c r="C40" s="90" t="s">
        <v>64</v>
      </c>
      <c r="D40" s="6" t="str">
        <f>VLOOKUP(A40,'Asignacion-Opcode'!$A$3:$D$96,4,0)</f>
        <v>10101001000010000</v>
      </c>
      <c r="E40" s="137">
        <v>1</v>
      </c>
      <c r="F40" s="138">
        <v>0</v>
      </c>
      <c r="G40" s="138">
        <v>1</v>
      </c>
      <c r="H40" s="138">
        <v>0</v>
      </c>
      <c r="I40" s="138">
        <v>1</v>
      </c>
      <c r="J40" s="138">
        <v>0</v>
      </c>
      <c r="K40" s="138">
        <v>0</v>
      </c>
      <c r="L40" s="138">
        <v>1</v>
      </c>
      <c r="M40" s="138">
        <v>0</v>
      </c>
      <c r="N40" s="138">
        <v>0</v>
      </c>
      <c r="O40" s="139">
        <v>0</v>
      </c>
      <c r="P40" s="137">
        <v>0</v>
      </c>
      <c r="Q40" s="138">
        <v>1</v>
      </c>
      <c r="R40" s="138">
        <v>0</v>
      </c>
      <c r="S40" s="138">
        <v>0</v>
      </c>
      <c r="T40" s="138">
        <v>0</v>
      </c>
      <c r="U40" s="140">
        <v>0</v>
      </c>
    </row>
    <row r="41" spans="1:21" ht="13.5" thickBot="1" x14ac:dyDescent="0.25">
      <c r="A41" s="9">
        <v>39</v>
      </c>
      <c r="B41" s="167"/>
      <c r="C41" s="39" t="s">
        <v>65</v>
      </c>
      <c r="D41" s="96" t="str">
        <f>VLOOKUP(A41,'Asignacion-Opcode'!$A$3:$D$96,4,0)</f>
        <v>01101001000010000</v>
      </c>
      <c r="E41" s="149">
        <v>0</v>
      </c>
      <c r="F41" s="108">
        <v>1</v>
      </c>
      <c r="G41" s="108">
        <v>1</v>
      </c>
      <c r="H41" s="108">
        <v>0</v>
      </c>
      <c r="I41" s="108">
        <v>1</v>
      </c>
      <c r="J41" s="108">
        <v>0</v>
      </c>
      <c r="K41" s="108">
        <v>0</v>
      </c>
      <c r="L41" s="108">
        <v>1</v>
      </c>
      <c r="M41" s="108">
        <v>0</v>
      </c>
      <c r="N41" s="108">
        <v>0</v>
      </c>
      <c r="O41" s="150">
        <v>0</v>
      </c>
      <c r="P41" s="151">
        <v>0</v>
      </c>
      <c r="Q41" s="108">
        <v>1</v>
      </c>
      <c r="R41" s="108">
        <v>0</v>
      </c>
      <c r="S41" s="108">
        <v>0</v>
      </c>
      <c r="T41" s="108">
        <v>0</v>
      </c>
      <c r="U41" s="152">
        <v>0</v>
      </c>
    </row>
    <row r="42" spans="1:21" ht="12.75" x14ac:dyDescent="0.2">
      <c r="A42" s="9">
        <v>40</v>
      </c>
      <c r="B42" s="165" t="s">
        <v>28</v>
      </c>
      <c r="C42" s="32" t="s">
        <v>16</v>
      </c>
      <c r="D42" s="94" t="str">
        <f>VLOOKUP(A42,'Asignacion-Opcode'!$A$3:$D$96,4,0)</f>
        <v>10100101100000000</v>
      </c>
      <c r="E42" s="123">
        <v>1</v>
      </c>
      <c r="F42" s="124">
        <v>0</v>
      </c>
      <c r="G42" s="124">
        <v>1</v>
      </c>
      <c r="H42" s="124">
        <v>0</v>
      </c>
      <c r="I42" s="124">
        <v>0</v>
      </c>
      <c r="J42" s="124">
        <v>1</v>
      </c>
      <c r="K42" s="124">
        <v>0</v>
      </c>
      <c r="L42" s="124">
        <v>1</v>
      </c>
      <c r="M42" s="124">
        <v>1</v>
      </c>
      <c r="N42" s="124">
        <v>0</v>
      </c>
      <c r="O42" s="125">
        <v>0</v>
      </c>
      <c r="P42" s="123">
        <v>0</v>
      </c>
      <c r="Q42" s="124">
        <v>0</v>
      </c>
      <c r="R42" s="124">
        <v>0</v>
      </c>
      <c r="S42" s="124">
        <v>0</v>
      </c>
      <c r="T42" s="124">
        <v>0</v>
      </c>
      <c r="U42" s="148">
        <v>0</v>
      </c>
    </row>
    <row r="43" spans="1:21" ht="12.75" x14ac:dyDescent="0.2">
      <c r="A43" s="9">
        <v>41</v>
      </c>
      <c r="B43" s="166"/>
      <c r="C43" s="34" t="s">
        <v>17</v>
      </c>
      <c r="D43" s="6" t="str">
        <f>VLOOKUP(A43,'Asignacion-Opcode'!$A$3:$D$96,4,0)</f>
        <v>01100101100000000</v>
      </c>
      <c r="E43" s="129">
        <v>0</v>
      </c>
      <c r="F43" s="130">
        <v>1</v>
      </c>
      <c r="G43" s="130">
        <v>1</v>
      </c>
      <c r="H43" s="130">
        <v>0</v>
      </c>
      <c r="I43" s="130">
        <v>0</v>
      </c>
      <c r="J43" s="130">
        <v>1</v>
      </c>
      <c r="K43" s="130">
        <v>0</v>
      </c>
      <c r="L43" s="130">
        <v>1</v>
      </c>
      <c r="M43" s="130">
        <v>1</v>
      </c>
      <c r="N43" s="130">
        <v>0</v>
      </c>
      <c r="O43" s="131">
        <v>0</v>
      </c>
      <c r="P43" s="129">
        <v>0</v>
      </c>
      <c r="Q43" s="130">
        <v>0</v>
      </c>
      <c r="R43" s="130">
        <v>0</v>
      </c>
      <c r="S43" s="130">
        <v>0</v>
      </c>
      <c r="T43" s="130">
        <v>0</v>
      </c>
      <c r="U43" s="132">
        <v>0</v>
      </c>
    </row>
    <row r="44" spans="1:21" ht="13.5" thickBot="1" x14ac:dyDescent="0.25">
      <c r="A44" s="9">
        <v>42</v>
      </c>
      <c r="B44" s="166"/>
      <c r="C44" s="34" t="s">
        <v>18</v>
      </c>
      <c r="D44" s="11" t="str">
        <f>VLOOKUP(A44,'Asignacion-Opcode'!$A$3:$D$96,4,0)</f>
        <v>10101101100000000</v>
      </c>
      <c r="E44" s="129">
        <v>1</v>
      </c>
      <c r="F44" s="130">
        <v>0</v>
      </c>
      <c r="G44" s="130">
        <v>1</v>
      </c>
      <c r="H44" s="130">
        <v>0</v>
      </c>
      <c r="I44" s="130">
        <v>1</v>
      </c>
      <c r="J44" s="130">
        <v>1</v>
      </c>
      <c r="K44" s="130">
        <v>0</v>
      </c>
      <c r="L44" s="130">
        <v>1</v>
      </c>
      <c r="M44" s="130">
        <v>1</v>
      </c>
      <c r="N44" s="130">
        <v>0</v>
      </c>
      <c r="O44" s="131">
        <v>0</v>
      </c>
      <c r="P44" s="129">
        <v>0</v>
      </c>
      <c r="Q44" s="130">
        <v>0</v>
      </c>
      <c r="R44" s="130">
        <v>0</v>
      </c>
      <c r="S44" s="130">
        <v>0</v>
      </c>
      <c r="T44" s="130">
        <v>0</v>
      </c>
      <c r="U44" s="132">
        <v>0</v>
      </c>
    </row>
    <row r="45" spans="1:21" ht="12.75" x14ac:dyDescent="0.2">
      <c r="A45" s="4">
        <v>43</v>
      </c>
      <c r="B45" s="166"/>
      <c r="C45" s="34" t="s">
        <v>19</v>
      </c>
      <c r="D45" s="6" t="str">
        <f>VLOOKUP(A45,'Asignacion-Opcode'!$A$3:$D$96,4,0)</f>
        <v>01101101100000000</v>
      </c>
      <c r="E45" s="129">
        <v>0</v>
      </c>
      <c r="F45" s="130">
        <v>1</v>
      </c>
      <c r="G45" s="130">
        <v>1</v>
      </c>
      <c r="H45" s="130">
        <v>0</v>
      </c>
      <c r="I45" s="130">
        <v>1</v>
      </c>
      <c r="J45" s="130">
        <v>1</v>
      </c>
      <c r="K45" s="130">
        <v>0</v>
      </c>
      <c r="L45" s="130">
        <v>1</v>
      </c>
      <c r="M45" s="130">
        <v>1</v>
      </c>
      <c r="N45" s="130">
        <v>0</v>
      </c>
      <c r="O45" s="131">
        <v>0</v>
      </c>
      <c r="P45" s="129">
        <v>0</v>
      </c>
      <c r="Q45" s="130">
        <v>0</v>
      </c>
      <c r="R45" s="130">
        <v>0</v>
      </c>
      <c r="S45" s="130">
        <v>0</v>
      </c>
      <c r="T45" s="130">
        <v>0</v>
      </c>
      <c r="U45" s="132">
        <v>0</v>
      </c>
    </row>
    <row r="46" spans="1:21" ht="12.75" x14ac:dyDescent="0.2">
      <c r="A46" s="9">
        <v>44</v>
      </c>
      <c r="B46" s="166"/>
      <c r="C46" s="34" t="s">
        <v>20</v>
      </c>
      <c r="D46" s="6" t="str">
        <f>VLOOKUP(A46,'Asignacion-Opcode'!$A$3:$D$96,4,0)</f>
        <v>10101001100000000</v>
      </c>
      <c r="E46" s="129">
        <v>1</v>
      </c>
      <c r="F46" s="130">
        <v>0</v>
      </c>
      <c r="G46" s="130">
        <v>1</v>
      </c>
      <c r="H46" s="130">
        <v>0</v>
      </c>
      <c r="I46" s="130">
        <v>1</v>
      </c>
      <c r="J46" s="130">
        <v>0</v>
      </c>
      <c r="K46" s="130">
        <v>0</v>
      </c>
      <c r="L46" s="130">
        <v>1</v>
      </c>
      <c r="M46" s="130">
        <v>1</v>
      </c>
      <c r="N46" s="130">
        <v>0</v>
      </c>
      <c r="O46" s="131">
        <v>0</v>
      </c>
      <c r="P46" s="129">
        <v>0</v>
      </c>
      <c r="Q46" s="130">
        <v>0</v>
      </c>
      <c r="R46" s="130">
        <v>0</v>
      </c>
      <c r="S46" s="130">
        <v>0</v>
      </c>
      <c r="T46" s="130">
        <v>0</v>
      </c>
      <c r="U46" s="132">
        <v>0</v>
      </c>
    </row>
    <row r="47" spans="1:21" ht="12.75" x14ac:dyDescent="0.2">
      <c r="A47" s="9">
        <v>45</v>
      </c>
      <c r="B47" s="166"/>
      <c r="C47" s="34" t="s">
        <v>21</v>
      </c>
      <c r="D47" s="6" t="str">
        <f>VLOOKUP(A47,'Asignacion-Opcode'!$A$3:$D$96,4,0)</f>
        <v>01101001100000000</v>
      </c>
      <c r="E47" s="129">
        <v>0</v>
      </c>
      <c r="F47" s="130">
        <v>1</v>
      </c>
      <c r="G47" s="130">
        <v>1</v>
      </c>
      <c r="H47" s="130">
        <v>0</v>
      </c>
      <c r="I47" s="130">
        <v>1</v>
      </c>
      <c r="J47" s="130">
        <v>0</v>
      </c>
      <c r="K47" s="130">
        <v>0</v>
      </c>
      <c r="L47" s="130">
        <v>1</v>
      </c>
      <c r="M47" s="130">
        <v>1</v>
      </c>
      <c r="N47" s="130">
        <v>0</v>
      </c>
      <c r="O47" s="131">
        <v>0</v>
      </c>
      <c r="P47" s="129">
        <v>0</v>
      </c>
      <c r="Q47" s="130">
        <v>0</v>
      </c>
      <c r="R47" s="130">
        <v>0</v>
      </c>
      <c r="S47" s="130">
        <v>0</v>
      </c>
      <c r="T47" s="130">
        <v>0</v>
      </c>
      <c r="U47" s="132">
        <v>0</v>
      </c>
    </row>
    <row r="48" spans="1:21" ht="12.75" x14ac:dyDescent="0.2">
      <c r="A48" s="9">
        <v>46</v>
      </c>
      <c r="B48" s="166"/>
      <c r="C48" s="89" t="s">
        <v>25</v>
      </c>
      <c r="D48" s="6" t="str">
        <f>VLOOKUP(A48,'Asignacion-Opcode'!$A$3:$D$96,4,0)</f>
        <v>00100101101000000</v>
      </c>
      <c r="E48" s="135">
        <v>0</v>
      </c>
      <c r="F48" s="100">
        <v>0</v>
      </c>
      <c r="G48" s="100">
        <v>1</v>
      </c>
      <c r="H48" s="100">
        <v>0</v>
      </c>
      <c r="I48" s="100">
        <v>0</v>
      </c>
      <c r="J48" s="100">
        <v>1</v>
      </c>
      <c r="K48" s="100">
        <v>0</v>
      </c>
      <c r="L48" s="100">
        <v>1</v>
      </c>
      <c r="M48" s="100">
        <v>1</v>
      </c>
      <c r="N48" s="100">
        <v>0</v>
      </c>
      <c r="O48" s="134">
        <v>1</v>
      </c>
      <c r="P48" s="135">
        <v>0</v>
      </c>
      <c r="Q48" s="100">
        <v>0</v>
      </c>
      <c r="R48" s="100">
        <v>0</v>
      </c>
      <c r="S48" s="100">
        <v>0</v>
      </c>
      <c r="T48" s="100">
        <v>0</v>
      </c>
      <c r="U48" s="136">
        <v>0</v>
      </c>
    </row>
    <row r="49" spans="1:21" ht="12.75" x14ac:dyDescent="0.2">
      <c r="A49" s="9">
        <v>47</v>
      </c>
      <c r="B49" s="166"/>
      <c r="C49" s="90" t="s">
        <v>64</v>
      </c>
      <c r="D49" s="6" t="str">
        <f>VLOOKUP(A49,'Asignacion-Opcode'!$A$3:$D$96,4,0)</f>
        <v>10101001100010000</v>
      </c>
      <c r="E49" s="137">
        <v>1</v>
      </c>
      <c r="F49" s="138">
        <v>0</v>
      </c>
      <c r="G49" s="138">
        <v>1</v>
      </c>
      <c r="H49" s="138">
        <v>0</v>
      </c>
      <c r="I49" s="138">
        <v>1</v>
      </c>
      <c r="J49" s="138">
        <v>0</v>
      </c>
      <c r="K49" s="138">
        <v>0</v>
      </c>
      <c r="L49" s="138">
        <v>1</v>
      </c>
      <c r="M49" s="138">
        <v>1</v>
      </c>
      <c r="N49" s="138">
        <v>0</v>
      </c>
      <c r="O49" s="139">
        <v>0</v>
      </c>
      <c r="P49" s="137">
        <v>0</v>
      </c>
      <c r="Q49" s="138">
        <v>1</v>
      </c>
      <c r="R49" s="138">
        <v>0</v>
      </c>
      <c r="S49" s="138">
        <v>0</v>
      </c>
      <c r="T49" s="138">
        <v>0</v>
      </c>
      <c r="U49" s="140">
        <v>0</v>
      </c>
    </row>
    <row r="50" spans="1:21" ht="13.5" thickBot="1" x14ac:dyDescent="0.25">
      <c r="A50" s="9">
        <v>48</v>
      </c>
      <c r="B50" s="167"/>
      <c r="C50" s="93" t="s">
        <v>65</v>
      </c>
      <c r="D50" s="96" t="str">
        <f>VLOOKUP(A50,'Asignacion-Opcode'!$A$3:$D$96,4,0)</f>
        <v>01101001100010000</v>
      </c>
      <c r="E50" s="149">
        <v>0</v>
      </c>
      <c r="F50" s="108">
        <v>1</v>
      </c>
      <c r="G50" s="108">
        <v>1</v>
      </c>
      <c r="H50" s="108">
        <v>0</v>
      </c>
      <c r="I50" s="108">
        <v>1</v>
      </c>
      <c r="J50" s="108">
        <v>0</v>
      </c>
      <c r="K50" s="108">
        <v>0</v>
      </c>
      <c r="L50" s="108">
        <v>1</v>
      </c>
      <c r="M50" s="108">
        <v>1</v>
      </c>
      <c r="N50" s="108">
        <v>0</v>
      </c>
      <c r="O50" s="150">
        <v>0</v>
      </c>
      <c r="P50" s="151">
        <v>0</v>
      </c>
      <c r="Q50" s="108">
        <v>1</v>
      </c>
      <c r="R50" s="108">
        <v>0</v>
      </c>
      <c r="S50" s="108">
        <v>0</v>
      </c>
      <c r="T50" s="108">
        <v>0</v>
      </c>
      <c r="U50" s="152">
        <v>0</v>
      </c>
    </row>
    <row r="51" spans="1:21" ht="13.5" thickBot="1" x14ac:dyDescent="0.25">
      <c r="A51" s="9">
        <v>49</v>
      </c>
      <c r="B51" s="165" t="s">
        <v>29</v>
      </c>
      <c r="C51" s="36" t="s">
        <v>16</v>
      </c>
      <c r="D51" s="11" t="str">
        <f>VLOOKUP(A51,'Asignacion-Opcode'!$A$3:$D$96,4,0)</f>
        <v>10100110000000000</v>
      </c>
      <c r="E51" s="123">
        <v>1</v>
      </c>
      <c r="F51" s="124">
        <v>0</v>
      </c>
      <c r="G51" s="124">
        <v>1</v>
      </c>
      <c r="H51" s="124">
        <v>0</v>
      </c>
      <c r="I51" s="124">
        <v>0</v>
      </c>
      <c r="J51" s="124">
        <v>1</v>
      </c>
      <c r="K51" s="124">
        <v>1</v>
      </c>
      <c r="L51" s="124">
        <v>0</v>
      </c>
      <c r="M51" s="124">
        <v>0</v>
      </c>
      <c r="N51" s="124">
        <v>0</v>
      </c>
      <c r="O51" s="125">
        <v>0</v>
      </c>
      <c r="P51" s="123">
        <v>0</v>
      </c>
      <c r="Q51" s="124">
        <v>0</v>
      </c>
      <c r="R51" s="124">
        <v>0</v>
      </c>
      <c r="S51" s="124">
        <v>0</v>
      </c>
      <c r="T51" s="124">
        <v>0</v>
      </c>
      <c r="U51" s="148">
        <v>0</v>
      </c>
    </row>
    <row r="52" spans="1:21" ht="12.75" x14ac:dyDescent="0.2">
      <c r="A52" s="4">
        <v>50</v>
      </c>
      <c r="B52" s="166"/>
      <c r="C52" s="34" t="s">
        <v>17</v>
      </c>
      <c r="D52" s="11" t="str">
        <f>VLOOKUP(A52,'Asignacion-Opcode'!$A$3:$D$96,4,0)</f>
        <v>01100110000000000</v>
      </c>
      <c r="E52" s="129">
        <v>0</v>
      </c>
      <c r="F52" s="130">
        <v>1</v>
      </c>
      <c r="G52" s="130">
        <v>1</v>
      </c>
      <c r="H52" s="130">
        <v>0</v>
      </c>
      <c r="I52" s="130">
        <v>0</v>
      </c>
      <c r="J52" s="130">
        <v>1</v>
      </c>
      <c r="K52" s="130">
        <v>1</v>
      </c>
      <c r="L52" s="130">
        <v>0</v>
      </c>
      <c r="M52" s="130">
        <v>0</v>
      </c>
      <c r="N52" s="130">
        <v>0</v>
      </c>
      <c r="O52" s="131">
        <v>0</v>
      </c>
      <c r="P52" s="129">
        <v>0</v>
      </c>
      <c r="Q52" s="130">
        <v>0</v>
      </c>
      <c r="R52" s="130">
        <v>0</v>
      </c>
      <c r="S52" s="130">
        <v>0</v>
      </c>
      <c r="T52" s="130">
        <v>0</v>
      </c>
      <c r="U52" s="132">
        <v>0</v>
      </c>
    </row>
    <row r="53" spans="1:21" ht="12.75" x14ac:dyDescent="0.2">
      <c r="A53" s="9">
        <v>51</v>
      </c>
      <c r="B53" s="166"/>
      <c r="C53" s="34" t="s">
        <v>18</v>
      </c>
      <c r="D53" s="6" t="str">
        <f>VLOOKUP(A53,'Asignacion-Opcode'!$A$3:$D$96,4,0)</f>
        <v>10101110000000000</v>
      </c>
      <c r="E53" s="129">
        <v>1</v>
      </c>
      <c r="F53" s="130">
        <v>0</v>
      </c>
      <c r="G53" s="130">
        <v>1</v>
      </c>
      <c r="H53" s="130">
        <v>0</v>
      </c>
      <c r="I53" s="130">
        <v>1</v>
      </c>
      <c r="J53" s="130">
        <v>1</v>
      </c>
      <c r="K53" s="130">
        <v>1</v>
      </c>
      <c r="L53" s="130">
        <v>0</v>
      </c>
      <c r="M53" s="130">
        <v>0</v>
      </c>
      <c r="N53" s="130">
        <v>0</v>
      </c>
      <c r="O53" s="131">
        <v>0</v>
      </c>
      <c r="P53" s="129">
        <v>0</v>
      </c>
      <c r="Q53" s="130">
        <v>0</v>
      </c>
      <c r="R53" s="130">
        <v>0</v>
      </c>
      <c r="S53" s="130">
        <v>0</v>
      </c>
      <c r="T53" s="130">
        <v>0</v>
      </c>
      <c r="U53" s="132">
        <v>0</v>
      </c>
    </row>
    <row r="54" spans="1:21" ht="12.75" x14ac:dyDescent="0.2">
      <c r="A54" s="9">
        <v>52</v>
      </c>
      <c r="B54" s="166"/>
      <c r="C54" s="34" t="s">
        <v>19</v>
      </c>
      <c r="D54" s="6" t="str">
        <f>VLOOKUP(A54,'Asignacion-Opcode'!$A$3:$D$96,4,0)</f>
        <v>01101110000000000</v>
      </c>
      <c r="E54" s="129">
        <v>0</v>
      </c>
      <c r="F54" s="130">
        <v>1</v>
      </c>
      <c r="G54" s="130">
        <v>1</v>
      </c>
      <c r="H54" s="130">
        <v>0</v>
      </c>
      <c r="I54" s="130">
        <v>1</v>
      </c>
      <c r="J54" s="130">
        <v>1</v>
      </c>
      <c r="K54" s="130">
        <v>1</v>
      </c>
      <c r="L54" s="130">
        <v>0</v>
      </c>
      <c r="M54" s="130">
        <v>0</v>
      </c>
      <c r="N54" s="130">
        <v>0</v>
      </c>
      <c r="O54" s="131">
        <v>0</v>
      </c>
      <c r="P54" s="129">
        <v>0</v>
      </c>
      <c r="Q54" s="130">
        <v>0</v>
      </c>
      <c r="R54" s="130">
        <v>0</v>
      </c>
      <c r="S54" s="130">
        <v>0</v>
      </c>
      <c r="T54" s="130">
        <v>0</v>
      </c>
      <c r="U54" s="132">
        <v>0</v>
      </c>
    </row>
    <row r="55" spans="1:21" ht="12.75" x14ac:dyDescent="0.2">
      <c r="A55" s="9">
        <v>53</v>
      </c>
      <c r="B55" s="166"/>
      <c r="C55" s="34" t="s">
        <v>20</v>
      </c>
      <c r="D55" s="6" t="str">
        <f>VLOOKUP(A55,'Asignacion-Opcode'!$A$3:$D$96,4,0)</f>
        <v>10101010000000000</v>
      </c>
      <c r="E55" s="129">
        <v>1</v>
      </c>
      <c r="F55" s="130">
        <v>0</v>
      </c>
      <c r="G55" s="130">
        <v>1</v>
      </c>
      <c r="H55" s="130">
        <v>0</v>
      </c>
      <c r="I55" s="130">
        <v>1</v>
      </c>
      <c r="J55" s="130">
        <v>0</v>
      </c>
      <c r="K55" s="130">
        <v>1</v>
      </c>
      <c r="L55" s="130">
        <v>0</v>
      </c>
      <c r="M55" s="130">
        <v>0</v>
      </c>
      <c r="N55" s="130">
        <v>0</v>
      </c>
      <c r="O55" s="131">
        <v>0</v>
      </c>
      <c r="P55" s="129">
        <v>0</v>
      </c>
      <c r="Q55" s="130">
        <v>0</v>
      </c>
      <c r="R55" s="130">
        <v>0</v>
      </c>
      <c r="S55" s="130">
        <v>0</v>
      </c>
      <c r="T55" s="130">
        <v>0</v>
      </c>
      <c r="U55" s="132">
        <v>0</v>
      </c>
    </row>
    <row r="56" spans="1:21" ht="12.75" x14ac:dyDescent="0.2">
      <c r="A56" s="9">
        <v>54</v>
      </c>
      <c r="B56" s="166"/>
      <c r="C56" s="34" t="s">
        <v>21</v>
      </c>
      <c r="D56" s="6" t="str">
        <f>VLOOKUP(A56,'Asignacion-Opcode'!$A$3:$D$96,4,0)</f>
        <v>01101010000000000</v>
      </c>
      <c r="E56" s="129">
        <v>0</v>
      </c>
      <c r="F56" s="130">
        <v>1</v>
      </c>
      <c r="G56" s="130">
        <v>1</v>
      </c>
      <c r="H56" s="130">
        <v>0</v>
      </c>
      <c r="I56" s="130">
        <v>1</v>
      </c>
      <c r="J56" s="130">
        <v>0</v>
      </c>
      <c r="K56" s="130">
        <v>1</v>
      </c>
      <c r="L56" s="130">
        <v>0</v>
      </c>
      <c r="M56" s="130">
        <v>0</v>
      </c>
      <c r="N56" s="130">
        <v>0</v>
      </c>
      <c r="O56" s="131">
        <v>0</v>
      </c>
      <c r="P56" s="129">
        <v>0</v>
      </c>
      <c r="Q56" s="130">
        <v>0</v>
      </c>
      <c r="R56" s="130">
        <v>0</v>
      </c>
      <c r="S56" s="130">
        <v>0</v>
      </c>
      <c r="T56" s="130">
        <v>0</v>
      </c>
      <c r="U56" s="132">
        <v>0</v>
      </c>
    </row>
    <row r="57" spans="1:21" ht="12.75" x14ac:dyDescent="0.2">
      <c r="A57" s="9">
        <v>55</v>
      </c>
      <c r="B57" s="166"/>
      <c r="C57" s="89" t="s">
        <v>25</v>
      </c>
      <c r="D57" s="6" t="str">
        <f>VLOOKUP(A57,'Asignacion-Opcode'!$A$3:$D$96,4,0)</f>
        <v>00100110001000000</v>
      </c>
      <c r="E57" s="135">
        <v>0</v>
      </c>
      <c r="F57" s="100">
        <v>0</v>
      </c>
      <c r="G57" s="100">
        <v>1</v>
      </c>
      <c r="H57" s="100">
        <v>0</v>
      </c>
      <c r="I57" s="100">
        <v>0</v>
      </c>
      <c r="J57" s="100">
        <v>1</v>
      </c>
      <c r="K57" s="100">
        <v>1</v>
      </c>
      <c r="L57" s="100">
        <v>0</v>
      </c>
      <c r="M57" s="100">
        <v>0</v>
      </c>
      <c r="N57" s="100">
        <v>0</v>
      </c>
      <c r="O57" s="134">
        <v>1</v>
      </c>
      <c r="P57" s="135">
        <v>0</v>
      </c>
      <c r="Q57" s="100">
        <v>0</v>
      </c>
      <c r="R57" s="100">
        <v>0</v>
      </c>
      <c r="S57" s="100">
        <v>0</v>
      </c>
      <c r="T57" s="100">
        <v>0</v>
      </c>
      <c r="U57" s="136">
        <v>0</v>
      </c>
    </row>
    <row r="58" spans="1:21" ht="13.5" thickBot="1" x14ac:dyDescent="0.25">
      <c r="A58" s="9">
        <v>56</v>
      </c>
      <c r="B58" s="166"/>
      <c r="C58" s="90" t="s">
        <v>64</v>
      </c>
      <c r="D58" s="91" t="str">
        <f>VLOOKUP(A58,'Asignacion-Opcode'!$A$3:$D$96,4,0)</f>
        <v>10101010000010000</v>
      </c>
      <c r="E58" s="137">
        <v>1</v>
      </c>
      <c r="F58" s="138">
        <v>0</v>
      </c>
      <c r="G58" s="138">
        <v>1</v>
      </c>
      <c r="H58" s="138">
        <v>0</v>
      </c>
      <c r="I58" s="138">
        <v>1</v>
      </c>
      <c r="J58" s="138">
        <v>0</v>
      </c>
      <c r="K58" s="138">
        <v>1</v>
      </c>
      <c r="L58" s="138">
        <v>0</v>
      </c>
      <c r="M58" s="138">
        <v>0</v>
      </c>
      <c r="N58" s="138">
        <v>0</v>
      </c>
      <c r="O58" s="139">
        <v>0</v>
      </c>
      <c r="P58" s="137">
        <v>0</v>
      </c>
      <c r="Q58" s="138">
        <v>1</v>
      </c>
      <c r="R58" s="138">
        <v>0</v>
      </c>
      <c r="S58" s="138">
        <v>0</v>
      </c>
      <c r="T58" s="138">
        <v>0</v>
      </c>
      <c r="U58" s="140">
        <v>0</v>
      </c>
    </row>
    <row r="59" spans="1:21" ht="13.5" thickBot="1" x14ac:dyDescent="0.25">
      <c r="A59" s="4">
        <v>57</v>
      </c>
      <c r="B59" s="167"/>
      <c r="C59" s="39" t="s">
        <v>65</v>
      </c>
      <c r="D59" s="95" t="str">
        <f>VLOOKUP(A59,'Asignacion-Opcode'!$A$3:$D$96,4,0)</f>
        <v>01101010000010000</v>
      </c>
      <c r="E59" s="149">
        <v>0</v>
      </c>
      <c r="F59" s="108">
        <v>1</v>
      </c>
      <c r="G59" s="108">
        <v>1</v>
      </c>
      <c r="H59" s="108">
        <v>0</v>
      </c>
      <c r="I59" s="108">
        <v>1</v>
      </c>
      <c r="J59" s="108">
        <v>0</v>
      </c>
      <c r="K59" s="108">
        <v>1</v>
      </c>
      <c r="L59" s="108">
        <v>0</v>
      </c>
      <c r="M59" s="108">
        <v>0</v>
      </c>
      <c r="N59" s="108">
        <v>0</v>
      </c>
      <c r="O59" s="150">
        <v>0</v>
      </c>
      <c r="P59" s="151">
        <v>0</v>
      </c>
      <c r="Q59" s="108">
        <v>1</v>
      </c>
      <c r="R59" s="108">
        <v>0</v>
      </c>
      <c r="S59" s="108">
        <v>0</v>
      </c>
      <c r="T59" s="108">
        <v>0</v>
      </c>
      <c r="U59" s="152">
        <v>0</v>
      </c>
    </row>
    <row r="60" spans="1:21" ht="12.75" x14ac:dyDescent="0.2">
      <c r="A60" s="9">
        <v>58</v>
      </c>
      <c r="B60" s="165" t="s">
        <v>30</v>
      </c>
      <c r="C60" s="32" t="s">
        <v>31</v>
      </c>
      <c r="D60" s="11" t="str">
        <f>VLOOKUP(A60,'Asignacion-Opcode'!$A$3:$D$96,4,0)</f>
        <v>10100010100000000</v>
      </c>
      <c r="E60" s="126">
        <v>1</v>
      </c>
      <c r="F60" s="127">
        <v>0</v>
      </c>
      <c r="G60" s="127">
        <v>1</v>
      </c>
      <c r="H60" s="127">
        <v>0</v>
      </c>
      <c r="I60" s="127">
        <v>0</v>
      </c>
      <c r="J60" s="127">
        <v>0</v>
      </c>
      <c r="K60" s="127">
        <v>1</v>
      </c>
      <c r="L60" s="127">
        <v>0</v>
      </c>
      <c r="M60" s="127">
        <v>1</v>
      </c>
      <c r="N60" s="127">
        <v>0</v>
      </c>
      <c r="O60" s="153">
        <v>0</v>
      </c>
      <c r="P60" s="126">
        <v>0</v>
      </c>
      <c r="Q60" s="127">
        <v>0</v>
      </c>
      <c r="R60" s="127">
        <v>0</v>
      </c>
      <c r="S60" s="127">
        <v>0</v>
      </c>
      <c r="T60" s="127">
        <v>0</v>
      </c>
      <c r="U60" s="128">
        <v>0</v>
      </c>
    </row>
    <row r="61" spans="1:21" ht="12.75" x14ac:dyDescent="0.2">
      <c r="A61" s="9">
        <v>59</v>
      </c>
      <c r="B61" s="166"/>
      <c r="C61" s="34" t="s">
        <v>17</v>
      </c>
      <c r="D61" s="6" t="str">
        <f>VLOOKUP(A61,'Asignacion-Opcode'!$A$3:$D$96,4,0)</f>
        <v>01100010100000000</v>
      </c>
      <c r="E61" s="129">
        <v>0</v>
      </c>
      <c r="F61" s="130">
        <v>1</v>
      </c>
      <c r="G61" s="130">
        <v>1</v>
      </c>
      <c r="H61" s="130">
        <v>0</v>
      </c>
      <c r="I61" s="130">
        <v>0</v>
      </c>
      <c r="J61" s="130">
        <v>0</v>
      </c>
      <c r="K61" s="130">
        <v>1</v>
      </c>
      <c r="L61" s="130">
        <v>0</v>
      </c>
      <c r="M61" s="130">
        <v>1</v>
      </c>
      <c r="N61" s="130">
        <v>0</v>
      </c>
      <c r="O61" s="131">
        <v>0</v>
      </c>
      <c r="P61" s="129">
        <v>0</v>
      </c>
      <c r="Q61" s="130">
        <v>0</v>
      </c>
      <c r="R61" s="130">
        <v>0</v>
      </c>
      <c r="S61" s="130">
        <v>0</v>
      </c>
      <c r="T61" s="130">
        <v>0</v>
      </c>
      <c r="U61" s="132">
        <v>0</v>
      </c>
    </row>
    <row r="62" spans="1:21" ht="12.75" x14ac:dyDescent="0.2">
      <c r="A62" s="9">
        <v>60</v>
      </c>
      <c r="B62" s="166"/>
      <c r="C62" s="89" t="s">
        <v>22</v>
      </c>
      <c r="D62" s="6" t="str">
        <f>VLOOKUP(A62,'Asignacion-Opcode'!$A$3:$D$96,4,0)</f>
        <v>00100010101000000</v>
      </c>
      <c r="E62" s="135">
        <v>0</v>
      </c>
      <c r="F62" s="100">
        <v>0</v>
      </c>
      <c r="G62" s="100">
        <v>1</v>
      </c>
      <c r="H62" s="100">
        <v>0</v>
      </c>
      <c r="I62" s="100">
        <v>0</v>
      </c>
      <c r="J62" s="100">
        <v>0</v>
      </c>
      <c r="K62" s="100">
        <v>1</v>
      </c>
      <c r="L62" s="100">
        <v>0</v>
      </c>
      <c r="M62" s="100">
        <v>1</v>
      </c>
      <c r="N62" s="100">
        <v>0</v>
      </c>
      <c r="O62" s="134">
        <v>1</v>
      </c>
      <c r="P62" s="135">
        <v>0</v>
      </c>
      <c r="Q62" s="100">
        <v>0</v>
      </c>
      <c r="R62" s="100">
        <v>0</v>
      </c>
      <c r="S62" s="100">
        <v>0</v>
      </c>
      <c r="T62" s="100">
        <v>0</v>
      </c>
      <c r="U62" s="136">
        <v>0</v>
      </c>
    </row>
    <row r="63" spans="1:21" ht="13.5" thickBot="1" x14ac:dyDescent="0.25">
      <c r="A63" s="9">
        <v>61</v>
      </c>
      <c r="B63" s="167"/>
      <c r="C63" s="93" t="s">
        <v>66</v>
      </c>
      <c r="D63" s="96" t="str">
        <f>VLOOKUP(A63,'Asignacion-Opcode'!$A$3:$D$96,4,0)</f>
        <v>00100010101010000</v>
      </c>
      <c r="E63" s="145">
        <v>0</v>
      </c>
      <c r="F63" s="99">
        <v>0</v>
      </c>
      <c r="G63" s="99">
        <v>1</v>
      </c>
      <c r="H63" s="99">
        <v>0</v>
      </c>
      <c r="I63" s="99">
        <v>0</v>
      </c>
      <c r="J63" s="99">
        <v>0</v>
      </c>
      <c r="K63" s="99">
        <v>1</v>
      </c>
      <c r="L63" s="99">
        <v>0</v>
      </c>
      <c r="M63" s="99">
        <v>1</v>
      </c>
      <c r="N63" s="99">
        <v>0</v>
      </c>
      <c r="O63" s="146">
        <v>1</v>
      </c>
      <c r="P63" s="145">
        <v>0</v>
      </c>
      <c r="Q63" s="99">
        <v>1</v>
      </c>
      <c r="R63" s="99">
        <v>0</v>
      </c>
      <c r="S63" s="99">
        <v>0</v>
      </c>
      <c r="T63" s="99">
        <v>0</v>
      </c>
      <c r="U63" s="147">
        <v>0</v>
      </c>
    </row>
    <row r="64" spans="1:21" ht="12.75" x14ac:dyDescent="0.2">
      <c r="A64" s="9">
        <v>62</v>
      </c>
      <c r="B64" s="165" t="s">
        <v>32</v>
      </c>
      <c r="C64" s="36" t="s">
        <v>31</v>
      </c>
      <c r="D64" s="11" t="str">
        <f>VLOOKUP(A64,'Asignacion-Opcode'!$A$3:$D$96,4,0)</f>
        <v>10100011100000000</v>
      </c>
      <c r="E64" s="123">
        <v>1</v>
      </c>
      <c r="F64" s="124">
        <v>0</v>
      </c>
      <c r="G64" s="124">
        <v>1</v>
      </c>
      <c r="H64" s="124">
        <v>0</v>
      </c>
      <c r="I64" s="124">
        <v>0</v>
      </c>
      <c r="J64" s="124">
        <v>0</v>
      </c>
      <c r="K64" s="124">
        <v>1</v>
      </c>
      <c r="L64" s="124">
        <v>1</v>
      </c>
      <c r="M64" s="124">
        <v>1</v>
      </c>
      <c r="N64" s="124">
        <v>0</v>
      </c>
      <c r="O64" s="125">
        <v>0</v>
      </c>
      <c r="P64" s="123">
        <v>0</v>
      </c>
      <c r="Q64" s="124">
        <v>0</v>
      </c>
      <c r="R64" s="124">
        <v>0</v>
      </c>
      <c r="S64" s="124">
        <v>0</v>
      </c>
      <c r="T64" s="124">
        <v>0</v>
      </c>
      <c r="U64" s="148">
        <v>0</v>
      </c>
    </row>
    <row r="65" spans="1:22" ht="13.5" thickBot="1" x14ac:dyDescent="0.25">
      <c r="A65" s="9">
        <v>63</v>
      </c>
      <c r="B65" s="166"/>
      <c r="C65" s="34" t="s">
        <v>17</v>
      </c>
      <c r="D65" s="6" t="str">
        <f>VLOOKUP(A65,'Asignacion-Opcode'!$A$3:$D$96,4,0)</f>
        <v>01100011100000000</v>
      </c>
      <c r="E65" s="129">
        <v>0</v>
      </c>
      <c r="F65" s="130">
        <v>1</v>
      </c>
      <c r="G65" s="130">
        <v>1</v>
      </c>
      <c r="H65" s="130">
        <v>0</v>
      </c>
      <c r="I65" s="130">
        <v>0</v>
      </c>
      <c r="J65" s="130">
        <v>0</v>
      </c>
      <c r="K65" s="130">
        <v>1</v>
      </c>
      <c r="L65" s="130">
        <v>1</v>
      </c>
      <c r="M65" s="130">
        <v>1</v>
      </c>
      <c r="N65" s="130">
        <v>0</v>
      </c>
      <c r="O65" s="131">
        <v>0</v>
      </c>
      <c r="P65" s="129">
        <v>0</v>
      </c>
      <c r="Q65" s="130">
        <v>0</v>
      </c>
      <c r="R65" s="130">
        <v>0</v>
      </c>
      <c r="S65" s="130">
        <v>0</v>
      </c>
      <c r="T65" s="130">
        <v>0</v>
      </c>
      <c r="U65" s="132">
        <v>0</v>
      </c>
    </row>
    <row r="66" spans="1:22" ht="12.75" x14ac:dyDescent="0.2">
      <c r="A66" s="4">
        <v>64</v>
      </c>
      <c r="B66" s="166"/>
      <c r="C66" s="37" t="s">
        <v>22</v>
      </c>
      <c r="D66" s="91" t="str">
        <f>VLOOKUP(A66,'Asignacion-Opcode'!$A$3:$D$96,4,0)</f>
        <v>00100011101000000</v>
      </c>
      <c r="E66" s="135">
        <v>0</v>
      </c>
      <c r="F66" s="100">
        <v>0</v>
      </c>
      <c r="G66" s="100">
        <v>1</v>
      </c>
      <c r="H66" s="100">
        <v>0</v>
      </c>
      <c r="I66" s="100">
        <v>0</v>
      </c>
      <c r="J66" s="100">
        <v>0</v>
      </c>
      <c r="K66" s="100">
        <v>1</v>
      </c>
      <c r="L66" s="100">
        <v>1</v>
      </c>
      <c r="M66" s="100">
        <v>1</v>
      </c>
      <c r="N66" s="100">
        <v>0</v>
      </c>
      <c r="O66" s="134">
        <v>1</v>
      </c>
      <c r="P66" s="135">
        <v>0</v>
      </c>
      <c r="Q66" s="100">
        <v>0</v>
      </c>
      <c r="R66" s="100">
        <v>0</v>
      </c>
      <c r="S66" s="100">
        <v>0</v>
      </c>
      <c r="T66" s="100">
        <v>0</v>
      </c>
      <c r="U66" s="136">
        <v>0</v>
      </c>
    </row>
    <row r="67" spans="1:22" ht="13.5" thickBot="1" x14ac:dyDescent="0.25">
      <c r="A67" s="9">
        <v>65</v>
      </c>
      <c r="B67" s="167"/>
      <c r="C67" s="93" t="s">
        <v>66</v>
      </c>
      <c r="D67" s="95" t="str">
        <f>VLOOKUP(A67,'Asignacion-Opcode'!$A$3:$D$96,4,0)</f>
        <v>00100011101010000</v>
      </c>
      <c r="E67" s="149">
        <v>0</v>
      </c>
      <c r="F67" s="108">
        <v>0</v>
      </c>
      <c r="G67" s="108">
        <v>1</v>
      </c>
      <c r="H67" s="108">
        <v>0</v>
      </c>
      <c r="I67" s="108">
        <v>0</v>
      </c>
      <c r="J67" s="108">
        <v>0</v>
      </c>
      <c r="K67" s="108">
        <v>1</v>
      </c>
      <c r="L67" s="108">
        <v>1</v>
      </c>
      <c r="M67" s="108">
        <v>1</v>
      </c>
      <c r="N67" s="108">
        <v>0</v>
      </c>
      <c r="O67" s="150">
        <v>1</v>
      </c>
      <c r="P67" s="151">
        <v>0</v>
      </c>
      <c r="Q67" s="108">
        <v>1</v>
      </c>
      <c r="R67" s="108">
        <v>0</v>
      </c>
      <c r="S67" s="108">
        <v>0</v>
      </c>
      <c r="T67" s="108">
        <v>0</v>
      </c>
      <c r="U67" s="152">
        <v>0</v>
      </c>
    </row>
    <row r="68" spans="1:22" ht="12.75" x14ac:dyDescent="0.2">
      <c r="A68" s="9">
        <v>66</v>
      </c>
      <c r="B68" s="165" t="s">
        <v>33</v>
      </c>
      <c r="C68" s="32" t="s">
        <v>31</v>
      </c>
      <c r="D68" s="11" t="str">
        <f>VLOOKUP(A68,'Asignacion-Opcode'!$A$3:$D$96,4,0)</f>
        <v>10100011000000000</v>
      </c>
      <c r="E68" s="126">
        <v>1</v>
      </c>
      <c r="F68" s="127">
        <v>0</v>
      </c>
      <c r="G68" s="127">
        <v>1</v>
      </c>
      <c r="H68" s="127">
        <v>0</v>
      </c>
      <c r="I68" s="127">
        <v>0</v>
      </c>
      <c r="J68" s="127">
        <v>0</v>
      </c>
      <c r="K68" s="127">
        <v>1</v>
      </c>
      <c r="L68" s="127">
        <v>1</v>
      </c>
      <c r="M68" s="127">
        <v>0</v>
      </c>
      <c r="N68" s="127">
        <v>0</v>
      </c>
      <c r="O68" s="153">
        <v>0</v>
      </c>
      <c r="P68" s="126">
        <v>0</v>
      </c>
      <c r="Q68" s="127">
        <v>0</v>
      </c>
      <c r="R68" s="127">
        <v>0</v>
      </c>
      <c r="S68" s="127">
        <v>0</v>
      </c>
      <c r="T68" s="127">
        <v>0</v>
      </c>
      <c r="U68" s="128">
        <v>0</v>
      </c>
    </row>
    <row r="69" spans="1:22" ht="12.75" x14ac:dyDescent="0.2">
      <c r="A69" s="9">
        <v>67</v>
      </c>
      <c r="B69" s="166"/>
      <c r="C69" s="34" t="s">
        <v>17</v>
      </c>
      <c r="D69" s="6" t="str">
        <f>VLOOKUP(A69,'Asignacion-Opcode'!$A$3:$D$96,4,0)</f>
        <v>01100011000000000</v>
      </c>
      <c r="E69" s="129">
        <v>0</v>
      </c>
      <c r="F69" s="130">
        <v>1</v>
      </c>
      <c r="G69" s="130">
        <v>1</v>
      </c>
      <c r="H69" s="130">
        <v>0</v>
      </c>
      <c r="I69" s="130">
        <v>0</v>
      </c>
      <c r="J69" s="130">
        <v>0</v>
      </c>
      <c r="K69" s="130">
        <v>1</v>
      </c>
      <c r="L69" s="130">
        <v>1</v>
      </c>
      <c r="M69" s="130">
        <v>0</v>
      </c>
      <c r="N69" s="130">
        <v>0</v>
      </c>
      <c r="O69" s="131">
        <v>0</v>
      </c>
      <c r="P69" s="129">
        <v>0</v>
      </c>
      <c r="Q69" s="130">
        <v>0</v>
      </c>
      <c r="R69" s="130">
        <v>0</v>
      </c>
      <c r="S69" s="130">
        <v>0</v>
      </c>
      <c r="T69" s="130">
        <v>0</v>
      </c>
      <c r="U69" s="132">
        <v>0</v>
      </c>
    </row>
    <row r="70" spans="1:22" ht="12.75" x14ac:dyDescent="0.2">
      <c r="A70" s="9">
        <v>68</v>
      </c>
      <c r="B70" s="166"/>
      <c r="C70" s="89" t="s">
        <v>22</v>
      </c>
      <c r="D70" s="6" t="str">
        <f>VLOOKUP(A70,'Asignacion-Opcode'!$A$3:$D$96,4,0)</f>
        <v>00100011001000000</v>
      </c>
      <c r="E70" s="135">
        <v>0</v>
      </c>
      <c r="F70" s="100">
        <v>0</v>
      </c>
      <c r="G70" s="100">
        <v>1</v>
      </c>
      <c r="H70" s="100">
        <v>0</v>
      </c>
      <c r="I70" s="100">
        <v>0</v>
      </c>
      <c r="J70" s="100">
        <v>0</v>
      </c>
      <c r="K70" s="100">
        <v>1</v>
      </c>
      <c r="L70" s="100">
        <v>1</v>
      </c>
      <c r="M70" s="100">
        <v>0</v>
      </c>
      <c r="N70" s="100">
        <v>0</v>
      </c>
      <c r="O70" s="134">
        <v>1</v>
      </c>
      <c r="P70" s="135">
        <v>0</v>
      </c>
      <c r="Q70" s="100">
        <v>0</v>
      </c>
      <c r="R70" s="100">
        <v>0</v>
      </c>
      <c r="S70" s="100">
        <v>0</v>
      </c>
      <c r="T70" s="100">
        <v>0</v>
      </c>
      <c r="U70" s="136">
        <v>0</v>
      </c>
    </row>
    <row r="71" spans="1:22" ht="13.5" thickBot="1" x14ac:dyDescent="0.25">
      <c r="A71" s="9">
        <v>69</v>
      </c>
      <c r="B71" s="167"/>
      <c r="C71" s="93" t="s">
        <v>66</v>
      </c>
      <c r="D71" s="96" t="str">
        <f>VLOOKUP(A71,'Asignacion-Opcode'!$A$3:$D$96,4,0)</f>
        <v>00100011001010000</v>
      </c>
      <c r="E71" s="149">
        <v>0</v>
      </c>
      <c r="F71" s="108">
        <v>0</v>
      </c>
      <c r="G71" s="108">
        <v>1</v>
      </c>
      <c r="H71" s="108">
        <v>0</v>
      </c>
      <c r="I71" s="108">
        <v>0</v>
      </c>
      <c r="J71" s="108">
        <v>0</v>
      </c>
      <c r="K71" s="108">
        <v>1</v>
      </c>
      <c r="L71" s="108">
        <v>1</v>
      </c>
      <c r="M71" s="108">
        <v>0</v>
      </c>
      <c r="N71" s="108">
        <v>0</v>
      </c>
      <c r="O71" s="150">
        <v>1</v>
      </c>
      <c r="P71" s="151">
        <v>0</v>
      </c>
      <c r="Q71" s="108">
        <v>1</v>
      </c>
      <c r="R71" s="108">
        <v>0</v>
      </c>
      <c r="S71" s="108">
        <v>0</v>
      </c>
      <c r="T71" s="108">
        <v>0</v>
      </c>
      <c r="U71" s="152">
        <v>0</v>
      </c>
    </row>
    <row r="72" spans="1:22" ht="13.5" thickBot="1" x14ac:dyDescent="0.25">
      <c r="A72" s="9">
        <v>70</v>
      </c>
      <c r="B72" s="165" t="s">
        <v>34</v>
      </c>
      <c r="C72" s="36" t="s">
        <v>31</v>
      </c>
      <c r="D72" s="11" t="str">
        <f>VLOOKUP(A72,'Asignacion-Opcode'!$A$3:$D$96,4,0)</f>
        <v>10101100000000000</v>
      </c>
      <c r="E72" s="126">
        <v>1</v>
      </c>
      <c r="F72" s="127">
        <v>0</v>
      </c>
      <c r="G72" s="127">
        <v>1</v>
      </c>
      <c r="H72" s="127">
        <v>0</v>
      </c>
      <c r="I72" s="127">
        <v>1</v>
      </c>
      <c r="J72" s="127">
        <v>1</v>
      </c>
      <c r="K72" s="127">
        <v>0</v>
      </c>
      <c r="L72" s="127">
        <v>0</v>
      </c>
      <c r="M72" s="127">
        <v>0</v>
      </c>
      <c r="N72" s="127">
        <v>0</v>
      </c>
      <c r="O72" s="153">
        <v>0</v>
      </c>
      <c r="P72" s="126">
        <v>0</v>
      </c>
      <c r="Q72" s="127">
        <v>0</v>
      </c>
      <c r="R72" s="127">
        <v>0</v>
      </c>
      <c r="S72" s="127">
        <v>0</v>
      </c>
      <c r="T72" s="127">
        <v>0</v>
      </c>
      <c r="U72" s="128">
        <v>0</v>
      </c>
      <c r="V72" s="109" t="s">
        <v>93</v>
      </c>
    </row>
    <row r="73" spans="1:22" ht="12.75" x14ac:dyDescent="0.2">
      <c r="A73" s="4">
        <v>71</v>
      </c>
      <c r="B73" s="166"/>
      <c r="C73" s="34" t="s">
        <v>35</v>
      </c>
      <c r="D73" s="6" t="str">
        <f>VLOOKUP(A73,'Asignacion-Opcode'!$A$3:$D$96,4,0)</f>
        <v>01010100000000000</v>
      </c>
      <c r="E73" s="129">
        <v>0</v>
      </c>
      <c r="F73" s="130">
        <v>1</v>
      </c>
      <c r="G73" s="130">
        <v>0</v>
      </c>
      <c r="H73" s="130">
        <v>1</v>
      </c>
      <c r="I73" s="130">
        <v>0</v>
      </c>
      <c r="J73" s="130">
        <v>1</v>
      </c>
      <c r="K73" s="130">
        <v>0</v>
      </c>
      <c r="L73" s="130">
        <v>0</v>
      </c>
      <c r="M73" s="130">
        <v>0</v>
      </c>
      <c r="N73" s="130">
        <v>0</v>
      </c>
      <c r="O73" s="131">
        <v>0</v>
      </c>
      <c r="P73" s="129">
        <v>0</v>
      </c>
      <c r="Q73" s="130">
        <v>0</v>
      </c>
      <c r="R73" s="130">
        <v>0</v>
      </c>
      <c r="S73" s="130">
        <v>0</v>
      </c>
      <c r="T73" s="130">
        <v>0</v>
      </c>
      <c r="U73" s="132">
        <v>0</v>
      </c>
    </row>
    <row r="74" spans="1:22" ht="12.75" x14ac:dyDescent="0.2">
      <c r="A74" s="9">
        <v>72</v>
      </c>
      <c r="B74" s="166"/>
      <c r="C74" s="89" t="s">
        <v>25</v>
      </c>
      <c r="D74" s="91" t="str">
        <f>VLOOKUP(A74,'Asignacion-Opcode'!$A$3:$D$96,4,0)</f>
        <v>00011000001000000</v>
      </c>
      <c r="E74" s="135">
        <v>0</v>
      </c>
      <c r="F74" s="100">
        <v>0</v>
      </c>
      <c r="G74" s="100">
        <v>0</v>
      </c>
      <c r="H74" s="100">
        <v>1</v>
      </c>
      <c r="I74" s="100">
        <v>1</v>
      </c>
      <c r="J74" s="100">
        <v>0</v>
      </c>
      <c r="K74" s="100">
        <v>0</v>
      </c>
      <c r="L74" s="100">
        <v>0</v>
      </c>
      <c r="M74" s="100">
        <v>0</v>
      </c>
      <c r="N74" s="100">
        <v>0</v>
      </c>
      <c r="O74" s="134">
        <v>1</v>
      </c>
      <c r="P74" s="135">
        <v>0</v>
      </c>
      <c r="Q74" s="100">
        <v>0</v>
      </c>
      <c r="R74" s="100">
        <v>0</v>
      </c>
      <c r="S74" s="100">
        <v>0</v>
      </c>
      <c r="T74" s="100">
        <v>0</v>
      </c>
      <c r="U74" s="136">
        <v>0</v>
      </c>
    </row>
    <row r="75" spans="1:22" ht="13.5" thickBot="1" x14ac:dyDescent="0.25">
      <c r="A75" s="9">
        <v>73</v>
      </c>
      <c r="B75" s="167"/>
      <c r="C75" s="39" t="s">
        <v>77</v>
      </c>
      <c r="D75" s="95" t="str">
        <f>VLOOKUP(A75,'Asignacion-Opcode'!$A$3:$D$96,4,0)</f>
        <v>00011000001010000</v>
      </c>
      <c r="E75" s="151">
        <v>0</v>
      </c>
      <c r="F75" s="108">
        <v>0</v>
      </c>
      <c r="G75" s="108">
        <v>0</v>
      </c>
      <c r="H75" s="108">
        <v>1</v>
      </c>
      <c r="I75" s="108">
        <v>1</v>
      </c>
      <c r="J75" s="108">
        <v>0</v>
      </c>
      <c r="K75" s="108">
        <v>0</v>
      </c>
      <c r="L75" s="108">
        <v>0</v>
      </c>
      <c r="M75" s="108">
        <v>0</v>
      </c>
      <c r="N75" s="108">
        <v>0</v>
      </c>
      <c r="O75" s="150">
        <v>1</v>
      </c>
      <c r="P75" s="151">
        <v>0</v>
      </c>
      <c r="Q75" s="108">
        <v>1</v>
      </c>
      <c r="R75" s="108">
        <v>0</v>
      </c>
      <c r="S75" s="108">
        <v>0</v>
      </c>
      <c r="T75" s="108">
        <v>0</v>
      </c>
      <c r="U75" s="152">
        <v>0</v>
      </c>
      <c r="V75" t="s">
        <v>63</v>
      </c>
    </row>
    <row r="76" spans="1:22" ht="13.5" thickBot="1" x14ac:dyDescent="0.25">
      <c r="A76" s="9">
        <v>74</v>
      </c>
      <c r="B76" s="23" t="s">
        <v>36</v>
      </c>
      <c r="C76" s="38" t="s">
        <v>31</v>
      </c>
      <c r="D76" s="92" t="str">
        <f>VLOOKUP(A76,'Asignacion-Opcode'!$A$3:$D$96,4,0)</f>
        <v>10101100100000000</v>
      </c>
      <c r="E76" s="126">
        <v>1</v>
      </c>
      <c r="F76" s="127">
        <v>0</v>
      </c>
      <c r="G76" s="127">
        <v>1</v>
      </c>
      <c r="H76" s="127">
        <v>0</v>
      </c>
      <c r="I76" s="127">
        <v>1</v>
      </c>
      <c r="J76" s="127">
        <v>1</v>
      </c>
      <c r="K76" s="127">
        <v>0</v>
      </c>
      <c r="L76" s="127">
        <v>0</v>
      </c>
      <c r="M76" s="127">
        <v>1</v>
      </c>
      <c r="N76" s="127">
        <v>0</v>
      </c>
      <c r="O76" s="153">
        <v>0</v>
      </c>
      <c r="P76" s="126">
        <v>0</v>
      </c>
      <c r="Q76" s="127">
        <v>0</v>
      </c>
      <c r="R76" s="127">
        <v>0</v>
      </c>
      <c r="S76" s="127">
        <v>0</v>
      </c>
      <c r="T76" s="127">
        <v>0</v>
      </c>
      <c r="U76" s="128">
        <v>0</v>
      </c>
    </row>
    <row r="77" spans="1:22" ht="12.75" x14ac:dyDescent="0.2">
      <c r="A77" s="9">
        <v>75</v>
      </c>
      <c r="B77" s="165" t="s">
        <v>37</v>
      </c>
      <c r="C77" s="36" t="s">
        <v>16</v>
      </c>
      <c r="D77" s="11" t="str">
        <f>VLOOKUP(A77,'Asignacion-Opcode'!$A$3:$D$96,4,0)</f>
        <v>00100100100000000</v>
      </c>
      <c r="E77" s="123">
        <v>0</v>
      </c>
      <c r="F77" s="124">
        <v>0</v>
      </c>
      <c r="G77" s="124">
        <v>1</v>
      </c>
      <c r="H77" s="124">
        <v>0</v>
      </c>
      <c r="I77" s="124">
        <v>0</v>
      </c>
      <c r="J77" s="124">
        <v>1</v>
      </c>
      <c r="K77" s="124">
        <v>0</v>
      </c>
      <c r="L77" s="124">
        <v>0</v>
      </c>
      <c r="M77" s="124">
        <v>1</v>
      </c>
      <c r="N77" s="124">
        <v>0</v>
      </c>
      <c r="O77" s="125">
        <v>0</v>
      </c>
      <c r="P77" s="123">
        <v>0</v>
      </c>
      <c r="Q77" s="124">
        <v>0</v>
      </c>
      <c r="R77" s="124">
        <v>0</v>
      </c>
      <c r="S77" s="124">
        <v>0</v>
      </c>
      <c r="T77" s="124">
        <v>0</v>
      </c>
      <c r="U77" s="148">
        <v>0</v>
      </c>
    </row>
    <row r="78" spans="1:22" ht="12.75" x14ac:dyDescent="0.2">
      <c r="A78" s="9">
        <v>76</v>
      </c>
      <c r="B78" s="166"/>
      <c r="C78" s="34" t="s">
        <v>18</v>
      </c>
      <c r="D78" s="6" t="str">
        <f>VLOOKUP(A78,'Asignacion-Opcode'!$A$3:$D$96,4,0)</f>
        <v>00101100100000000</v>
      </c>
      <c r="E78" s="129">
        <v>0</v>
      </c>
      <c r="F78" s="130">
        <v>0</v>
      </c>
      <c r="G78" s="130">
        <v>1</v>
      </c>
      <c r="H78" s="130">
        <v>0</v>
      </c>
      <c r="I78" s="130">
        <v>1</v>
      </c>
      <c r="J78" s="130">
        <v>1</v>
      </c>
      <c r="K78" s="130">
        <v>0</v>
      </c>
      <c r="L78" s="130">
        <v>0</v>
      </c>
      <c r="M78" s="130">
        <v>1</v>
      </c>
      <c r="N78" s="130">
        <v>0</v>
      </c>
      <c r="O78" s="131">
        <v>0</v>
      </c>
      <c r="P78" s="129">
        <v>0</v>
      </c>
      <c r="Q78" s="130">
        <v>0</v>
      </c>
      <c r="R78" s="130">
        <v>0</v>
      </c>
      <c r="S78" s="130">
        <v>0</v>
      </c>
      <c r="T78" s="130">
        <v>0</v>
      </c>
      <c r="U78" s="132">
        <v>0</v>
      </c>
    </row>
    <row r="79" spans="1:22" ht="13.5" thickBot="1" x14ac:dyDescent="0.25">
      <c r="A79" s="9">
        <v>77</v>
      </c>
      <c r="B79" s="166"/>
      <c r="C79" s="89" t="s">
        <v>20</v>
      </c>
      <c r="D79" s="6" t="str">
        <f>VLOOKUP(A79,'Asignacion-Opcode'!$A$3:$D$96,4,0)</f>
        <v>00101000100000000</v>
      </c>
      <c r="E79" s="135">
        <v>0</v>
      </c>
      <c r="F79" s="100">
        <v>0</v>
      </c>
      <c r="G79" s="100">
        <v>1</v>
      </c>
      <c r="H79" s="100">
        <v>0</v>
      </c>
      <c r="I79" s="100">
        <v>1</v>
      </c>
      <c r="J79" s="100">
        <v>0</v>
      </c>
      <c r="K79" s="100">
        <v>0</v>
      </c>
      <c r="L79" s="100">
        <v>0</v>
      </c>
      <c r="M79" s="100">
        <v>1</v>
      </c>
      <c r="N79" s="100">
        <v>0</v>
      </c>
      <c r="O79" s="134">
        <v>0</v>
      </c>
      <c r="P79" s="135">
        <v>0</v>
      </c>
      <c r="Q79" s="100">
        <v>0</v>
      </c>
      <c r="R79" s="100">
        <v>0</v>
      </c>
      <c r="S79" s="100">
        <v>0</v>
      </c>
      <c r="T79" s="100">
        <v>0</v>
      </c>
      <c r="U79" s="136">
        <v>0</v>
      </c>
    </row>
    <row r="80" spans="1:22" ht="13.5" thickBot="1" x14ac:dyDescent="0.25">
      <c r="A80" s="4">
        <v>78</v>
      </c>
      <c r="B80" s="167"/>
      <c r="C80" s="39" t="s">
        <v>64</v>
      </c>
      <c r="D80" s="96" t="str">
        <f>VLOOKUP(A80,'Asignacion-Opcode'!$A$3:$D$96,4,0)</f>
        <v>00101000100010000</v>
      </c>
      <c r="E80" s="151">
        <v>0</v>
      </c>
      <c r="F80" s="108">
        <v>0</v>
      </c>
      <c r="G80" s="108">
        <v>1</v>
      </c>
      <c r="H80" s="108">
        <v>0</v>
      </c>
      <c r="I80" s="108">
        <v>1</v>
      </c>
      <c r="J80" s="108">
        <v>0</v>
      </c>
      <c r="K80" s="108">
        <v>0</v>
      </c>
      <c r="L80" s="108">
        <v>0</v>
      </c>
      <c r="M80" s="108">
        <v>1</v>
      </c>
      <c r="N80" s="108">
        <v>0</v>
      </c>
      <c r="O80" s="150">
        <v>0</v>
      </c>
      <c r="P80" s="151">
        <v>0</v>
      </c>
      <c r="Q80" s="108">
        <v>1</v>
      </c>
      <c r="R80" s="108">
        <v>0</v>
      </c>
      <c r="S80" s="108">
        <v>0</v>
      </c>
      <c r="T80" s="108">
        <v>0</v>
      </c>
      <c r="U80" s="152">
        <v>0</v>
      </c>
    </row>
    <row r="81" spans="1:21" ht="13.5" thickBot="1" x14ac:dyDescent="0.25">
      <c r="A81" s="9">
        <v>79</v>
      </c>
      <c r="B81" s="23" t="s">
        <v>38</v>
      </c>
      <c r="C81" s="38" t="s">
        <v>39</v>
      </c>
      <c r="D81" s="97" t="str">
        <f>VLOOKUP(A81,'Asignacion-Opcode'!$A$3:$D$96,4,0)</f>
        <v>00000000010000000</v>
      </c>
      <c r="E81" s="154">
        <v>0</v>
      </c>
      <c r="F81" s="155">
        <v>0</v>
      </c>
      <c r="G81" s="155">
        <v>0</v>
      </c>
      <c r="H81" s="155">
        <v>0</v>
      </c>
      <c r="I81" s="155">
        <v>0</v>
      </c>
      <c r="J81" s="155">
        <v>0</v>
      </c>
      <c r="K81" s="155">
        <v>0</v>
      </c>
      <c r="L81" s="155">
        <v>0</v>
      </c>
      <c r="M81" s="155">
        <v>0</v>
      </c>
      <c r="N81" s="155">
        <v>1</v>
      </c>
      <c r="O81" s="156">
        <v>0</v>
      </c>
      <c r="P81" s="154">
        <v>0</v>
      </c>
      <c r="Q81" s="155">
        <v>0</v>
      </c>
      <c r="R81" s="155">
        <v>0</v>
      </c>
      <c r="S81" s="155">
        <v>0</v>
      </c>
      <c r="T81" s="155">
        <v>0</v>
      </c>
      <c r="U81" s="157">
        <v>0</v>
      </c>
    </row>
    <row r="82" spans="1:21" ht="13.5" thickBot="1" x14ac:dyDescent="0.25">
      <c r="A82" s="9">
        <v>80</v>
      </c>
      <c r="B82" s="23" t="s">
        <v>40</v>
      </c>
      <c r="C82" s="39" t="s">
        <v>39</v>
      </c>
      <c r="D82" s="97" t="str">
        <f>VLOOKUP(A82,'Asignacion-Opcode'!$A$3:$D$96,4,0)</f>
        <v>00000000110000000</v>
      </c>
      <c r="E82" s="154">
        <v>0</v>
      </c>
      <c r="F82" s="155">
        <v>0</v>
      </c>
      <c r="G82" s="155">
        <v>0</v>
      </c>
      <c r="H82" s="155">
        <v>0</v>
      </c>
      <c r="I82" s="155">
        <v>0</v>
      </c>
      <c r="J82" s="155">
        <v>0</v>
      </c>
      <c r="K82" s="155">
        <v>0</v>
      </c>
      <c r="L82" s="155">
        <v>0</v>
      </c>
      <c r="M82" s="155">
        <v>1</v>
      </c>
      <c r="N82" s="155">
        <v>1</v>
      </c>
      <c r="O82" s="156">
        <v>0</v>
      </c>
      <c r="P82" s="154">
        <v>0</v>
      </c>
      <c r="Q82" s="155">
        <v>0</v>
      </c>
      <c r="R82" s="155">
        <v>0</v>
      </c>
      <c r="S82" s="155">
        <v>0</v>
      </c>
      <c r="T82" s="155">
        <v>0</v>
      </c>
      <c r="U82" s="157">
        <v>0</v>
      </c>
    </row>
    <row r="83" spans="1:21" ht="13.5" thickBot="1" x14ac:dyDescent="0.25">
      <c r="A83" s="9">
        <v>81</v>
      </c>
      <c r="B83" s="23" t="s">
        <v>41</v>
      </c>
      <c r="C83" s="38" t="s">
        <v>39</v>
      </c>
      <c r="D83" s="97" t="str">
        <f>VLOOKUP(A83,'Asignacion-Opcode'!$A$3:$D$96,4,0)</f>
        <v>00000001010000000</v>
      </c>
      <c r="E83" s="154">
        <v>0</v>
      </c>
      <c r="F83" s="155">
        <v>0</v>
      </c>
      <c r="G83" s="155">
        <v>0</v>
      </c>
      <c r="H83" s="155">
        <v>0</v>
      </c>
      <c r="I83" s="155">
        <v>0</v>
      </c>
      <c r="J83" s="155">
        <v>0</v>
      </c>
      <c r="K83" s="155">
        <v>0</v>
      </c>
      <c r="L83" s="155">
        <v>1</v>
      </c>
      <c r="M83" s="155">
        <v>0</v>
      </c>
      <c r="N83" s="155">
        <v>1</v>
      </c>
      <c r="O83" s="156">
        <v>0</v>
      </c>
      <c r="P83" s="154">
        <v>0</v>
      </c>
      <c r="Q83" s="155">
        <v>0</v>
      </c>
      <c r="R83" s="155">
        <v>0</v>
      </c>
      <c r="S83" s="155">
        <v>0</v>
      </c>
      <c r="T83" s="155">
        <v>0</v>
      </c>
      <c r="U83" s="157">
        <v>0</v>
      </c>
    </row>
    <row r="84" spans="1:21" ht="13.5" thickBot="1" x14ac:dyDescent="0.25">
      <c r="A84" s="9">
        <v>82</v>
      </c>
      <c r="B84" s="23" t="s">
        <v>68</v>
      </c>
      <c r="C84" s="38" t="s">
        <v>39</v>
      </c>
      <c r="D84" s="97" t="str">
        <f>VLOOKUP(A84,'Asignacion-Opcode'!$A$3:$D$96,4,0)</f>
        <v>00000001110000000</v>
      </c>
      <c r="E84" s="154">
        <v>0</v>
      </c>
      <c r="F84" s="155">
        <v>0</v>
      </c>
      <c r="G84" s="155">
        <v>0</v>
      </c>
      <c r="H84" s="155">
        <v>0</v>
      </c>
      <c r="I84" s="155">
        <v>0</v>
      </c>
      <c r="J84" s="155">
        <v>0</v>
      </c>
      <c r="K84" s="155">
        <v>0</v>
      </c>
      <c r="L84" s="155">
        <v>1</v>
      </c>
      <c r="M84" s="155">
        <v>1</v>
      </c>
      <c r="N84" s="155">
        <v>1</v>
      </c>
      <c r="O84" s="156">
        <v>0</v>
      </c>
      <c r="P84" s="154">
        <v>0</v>
      </c>
      <c r="Q84" s="155">
        <v>0</v>
      </c>
      <c r="R84" s="155">
        <v>0</v>
      </c>
      <c r="S84" s="155">
        <v>0</v>
      </c>
      <c r="T84" s="155">
        <v>0</v>
      </c>
      <c r="U84" s="157">
        <v>0</v>
      </c>
    </row>
    <row r="85" spans="1:21" ht="13.5" thickBot="1" x14ac:dyDescent="0.25">
      <c r="A85" s="9">
        <v>83</v>
      </c>
      <c r="B85" s="23" t="s">
        <v>69</v>
      </c>
      <c r="C85" s="39" t="s">
        <v>39</v>
      </c>
      <c r="D85" s="97" t="str">
        <f>VLOOKUP(A85,'Asignacion-Opcode'!$A$3:$D$96,4,0)</f>
        <v>00000010010000000</v>
      </c>
      <c r="E85" s="154">
        <v>0</v>
      </c>
      <c r="F85" s="155">
        <v>0</v>
      </c>
      <c r="G85" s="155">
        <v>0</v>
      </c>
      <c r="H85" s="155">
        <v>0</v>
      </c>
      <c r="I85" s="155">
        <v>0</v>
      </c>
      <c r="J85" s="155">
        <v>0</v>
      </c>
      <c r="K85" s="155">
        <v>1</v>
      </c>
      <c r="L85" s="155">
        <v>0</v>
      </c>
      <c r="M85" s="155">
        <v>0</v>
      </c>
      <c r="N85" s="155">
        <v>1</v>
      </c>
      <c r="O85" s="156">
        <v>0</v>
      </c>
      <c r="P85" s="154">
        <v>0</v>
      </c>
      <c r="Q85" s="155">
        <v>0</v>
      </c>
      <c r="R85" s="155">
        <v>0</v>
      </c>
      <c r="S85" s="155">
        <v>0</v>
      </c>
      <c r="T85" s="155">
        <v>0</v>
      </c>
      <c r="U85" s="157">
        <v>0</v>
      </c>
    </row>
    <row r="86" spans="1:21" ht="13.5" thickBot="1" x14ac:dyDescent="0.25">
      <c r="A86" s="9">
        <v>84</v>
      </c>
      <c r="B86" s="23" t="s">
        <v>70</v>
      </c>
      <c r="C86" s="38" t="s">
        <v>39</v>
      </c>
      <c r="D86" s="97" t="str">
        <f>VLOOKUP(A86,'Asignacion-Opcode'!$A$3:$D$96,4,0)</f>
        <v>00000010110000000</v>
      </c>
      <c r="E86" s="154">
        <v>0</v>
      </c>
      <c r="F86" s="155">
        <v>0</v>
      </c>
      <c r="G86" s="155">
        <v>0</v>
      </c>
      <c r="H86" s="155">
        <v>0</v>
      </c>
      <c r="I86" s="155">
        <v>0</v>
      </c>
      <c r="J86" s="155">
        <v>0</v>
      </c>
      <c r="K86" s="155">
        <v>1</v>
      </c>
      <c r="L86" s="155">
        <v>0</v>
      </c>
      <c r="M86" s="155">
        <v>1</v>
      </c>
      <c r="N86" s="155">
        <v>1</v>
      </c>
      <c r="O86" s="156">
        <v>0</v>
      </c>
      <c r="P86" s="154">
        <v>0</v>
      </c>
      <c r="Q86" s="155">
        <v>0</v>
      </c>
      <c r="R86" s="155">
        <v>0</v>
      </c>
      <c r="S86" s="155">
        <v>0</v>
      </c>
      <c r="T86" s="155">
        <v>0</v>
      </c>
      <c r="U86" s="157">
        <v>0</v>
      </c>
    </row>
    <row r="87" spans="1:21" ht="15.75" customHeight="1" thickBot="1" x14ac:dyDescent="0.25">
      <c r="A87" s="4">
        <v>85</v>
      </c>
      <c r="B87" s="23" t="s">
        <v>71</v>
      </c>
      <c r="C87" s="38" t="s">
        <v>39</v>
      </c>
      <c r="D87" s="97" t="str">
        <f>VLOOKUP(A87,'Asignacion-Opcode'!$A$3:$D$96,4,0)</f>
        <v>00000011010000000</v>
      </c>
      <c r="E87" s="154">
        <v>0</v>
      </c>
      <c r="F87" s="155">
        <v>0</v>
      </c>
      <c r="G87" s="155">
        <v>0</v>
      </c>
      <c r="H87" s="155">
        <v>0</v>
      </c>
      <c r="I87" s="155">
        <v>0</v>
      </c>
      <c r="J87" s="155">
        <v>0</v>
      </c>
      <c r="K87" s="155">
        <v>1</v>
      </c>
      <c r="L87" s="155">
        <v>1</v>
      </c>
      <c r="M87" s="155">
        <v>0</v>
      </c>
      <c r="N87" s="155">
        <v>1</v>
      </c>
      <c r="O87" s="156">
        <v>0</v>
      </c>
      <c r="P87" s="154">
        <v>0</v>
      </c>
      <c r="Q87" s="155">
        <v>0</v>
      </c>
      <c r="R87" s="155">
        <v>0</v>
      </c>
      <c r="S87" s="155">
        <v>0</v>
      </c>
      <c r="T87" s="155">
        <v>0</v>
      </c>
      <c r="U87" s="157">
        <v>0</v>
      </c>
    </row>
    <row r="88" spans="1:21" ht="15.75" customHeight="1" thickBot="1" x14ac:dyDescent="0.25">
      <c r="A88" s="9">
        <v>86</v>
      </c>
      <c r="B88" s="23" t="s">
        <v>72</v>
      </c>
      <c r="C88" s="39" t="s">
        <v>39</v>
      </c>
      <c r="D88" s="97" t="str">
        <f>VLOOKUP(A88,'Asignacion-Opcode'!$A$3:$D$96,4,0)</f>
        <v>00000011110000000</v>
      </c>
      <c r="E88" s="154">
        <v>0</v>
      </c>
      <c r="F88" s="155">
        <v>0</v>
      </c>
      <c r="G88" s="155">
        <v>0</v>
      </c>
      <c r="H88" s="155">
        <v>0</v>
      </c>
      <c r="I88" s="155">
        <v>0</v>
      </c>
      <c r="J88" s="155">
        <v>0</v>
      </c>
      <c r="K88" s="155">
        <v>1</v>
      </c>
      <c r="L88" s="155">
        <v>1</v>
      </c>
      <c r="M88" s="155">
        <v>1</v>
      </c>
      <c r="N88" s="155">
        <v>1</v>
      </c>
      <c r="O88" s="156">
        <v>0</v>
      </c>
      <c r="P88" s="154">
        <v>0</v>
      </c>
      <c r="Q88" s="155">
        <v>0</v>
      </c>
      <c r="R88" s="155">
        <v>0</v>
      </c>
      <c r="S88" s="155">
        <v>0</v>
      </c>
      <c r="T88" s="155">
        <v>0</v>
      </c>
      <c r="U88" s="157">
        <v>0</v>
      </c>
    </row>
    <row r="89" spans="1:21" ht="15.75" customHeight="1" thickBot="1" x14ac:dyDescent="0.25">
      <c r="A89" s="9">
        <v>87</v>
      </c>
      <c r="B89" s="165" t="s">
        <v>73</v>
      </c>
      <c r="C89" s="98" t="s">
        <v>31</v>
      </c>
      <c r="D89" s="97" t="str">
        <f>VLOOKUP(A89,'Asignacion-Opcode'!$A$3:$D$96,4,0)</f>
        <v>00100000001100001</v>
      </c>
      <c r="E89" s="141">
        <v>0</v>
      </c>
      <c r="F89" s="142">
        <v>0</v>
      </c>
      <c r="G89" s="142">
        <v>1</v>
      </c>
      <c r="H89" s="142">
        <v>0</v>
      </c>
      <c r="I89" s="142">
        <v>0</v>
      </c>
      <c r="J89" s="142">
        <v>0</v>
      </c>
      <c r="K89" s="142">
        <v>0</v>
      </c>
      <c r="L89" s="142">
        <v>0</v>
      </c>
      <c r="M89" s="142">
        <v>0</v>
      </c>
      <c r="N89" s="142">
        <v>0</v>
      </c>
      <c r="O89" s="143">
        <v>1</v>
      </c>
      <c r="P89" s="141">
        <v>1</v>
      </c>
      <c r="Q89" s="142">
        <v>0</v>
      </c>
      <c r="R89" s="142">
        <v>0</v>
      </c>
      <c r="S89" s="142">
        <v>0</v>
      </c>
      <c r="T89" s="142">
        <v>0</v>
      </c>
      <c r="U89" s="144">
        <v>1</v>
      </c>
    </row>
    <row r="90" spans="1:21" ht="15.75" customHeight="1" thickBot="1" x14ac:dyDescent="0.25">
      <c r="A90" s="9">
        <v>88</v>
      </c>
      <c r="B90" s="167"/>
      <c r="C90" s="40" t="s">
        <v>35</v>
      </c>
      <c r="D90" s="97" t="str">
        <f>VLOOKUP(A90,'Asignacion-Opcode'!$A$3:$D$96,4,0)</f>
        <v>00000100001100001</v>
      </c>
      <c r="E90" s="149">
        <v>0</v>
      </c>
      <c r="F90" s="108">
        <v>0</v>
      </c>
      <c r="G90" s="108">
        <v>0</v>
      </c>
      <c r="H90" s="108">
        <v>0</v>
      </c>
      <c r="I90" s="108">
        <v>0</v>
      </c>
      <c r="J90" s="108">
        <v>1</v>
      </c>
      <c r="K90" s="108">
        <v>0</v>
      </c>
      <c r="L90" s="108">
        <v>0</v>
      </c>
      <c r="M90" s="108">
        <v>0</v>
      </c>
      <c r="N90" s="108">
        <v>0</v>
      </c>
      <c r="O90" s="150">
        <v>1</v>
      </c>
      <c r="P90" s="151">
        <v>1</v>
      </c>
      <c r="Q90" s="108">
        <v>0</v>
      </c>
      <c r="R90" s="108">
        <v>0</v>
      </c>
      <c r="S90" s="108">
        <v>0</v>
      </c>
      <c r="T90" s="108">
        <v>0</v>
      </c>
      <c r="U90" s="152">
        <v>1</v>
      </c>
    </row>
    <row r="91" spans="1:21" ht="15.75" customHeight="1" x14ac:dyDescent="0.2">
      <c r="A91" s="9">
        <v>89</v>
      </c>
      <c r="B91" s="165" t="s">
        <v>74</v>
      </c>
      <c r="C91" s="118" t="s">
        <v>83</v>
      </c>
      <c r="D91" s="113" t="str">
        <f>VLOOKUP(A91,'Asignacion-Opcode'!$A$3:$D$96,4,0)</f>
        <v>00000000000000010</v>
      </c>
      <c r="E91" s="141">
        <v>0</v>
      </c>
      <c r="F91" s="142">
        <v>0</v>
      </c>
      <c r="G91" s="142">
        <v>0</v>
      </c>
      <c r="H91" s="142">
        <v>0</v>
      </c>
      <c r="I91" s="142">
        <v>0</v>
      </c>
      <c r="J91" s="142">
        <v>0</v>
      </c>
      <c r="K91" s="142">
        <v>0</v>
      </c>
      <c r="L91" s="142">
        <v>0</v>
      </c>
      <c r="M91" s="142">
        <v>0</v>
      </c>
      <c r="N91" s="142">
        <v>0</v>
      </c>
      <c r="O91" s="143">
        <v>0</v>
      </c>
      <c r="P91" s="141">
        <v>0</v>
      </c>
      <c r="Q91" s="142">
        <v>0</v>
      </c>
      <c r="R91" s="142">
        <v>0</v>
      </c>
      <c r="S91" s="142">
        <v>0</v>
      </c>
      <c r="T91" s="142">
        <v>1</v>
      </c>
      <c r="U91" s="144">
        <v>0</v>
      </c>
    </row>
    <row r="92" spans="1:21" ht="15.75" customHeight="1" thickBot="1" x14ac:dyDescent="0.25">
      <c r="A92" s="9">
        <v>90</v>
      </c>
      <c r="B92" s="166"/>
      <c r="C92" s="119" t="s">
        <v>31</v>
      </c>
      <c r="D92" s="94" t="str">
        <f>VLOOKUP(A92,'Asignacion-Opcode'!$A$3:$D$96,4,0)</f>
        <v>10001000000100000</v>
      </c>
      <c r="E92" s="137">
        <v>1</v>
      </c>
      <c r="F92" s="138">
        <v>0</v>
      </c>
      <c r="G92" s="138">
        <v>0</v>
      </c>
      <c r="H92" s="138">
        <v>0</v>
      </c>
      <c r="I92" s="138">
        <v>1</v>
      </c>
      <c r="J92" s="138">
        <v>0</v>
      </c>
      <c r="K92" s="138">
        <v>0</v>
      </c>
      <c r="L92" s="138">
        <v>0</v>
      </c>
      <c r="M92" s="138">
        <v>0</v>
      </c>
      <c r="N92" s="138">
        <v>0</v>
      </c>
      <c r="O92" s="139">
        <v>0</v>
      </c>
      <c r="P92" s="137">
        <v>1</v>
      </c>
      <c r="Q92" s="138">
        <v>0</v>
      </c>
      <c r="R92" s="138">
        <v>0</v>
      </c>
      <c r="S92" s="138">
        <v>0</v>
      </c>
      <c r="T92" s="138">
        <v>0</v>
      </c>
      <c r="U92" s="140">
        <v>0</v>
      </c>
    </row>
    <row r="93" spans="1:21" ht="30" customHeight="1" thickBot="1" x14ac:dyDescent="0.25">
      <c r="A93" s="9">
        <v>91</v>
      </c>
      <c r="B93" s="166"/>
      <c r="C93" s="121" t="s">
        <v>94</v>
      </c>
      <c r="D93" s="97" t="str">
        <f>VLOOKUP(A93,'Asignacion-Opcode'!$A$3:$D$96,4,0)</f>
        <v>01001000000100000</v>
      </c>
      <c r="E93" s="141">
        <v>0</v>
      </c>
      <c r="F93" s="142">
        <v>1</v>
      </c>
      <c r="G93" s="142">
        <v>0</v>
      </c>
      <c r="H93" s="142">
        <v>0</v>
      </c>
      <c r="I93" s="142">
        <v>1</v>
      </c>
      <c r="J93" s="142">
        <v>0</v>
      </c>
      <c r="K93" s="142">
        <v>0</v>
      </c>
      <c r="L93" s="142">
        <v>0</v>
      </c>
      <c r="M93" s="142">
        <v>0</v>
      </c>
      <c r="N93" s="142">
        <v>0</v>
      </c>
      <c r="O93" s="143">
        <v>0</v>
      </c>
      <c r="P93" s="141">
        <v>1</v>
      </c>
      <c r="Q93" s="142">
        <v>0</v>
      </c>
      <c r="R93" s="142">
        <v>0</v>
      </c>
      <c r="S93" s="142">
        <v>0</v>
      </c>
      <c r="T93" s="142">
        <v>0</v>
      </c>
      <c r="U93" s="144">
        <v>0</v>
      </c>
    </row>
    <row r="94" spans="1:21" ht="15.75" customHeight="1" thickBot="1" x14ac:dyDescent="0.25">
      <c r="A94" s="9">
        <v>92</v>
      </c>
      <c r="B94" s="23" t="s">
        <v>75</v>
      </c>
      <c r="C94" s="38" t="s">
        <v>39</v>
      </c>
      <c r="D94" s="97" t="str">
        <f>VLOOKUP(A94,'Asignacion-Opcode'!$A$3:$D$96,4,0)</f>
        <v>00000000011101001</v>
      </c>
      <c r="E94" s="154">
        <v>0</v>
      </c>
      <c r="F94" s="155">
        <v>0</v>
      </c>
      <c r="G94" s="155">
        <v>0</v>
      </c>
      <c r="H94" s="155">
        <v>0</v>
      </c>
      <c r="I94" s="155">
        <v>0</v>
      </c>
      <c r="J94" s="155">
        <v>0</v>
      </c>
      <c r="K94" s="155">
        <v>0</v>
      </c>
      <c r="L94" s="155">
        <v>0</v>
      </c>
      <c r="M94" s="155">
        <v>0</v>
      </c>
      <c r="N94" s="155">
        <v>1</v>
      </c>
      <c r="O94" s="156">
        <v>1</v>
      </c>
      <c r="P94" s="154">
        <v>1</v>
      </c>
      <c r="Q94" s="155">
        <v>0</v>
      </c>
      <c r="R94" s="155">
        <v>1</v>
      </c>
      <c r="S94" s="155">
        <v>0</v>
      </c>
      <c r="T94" s="155">
        <v>0</v>
      </c>
      <c r="U94" s="157">
        <v>1</v>
      </c>
    </row>
    <row r="95" spans="1:21" ht="30.75" customHeight="1" thickBot="1" x14ac:dyDescent="0.25">
      <c r="A95" s="9">
        <v>93</v>
      </c>
      <c r="B95" s="105" t="s">
        <v>76</v>
      </c>
      <c r="C95" s="122" t="s">
        <v>95</v>
      </c>
      <c r="D95" s="97" t="str">
        <f>VLOOKUP(A95,'Asignacion-Opcode'!$A$3:$D$96,4,0)</f>
        <v>00000000010100100</v>
      </c>
      <c r="E95" s="158">
        <v>0</v>
      </c>
      <c r="F95" s="155">
        <v>0</v>
      </c>
      <c r="G95" s="155">
        <v>0</v>
      </c>
      <c r="H95" s="155">
        <v>0</v>
      </c>
      <c r="I95" s="155">
        <v>0</v>
      </c>
      <c r="J95" s="155">
        <v>0</v>
      </c>
      <c r="K95" s="155">
        <v>0</v>
      </c>
      <c r="L95" s="155">
        <v>0</v>
      </c>
      <c r="M95" s="155">
        <v>0</v>
      </c>
      <c r="N95" s="155">
        <v>1</v>
      </c>
      <c r="O95" s="156">
        <v>0</v>
      </c>
      <c r="P95" s="154">
        <v>1</v>
      </c>
      <c r="Q95" s="155">
        <v>0</v>
      </c>
      <c r="R95" s="155">
        <v>0</v>
      </c>
      <c r="S95" s="155">
        <v>1</v>
      </c>
      <c r="T95" s="155">
        <v>0</v>
      </c>
      <c r="U95" s="157">
        <v>0</v>
      </c>
    </row>
    <row r="96" spans="1:21" ht="15.75" customHeight="1" thickBot="1" x14ac:dyDescent="0.25">
      <c r="A96" s="9">
        <v>94</v>
      </c>
      <c r="B96" s="23" t="s">
        <v>42</v>
      </c>
      <c r="C96" s="31"/>
      <c r="D96" s="97" t="str">
        <f>VLOOKUP(A96,'Asignacion-Opcode'!$A$3:$D$96,4,0)</f>
        <v>00000000000000000</v>
      </c>
      <c r="E96" s="159">
        <v>0</v>
      </c>
      <c r="F96" s="160">
        <v>0</v>
      </c>
      <c r="G96" s="160">
        <v>0</v>
      </c>
      <c r="H96" s="160">
        <v>0</v>
      </c>
      <c r="I96" s="160">
        <v>0</v>
      </c>
      <c r="J96" s="160">
        <v>0</v>
      </c>
      <c r="K96" s="160">
        <v>0</v>
      </c>
      <c r="L96" s="160">
        <v>0</v>
      </c>
      <c r="M96" s="160">
        <v>0</v>
      </c>
      <c r="N96" s="160">
        <v>0</v>
      </c>
      <c r="O96" s="161">
        <v>0</v>
      </c>
      <c r="P96" s="159">
        <v>0</v>
      </c>
      <c r="Q96" s="160">
        <v>0</v>
      </c>
      <c r="R96" s="160">
        <v>0</v>
      </c>
      <c r="S96" s="160">
        <v>0</v>
      </c>
      <c r="T96" s="160">
        <v>0</v>
      </c>
      <c r="U96" s="162">
        <v>0</v>
      </c>
    </row>
    <row r="97" spans="17:17" ht="15.75" customHeight="1" x14ac:dyDescent="0.2">
      <c r="Q97" s="86"/>
    </row>
  </sheetData>
  <mergeCells count="17">
    <mergeCell ref="B42:B50"/>
    <mergeCell ref="B51:B59"/>
    <mergeCell ref="B91:B93"/>
    <mergeCell ref="D1:D2"/>
    <mergeCell ref="B89:B90"/>
    <mergeCell ref="E1:U1"/>
    <mergeCell ref="B60:B63"/>
    <mergeCell ref="B64:B67"/>
    <mergeCell ref="B68:B71"/>
    <mergeCell ref="B72:B75"/>
    <mergeCell ref="B77:B80"/>
    <mergeCell ref="B1:B2"/>
    <mergeCell ref="C1:C2"/>
    <mergeCell ref="B3:B14"/>
    <mergeCell ref="B15:B23"/>
    <mergeCell ref="B24:B32"/>
    <mergeCell ref="B33:B41"/>
  </mergeCells>
  <conditionalFormatting sqref="D3:D96">
    <cfRule type="duplicateValues" dxfId="0" priority="3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6"/>
  <sheetViews>
    <sheetView topLeftCell="A80" workbookViewId="0">
      <selection activeCell="H75" sqref="H75"/>
    </sheetView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</cols>
  <sheetData>
    <row r="1" spans="1:6" ht="12.75" x14ac:dyDescent="0.2">
      <c r="A1" s="1"/>
      <c r="B1" s="165" t="s">
        <v>0</v>
      </c>
      <c r="C1" s="165" t="s">
        <v>1</v>
      </c>
      <c r="D1" s="165" t="s">
        <v>2</v>
      </c>
    </row>
    <row r="2" spans="1:6" ht="13.5" thickBot="1" x14ac:dyDescent="0.25">
      <c r="A2" s="2"/>
      <c r="B2" s="168"/>
      <c r="C2" s="168"/>
      <c r="D2" s="168"/>
    </row>
    <row r="3" spans="1:6" ht="12.75" x14ac:dyDescent="0.2">
      <c r="A3" s="4">
        <v>1</v>
      </c>
      <c r="B3" s="165" t="s">
        <v>15</v>
      </c>
      <c r="C3" s="32" t="s">
        <v>16</v>
      </c>
      <c r="D3" s="106" t="str">
        <f>_xlfn.CONCAT(Señales!E3:U3)</f>
        <v>10000100000000000</v>
      </c>
      <c r="F3" s="33" t="s">
        <v>43</v>
      </c>
    </row>
    <row r="4" spans="1:6" ht="12.75" x14ac:dyDescent="0.2">
      <c r="A4" s="9">
        <v>2</v>
      </c>
      <c r="B4" s="166"/>
      <c r="C4" s="34" t="s">
        <v>17</v>
      </c>
      <c r="D4" s="116" t="str">
        <f>_xlfn.CONCAT(Señales!E4:U4)</f>
        <v>01100000000000000</v>
      </c>
      <c r="F4" s="35" t="s">
        <v>44</v>
      </c>
    </row>
    <row r="5" spans="1:6" ht="12.75" x14ac:dyDescent="0.2">
      <c r="A5" s="9">
        <v>3</v>
      </c>
      <c r="B5" s="166"/>
      <c r="C5" s="34" t="s">
        <v>18</v>
      </c>
      <c r="D5" s="110" t="str">
        <f>_xlfn.CONCAT(Señales!E5:U5)</f>
        <v>10001100000000000</v>
      </c>
    </row>
    <row r="6" spans="1:6" ht="12.75" x14ac:dyDescent="0.2">
      <c r="A6" s="9">
        <v>4</v>
      </c>
      <c r="B6" s="166"/>
      <c r="C6" s="34" t="s">
        <v>19</v>
      </c>
      <c r="D6" s="116" t="str">
        <f>_xlfn.CONCAT(Señales!E6:U6)</f>
        <v>01001100000000000</v>
      </c>
    </row>
    <row r="7" spans="1:6" ht="12.75" x14ac:dyDescent="0.2">
      <c r="A7" s="9">
        <v>5</v>
      </c>
      <c r="B7" s="166"/>
      <c r="C7" s="34" t="s">
        <v>20</v>
      </c>
      <c r="D7" s="110" t="str">
        <f>_xlfn.CONCAT(Señales!E7:U7)</f>
        <v>10001000000000000</v>
      </c>
    </row>
    <row r="8" spans="1:6" ht="12.75" x14ac:dyDescent="0.2">
      <c r="A8" s="9">
        <v>6</v>
      </c>
      <c r="B8" s="166"/>
      <c r="C8" s="34" t="s">
        <v>21</v>
      </c>
      <c r="D8" s="116" t="str">
        <f>_xlfn.CONCAT(Señales!E8:U8)</f>
        <v>01001000000000000</v>
      </c>
    </row>
    <row r="9" spans="1:6" ht="12.75" x14ac:dyDescent="0.2">
      <c r="A9" s="9">
        <v>7</v>
      </c>
      <c r="B9" s="166"/>
      <c r="C9" s="34" t="s">
        <v>22</v>
      </c>
      <c r="D9" s="110" t="str">
        <f>_xlfn.CONCAT(Señales!E9:U9)</f>
        <v>00100000001000000</v>
      </c>
    </row>
    <row r="10" spans="1:6" ht="12.75" x14ac:dyDescent="0.2">
      <c r="A10" s="9">
        <v>8</v>
      </c>
      <c r="B10" s="166"/>
      <c r="C10" s="89" t="s">
        <v>23</v>
      </c>
      <c r="D10" s="116" t="str">
        <f>_xlfn.CONCAT(Señales!E10:U10)</f>
        <v>00000100001000000</v>
      </c>
    </row>
    <row r="11" spans="1:6" ht="12.75" x14ac:dyDescent="0.2">
      <c r="A11" s="9">
        <v>9</v>
      </c>
      <c r="B11" s="166"/>
      <c r="C11" s="90" t="s">
        <v>64</v>
      </c>
      <c r="D11" s="110" t="str">
        <f>_xlfn.CONCAT(Señales!E11:U11)</f>
        <v>10001000000010000</v>
      </c>
    </row>
    <row r="12" spans="1:6" ht="12.75" x14ac:dyDescent="0.2">
      <c r="A12" s="9">
        <v>10</v>
      </c>
      <c r="B12" s="166"/>
      <c r="C12" s="90" t="s">
        <v>65</v>
      </c>
      <c r="D12" s="116" t="str">
        <f>_xlfn.CONCAT(Señales!E12:U12)</f>
        <v>01001000000010000</v>
      </c>
    </row>
    <row r="13" spans="1:6" ht="12.75" x14ac:dyDescent="0.2">
      <c r="A13" s="9">
        <v>11</v>
      </c>
      <c r="B13" s="166"/>
      <c r="C13" s="90" t="s">
        <v>66</v>
      </c>
      <c r="D13" s="110" t="str">
        <f>_xlfn.CONCAT(Señales!E13:U13)</f>
        <v>00100000001010000</v>
      </c>
    </row>
    <row r="14" spans="1:6" ht="13.5" thickBot="1" x14ac:dyDescent="0.25">
      <c r="A14" s="9">
        <v>12</v>
      </c>
      <c r="B14" s="167"/>
      <c r="C14" s="39" t="s">
        <v>67</v>
      </c>
      <c r="D14" s="115" t="str">
        <f>_xlfn.CONCAT(Señales!E14:U14)</f>
        <v>00001100001010000</v>
      </c>
    </row>
    <row r="15" spans="1:6" ht="12.75" x14ac:dyDescent="0.2">
      <c r="A15" s="9">
        <v>13</v>
      </c>
      <c r="B15" s="165" t="s">
        <v>24</v>
      </c>
      <c r="C15" s="32" t="s">
        <v>16</v>
      </c>
      <c r="D15" s="110" t="str">
        <f>_xlfn.CONCAT(Señales!E15:U15)</f>
        <v>10100100000000000</v>
      </c>
    </row>
    <row r="16" spans="1:6" ht="12.75" x14ac:dyDescent="0.2">
      <c r="A16" s="9">
        <v>14</v>
      </c>
      <c r="B16" s="166"/>
      <c r="C16" s="34" t="s">
        <v>17</v>
      </c>
      <c r="D16" s="116" t="str">
        <f>_xlfn.CONCAT(Señales!E16:U16)</f>
        <v>01100100000000000</v>
      </c>
    </row>
    <row r="17" spans="1:7" ht="12.75" x14ac:dyDescent="0.2">
      <c r="A17" s="9">
        <v>15</v>
      </c>
      <c r="B17" s="166"/>
      <c r="C17" s="34" t="s">
        <v>18</v>
      </c>
      <c r="D17" s="110" t="str">
        <f>_xlfn.CONCAT(Señales!E17:U17)</f>
        <v>10101100000000000</v>
      </c>
    </row>
    <row r="18" spans="1:7" ht="12.75" x14ac:dyDescent="0.2">
      <c r="A18" s="9">
        <v>16</v>
      </c>
      <c r="B18" s="166"/>
      <c r="C18" s="34" t="s">
        <v>19</v>
      </c>
      <c r="D18" s="116" t="str">
        <f>_xlfn.CONCAT(Señales!E18:U18)</f>
        <v>01101100000000000</v>
      </c>
    </row>
    <row r="19" spans="1:7" ht="12.75" x14ac:dyDescent="0.2">
      <c r="A19" s="9">
        <v>17</v>
      </c>
      <c r="B19" s="166"/>
      <c r="C19" s="34" t="s">
        <v>20</v>
      </c>
      <c r="D19" s="110" t="str">
        <f>_xlfn.CONCAT(Señales!E19:U19)</f>
        <v>10101000000000000</v>
      </c>
      <c r="G19" s="86"/>
    </row>
    <row r="20" spans="1:7" ht="12.75" x14ac:dyDescent="0.2">
      <c r="A20" s="9">
        <v>18</v>
      </c>
      <c r="B20" s="166"/>
      <c r="C20" s="34" t="s">
        <v>21</v>
      </c>
      <c r="D20" s="116" t="str">
        <f>_xlfn.CONCAT(Señales!E20:U20)</f>
        <v>01101000000000000</v>
      </c>
    </row>
    <row r="21" spans="1:7" ht="12.75" x14ac:dyDescent="0.2">
      <c r="A21" s="9">
        <v>19</v>
      </c>
      <c r="B21" s="166"/>
      <c r="C21" s="89" t="s">
        <v>25</v>
      </c>
      <c r="D21" s="110" t="str">
        <f>_xlfn.CONCAT(Señales!E21:U21)</f>
        <v>00100100001000000</v>
      </c>
    </row>
    <row r="22" spans="1:7" ht="12.75" x14ac:dyDescent="0.2">
      <c r="A22" s="9">
        <v>20</v>
      </c>
      <c r="B22" s="166"/>
      <c r="C22" s="90" t="s">
        <v>64</v>
      </c>
      <c r="D22" s="116" t="str">
        <f>_xlfn.CONCAT(Señales!E22:U22)</f>
        <v>10101000000010000</v>
      </c>
    </row>
    <row r="23" spans="1:7" ht="13.5" thickBot="1" x14ac:dyDescent="0.25">
      <c r="A23" s="9">
        <v>21</v>
      </c>
      <c r="B23" s="167"/>
      <c r="C23" s="39" t="s">
        <v>65</v>
      </c>
      <c r="D23" s="117" t="str">
        <f>_xlfn.CONCAT(Señales!E23:U23)</f>
        <v>01101000000010000</v>
      </c>
    </row>
    <row r="24" spans="1:7" ht="12.75" x14ac:dyDescent="0.2">
      <c r="A24" s="9">
        <v>22</v>
      </c>
      <c r="B24" s="165" t="s">
        <v>26</v>
      </c>
      <c r="C24" s="32" t="s">
        <v>16</v>
      </c>
      <c r="D24" s="111" t="str">
        <f>_xlfn.CONCAT(Señales!E24:U24)</f>
        <v>10100100100000000</v>
      </c>
    </row>
    <row r="25" spans="1:7" ht="12.75" x14ac:dyDescent="0.2">
      <c r="A25" s="9">
        <v>23</v>
      </c>
      <c r="B25" s="166"/>
      <c r="C25" s="34" t="s">
        <v>17</v>
      </c>
      <c r="D25" s="110" t="str">
        <f>_xlfn.CONCAT(Señales!E25:U25)</f>
        <v>01100100100000000</v>
      </c>
    </row>
    <row r="26" spans="1:7" ht="12.75" x14ac:dyDescent="0.2">
      <c r="A26" s="9">
        <v>24</v>
      </c>
      <c r="B26" s="166"/>
      <c r="C26" s="34" t="s">
        <v>18</v>
      </c>
      <c r="D26" s="116" t="str">
        <f>_xlfn.CONCAT(Señales!E26:U26)</f>
        <v>10101100100000000</v>
      </c>
    </row>
    <row r="27" spans="1:7" ht="12.75" x14ac:dyDescent="0.2">
      <c r="A27" s="9">
        <v>25</v>
      </c>
      <c r="B27" s="166"/>
      <c r="C27" s="34" t="s">
        <v>19</v>
      </c>
      <c r="D27" s="110" t="str">
        <f>_xlfn.CONCAT(Señales!E27:U27)</f>
        <v>01101100100000000</v>
      </c>
    </row>
    <row r="28" spans="1:7" ht="12.75" x14ac:dyDescent="0.2">
      <c r="A28" s="9">
        <v>26</v>
      </c>
      <c r="B28" s="166"/>
      <c r="C28" s="34" t="s">
        <v>20</v>
      </c>
      <c r="D28" s="116" t="str">
        <f>_xlfn.CONCAT(Señales!E28:U28)</f>
        <v>10101000100000000</v>
      </c>
    </row>
    <row r="29" spans="1:7" ht="12.75" x14ac:dyDescent="0.2">
      <c r="A29" s="9">
        <v>27</v>
      </c>
      <c r="B29" s="166"/>
      <c r="C29" s="34" t="s">
        <v>21</v>
      </c>
      <c r="D29" s="110" t="str">
        <f>_xlfn.CONCAT(Señales!E29:U29)</f>
        <v>01101000100000000</v>
      </c>
    </row>
    <row r="30" spans="1:7" ht="12.75" x14ac:dyDescent="0.2">
      <c r="A30" s="9">
        <v>28</v>
      </c>
      <c r="B30" s="166"/>
      <c r="C30" s="89" t="s">
        <v>25</v>
      </c>
      <c r="D30" s="116" t="str">
        <f>_xlfn.CONCAT(Señales!E30:U30)</f>
        <v>00100100101000000</v>
      </c>
    </row>
    <row r="31" spans="1:7" ht="12.75" x14ac:dyDescent="0.2">
      <c r="A31" s="9">
        <v>29</v>
      </c>
      <c r="B31" s="166"/>
      <c r="C31" s="90" t="s">
        <v>64</v>
      </c>
      <c r="D31" s="110" t="str">
        <f>_xlfn.CONCAT(Señales!E31:U31)</f>
        <v>10101000100010000</v>
      </c>
    </row>
    <row r="32" spans="1:7" ht="13.5" thickBot="1" x14ac:dyDescent="0.25">
      <c r="A32" s="9">
        <v>30</v>
      </c>
      <c r="B32" s="167"/>
      <c r="C32" s="93" t="s">
        <v>65</v>
      </c>
      <c r="D32" s="107" t="str">
        <f>_xlfn.CONCAT(Señales!E32:U32)</f>
        <v>01101000100010000</v>
      </c>
    </row>
    <row r="33" spans="1:4" ht="12.75" x14ac:dyDescent="0.2">
      <c r="A33" s="9">
        <v>31</v>
      </c>
      <c r="B33" s="165" t="s">
        <v>27</v>
      </c>
      <c r="C33" s="36" t="s">
        <v>16</v>
      </c>
      <c r="D33" s="106" t="str">
        <f>_xlfn.CONCAT(Señales!E33:U33)</f>
        <v>10100101000000000</v>
      </c>
    </row>
    <row r="34" spans="1:4" ht="12.75" x14ac:dyDescent="0.2">
      <c r="A34" s="9">
        <v>32</v>
      </c>
      <c r="B34" s="166"/>
      <c r="C34" s="34" t="s">
        <v>17</v>
      </c>
      <c r="D34" s="116" t="str">
        <f>_xlfn.CONCAT(Señales!E34:U34)</f>
        <v>01100101000000000</v>
      </c>
    </row>
    <row r="35" spans="1:4" ht="12.75" x14ac:dyDescent="0.2">
      <c r="A35" s="9">
        <v>33</v>
      </c>
      <c r="B35" s="166"/>
      <c r="C35" s="34" t="s">
        <v>18</v>
      </c>
      <c r="D35" s="110" t="str">
        <f>_xlfn.CONCAT(Señales!E35:U35)</f>
        <v>10101101000000000</v>
      </c>
    </row>
    <row r="36" spans="1:4" ht="12.75" x14ac:dyDescent="0.2">
      <c r="A36" s="9">
        <v>34</v>
      </c>
      <c r="B36" s="166"/>
      <c r="C36" s="34" t="s">
        <v>19</v>
      </c>
      <c r="D36" s="116" t="str">
        <f>_xlfn.CONCAT(Señales!E36:U36)</f>
        <v>01101101000000000</v>
      </c>
    </row>
    <row r="37" spans="1:4" ht="12.75" x14ac:dyDescent="0.2">
      <c r="A37" s="9">
        <v>35</v>
      </c>
      <c r="B37" s="166"/>
      <c r="C37" s="34" t="s">
        <v>20</v>
      </c>
      <c r="D37" s="110" t="str">
        <f>_xlfn.CONCAT(Señales!E37:U37)</f>
        <v>10101001000000000</v>
      </c>
    </row>
    <row r="38" spans="1:4" ht="12.75" x14ac:dyDescent="0.2">
      <c r="A38" s="9">
        <v>36</v>
      </c>
      <c r="B38" s="166"/>
      <c r="C38" s="34" t="s">
        <v>21</v>
      </c>
      <c r="D38" s="116" t="str">
        <f>_xlfn.CONCAT(Señales!E38:U38)</f>
        <v>01101001000000000</v>
      </c>
    </row>
    <row r="39" spans="1:4" ht="12.75" x14ac:dyDescent="0.2">
      <c r="A39" s="9">
        <v>37</v>
      </c>
      <c r="B39" s="166"/>
      <c r="C39" s="89" t="s">
        <v>25</v>
      </c>
      <c r="D39" s="110" t="str">
        <f>_xlfn.CONCAT(Señales!E39:U39)</f>
        <v>00100101001000000</v>
      </c>
    </row>
    <row r="40" spans="1:4" ht="12.75" x14ac:dyDescent="0.2">
      <c r="A40" s="9">
        <v>38</v>
      </c>
      <c r="B40" s="166"/>
      <c r="C40" s="90" t="s">
        <v>64</v>
      </c>
      <c r="D40" s="116" t="str">
        <f>_xlfn.CONCAT(Señales!E40:U40)</f>
        <v>10101001000010000</v>
      </c>
    </row>
    <row r="41" spans="1:4" ht="13.5" thickBot="1" x14ac:dyDescent="0.25">
      <c r="A41" s="9">
        <v>39</v>
      </c>
      <c r="B41" s="167"/>
      <c r="C41" s="39" t="s">
        <v>65</v>
      </c>
      <c r="D41" s="117" t="str">
        <f>_xlfn.CONCAT(Señales!E41:U41)</f>
        <v>01101001000010000</v>
      </c>
    </row>
    <row r="42" spans="1:4" ht="12.75" x14ac:dyDescent="0.2">
      <c r="A42" s="9">
        <v>40</v>
      </c>
      <c r="B42" s="165" t="s">
        <v>28</v>
      </c>
      <c r="C42" s="32" t="s">
        <v>16</v>
      </c>
      <c r="D42" s="111" t="str">
        <f>_xlfn.CONCAT(Señales!E42:U42)</f>
        <v>10100101100000000</v>
      </c>
    </row>
    <row r="43" spans="1:4" ht="12.75" x14ac:dyDescent="0.2">
      <c r="A43" s="9">
        <v>41</v>
      </c>
      <c r="B43" s="166"/>
      <c r="C43" s="34" t="s">
        <v>17</v>
      </c>
      <c r="D43" s="110" t="str">
        <f>_xlfn.CONCAT(Señales!E43:U43)</f>
        <v>01100101100000000</v>
      </c>
    </row>
    <row r="44" spans="1:4" ht="12.75" x14ac:dyDescent="0.2">
      <c r="A44" s="9">
        <v>42</v>
      </c>
      <c r="B44" s="166"/>
      <c r="C44" s="34" t="s">
        <v>18</v>
      </c>
      <c r="D44" s="116" t="str">
        <f>_xlfn.CONCAT(Señales!E44:U44)</f>
        <v>10101101100000000</v>
      </c>
    </row>
    <row r="45" spans="1:4" ht="12.75" x14ac:dyDescent="0.2">
      <c r="A45" s="9">
        <v>43</v>
      </c>
      <c r="B45" s="166"/>
      <c r="C45" s="34" t="s">
        <v>19</v>
      </c>
      <c r="D45" s="110" t="str">
        <f>_xlfn.CONCAT(Señales!E45:U45)</f>
        <v>01101101100000000</v>
      </c>
    </row>
    <row r="46" spans="1:4" ht="12.75" x14ac:dyDescent="0.2">
      <c r="A46" s="9">
        <v>44</v>
      </c>
      <c r="B46" s="166"/>
      <c r="C46" s="34" t="s">
        <v>20</v>
      </c>
      <c r="D46" s="116" t="str">
        <f>_xlfn.CONCAT(Señales!E46:U46)</f>
        <v>10101001100000000</v>
      </c>
    </row>
    <row r="47" spans="1:4" ht="12.75" x14ac:dyDescent="0.2">
      <c r="A47" s="9">
        <v>45</v>
      </c>
      <c r="B47" s="166"/>
      <c r="C47" s="34" t="s">
        <v>21</v>
      </c>
      <c r="D47" s="110" t="str">
        <f>_xlfn.CONCAT(Señales!E47:U47)</f>
        <v>01101001100000000</v>
      </c>
    </row>
    <row r="48" spans="1:4" ht="12.75" x14ac:dyDescent="0.2">
      <c r="A48" s="9">
        <v>46</v>
      </c>
      <c r="B48" s="166"/>
      <c r="C48" s="89" t="s">
        <v>25</v>
      </c>
      <c r="D48" s="116" t="str">
        <f>_xlfn.CONCAT(Señales!E48:U48)</f>
        <v>00100101101000000</v>
      </c>
    </row>
    <row r="49" spans="1:4" ht="12.75" x14ac:dyDescent="0.2">
      <c r="A49" s="9">
        <v>47</v>
      </c>
      <c r="B49" s="166"/>
      <c r="C49" s="90" t="s">
        <v>64</v>
      </c>
      <c r="D49" s="110" t="str">
        <f>_xlfn.CONCAT(Señales!E49:U49)</f>
        <v>10101001100010000</v>
      </c>
    </row>
    <row r="50" spans="1:4" ht="13.5" thickBot="1" x14ac:dyDescent="0.25">
      <c r="A50" s="9">
        <v>48</v>
      </c>
      <c r="B50" s="167"/>
      <c r="C50" s="93" t="s">
        <v>65</v>
      </c>
      <c r="D50" s="107" t="str">
        <f>_xlfn.CONCAT(Señales!E50:U50)</f>
        <v>01101001100010000</v>
      </c>
    </row>
    <row r="51" spans="1:4" ht="12.75" x14ac:dyDescent="0.2">
      <c r="A51" s="9">
        <v>49</v>
      </c>
      <c r="B51" s="165" t="s">
        <v>29</v>
      </c>
      <c r="C51" s="36" t="s">
        <v>16</v>
      </c>
      <c r="D51" s="106" t="str">
        <f>_xlfn.CONCAT(Señales!E51:U51)</f>
        <v>10100110000000000</v>
      </c>
    </row>
    <row r="52" spans="1:4" ht="12.75" x14ac:dyDescent="0.2">
      <c r="A52" s="9">
        <v>50</v>
      </c>
      <c r="B52" s="166"/>
      <c r="C52" s="34" t="s">
        <v>17</v>
      </c>
      <c r="D52" s="116" t="str">
        <f>_xlfn.CONCAT(Señales!E52:U52)</f>
        <v>01100110000000000</v>
      </c>
    </row>
    <row r="53" spans="1:4" ht="12.75" x14ac:dyDescent="0.2">
      <c r="A53" s="9">
        <v>51</v>
      </c>
      <c r="B53" s="166"/>
      <c r="C53" s="34" t="s">
        <v>18</v>
      </c>
      <c r="D53" s="110" t="str">
        <f>_xlfn.CONCAT(Señales!E53:U53)</f>
        <v>10101110000000000</v>
      </c>
    </row>
    <row r="54" spans="1:4" ht="12.75" x14ac:dyDescent="0.2">
      <c r="A54" s="9">
        <v>52</v>
      </c>
      <c r="B54" s="166"/>
      <c r="C54" s="34" t="s">
        <v>19</v>
      </c>
      <c r="D54" s="116" t="str">
        <f>_xlfn.CONCAT(Señales!E54:U54)</f>
        <v>01101110000000000</v>
      </c>
    </row>
    <row r="55" spans="1:4" ht="12.75" x14ac:dyDescent="0.2">
      <c r="A55" s="9">
        <v>53</v>
      </c>
      <c r="B55" s="166"/>
      <c r="C55" s="34" t="s">
        <v>20</v>
      </c>
      <c r="D55" s="110" t="str">
        <f>_xlfn.CONCAT(Señales!E55:U55)</f>
        <v>10101010000000000</v>
      </c>
    </row>
    <row r="56" spans="1:4" ht="12.75" x14ac:dyDescent="0.2">
      <c r="A56" s="9">
        <v>54</v>
      </c>
      <c r="B56" s="166"/>
      <c r="C56" s="34" t="s">
        <v>21</v>
      </c>
      <c r="D56" s="116" t="str">
        <f>_xlfn.CONCAT(Señales!E56:U56)</f>
        <v>01101010000000000</v>
      </c>
    </row>
    <row r="57" spans="1:4" ht="12.75" x14ac:dyDescent="0.2">
      <c r="A57" s="9">
        <v>55</v>
      </c>
      <c r="B57" s="166"/>
      <c r="C57" s="89" t="s">
        <v>25</v>
      </c>
      <c r="D57" s="110" t="str">
        <f>_xlfn.CONCAT(Señales!E57:U57)</f>
        <v>00100110001000000</v>
      </c>
    </row>
    <row r="58" spans="1:4" ht="12.75" x14ac:dyDescent="0.2">
      <c r="A58" s="9">
        <v>56</v>
      </c>
      <c r="B58" s="166"/>
      <c r="C58" s="90" t="s">
        <v>64</v>
      </c>
      <c r="D58" s="116" t="str">
        <f>_xlfn.CONCAT(Señales!E58:U58)</f>
        <v>10101010000010000</v>
      </c>
    </row>
    <row r="59" spans="1:4" ht="13.5" thickBot="1" x14ac:dyDescent="0.25">
      <c r="A59" s="9">
        <v>57</v>
      </c>
      <c r="B59" s="167"/>
      <c r="C59" s="39" t="s">
        <v>65</v>
      </c>
      <c r="D59" s="117" t="str">
        <f>_xlfn.CONCAT(Señales!E59:U59)</f>
        <v>01101010000010000</v>
      </c>
    </row>
    <row r="60" spans="1:4" ht="12.75" x14ac:dyDescent="0.2">
      <c r="A60" s="9">
        <v>58</v>
      </c>
      <c r="B60" s="165" t="s">
        <v>30</v>
      </c>
      <c r="C60" s="32" t="s">
        <v>31</v>
      </c>
      <c r="D60" s="111" t="str">
        <f>_xlfn.CONCAT(Señales!E60:U60)</f>
        <v>10100010100000000</v>
      </c>
    </row>
    <row r="61" spans="1:4" ht="12.75" x14ac:dyDescent="0.2">
      <c r="A61" s="9">
        <v>59</v>
      </c>
      <c r="B61" s="166"/>
      <c r="C61" s="34" t="s">
        <v>17</v>
      </c>
      <c r="D61" s="110" t="str">
        <f>_xlfn.CONCAT(Señales!E61:U61)</f>
        <v>01100010100000000</v>
      </c>
    </row>
    <row r="62" spans="1:4" ht="12.75" x14ac:dyDescent="0.2">
      <c r="A62" s="9">
        <v>60</v>
      </c>
      <c r="B62" s="166"/>
      <c r="C62" s="89" t="s">
        <v>22</v>
      </c>
      <c r="D62" s="116" t="str">
        <f>_xlfn.CONCAT(Señales!E62:U62)</f>
        <v>00100010101000000</v>
      </c>
    </row>
    <row r="63" spans="1:4" ht="13.5" thickBot="1" x14ac:dyDescent="0.25">
      <c r="A63" s="9">
        <v>61</v>
      </c>
      <c r="B63" s="167"/>
      <c r="C63" s="93" t="s">
        <v>66</v>
      </c>
      <c r="D63" s="117" t="str">
        <f>_xlfn.CONCAT(Señales!E63:U63)</f>
        <v>00100010101010000</v>
      </c>
    </row>
    <row r="64" spans="1:4" ht="12.75" x14ac:dyDescent="0.2">
      <c r="A64" s="9">
        <v>62</v>
      </c>
      <c r="B64" s="165" t="s">
        <v>32</v>
      </c>
      <c r="C64" s="36" t="s">
        <v>31</v>
      </c>
      <c r="D64" s="111" t="str">
        <f>_xlfn.CONCAT(Señales!E64:U64)</f>
        <v>10100011100000000</v>
      </c>
    </row>
    <row r="65" spans="1:4" ht="12.75" x14ac:dyDescent="0.2">
      <c r="A65" s="9">
        <v>63</v>
      </c>
      <c r="B65" s="166"/>
      <c r="C65" s="34" t="s">
        <v>17</v>
      </c>
      <c r="D65" s="110" t="str">
        <f>_xlfn.CONCAT(Señales!E65:U65)</f>
        <v>01100011100000000</v>
      </c>
    </row>
    <row r="66" spans="1:4" ht="12.75" x14ac:dyDescent="0.2">
      <c r="A66" s="9">
        <v>64</v>
      </c>
      <c r="B66" s="166"/>
      <c r="C66" s="37" t="s">
        <v>22</v>
      </c>
      <c r="D66" s="116" t="str">
        <f>_xlfn.CONCAT(Señales!E66:U66)</f>
        <v>00100011101000000</v>
      </c>
    </row>
    <row r="67" spans="1:4" ht="13.5" thickBot="1" x14ac:dyDescent="0.25">
      <c r="A67" s="9">
        <v>65</v>
      </c>
      <c r="B67" s="167"/>
      <c r="C67" s="93" t="s">
        <v>66</v>
      </c>
      <c r="D67" s="117" t="str">
        <f>_xlfn.CONCAT(Señales!E67:U67)</f>
        <v>00100011101010000</v>
      </c>
    </row>
    <row r="68" spans="1:4" ht="12.75" x14ac:dyDescent="0.2">
      <c r="A68" s="9">
        <v>66</v>
      </c>
      <c r="B68" s="165" t="s">
        <v>33</v>
      </c>
      <c r="C68" s="32" t="s">
        <v>31</v>
      </c>
      <c r="D68" s="111" t="str">
        <f>_xlfn.CONCAT(Señales!E68:U68)</f>
        <v>10100011000000000</v>
      </c>
    </row>
    <row r="69" spans="1:4" ht="12.75" x14ac:dyDescent="0.2">
      <c r="A69" s="9">
        <v>67</v>
      </c>
      <c r="B69" s="166"/>
      <c r="C69" s="34" t="s">
        <v>17</v>
      </c>
      <c r="D69" s="110" t="str">
        <f>_xlfn.CONCAT(Señales!E69:U69)</f>
        <v>01100011000000000</v>
      </c>
    </row>
    <row r="70" spans="1:4" ht="12.75" x14ac:dyDescent="0.2">
      <c r="A70" s="9">
        <v>68</v>
      </c>
      <c r="B70" s="166"/>
      <c r="C70" s="89" t="s">
        <v>22</v>
      </c>
      <c r="D70" s="116" t="str">
        <f>_xlfn.CONCAT(Señales!E70:U70)</f>
        <v>00100011001000000</v>
      </c>
    </row>
    <row r="71" spans="1:4" ht="13.5" thickBot="1" x14ac:dyDescent="0.25">
      <c r="A71" s="9">
        <v>69</v>
      </c>
      <c r="B71" s="167"/>
      <c r="C71" s="93" t="s">
        <v>66</v>
      </c>
      <c r="D71" s="117" t="str">
        <f>_xlfn.CONCAT(Señales!E71:U71)</f>
        <v>00100011001010000</v>
      </c>
    </row>
    <row r="72" spans="1:4" ht="12.75" x14ac:dyDescent="0.2">
      <c r="A72" s="9">
        <v>70</v>
      </c>
      <c r="B72" s="165" t="s">
        <v>34</v>
      </c>
      <c r="C72" s="36" t="s">
        <v>31</v>
      </c>
      <c r="D72" s="111" t="str">
        <f>_xlfn.CONCAT(Señales!E72:U72)</f>
        <v>10101100000000000</v>
      </c>
    </row>
    <row r="73" spans="1:4" ht="12.75" x14ac:dyDescent="0.2">
      <c r="A73" s="9">
        <v>71</v>
      </c>
      <c r="B73" s="166"/>
      <c r="C73" s="34" t="s">
        <v>35</v>
      </c>
      <c r="D73" s="110" t="str">
        <f>_xlfn.CONCAT(Señales!E73:U73)</f>
        <v>01010100000000000</v>
      </c>
    </row>
    <row r="74" spans="1:4" ht="12.75" x14ac:dyDescent="0.2">
      <c r="A74" s="9">
        <v>72</v>
      </c>
      <c r="B74" s="166"/>
      <c r="C74" s="89" t="s">
        <v>25</v>
      </c>
      <c r="D74" s="116" t="str">
        <f>_xlfn.CONCAT(Señales!E74:U74)</f>
        <v>00011000001000000</v>
      </c>
    </row>
    <row r="75" spans="1:4" ht="13.5" thickBot="1" x14ac:dyDescent="0.25">
      <c r="A75" s="9">
        <v>73</v>
      </c>
      <c r="B75" s="167"/>
      <c r="C75" s="39" t="s">
        <v>77</v>
      </c>
      <c r="D75" s="117" t="str">
        <f>_xlfn.CONCAT(Señales!E75:U75)</f>
        <v>00011000001010000</v>
      </c>
    </row>
    <row r="76" spans="1:4" ht="13.5" thickBot="1" x14ac:dyDescent="0.25">
      <c r="A76" s="9">
        <v>74</v>
      </c>
      <c r="B76" s="23" t="s">
        <v>36</v>
      </c>
      <c r="C76" s="38" t="s">
        <v>31</v>
      </c>
      <c r="D76" s="110" t="str">
        <f>_xlfn.CONCAT(Señales!E76:U76)</f>
        <v>10101100100000000</v>
      </c>
    </row>
    <row r="77" spans="1:4" ht="12.75" x14ac:dyDescent="0.2">
      <c r="A77" s="9">
        <v>75</v>
      </c>
      <c r="B77" s="165" t="s">
        <v>37</v>
      </c>
      <c r="C77" s="36" t="s">
        <v>16</v>
      </c>
      <c r="D77" s="106" t="str">
        <f>_xlfn.CONCAT(Señales!E77:U77)</f>
        <v>00100100100000000</v>
      </c>
    </row>
    <row r="78" spans="1:4" ht="12.75" x14ac:dyDescent="0.2">
      <c r="A78" s="9">
        <v>76</v>
      </c>
      <c r="B78" s="166"/>
      <c r="C78" s="34" t="s">
        <v>18</v>
      </c>
      <c r="D78" s="116" t="str">
        <f>_xlfn.CONCAT(Señales!E78:U78)</f>
        <v>00101100100000000</v>
      </c>
    </row>
    <row r="79" spans="1:4" ht="12.75" x14ac:dyDescent="0.2">
      <c r="A79" s="9">
        <v>77</v>
      </c>
      <c r="B79" s="166"/>
      <c r="C79" s="89" t="s">
        <v>20</v>
      </c>
      <c r="D79" s="110" t="str">
        <f>_xlfn.CONCAT(Señales!E79:U79)</f>
        <v>00101000100000000</v>
      </c>
    </row>
    <row r="80" spans="1:4" ht="13.5" thickBot="1" x14ac:dyDescent="0.25">
      <c r="A80" s="9">
        <v>78</v>
      </c>
      <c r="B80" s="167"/>
      <c r="C80" s="39" t="s">
        <v>64</v>
      </c>
      <c r="D80" s="107" t="str">
        <f>_xlfn.CONCAT(Señales!E80:U80)</f>
        <v>00101000100010000</v>
      </c>
    </row>
    <row r="81" spans="1:10" ht="13.5" thickBot="1" x14ac:dyDescent="0.25">
      <c r="A81" s="9">
        <v>79</v>
      </c>
      <c r="B81" s="23" t="s">
        <v>38</v>
      </c>
      <c r="C81" s="38" t="s">
        <v>39</v>
      </c>
      <c r="D81" s="114" t="str">
        <f>_xlfn.CONCAT(Señales!E81:U81)</f>
        <v>00000000010000000</v>
      </c>
    </row>
    <row r="82" spans="1:10" ht="13.5" thickBot="1" x14ac:dyDescent="0.25">
      <c r="A82" s="9">
        <v>80</v>
      </c>
      <c r="B82" s="23" t="s">
        <v>40</v>
      </c>
      <c r="C82" s="39" t="s">
        <v>39</v>
      </c>
      <c r="D82" s="110" t="str">
        <f>_xlfn.CONCAT(Señales!E82:U82)</f>
        <v>00000000110000000</v>
      </c>
      <c r="E82" s="88"/>
      <c r="F82" s="88"/>
      <c r="G82" s="88"/>
      <c r="H82" s="88"/>
      <c r="I82" s="88"/>
      <c r="J82" s="88"/>
    </row>
    <row r="83" spans="1:10" ht="13.5" thickBot="1" x14ac:dyDescent="0.25">
      <c r="A83" s="9">
        <v>81</v>
      </c>
      <c r="B83" s="23" t="s">
        <v>41</v>
      </c>
      <c r="C83" s="38" t="s">
        <v>39</v>
      </c>
      <c r="D83" s="114" t="str">
        <f>_xlfn.CONCAT(Señales!E83:U83)</f>
        <v>00000001010000000</v>
      </c>
      <c r="E83" s="88" t="s">
        <v>78</v>
      </c>
      <c r="F83" s="88"/>
      <c r="G83" s="88"/>
      <c r="H83" s="88"/>
    </row>
    <row r="84" spans="1:10" ht="13.5" thickBot="1" x14ac:dyDescent="0.25">
      <c r="A84" s="9">
        <v>82</v>
      </c>
      <c r="B84" s="23" t="s">
        <v>68</v>
      </c>
      <c r="C84" s="38" t="s">
        <v>39</v>
      </c>
      <c r="D84" s="110" t="str">
        <f>_xlfn.CONCAT(Señales!E84:U84)</f>
        <v>00000001110000000</v>
      </c>
    </row>
    <row r="85" spans="1:10" ht="13.5" thickBot="1" x14ac:dyDescent="0.25">
      <c r="A85" s="9">
        <v>83</v>
      </c>
      <c r="B85" s="23" t="s">
        <v>69</v>
      </c>
      <c r="C85" s="39" t="s">
        <v>39</v>
      </c>
      <c r="D85" s="114" t="str">
        <f>_xlfn.CONCAT(Señales!E85:U85)</f>
        <v>00000010010000000</v>
      </c>
    </row>
    <row r="86" spans="1:10" ht="13.5" thickBot="1" x14ac:dyDescent="0.25">
      <c r="A86" s="9">
        <v>84</v>
      </c>
      <c r="B86" s="23" t="s">
        <v>70</v>
      </c>
      <c r="C86" s="38" t="s">
        <v>39</v>
      </c>
      <c r="D86" s="103" t="str">
        <f>_xlfn.CONCAT(Señales!E86:U86)</f>
        <v>00000010110000000</v>
      </c>
    </row>
    <row r="87" spans="1:10" ht="13.5" thickBot="1" x14ac:dyDescent="0.25">
      <c r="A87" s="9">
        <v>85</v>
      </c>
      <c r="B87" s="23" t="s">
        <v>71</v>
      </c>
      <c r="C87" s="38" t="s">
        <v>39</v>
      </c>
      <c r="D87" s="103" t="str">
        <f>_xlfn.CONCAT(Señales!E87:U87)</f>
        <v>00000011010000000</v>
      </c>
    </row>
    <row r="88" spans="1:10" ht="15.75" customHeight="1" thickBot="1" x14ac:dyDescent="0.25">
      <c r="A88" s="9">
        <v>86</v>
      </c>
      <c r="B88" s="23" t="s">
        <v>72</v>
      </c>
      <c r="C88" s="39" t="s">
        <v>39</v>
      </c>
      <c r="D88" s="103" t="str">
        <f>_xlfn.CONCAT(Señales!E88:U88)</f>
        <v>00000011110000000</v>
      </c>
    </row>
    <row r="89" spans="1:10" ht="15.75" customHeight="1" x14ac:dyDescent="0.2">
      <c r="A89" s="9">
        <v>87</v>
      </c>
      <c r="B89" s="165" t="s">
        <v>73</v>
      </c>
      <c r="C89" s="98" t="s">
        <v>31</v>
      </c>
      <c r="D89" s="110" t="str">
        <f>_xlfn.CONCAT(Señales!E89:U89)</f>
        <v>00100000001100001</v>
      </c>
    </row>
    <row r="90" spans="1:10" ht="15.75" customHeight="1" thickBot="1" x14ac:dyDescent="0.25">
      <c r="A90" s="9">
        <v>88</v>
      </c>
      <c r="B90" s="167"/>
      <c r="C90" s="40" t="s">
        <v>35</v>
      </c>
      <c r="D90" s="107" t="str">
        <f>_xlfn.CONCAT(Señales!E90:U90)</f>
        <v>00000100001100001</v>
      </c>
    </row>
    <row r="91" spans="1:10" ht="15.75" customHeight="1" x14ac:dyDescent="0.2">
      <c r="A91" s="9">
        <v>89</v>
      </c>
      <c r="B91" s="165" t="s">
        <v>74</v>
      </c>
      <c r="C91" s="118" t="s">
        <v>83</v>
      </c>
      <c r="D91" s="112" t="str">
        <f>_xlfn.CONCAT(Señales!E91:U91)</f>
        <v>00000000000000010</v>
      </c>
    </row>
    <row r="92" spans="1:10" ht="15.75" customHeight="1" x14ac:dyDescent="0.2">
      <c r="A92" s="9">
        <v>90</v>
      </c>
      <c r="B92" s="166"/>
      <c r="C92" s="119" t="s">
        <v>31</v>
      </c>
      <c r="D92" s="110" t="str">
        <f>_xlfn.CONCAT(Señales!E92:U92)</f>
        <v>10001000000100000</v>
      </c>
    </row>
    <row r="93" spans="1:10" ht="27.75" customHeight="1" thickBot="1" x14ac:dyDescent="0.25">
      <c r="A93" s="9">
        <v>91</v>
      </c>
      <c r="B93" s="166"/>
      <c r="C93" s="163" t="s">
        <v>94</v>
      </c>
      <c r="D93" s="107" t="str">
        <f>_xlfn.CONCAT(Señales!E93:U93)</f>
        <v>01001000000100000</v>
      </c>
    </row>
    <row r="94" spans="1:10" ht="15.75" customHeight="1" thickBot="1" x14ac:dyDescent="0.25">
      <c r="A94" s="9">
        <v>92</v>
      </c>
      <c r="B94" s="23" t="s">
        <v>75</v>
      </c>
      <c r="C94" s="38" t="s">
        <v>39</v>
      </c>
      <c r="D94" s="106" t="str">
        <f>_xlfn.CONCAT(Señales!E94:U94)</f>
        <v>00000000011101001</v>
      </c>
    </row>
    <row r="95" spans="1:10" ht="29.25" customHeight="1" thickBot="1" x14ac:dyDescent="0.25">
      <c r="A95" s="9">
        <v>93</v>
      </c>
      <c r="B95" s="105" t="s">
        <v>76</v>
      </c>
      <c r="C95" s="164" t="s">
        <v>96</v>
      </c>
      <c r="D95" s="114" t="str">
        <f>_xlfn.CONCAT(Señales!E95:U95)</f>
        <v>00000000010100100</v>
      </c>
    </row>
    <row r="96" spans="1:10" ht="15.75" customHeight="1" thickBot="1" x14ac:dyDescent="0.25">
      <c r="A96" s="9">
        <v>94</v>
      </c>
      <c r="B96" s="23" t="s">
        <v>42</v>
      </c>
      <c r="C96" s="40"/>
      <c r="D96" s="120" t="str">
        <f>_xlfn.CONCAT(Señales!E96:U96)</f>
        <v>00000000000000000</v>
      </c>
      <c r="F96" s="35" t="s">
        <v>45</v>
      </c>
    </row>
  </sheetData>
  <mergeCells count="16">
    <mergeCell ref="B1:B2"/>
    <mergeCell ref="C1:C2"/>
    <mergeCell ref="D1:D2"/>
    <mergeCell ref="B3:B14"/>
    <mergeCell ref="B15:B23"/>
    <mergeCell ref="B24:B32"/>
    <mergeCell ref="B33:B41"/>
    <mergeCell ref="B42:B50"/>
    <mergeCell ref="B51:B59"/>
    <mergeCell ref="B89:B90"/>
    <mergeCell ref="B91:B93"/>
    <mergeCell ref="B60:B63"/>
    <mergeCell ref="B64:B67"/>
    <mergeCell ref="B68:B71"/>
    <mergeCell ref="B72:B75"/>
    <mergeCell ref="B77:B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K25"/>
  <sheetViews>
    <sheetView workbookViewId="0">
      <selection activeCell="K12" sqref="K12"/>
    </sheetView>
  </sheetViews>
  <sheetFormatPr baseColWidth="10" defaultColWidth="12.5703125" defaultRowHeight="15.75" customHeight="1" x14ac:dyDescent="0.2"/>
  <cols>
    <col min="3" max="3" width="16.140625" customWidth="1"/>
  </cols>
  <sheetData>
    <row r="1" spans="2:11" ht="12.75" x14ac:dyDescent="0.2">
      <c r="C1" s="35"/>
    </row>
    <row r="2" spans="2:11" ht="12.75" customHeight="1" x14ac:dyDescent="0.2">
      <c r="B2" s="171" t="s">
        <v>46</v>
      </c>
      <c r="C2" s="172"/>
      <c r="F2" s="171" t="s">
        <v>48</v>
      </c>
      <c r="G2" s="172"/>
      <c r="J2" s="171" t="s">
        <v>85</v>
      </c>
      <c r="K2" s="171"/>
    </row>
    <row r="3" spans="2:11" ht="12.75" x14ac:dyDescent="0.2">
      <c r="B3" s="172"/>
      <c r="C3" s="172"/>
      <c r="F3" s="172"/>
      <c r="G3" s="172"/>
      <c r="J3" s="171"/>
      <c r="K3" s="171"/>
    </row>
    <row r="4" spans="2:11" ht="15.75" customHeight="1" thickBot="1" x14ac:dyDescent="0.25"/>
    <row r="5" spans="2:11" ht="12.75" x14ac:dyDescent="0.2">
      <c r="B5" s="165" t="s">
        <v>47</v>
      </c>
      <c r="C5" s="173" t="s">
        <v>6</v>
      </c>
      <c r="D5" s="165" t="s">
        <v>7</v>
      </c>
      <c r="F5" s="165" t="s">
        <v>47</v>
      </c>
      <c r="G5" s="173" t="s">
        <v>8</v>
      </c>
      <c r="H5" s="165" t="s">
        <v>9</v>
      </c>
      <c r="J5" s="165" t="s">
        <v>47</v>
      </c>
      <c r="K5" s="173" t="s">
        <v>81</v>
      </c>
    </row>
    <row r="6" spans="2:11" ht="15.75" customHeight="1" thickBot="1" x14ac:dyDescent="0.25">
      <c r="B6" s="168"/>
      <c r="C6" s="174"/>
      <c r="D6" s="168"/>
      <c r="F6" s="168"/>
      <c r="G6" s="174"/>
      <c r="H6" s="168"/>
      <c r="J6" s="168"/>
      <c r="K6" s="174"/>
    </row>
    <row r="7" spans="2:11" ht="13.5" thickBot="1" x14ac:dyDescent="0.25">
      <c r="B7" s="38">
        <v>0</v>
      </c>
      <c r="C7" s="42">
        <v>0</v>
      </c>
      <c r="D7" s="42">
        <v>0</v>
      </c>
      <c r="F7" s="38">
        <v>0</v>
      </c>
      <c r="G7" s="42">
        <v>0</v>
      </c>
      <c r="H7" s="42">
        <v>0</v>
      </c>
      <c r="J7" s="38" t="s">
        <v>86</v>
      </c>
      <c r="K7" s="42">
        <v>0</v>
      </c>
    </row>
    <row r="8" spans="2:11" ht="13.5" thickBot="1" x14ac:dyDescent="0.25">
      <c r="B8" s="38">
        <v>1</v>
      </c>
      <c r="C8" s="42">
        <v>0</v>
      </c>
      <c r="D8" s="42">
        <v>1</v>
      </c>
      <c r="F8" s="87" t="s">
        <v>61</v>
      </c>
      <c r="G8" s="42">
        <v>0</v>
      </c>
      <c r="H8" s="42">
        <v>1</v>
      </c>
      <c r="J8" s="87" t="s">
        <v>87</v>
      </c>
      <c r="K8" s="42">
        <v>1</v>
      </c>
    </row>
    <row r="9" spans="2:11" ht="13.5" thickBot="1" x14ac:dyDescent="0.25">
      <c r="B9" s="87" t="s">
        <v>59</v>
      </c>
      <c r="C9" s="42">
        <v>1</v>
      </c>
      <c r="D9" s="42">
        <v>0</v>
      </c>
      <c r="F9" s="87" t="s">
        <v>62</v>
      </c>
      <c r="G9" s="42">
        <v>1</v>
      </c>
      <c r="H9" s="42">
        <v>0</v>
      </c>
    </row>
    <row r="10" spans="2:11" ht="13.5" thickBot="1" x14ac:dyDescent="0.25">
      <c r="B10" s="87" t="s">
        <v>60</v>
      </c>
      <c r="C10" s="42">
        <v>1</v>
      </c>
      <c r="D10" s="42">
        <v>1</v>
      </c>
      <c r="F10" s="87" t="s">
        <v>92</v>
      </c>
      <c r="G10" s="42">
        <v>1</v>
      </c>
      <c r="H10" s="42">
        <v>1</v>
      </c>
    </row>
    <row r="11" spans="2:11" ht="12.75" x14ac:dyDescent="0.2"/>
    <row r="12" spans="2:11" ht="12.75" x14ac:dyDescent="0.2"/>
    <row r="14" spans="2:11" ht="12.75" x14ac:dyDescent="0.2">
      <c r="B14" s="171" t="s">
        <v>88</v>
      </c>
      <c r="C14" s="172"/>
      <c r="F14" s="171" t="s">
        <v>90</v>
      </c>
      <c r="G14" s="171"/>
    </row>
    <row r="15" spans="2:11" ht="15.75" customHeight="1" x14ac:dyDescent="0.2">
      <c r="B15" s="172"/>
      <c r="C15" s="172"/>
      <c r="F15" s="171"/>
      <c r="G15" s="171"/>
    </row>
    <row r="16" spans="2:11" ht="15.75" customHeight="1" thickBot="1" x14ac:dyDescent="0.25"/>
    <row r="17" spans="2:7" ht="15.75" customHeight="1" x14ac:dyDescent="0.2">
      <c r="B17" s="165" t="s">
        <v>47</v>
      </c>
      <c r="C17" s="173" t="s">
        <v>79</v>
      </c>
      <c r="D17" s="165" t="s">
        <v>80</v>
      </c>
      <c r="F17" s="165" t="s">
        <v>47</v>
      </c>
      <c r="G17" s="173" t="s">
        <v>82</v>
      </c>
    </row>
    <row r="18" spans="2:7" ht="13.5" thickBot="1" x14ac:dyDescent="0.25">
      <c r="B18" s="168"/>
      <c r="C18" s="174"/>
      <c r="D18" s="168"/>
      <c r="F18" s="168"/>
      <c r="G18" s="174"/>
    </row>
    <row r="19" spans="2:7" ht="15.75" customHeight="1" thickBot="1" x14ac:dyDescent="0.25">
      <c r="B19" s="38" t="s">
        <v>92</v>
      </c>
      <c r="C19" s="42">
        <v>0</v>
      </c>
      <c r="D19" s="42">
        <v>0</v>
      </c>
      <c r="F19" s="38" t="s">
        <v>92</v>
      </c>
      <c r="G19" s="42">
        <v>0</v>
      </c>
    </row>
    <row r="20" spans="2:7" ht="13.5" thickBot="1" x14ac:dyDescent="0.25">
      <c r="B20" s="38" t="s">
        <v>61</v>
      </c>
      <c r="C20" s="42">
        <v>0</v>
      </c>
      <c r="D20" s="42">
        <v>1</v>
      </c>
      <c r="F20" s="87" t="s">
        <v>91</v>
      </c>
      <c r="G20" s="42">
        <v>1</v>
      </c>
    </row>
    <row r="21" spans="2:7" ht="13.5" thickBot="1" x14ac:dyDescent="0.25">
      <c r="B21" s="87" t="s">
        <v>89</v>
      </c>
      <c r="C21" s="42">
        <v>1</v>
      </c>
      <c r="D21" s="42">
        <v>0</v>
      </c>
    </row>
    <row r="22" spans="2:7" ht="13.5" thickBot="1" x14ac:dyDescent="0.25">
      <c r="B22" s="87" t="s">
        <v>60</v>
      </c>
      <c r="C22" s="42">
        <v>1</v>
      </c>
      <c r="D22" s="42">
        <v>1</v>
      </c>
    </row>
    <row r="23" spans="2:7" ht="12.75" x14ac:dyDescent="0.2"/>
    <row r="24" spans="2:7" ht="12.75" x14ac:dyDescent="0.2"/>
    <row r="25" spans="2:7" ht="12.75" x14ac:dyDescent="0.2"/>
  </sheetData>
  <mergeCells count="18">
    <mergeCell ref="F14:G15"/>
    <mergeCell ref="F17:F18"/>
    <mergeCell ref="G17:G18"/>
    <mergeCell ref="B14:C15"/>
    <mergeCell ref="B17:B18"/>
    <mergeCell ref="C17:C18"/>
    <mergeCell ref="D17:D18"/>
    <mergeCell ref="J2:K3"/>
    <mergeCell ref="J5:J6"/>
    <mergeCell ref="K5:K6"/>
    <mergeCell ref="F5:F6"/>
    <mergeCell ref="G5:G6"/>
    <mergeCell ref="H5:H6"/>
    <mergeCell ref="B2:C3"/>
    <mergeCell ref="B5:B6"/>
    <mergeCell ref="C5:C6"/>
    <mergeCell ref="D5:D6"/>
    <mergeCell ref="F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I12"/>
  <sheetViews>
    <sheetView workbookViewId="0"/>
  </sheetViews>
  <sheetFormatPr baseColWidth="10" defaultColWidth="12.5703125" defaultRowHeight="15.75" customHeight="1" x14ac:dyDescent="0.2"/>
  <sheetData>
    <row r="3" spans="2:9" x14ac:dyDescent="0.2">
      <c r="B3" s="165" t="s">
        <v>49</v>
      </c>
      <c r="C3" s="173" t="s">
        <v>10</v>
      </c>
      <c r="D3" s="173" t="s">
        <v>11</v>
      </c>
      <c r="E3" s="165" t="s">
        <v>12</v>
      </c>
    </row>
    <row r="4" spans="2:9" x14ac:dyDescent="0.2">
      <c r="B4" s="168"/>
      <c r="C4" s="174"/>
      <c r="D4" s="174"/>
      <c r="E4" s="168"/>
      <c r="G4" s="175" t="s">
        <v>50</v>
      </c>
      <c r="H4" s="172"/>
      <c r="I4" s="172"/>
    </row>
    <row r="5" spans="2:9" x14ac:dyDescent="0.2">
      <c r="B5" s="38" t="s">
        <v>51</v>
      </c>
      <c r="C5" s="43">
        <v>0</v>
      </c>
      <c r="D5" s="43">
        <v>0</v>
      </c>
      <c r="E5" s="43">
        <v>0</v>
      </c>
      <c r="G5" s="172"/>
      <c r="H5" s="172"/>
      <c r="I5" s="172"/>
    </row>
    <row r="6" spans="2:9" x14ac:dyDescent="0.2">
      <c r="B6" s="38" t="s">
        <v>52</v>
      </c>
      <c r="C6" s="43">
        <v>0</v>
      </c>
      <c r="D6" s="43">
        <v>0</v>
      </c>
      <c r="E6" s="43">
        <v>1</v>
      </c>
    </row>
    <row r="7" spans="2:9" x14ac:dyDescent="0.2">
      <c r="B7" s="38" t="s">
        <v>53</v>
      </c>
      <c r="C7" s="43">
        <v>0</v>
      </c>
      <c r="D7" s="43">
        <v>1</v>
      </c>
      <c r="E7" s="43">
        <v>0</v>
      </c>
    </row>
    <row r="8" spans="2:9" x14ac:dyDescent="0.2">
      <c r="B8" s="38" t="s">
        <v>54</v>
      </c>
      <c r="C8" s="43">
        <v>0</v>
      </c>
      <c r="D8" s="43">
        <v>1</v>
      </c>
      <c r="E8" s="43">
        <v>1</v>
      </c>
    </row>
    <row r="9" spans="2:9" x14ac:dyDescent="0.2">
      <c r="B9" s="38" t="s">
        <v>55</v>
      </c>
      <c r="C9" s="43">
        <v>1</v>
      </c>
      <c r="D9" s="43">
        <v>0</v>
      </c>
      <c r="E9" s="43">
        <v>0</v>
      </c>
    </row>
    <row r="10" spans="2:9" x14ac:dyDescent="0.2">
      <c r="B10" s="38" t="s">
        <v>56</v>
      </c>
      <c r="C10" s="43">
        <v>1</v>
      </c>
      <c r="D10" s="43">
        <v>0</v>
      </c>
      <c r="E10" s="43">
        <v>1</v>
      </c>
    </row>
    <row r="11" spans="2:9" x14ac:dyDescent="0.2">
      <c r="B11" s="38" t="s">
        <v>57</v>
      </c>
      <c r="C11" s="43">
        <v>1</v>
      </c>
      <c r="D11" s="43">
        <v>1</v>
      </c>
      <c r="E11" s="43">
        <v>0</v>
      </c>
    </row>
    <row r="12" spans="2:9" x14ac:dyDescent="0.2">
      <c r="B12" s="38" t="s">
        <v>58</v>
      </c>
      <c r="C12" s="43">
        <v>1</v>
      </c>
      <c r="D12" s="43">
        <v>1</v>
      </c>
      <c r="E12" s="43">
        <v>1</v>
      </c>
    </row>
  </sheetData>
  <mergeCells count="5">
    <mergeCell ref="B3:B4"/>
    <mergeCell ref="C3:C4"/>
    <mergeCell ref="D3:D4"/>
    <mergeCell ref="E3:E4"/>
    <mergeCell ref="G4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71"/>
  <sheetViews>
    <sheetView workbookViewId="0">
      <selection activeCell="J60" sqref="J60"/>
    </sheetView>
  </sheetViews>
  <sheetFormatPr baseColWidth="10" defaultColWidth="12.5703125" defaultRowHeight="15.75" customHeight="1" x14ac:dyDescent="0.2"/>
  <cols>
    <col min="1" max="1" width="5.85546875" customWidth="1"/>
    <col min="3" max="3" width="10.5703125" customWidth="1"/>
    <col min="4" max="4" width="22.85546875" customWidth="1"/>
  </cols>
  <sheetData>
    <row r="1" spans="1:10" x14ac:dyDescent="0.2">
      <c r="A1" s="1"/>
      <c r="B1" s="165" t="s">
        <v>0</v>
      </c>
      <c r="C1" s="165" t="s">
        <v>1</v>
      </c>
      <c r="D1" s="165" t="s">
        <v>2</v>
      </c>
      <c r="E1" s="176" t="s">
        <v>3</v>
      </c>
      <c r="F1" s="177"/>
      <c r="G1" s="178"/>
      <c r="H1" s="176" t="s">
        <v>47</v>
      </c>
      <c r="I1" s="177"/>
      <c r="J1" s="178"/>
    </row>
    <row r="2" spans="1:10" x14ac:dyDescent="0.2">
      <c r="A2" s="2"/>
      <c r="B2" s="168"/>
      <c r="C2" s="168"/>
      <c r="D2" s="168"/>
      <c r="E2" s="44" t="s">
        <v>46</v>
      </c>
      <c r="F2" s="44" t="s">
        <v>48</v>
      </c>
      <c r="G2" s="44" t="s">
        <v>49</v>
      </c>
      <c r="H2" s="44" t="s">
        <v>46</v>
      </c>
      <c r="I2" s="44" t="s">
        <v>48</v>
      </c>
      <c r="J2" s="44" t="s">
        <v>49</v>
      </c>
    </row>
    <row r="3" spans="1:10" x14ac:dyDescent="0.2">
      <c r="A3" s="4">
        <v>1</v>
      </c>
      <c r="B3" s="165" t="s">
        <v>15</v>
      </c>
      <c r="C3" s="5" t="s">
        <v>16</v>
      </c>
      <c r="D3" s="45" t="str">
        <f>VLOOKUP(A3,'Asignacion-Opcode'!$A$3:$D$96,4,0)</f>
        <v>10000100000000000</v>
      </c>
      <c r="E3" s="46" t="str">
        <f>VLOOKUP(A3,Señales!$A$3:$O$96,7,0)&amp;VLOOKUP(A3,Señales!$A$3:$O$96,8,0)</f>
        <v>00</v>
      </c>
      <c r="F3" s="47" t="str">
        <f>VLOOKUP(A3,Señales!$A$3:$O$96,9,0)&amp;VLOOKUP(A3,Señales!$A$3:$O$96,10,0)</f>
        <v>01</v>
      </c>
      <c r="G3" s="48" t="str">
        <f>VLOOKUP(A3,Señales!$A$3:$O$96,11,0)&amp;VLOOKUP(A3,Señales!$A$3:$O$96,12,0)&amp;VLOOKUP(A3,Señales!$A$3:$O$96,13,0)</f>
        <v>000</v>
      </c>
      <c r="H3" s="49">
        <f t="array" ref="H3">INDEX(Multiplexores!$B$7:$B$10,BIN2DEC(E3)+1)</f>
        <v>0</v>
      </c>
      <c r="I3" s="7" t="str">
        <f t="array" ref="I3">INDEX(Multiplexores!$F$7:$F$10,BIN2DEC(F3)+1)</f>
        <v>REG B</v>
      </c>
      <c r="J3" s="8" t="str">
        <f t="array" ref="J3">INDEX(ALU!$B$5:$B$12,BIN2DEC(G3)+1)</f>
        <v>A + B</v>
      </c>
    </row>
    <row r="4" spans="1:10" x14ac:dyDescent="0.2">
      <c r="A4" s="9">
        <v>2</v>
      </c>
      <c r="B4" s="179"/>
      <c r="C4" s="10" t="s">
        <v>17</v>
      </c>
      <c r="D4" s="50" t="str">
        <f>VLOOKUP(A4,'Asignacion-Opcode'!$A$3:$D$96,4,0)</f>
        <v>01100000000000000</v>
      </c>
      <c r="E4" s="51" t="str">
        <f>VLOOKUP(A4,Señales!$A$3:$O$96,7,0)&amp;VLOOKUP(A4,Señales!$A$3:$O$96,8,0)</f>
        <v>10</v>
      </c>
      <c r="F4" s="52" t="str">
        <f>VLOOKUP(A4,Señales!$A$3:$O$96,9,0)&amp;VLOOKUP(A4,Señales!$A$3:$O$96,10,0)</f>
        <v>00</v>
      </c>
      <c r="G4" s="53" t="str">
        <f>VLOOKUP(A4,Señales!$A$3:$O$96,11,0)&amp;VLOOKUP(A4,Señales!$A$3:$O$96,12,0)&amp;VLOOKUP(A4,Señales!$A$3:$O$96,13,0)</f>
        <v>000</v>
      </c>
      <c r="H4" s="54" t="str">
        <f t="array" ref="H4">INDEX(Multiplexores!$B$7:$B$10,BIN2DEC(E4)+1)</f>
        <v>REG A</v>
      </c>
      <c r="I4" s="12">
        <f t="array" ref="I4">INDEX(Multiplexores!$F$7:$F$10,BIN2DEC(F4)+1)</f>
        <v>0</v>
      </c>
      <c r="J4" s="13" t="str">
        <f t="array" ref="J4">INDEX(ALU!$B$5:$B$12,BIN2DEC(G4)+1)</f>
        <v>A + B</v>
      </c>
    </row>
    <row r="5" spans="1:10" x14ac:dyDescent="0.2">
      <c r="A5" s="9">
        <v>3</v>
      </c>
      <c r="B5" s="179"/>
      <c r="C5" s="10" t="s">
        <v>18</v>
      </c>
      <c r="D5" s="45" t="str">
        <f>VLOOKUP(A5,'Asignacion-Opcode'!$A$3:$D$96,4,0)</f>
        <v>10001100000000000</v>
      </c>
      <c r="E5" s="51" t="str">
        <f>VLOOKUP(A5,Señales!$A$3:$O$96,7,0)&amp;VLOOKUP(A5,Señales!$A$3:$O$96,8,0)</f>
        <v>00</v>
      </c>
      <c r="F5" s="52" t="str">
        <f>VLOOKUP(A5,Señales!$A$3:$O$96,9,0)&amp;VLOOKUP(A5,Señales!$A$3:$O$96,10,0)</f>
        <v>11</v>
      </c>
      <c r="G5" s="53" t="str">
        <f>VLOOKUP(A5,Señales!$A$3:$O$96,11,0)&amp;VLOOKUP(A5,Señales!$A$3:$O$96,12,0)&amp;VLOOKUP(A5,Señales!$A$3:$O$96,13,0)</f>
        <v>000</v>
      </c>
      <c r="H5" s="54">
        <f t="array" ref="H5">INDEX(Multiplexores!$B$7:$B$10,BIN2DEC(E5)+1)</f>
        <v>0</v>
      </c>
      <c r="I5" s="12" t="str">
        <f t="array" ref="I5">INDEX(Multiplexores!$F$7:$F$10,BIN2DEC(F5)+1)</f>
        <v>LIT</v>
      </c>
      <c r="J5" s="13" t="str">
        <f t="array" ref="J5">INDEX(ALU!$B$5:$B$12,BIN2DEC(G5)+1)</f>
        <v>A + B</v>
      </c>
    </row>
    <row r="6" spans="1:10" x14ac:dyDescent="0.2">
      <c r="A6" s="9">
        <v>4</v>
      </c>
      <c r="B6" s="179"/>
      <c r="C6" s="10" t="s">
        <v>19</v>
      </c>
      <c r="D6" s="45" t="str">
        <f>VLOOKUP(A6,'Asignacion-Opcode'!$A$3:$D$96,4,0)</f>
        <v>01001100000000000</v>
      </c>
      <c r="E6" s="51" t="str">
        <f>VLOOKUP(A6,Señales!$A$3:$O$96,7,0)&amp;VLOOKUP(A6,Señales!$A$3:$O$96,8,0)</f>
        <v>00</v>
      </c>
      <c r="F6" s="52" t="str">
        <f>VLOOKUP(A6,Señales!$A$3:$O$96,9,0)&amp;VLOOKUP(A6,Señales!$A$3:$O$96,10,0)</f>
        <v>11</v>
      </c>
      <c r="G6" s="53" t="str">
        <f>VLOOKUP(A6,Señales!$A$3:$O$96,11,0)&amp;VLOOKUP(A6,Señales!$A$3:$O$96,12,0)&amp;VLOOKUP(A6,Señales!$A$3:$O$96,13,0)</f>
        <v>000</v>
      </c>
      <c r="H6" s="54">
        <f t="array" ref="H6">INDEX(Multiplexores!$B$7:$B$10,BIN2DEC(E6)+1)</f>
        <v>0</v>
      </c>
      <c r="I6" s="12" t="str">
        <f t="array" ref="I6">INDEX(Multiplexores!$F$7:$F$10,BIN2DEC(F6)+1)</f>
        <v>LIT</v>
      </c>
      <c r="J6" s="13" t="str">
        <f t="array" ref="J6">INDEX(ALU!$B$5:$B$12,BIN2DEC(G6)+1)</f>
        <v>A + B</v>
      </c>
    </row>
    <row r="7" spans="1:10" x14ac:dyDescent="0.2">
      <c r="A7" s="9">
        <v>5</v>
      </c>
      <c r="B7" s="179"/>
      <c r="C7" s="10" t="s">
        <v>20</v>
      </c>
      <c r="D7" s="45" t="str">
        <f>VLOOKUP(A7,'Asignacion-Opcode'!$A$3:$D$96,4,0)</f>
        <v>10001000000000000</v>
      </c>
      <c r="E7" s="51" t="str">
        <f>VLOOKUP(A7,Señales!$A$3:$O$96,7,0)&amp;VLOOKUP(A7,Señales!$A$3:$O$96,8,0)</f>
        <v>00</v>
      </c>
      <c r="F7" s="52" t="str">
        <f>VLOOKUP(A7,Señales!$A$3:$O$96,9,0)&amp;VLOOKUP(A7,Señales!$A$3:$O$96,10,0)</f>
        <v>10</v>
      </c>
      <c r="G7" s="53" t="str">
        <f>VLOOKUP(A7,Señales!$A$3:$O$96,11,0)&amp;VLOOKUP(A7,Señales!$A$3:$O$96,12,0)&amp;VLOOKUP(A7,Señales!$A$3:$O$96,13,0)</f>
        <v>000</v>
      </c>
      <c r="H7" s="54">
        <f t="array" ref="H7">INDEX(Multiplexores!$B$7:$B$10,BIN2DEC(E7)+1)</f>
        <v>0</v>
      </c>
      <c r="I7" s="12" t="str">
        <f t="array" ref="I7">INDEX(Multiplexores!$F$7:$F$10,BIN2DEC(F7)+1)</f>
        <v>RAM</v>
      </c>
      <c r="J7" s="13" t="str">
        <f t="array" ref="J7">INDEX(ALU!$B$5:$B$12,BIN2DEC(G7)+1)</f>
        <v>A + B</v>
      </c>
    </row>
    <row r="8" spans="1:10" x14ac:dyDescent="0.2">
      <c r="A8" s="9">
        <v>6</v>
      </c>
      <c r="B8" s="179"/>
      <c r="C8" s="10" t="s">
        <v>21</v>
      </c>
      <c r="D8" s="45" t="str">
        <f>VLOOKUP(A8,'Asignacion-Opcode'!$A$3:$D$96,4,0)</f>
        <v>01001000000000000</v>
      </c>
      <c r="E8" s="51" t="str">
        <f>VLOOKUP(A8,Señales!$A$3:$O$96,7,0)&amp;VLOOKUP(A8,Señales!$A$3:$O$96,8,0)</f>
        <v>00</v>
      </c>
      <c r="F8" s="52" t="str">
        <f>VLOOKUP(A8,Señales!$A$3:$O$96,9,0)&amp;VLOOKUP(A8,Señales!$A$3:$O$96,10,0)</f>
        <v>10</v>
      </c>
      <c r="G8" s="53" t="str">
        <f>VLOOKUP(A8,Señales!$A$3:$O$96,11,0)&amp;VLOOKUP(A8,Señales!$A$3:$O$96,12,0)&amp;VLOOKUP(A8,Señales!$A$3:$O$96,13,0)</f>
        <v>000</v>
      </c>
      <c r="H8" s="54">
        <f t="array" ref="H8">INDEX(Multiplexores!$B$7:$B$10,BIN2DEC(E8)+1)</f>
        <v>0</v>
      </c>
      <c r="I8" s="12" t="str">
        <f t="array" ref="I8">INDEX(Multiplexores!$F$7:$F$10,BIN2DEC(F8)+1)</f>
        <v>RAM</v>
      </c>
      <c r="J8" s="13" t="str">
        <f t="array" ref="J8">INDEX(ALU!$B$5:$B$12,BIN2DEC(G8)+1)</f>
        <v>A + B</v>
      </c>
    </row>
    <row r="9" spans="1:10" x14ac:dyDescent="0.2">
      <c r="A9" s="9">
        <v>7</v>
      </c>
      <c r="B9" s="179"/>
      <c r="C9" s="10" t="s">
        <v>22</v>
      </c>
      <c r="D9" s="45" t="str">
        <f>VLOOKUP(A9,'Asignacion-Opcode'!$A$3:$D$96,4,0)</f>
        <v>00100000001000000</v>
      </c>
      <c r="E9" s="51" t="str">
        <f>VLOOKUP(A9,Señales!$A$3:$O$96,7,0)&amp;VLOOKUP(A9,Señales!$A$3:$O$96,8,0)</f>
        <v>10</v>
      </c>
      <c r="F9" s="52" t="str">
        <f>VLOOKUP(A9,Señales!$A$3:$O$96,9,0)&amp;VLOOKUP(A9,Señales!$A$3:$O$96,10,0)</f>
        <v>00</v>
      </c>
      <c r="G9" s="53" t="str">
        <f>VLOOKUP(A9,Señales!$A$3:$O$96,11,0)&amp;VLOOKUP(A9,Señales!$A$3:$O$96,12,0)&amp;VLOOKUP(A9,Señales!$A$3:$O$96,13,0)</f>
        <v>000</v>
      </c>
      <c r="H9" s="54" t="str">
        <f t="array" ref="H9">INDEX(Multiplexores!$B$7:$B$10,BIN2DEC(E9)+1)</f>
        <v>REG A</v>
      </c>
      <c r="I9" s="12">
        <f t="array" ref="I9">INDEX(Multiplexores!$F$7:$F$10,BIN2DEC(F9)+1)</f>
        <v>0</v>
      </c>
      <c r="J9" s="13" t="str">
        <f t="array" ref="J9">INDEX(ALU!$B$5:$B$12,BIN2DEC(G9)+1)</f>
        <v>A + B</v>
      </c>
    </row>
    <row r="10" spans="1:10" x14ac:dyDescent="0.2">
      <c r="A10" s="9">
        <v>8</v>
      </c>
      <c r="B10" s="168"/>
      <c r="C10" s="14" t="s">
        <v>23</v>
      </c>
      <c r="D10" s="55" t="str">
        <f>VLOOKUP(A10,'Asignacion-Opcode'!$A$3:$D$96,4,0)</f>
        <v>00000100001000000</v>
      </c>
      <c r="E10" s="56" t="str">
        <f>VLOOKUP(A10,Señales!$A$3:$O$96,7,0)&amp;VLOOKUP(A10,Señales!$A$3:$O$96,8,0)</f>
        <v>00</v>
      </c>
      <c r="F10" s="57" t="str">
        <f>VLOOKUP(A10,Señales!$A$3:$O$96,9,0)&amp;VLOOKUP(A10,Señales!$A$3:$O$96,10,0)</f>
        <v>01</v>
      </c>
      <c r="G10" s="58" t="str">
        <f>VLOOKUP(A10,Señales!$A$3:$O$96,11,0)&amp;VLOOKUP(A10,Señales!$A$3:$O$96,12,0)&amp;VLOOKUP(A10,Señales!$A$3:$O$96,13,0)</f>
        <v>000</v>
      </c>
      <c r="H10" s="59">
        <f t="array" ref="H10">INDEX(Multiplexores!$B$7:$B$10,BIN2DEC(E10)+1)</f>
        <v>0</v>
      </c>
      <c r="I10" s="19" t="str">
        <f t="array" ref="I10">INDEX(Multiplexores!$F$7:$F$10,BIN2DEC(F10)+1)</f>
        <v>REG B</v>
      </c>
      <c r="J10" s="20" t="str">
        <f t="array" ref="J10">INDEX(ALU!$B$5:$B$12,BIN2DEC(G10)+1)</f>
        <v>A + B</v>
      </c>
    </row>
    <row r="11" spans="1:10" x14ac:dyDescent="0.2">
      <c r="A11" s="9">
        <v>9</v>
      </c>
      <c r="B11" s="165" t="s">
        <v>24</v>
      </c>
      <c r="C11" s="5" t="s">
        <v>16</v>
      </c>
      <c r="D11" s="60" t="str">
        <f>VLOOKUP(A11,'Asignacion-Opcode'!$A$3:$D$96,4,0)</f>
        <v>10001000000010000</v>
      </c>
      <c r="E11" s="46" t="str">
        <f>VLOOKUP(A11,Señales!$A$3:$O$96,7,0)&amp;VLOOKUP(A11,Señales!$A$3:$O$96,8,0)</f>
        <v>00</v>
      </c>
      <c r="F11" s="47" t="str">
        <f>VLOOKUP(A11,Señales!$A$3:$O$96,9,0)&amp;VLOOKUP(A11,Señales!$A$3:$O$96,10,0)</f>
        <v>10</v>
      </c>
      <c r="G11" s="48" t="str">
        <f>VLOOKUP(A11,Señales!$A$3:$O$96,11,0)&amp;VLOOKUP(A11,Señales!$A$3:$O$96,12,0)&amp;VLOOKUP(A11,Señales!$A$3:$O$96,13,0)</f>
        <v>000</v>
      </c>
      <c r="H11" s="49">
        <f t="array" ref="H11">INDEX(Multiplexores!$B$7:$B$10,BIN2DEC(E11)+1)</f>
        <v>0</v>
      </c>
      <c r="I11" s="7" t="str">
        <f t="array" ref="I11">INDEX(Multiplexores!$F$7:$F$10,BIN2DEC(F11)+1)</f>
        <v>RAM</v>
      </c>
      <c r="J11" s="8" t="str">
        <f t="array" ref="J11">INDEX(ALU!$B$5:$B$12,BIN2DEC(G11)+1)</f>
        <v>A + B</v>
      </c>
    </row>
    <row r="12" spans="1:10" x14ac:dyDescent="0.2">
      <c r="A12" s="9">
        <v>10</v>
      </c>
      <c r="B12" s="179"/>
      <c r="C12" s="10" t="s">
        <v>17</v>
      </c>
      <c r="D12" s="45" t="str">
        <f>VLOOKUP(A12,'Asignacion-Opcode'!$A$3:$D$96,4,0)</f>
        <v>01001000000010000</v>
      </c>
      <c r="E12" s="51" t="str">
        <f>VLOOKUP(A12,Señales!$A$3:$O$96,7,0)&amp;VLOOKUP(A12,Señales!$A$3:$O$96,8,0)</f>
        <v>00</v>
      </c>
      <c r="F12" s="52" t="str">
        <f>VLOOKUP(A12,Señales!$A$3:$O$96,9,0)&amp;VLOOKUP(A12,Señales!$A$3:$O$96,10,0)</f>
        <v>10</v>
      </c>
      <c r="G12" s="53" t="str">
        <f>VLOOKUP(A12,Señales!$A$3:$O$96,11,0)&amp;VLOOKUP(A12,Señales!$A$3:$O$96,12,0)&amp;VLOOKUP(A12,Señales!$A$3:$O$96,13,0)</f>
        <v>000</v>
      </c>
      <c r="H12" s="54">
        <f t="array" ref="H12">INDEX(Multiplexores!$B$7:$B$10,BIN2DEC(E12)+1)</f>
        <v>0</v>
      </c>
      <c r="I12" s="12" t="str">
        <f t="array" ref="I12">INDEX(Multiplexores!$F$7:$F$10,BIN2DEC(F12)+1)</f>
        <v>RAM</v>
      </c>
      <c r="J12" s="13" t="str">
        <f t="array" ref="J12">INDEX(ALU!$B$5:$B$12,BIN2DEC(G12)+1)</f>
        <v>A + B</v>
      </c>
    </row>
    <row r="13" spans="1:10" x14ac:dyDescent="0.2">
      <c r="A13" s="9">
        <v>11</v>
      </c>
      <c r="B13" s="179"/>
      <c r="C13" s="10" t="s">
        <v>18</v>
      </c>
      <c r="D13" s="45" t="str">
        <f>VLOOKUP(A13,'Asignacion-Opcode'!$A$3:$D$96,4,0)</f>
        <v>00100000001010000</v>
      </c>
      <c r="E13" s="51" t="str">
        <f>VLOOKUP(A13,Señales!$A$3:$O$96,7,0)&amp;VLOOKUP(A13,Señales!$A$3:$O$96,8,0)</f>
        <v>10</v>
      </c>
      <c r="F13" s="52" t="str">
        <f>VLOOKUP(A13,Señales!$A$3:$O$96,9,0)&amp;VLOOKUP(A13,Señales!$A$3:$O$96,10,0)</f>
        <v>00</v>
      </c>
      <c r="G13" s="53" t="str">
        <f>VLOOKUP(A13,Señales!$A$3:$O$96,11,0)&amp;VLOOKUP(A13,Señales!$A$3:$O$96,12,0)&amp;VLOOKUP(A13,Señales!$A$3:$O$96,13,0)</f>
        <v>000</v>
      </c>
      <c r="H13" s="54" t="str">
        <f t="array" ref="H13">INDEX(Multiplexores!$B$7:$B$10,BIN2DEC(E13)+1)</f>
        <v>REG A</v>
      </c>
      <c r="I13" s="12">
        <f t="array" ref="I13">INDEX(Multiplexores!$F$7:$F$10,BIN2DEC(F13)+1)</f>
        <v>0</v>
      </c>
      <c r="J13" s="13" t="str">
        <f t="array" ref="J13">INDEX(ALU!$B$5:$B$12,BIN2DEC(G13)+1)</f>
        <v>A + B</v>
      </c>
    </row>
    <row r="14" spans="1:10" x14ac:dyDescent="0.2">
      <c r="A14" s="9">
        <v>12</v>
      </c>
      <c r="B14" s="179"/>
      <c r="C14" s="10" t="s">
        <v>19</v>
      </c>
      <c r="D14" s="45" t="str">
        <f>VLOOKUP(A14,'Asignacion-Opcode'!$A$3:$D$96,4,0)</f>
        <v>00001100001010000</v>
      </c>
      <c r="E14" s="51" t="str">
        <f>VLOOKUP(A14,Señales!$A$3:$O$96,7,0)&amp;VLOOKUP(A14,Señales!$A$3:$O$96,8,0)</f>
        <v>00</v>
      </c>
      <c r="F14" s="52" t="str">
        <f>VLOOKUP(A14,Señales!$A$3:$O$96,9,0)&amp;VLOOKUP(A14,Señales!$A$3:$O$96,10,0)</f>
        <v>11</v>
      </c>
      <c r="G14" s="53" t="str">
        <f>VLOOKUP(A14,Señales!$A$3:$O$96,11,0)&amp;VLOOKUP(A14,Señales!$A$3:$O$96,12,0)&amp;VLOOKUP(A14,Señales!$A$3:$O$96,13,0)</f>
        <v>000</v>
      </c>
      <c r="H14" s="54">
        <f t="array" ref="H14">INDEX(Multiplexores!$B$7:$B$10,BIN2DEC(E14)+1)</f>
        <v>0</v>
      </c>
      <c r="I14" s="12" t="str">
        <f t="array" ref="I14">INDEX(Multiplexores!$F$7:$F$10,BIN2DEC(F14)+1)</f>
        <v>LIT</v>
      </c>
      <c r="J14" s="13" t="str">
        <f t="array" ref="J14">INDEX(ALU!$B$5:$B$12,BIN2DEC(G14)+1)</f>
        <v>A + B</v>
      </c>
    </row>
    <row r="15" spans="1:10" x14ac:dyDescent="0.2">
      <c r="A15" s="9">
        <v>13</v>
      </c>
      <c r="B15" s="179"/>
      <c r="C15" s="10" t="s">
        <v>20</v>
      </c>
      <c r="D15" s="45" t="str">
        <f>VLOOKUP(A15,'Asignacion-Opcode'!$A$3:$D$96,4,0)</f>
        <v>10100100000000000</v>
      </c>
      <c r="E15" s="51" t="str">
        <f>VLOOKUP(A15,Señales!$A$3:$O$96,7,0)&amp;VLOOKUP(A15,Señales!$A$3:$O$96,8,0)</f>
        <v>10</v>
      </c>
      <c r="F15" s="52" t="str">
        <f>VLOOKUP(A15,Señales!$A$3:$O$96,9,0)&amp;VLOOKUP(A15,Señales!$A$3:$O$96,10,0)</f>
        <v>01</v>
      </c>
      <c r="G15" s="53" t="str">
        <f>VLOOKUP(A15,Señales!$A$3:$O$96,11,0)&amp;VLOOKUP(A15,Señales!$A$3:$O$96,12,0)&amp;VLOOKUP(A15,Señales!$A$3:$O$96,13,0)</f>
        <v>000</v>
      </c>
      <c r="H15" s="54" t="str">
        <f t="array" ref="H15">INDEX(Multiplexores!$B$7:$B$10,BIN2DEC(E15)+1)</f>
        <v>REG A</v>
      </c>
      <c r="I15" s="12" t="str">
        <f t="array" ref="I15">INDEX(Multiplexores!$F$7:$F$10,BIN2DEC(F15)+1)</f>
        <v>REG B</v>
      </c>
      <c r="J15" s="13" t="str">
        <f t="array" ref="J15">INDEX(ALU!$B$5:$B$12,BIN2DEC(G15)+1)</f>
        <v>A + B</v>
      </c>
    </row>
    <row r="16" spans="1:10" x14ac:dyDescent="0.2">
      <c r="A16" s="9">
        <v>14</v>
      </c>
      <c r="B16" s="179"/>
      <c r="C16" s="10" t="s">
        <v>21</v>
      </c>
      <c r="D16" s="45" t="str">
        <f>VLOOKUP(A16,'Asignacion-Opcode'!$A$3:$D$96,4,0)</f>
        <v>01100100000000000</v>
      </c>
      <c r="E16" s="51" t="str">
        <f>VLOOKUP(A16,Señales!$A$3:$O$96,7,0)&amp;VLOOKUP(A16,Señales!$A$3:$O$96,8,0)</f>
        <v>10</v>
      </c>
      <c r="F16" s="52" t="str">
        <f>VLOOKUP(A16,Señales!$A$3:$O$96,9,0)&amp;VLOOKUP(A16,Señales!$A$3:$O$96,10,0)</f>
        <v>01</v>
      </c>
      <c r="G16" s="53" t="str">
        <f>VLOOKUP(A16,Señales!$A$3:$O$96,11,0)&amp;VLOOKUP(A16,Señales!$A$3:$O$96,12,0)&amp;VLOOKUP(A16,Señales!$A$3:$O$96,13,0)</f>
        <v>000</v>
      </c>
      <c r="H16" s="54" t="str">
        <f t="array" ref="H16">INDEX(Multiplexores!$B$7:$B$10,BIN2DEC(E16)+1)</f>
        <v>REG A</v>
      </c>
      <c r="I16" s="12" t="str">
        <f t="array" ref="I16">INDEX(Multiplexores!$F$7:$F$10,BIN2DEC(F16)+1)</f>
        <v>REG B</v>
      </c>
      <c r="J16" s="13" t="str">
        <f t="array" ref="J16">INDEX(ALU!$B$5:$B$12,BIN2DEC(G16)+1)</f>
        <v>A + B</v>
      </c>
    </row>
    <row r="17" spans="1:10" x14ac:dyDescent="0.2">
      <c r="A17" s="9">
        <v>15</v>
      </c>
      <c r="B17" s="168"/>
      <c r="C17" s="14" t="s">
        <v>25</v>
      </c>
      <c r="D17" s="61" t="str">
        <f>VLOOKUP(A17,'Asignacion-Opcode'!$A$3:$D$96,4,0)</f>
        <v>10101100000000000</v>
      </c>
      <c r="E17" s="62" t="str">
        <f>VLOOKUP(A17,Señales!$A$3:$O$96,7,0)&amp;VLOOKUP(A17,Señales!$A$3:$O$96,8,0)</f>
        <v>10</v>
      </c>
      <c r="F17" s="63" t="str">
        <f>VLOOKUP(A17,Señales!$A$3:$O$96,9,0)&amp;VLOOKUP(A17,Señales!$A$3:$O$96,10,0)</f>
        <v>11</v>
      </c>
      <c r="G17" s="64" t="str">
        <f>VLOOKUP(A17,Señales!$A$3:$O$96,11,0)&amp;VLOOKUP(A17,Señales!$A$3:$O$96,12,0)&amp;VLOOKUP(A17,Señales!$A$3:$O$96,13,0)</f>
        <v>000</v>
      </c>
      <c r="H17" s="65" t="str">
        <f t="array" ref="H17">INDEX(Multiplexores!$B$7:$B$10,BIN2DEC(E17)+1)</f>
        <v>REG A</v>
      </c>
      <c r="I17" s="15" t="str">
        <f t="array" ref="I17">INDEX(Multiplexores!$F$7:$F$10,BIN2DEC(F17)+1)</f>
        <v>LIT</v>
      </c>
      <c r="J17" s="16" t="str">
        <f t="array" ref="J17">INDEX(ALU!$B$5:$B$12,BIN2DEC(G17)+1)</f>
        <v>A + B</v>
      </c>
    </row>
    <row r="18" spans="1:10" x14ac:dyDescent="0.2">
      <c r="A18" s="9">
        <v>16</v>
      </c>
      <c r="B18" s="165" t="s">
        <v>26</v>
      </c>
      <c r="C18" s="5" t="s">
        <v>16</v>
      </c>
      <c r="D18" s="60" t="str">
        <f>VLOOKUP(A18,'Asignacion-Opcode'!$A$3:$D$96,4,0)</f>
        <v>01101100000000000</v>
      </c>
      <c r="E18" s="66" t="str">
        <f>VLOOKUP(A18,Señales!$A$3:$O$96,7,0)&amp;VLOOKUP(A18,Señales!$A$3:$O$96,8,0)</f>
        <v>10</v>
      </c>
      <c r="F18" s="67" t="str">
        <f>VLOOKUP(A18,Señales!$A$3:$O$96,9,0)&amp;VLOOKUP(A18,Señales!$A$3:$O$96,10,0)</f>
        <v>11</v>
      </c>
      <c r="G18" s="68" t="str">
        <f>VLOOKUP(A18,Señales!$A$3:$O$96,11,0)&amp;VLOOKUP(A18,Señales!$A$3:$O$96,12,0)&amp;VLOOKUP(A18,Señales!$A$3:$O$96,13,0)</f>
        <v>000</v>
      </c>
      <c r="H18" s="69" t="str">
        <f t="array" ref="H18">INDEX(Multiplexores!$B$7:$B$10,BIN2DEC(E18)+1)</f>
        <v>REG A</v>
      </c>
      <c r="I18" s="17" t="str">
        <f t="array" ref="I18">INDEX(Multiplexores!$F$7:$F$10,BIN2DEC(F18)+1)</f>
        <v>LIT</v>
      </c>
      <c r="J18" s="18" t="str">
        <f t="array" ref="J18">INDEX(ALU!$B$5:$B$12,BIN2DEC(G18)+1)</f>
        <v>A + B</v>
      </c>
    </row>
    <row r="19" spans="1:10" x14ac:dyDescent="0.2">
      <c r="A19" s="9">
        <v>17</v>
      </c>
      <c r="B19" s="179"/>
      <c r="C19" s="10" t="s">
        <v>17</v>
      </c>
      <c r="D19" s="45" t="str">
        <f>VLOOKUP(A19,'Asignacion-Opcode'!$A$3:$D$96,4,0)</f>
        <v>10101000000000000</v>
      </c>
      <c r="E19" s="51" t="str">
        <f>VLOOKUP(A19,Señales!$A$3:$O$96,7,0)&amp;VLOOKUP(A19,Señales!$A$3:$O$96,8,0)</f>
        <v>10</v>
      </c>
      <c r="F19" s="52" t="str">
        <f>VLOOKUP(A19,Señales!$A$3:$O$96,9,0)&amp;VLOOKUP(A19,Señales!$A$3:$O$96,10,0)</f>
        <v>10</v>
      </c>
      <c r="G19" s="53" t="str">
        <f>VLOOKUP(A19,Señales!$A$3:$O$96,11,0)&amp;VLOOKUP(A19,Señales!$A$3:$O$96,12,0)&amp;VLOOKUP(A19,Señales!$A$3:$O$96,13,0)</f>
        <v>000</v>
      </c>
      <c r="H19" s="54" t="str">
        <f t="array" ref="H19">INDEX(Multiplexores!$B$7:$B$10,BIN2DEC(E19)+1)</f>
        <v>REG A</v>
      </c>
      <c r="I19" s="12" t="str">
        <f t="array" ref="I19">INDEX(Multiplexores!$F$7:$F$10,BIN2DEC(F19)+1)</f>
        <v>RAM</v>
      </c>
      <c r="J19" s="13" t="str">
        <f t="array" ref="J19">INDEX(ALU!$B$5:$B$12,BIN2DEC(G19)+1)</f>
        <v>A + B</v>
      </c>
    </row>
    <row r="20" spans="1:10" x14ac:dyDescent="0.2">
      <c r="A20" s="9">
        <v>18</v>
      </c>
      <c r="B20" s="179"/>
      <c r="C20" s="10" t="s">
        <v>18</v>
      </c>
      <c r="D20" s="45" t="str">
        <f>VLOOKUP(A20,'Asignacion-Opcode'!$A$3:$D$96,4,0)</f>
        <v>01101000000000000</v>
      </c>
      <c r="E20" s="51" t="str">
        <f>VLOOKUP(A20,Señales!$A$3:$O$96,7,0)&amp;VLOOKUP(A20,Señales!$A$3:$O$96,8,0)</f>
        <v>10</v>
      </c>
      <c r="F20" s="52" t="str">
        <f>VLOOKUP(A20,Señales!$A$3:$O$96,9,0)&amp;VLOOKUP(A20,Señales!$A$3:$O$96,10,0)</f>
        <v>10</v>
      </c>
      <c r="G20" s="53" t="str">
        <f>VLOOKUP(A20,Señales!$A$3:$O$96,11,0)&amp;VLOOKUP(A20,Señales!$A$3:$O$96,12,0)&amp;VLOOKUP(A20,Señales!$A$3:$O$96,13,0)</f>
        <v>000</v>
      </c>
      <c r="H20" s="54" t="str">
        <f t="array" ref="H20">INDEX(Multiplexores!$B$7:$B$10,BIN2DEC(E20)+1)</f>
        <v>REG A</v>
      </c>
      <c r="I20" s="12" t="str">
        <f t="array" ref="I20">INDEX(Multiplexores!$F$7:$F$10,BIN2DEC(F20)+1)</f>
        <v>RAM</v>
      </c>
      <c r="J20" s="13" t="str">
        <f t="array" ref="J20">INDEX(ALU!$B$5:$B$12,BIN2DEC(G20)+1)</f>
        <v>A + B</v>
      </c>
    </row>
    <row r="21" spans="1:10" x14ac:dyDescent="0.2">
      <c r="A21" s="9">
        <v>19</v>
      </c>
      <c r="B21" s="179"/>
      <c r="C21" s="10" t="s">
        <v>19</v>
      </c>
      <c r="D21" s="45" t="str">
        <f>VLOOKUP(A21,'Asignacion-Opcode'!$A$3:$D$96,4,0)</f>
        <v>00100100001000000</v>
      </c>
      <c r="E21" s="51" t="str">
        <f>VLOOKUP(A21,Señales!$A$3:$O$96,7,0)&amp;VLOOKUP(A21,Señales!$A$3:$O$96,8,0)</f>
        <v>10</v>
      </c>
      <c r="F21" s="52" t="str">
        <f>VLOOKUP(A21,Señales!$A$3:$O$96,9,0)&amp;VLOOKUP(A21,Señales!$A$3:$O$96,10,0)</f>
        <v>01</v>
      </c>
      <c r="G21" s="53" t="str">
        <f>VLOOKUP(A21,Señales!$A$3:$O$96,11,0)&amp;VLOOKUP(A21,Señales!$A$3:$O$96,12,0)&amp;VLOOKUP(A21,Señales!$A$3:$O$96,13,0)</f>
        <v>000</v>
      </c>
      <c r="H21" s="54" t="str">
        <f t="array" ref="H21">INDEX(Multiplexores!$B$7:$B$10,BIN2DEC(E21)+1)</f>
        <v>REG A</v>
      </c>
      <c r="I21" s="12" t="str">
        <f t="array" ref="I21">INDEX(Multiplexores!$F$7:$F$10,BIN2DEC(F21)+1)</f>
        <v>REG B</v>
      </c>
      <c r="J21" s="13" t="str">
        <f t="array" ref="J21">INDEX(ALU!$B$5:$B$12,BIN2DEC(G21)+1)</f>
        <v>A + B</v>
      </c>
    </row>
    <row r="22" spans="1:10" x14ac:dyDescent="0.2">
      <c r="A22" s="9">
        <v>20</v>
      </c>
      <c r="B22" s="179"/>
      <c r="C22" s="10" t="s">
        <v>20</v>
      </c>
      <c r="D22" s="45" t="str">
        <f>VLOOKUP(A22,'Asignacion-Opcode'!$A$3:$D$96,4,0)</f>
        <v>10101000000010000</v>
      </c>
      <c r="E22" s="51" t="str">
        <f>VLOOKUP(A22,Señales!$A$3:$O$96,7,0)&amp;VLOOKUP(A22,Señales!$A$3:$O$96,8,0)</f>
        <v>10</v>
      </c>
      <c r="F22" s="52" t="str">
        <f>VLOOKUP(A22,Señales!$A$3:$O$96,9,0)&amp;VLOOKUP(A22,Señales!$A$3:$O$96,10,0)</f>
        <v>10</v>
      </c>
      <c r="G22" s="53" t="str">
        <f>VLOOKUP(A22,Señales!$A$3:$O$96,11,0)&amp;VLOOKUP(A22,Señales!$A$3:$O$96,12,0)&amp;VLOOKUP(A22,Señales!$A$3:$O$96,13,0)</f>
        <v>000</v>
      </c>
      <c r="H22" s="54" t="str">
        <f t="array" ref="H22">INDEX(Multiplexores!$B$7:$B$10,BIN2DEC(E22)+1)</f>
        <v>REG A</v>
      </c>
      <c r="I22" s="12" t="str">
        <f t="array" ref="I22">INDEX(Multiplexores!$F$7:$F$10,BIN2DEC(F22)+1)</f>
        <v>RAM</v>
      </c>
      <c r="J22" s="13" t="str">
        <f t="array" ref="J22">INDEX(ALU!$B$5:$B$12,BIN2DEC(G22)+1)</f>
        <v>A + B</v>
      </c>
    </row>
    <row r="23" spans="1:10" x14ac:dyDescent="0.2">
      <c r="A23" s="9">
        <v>21</v>
      </c>
      <c r="B23" s="179"/>
      <c r="C23" s="10" t="s">
        <v>21</v>
      </c>
      <c r="D23" s="45" t="str">
        <f>VLOOKUP(A23,'Asignacion-Opcode'!$A$3:$D$96,4,0)</f>
        <v>01101000000010000</v>
      </c>
      <c r="E23" s="51" t="str">
        <f>VLOOKUP(A23,Señales!$A$3:$O$96,7,0)&amp;VLOOKUP(A23,Señales!$A$3:$O$96,8,0)</f>
        <v>10</v>
      </c>
      <c r="F23" s="52" t="str">
        <f>VLOOKUP(A23,Señales!$A$3:$O$96,9,0)&amp;VLOOKUP(A23,Señales!$A$3:$O$96,10,0)</f>
        <v>10</v>
      </c>
      <c r="G23" s="53" t="str">
        <f>VLOOKUP(A23,Señales!$A$3:$O$96,11,0)&amp;VLOOKUP(A23,Señales!$A$3:$O$96,12,0)&amp;VLOOKUP(A23,Señales!$A$3:$O$96,13,0)</f>
        <v>000</v>
      </c>
      <c r="H23" s="54" t="str">
        <f t="array" ref="H23">INDEX(Multiplexores!$B$7:$B$10,BIN2DEC(E23)+1)</f>
        <v>REG A</v>
      </c>
      <c r="I23" s="12" t="str">
        <f t="array" ref="I23">INDEX(Multiplexores!$F$7:$F$10,BIN2DEC(F23)+1)</f>
        <v>RAM</v>
      </c>
      <c r="J23" s="13" t="str">
        <f t="array" ref="J23">INDEX(ALU!$B$5:$B$12,BIN2DEC(G23)+1)</f>
        <v>A + B</v>
      </c>
    </row>
    <row r="24" spans="1:10" x14ac:dyDescent="0.2">
      <c r="A24" s="9">
        <v>22</v>
      </c>
      <c r="B24" s="168"/>
      <c r="C24" s="14" t="s">
        <v>25</v>
      </c>
      <c r="D24" s="61" t="str">
        <f>VLOOKUP(A24,'Asignacion-Opcode'!$A$3:$D$96,4,0)</f>
        <v>10100100100000000</v>
      </c>
      <c r="E24" s="56" t="str">
        <f>VLOOKUP(A24,Señales!$A$3:$O$96,7,0)&amp;VLOOKUP(A24,Señales!$A$3:$O$96,8,0)</f>
        <v>10</v>
      </c>
      <c r="F24" s="57" t="str">
        <f>VLOOKUP(A24,Señales!$A$3:$O$96,9,0)&amp;VLOOKUP(A24,Señales!$A$3:$O$96,10,0)</f>
        <v>01</v>
      </c>
      <c r="G24" s="58" t="str">
        <f>VLOOKUP(A24,Señales!$A$3:$O$96,11,0)&amp;VLOOKUP(A24,Señales!$A$3:$O$96,12,0)&amp;VLOOKUP(A24,Señales!$A$3:$O$96,13,0)</f>
        <v>001</v>
      </c>
      <c r="H24" s="59" t="str">
        <f t="array" ref="H24">INDEX(Multiplexores!$B$7:$B$10,BIN2DEC(E24)+1)</f>
        <v>REG A</v>
      </c>
      <c r="I24" s="19" t="str">
        <f t="array" ref="I24">INDEX(Multiplexores!$F$7:$F$10,BIN2DEC(F24)+1)</f>
        <v>REG B</v>
      </c>
      <c r="J24" s="20" t="str">
        <f t="array" ref="J24">INDEX(ALU!$B$5:$B$12,BIN2DEC(G24)+1)</f>
        <v>A - B</v>
      </c>
    </row>
    <row r="25" spans="1:10" x14ac:dyDescent="0.2">
      <c r="A25" s="9">
        <v>23</v>
      </c>
      <c r="B25" s="165" t="s">
        <v>27</v>
      </c>
      <c r="C25" s="21" t="s">
        <v>16</v>
      </c>
      <c r="D25" s="60" t="str">
        <f>VLOOKUP(A25,'Asignacion-Opcode'!$A$3:$D$96,4,0)</f>
        <v>01100100100000000</v>
      </c>
      <c r="E25" s="46" t="str">
        <f>VLOOKUP(A25,Señales!$A$3:$O$96,7,0)&amp;VLOOKUP(A25,Señales!$A$3:$O$96,8,0)</f>
        <v>10</v>
      </c>
      <c r="F25" s="47" t="str">
        <f>VLOOKUP(A25,Señales!$A$3:$O$96,9,0)&amp;VLOOKUP(A25,Señales!$A$3:$O$96,10,0)</f>
        <v>01</v>
      </c>
      <c r="G25" s="48" t="str">
        <f>VLOOKUP(A25,Señales!$A$3:$O$96,11,0)&amp;VLOOKUP(A25,Señales!$A$3:$O$96,12,0)&amp;VLOOKUP(A25,Señales!$A$3:$O$96,13,0)</f>
        <v>001</v>
      </c>
      <c r="H25" s="49" t="str">
        <f t="array" ref="H25">INDEX(Multiplexores!$B$7:$B$10,BIN2DEC(E25)+1)</f>
        <v>REG A</v>
      </c>
      <c r="I25" s="7" t="str">
        <f t="array" ref="I25">INDEX(Multiplexores!$F$7:$F$10,BIN2DEC(F25)+1)</f>
        <v>REG B</v>
      </c>
      <c r="J25" s="8" t="str">
        <f t="array" ref="J25">INDEX(ALU!$B$5:$B$12,BIN2DEC(G25)+1)</f>
        <v>A - B</v>
      </c>
    </row>
    <row r="26" spans="1:10" x14ac:dyDescent="0.2">
      <c r="A26" s="9">
        <v>24</v>
      </c>
      <c r="B26" s="179"/>
      <c r="C26" s="10" t="s">
        <v>17</v>
      </c>
      <c r="D26" s="45" t="str">
        <f>VLOOKUP(A26,'Asignacion-Opcode'!$A$3:$D$96,4,0)</f>
        <v>10101100100000000</v>
      </c>
      <c r="E26" s="51" t="str">
        <f>VLOOKUP(A26,Señales!$A$3:$O$96,7,0)&amp;VLOOKUP(A26,Señales!$A$3:$O$96,8,0)</f>
        <v>10</v>
      </c>
      <c r="F26" s="52" t="str">
        <f>VLOOKUP(A26,Señales!$A$3:$O$96,9,0)&amp;VLOOKUP(A26,Señales!$A$3:$O$96,10,0)</f>
        <v>11</v>
      </c>
      <c r="G26" s="53" t="str">
        <f>VLOOKUP(A26,Señales!$A$3:$O$96,11,0)&amp;VLOOKUP(A26,Señales!$A$3:$O$96,12,0)&amp;VLOOKUP(A26,Señales!$A$3:$O$96,13,0)</f>
        <v>001</v>
      </c>
      <c r="H26" s="54" t="str">
        <f t="array" ref="H26">INDEX(Multiplexores!$B$7:$B$10,BIN2DEC(E26)+1)</f>
        <v>REG A</v>
      </c>
      <c r="I26" s="12" t="str">
        <f t="array" ref="I26">INDEX(Multiplexores!$F$7:$F$10,BIN2DEC(F26)+1)</f>
        <v>LIT</v>
      </c>
      <c r="J26" s="13" t="str">
        <f t="array" ref="J26">INDEX(ALU!$B$5:$B$12,BIN2DEC(G26)+1)</f>
        <v>A - B</v>
      </c>
    </row>
    <row r="27" spans="1:10" x14ac:dyDescent="0.2">
      <c r="A27" s="9">
        <v>25</v>
      </c>
      <c r="B27" s="179"/>
      <c r="C27" s="10" t="s">
        <v>18</v>
      </c>
      <c r="D27" s="45" t="str">
        <f>VLOOKUP(A27,'Asignacion-Opcode'!$A$3:$D$96,4,0)</f>
        <v>01101100100000000</v>
      </c>
      <c r="E27" s="51" t="str">
        <f>VLOOKUP(A27,Señales!$A$3:$O$96,7,0)&amp;VLOOKUP(A27,Señales!$A$3:$O$96,8,0)</f>
        <v>10</v>
      </c>
      <c r="F27" s="52" t="str">
        <f>VLOOKUP(A27,Señales!$A$3:$O$96,9,0)&amp;VLOOKUP(A27,Señales!$A$3:$O$96,10,0)</f>
        <v>11</v>
      </c>
      <c r="G27" s="53" t="str">
        <f>VLOOKUP(A27,Señales!$A$3:$O$96,11,0)&amp;VLOOKUP(A27,Señales!$A$3:$O$96,12,0)&amp;VLOOKUP(A27,Señales!$A$3:$O$96,13,0)</f>
        <v>001</v>
      </c>
      <c r="H27" s="54" t="str">
        <f t="array" ref="H27">INDEX(Multiplexores!$B$7:$B$10,BIN2DEC(E27)+1)</f>
        <v>REG A</v>
      </c>
      <c r="I27" s="12" t="str">
        <f t="array" ref="I27">INDEX(Multiplexores!$F$7:$F$10,BIN2DEC(F27)+1)</f>
        <v>LIT</v>
      </c>
      <c r="J27" s="13" t="str">
        <f t="array" ref="J27">INDEX(ALU!$B$5:$B$12,BIN2DEC(G27)+1)</f>
        <v>A - B</v>
      </c>
    </row>
    <row r="28" spans="1:10" x14ac:dyDescent="0.2">
      <c r="A28" s="9">
        <v>26</v>
      </c>
      <c r="B28" s="179"/>
      <c r="C28" s="10" t="s">
        <v>19</v>
      </c>
      <c r="D28" s="45" t="str">
        <f>VLOOKUP(A28,'Asignacion-Opcode'!$A$3:$D$96,4,0)</f>
        <v>10101000100000000</v>
      </c>
      <c r="E28" s="51" t="str">
        <f>VLOOKUP(A28,Señales!$A$3:$O$96,7,0)&amp;VLOOKUP(A28,Señales!$A$3:$O$96,8,0)</f>
        <v>10</v>
      </c>
      <c r="F28" s="52" t="str">
        <f>VLOOKUP(A28,Señales!$A$3:$O$96,9,0)&amp;VLOOKUP(A28,Señales!$A$3:$O$96,10,0)</f>
        <v>10</v>
      </c>
      <c r="G28" s="53" t="str">
        <f>VLOOKUP(A28,Señales!$A$3:$O$96,11,0)&amp;VLOOKUP(A28,Señales!$A$3:$O$96,12,0)&amp;VLOOKUP(A28,Señales!$A$3:$O$96,13,0)</f>
        <v>001</v>
      </c>
      <c r="H28" s="54" t="str">
        <f t="array" ref="H28">INDEX(Multiplexores!$B$7:$B$10,BIN2DEC(E28)+1)</f>
        <v>REG A</v>
      </c>
      <c r="I28" s="12" t="str">
        <f t="array" ref="I28">INDEX(Multiplexores!$F$7:$F$10,BIN2DEC(F28)+1)</f>
        <v>RAM</v>
      </c>
      <c r="J28" s="13" t="str">
        <f t="array" ref="J28">INDEX(ALU!$B$5:$B$12,BIN2DEC(G28)+1)</f>
        <v>A - B</v>
      </c>
    </row>
    <row r="29" spans="1:10" x14ac:dyDescent="0.2">
      <c r="A29" s="9">
        <v>27</v>
      </c>
      <c r="B29" s="179"/>
      <c r="C29" s="10" t="s">
        <v>20</v>
      </c>
      <c r="D29" s="45" t="str">
        <f>VLOOKUP(A29,'Asignacion-Opcode'!$A$3:$D$96,4,0)</f>
        <v>01101000100000000</v>
      </c>
      <c r="E29" s="51" t="str">
        <f>VLOOKUP(A29,Señales!$A$3:$O$96,7,0)&amp;VLOOKUP(A29,Señales!$A$3:$O$96,8,0)</f>
        <v>10</v>
      </c>
      <c r="F29" s="52" t="str">
        <f>VLOOKUP(A29,Señales!$A$3:$O$96,9,0)&amp;VLOOKUP(A29,Señales!$A$3:$O$96,10,0)</f>
        <v>10</v>
      </c>
      <c r="G29" s="53" t="str">
        <f>VLOOKUP(A29,Señales!$A$3:$O$96,11,0)&amp;VLOOKUP(A29,Señales!$A$3:$O$96,12,0)&amp;VLOOKUP(A29,Señales!$A$3:$O$96,13,0)</f>
        <v>001</v>
      </c>
      <c r="H29" s="54" t="str">
        <f t="array" ref="H29">INDEX(Multiplexores!$B$7:$B$10,BIN2DEC(E29)+1)</f>
        <v>REG A</v>
      </c>
      <c r="I29" s="12" t="str">
        <f t="array" ref="I29">INDEX(Multiplexores!$F$7:$F$10,BIN2DEC(F29)+1)</f>
        <v>RAM</v>
      </c>
      <c r="J29" s="13" t="str">
        <f t="array" ref="J29">INDEX(ALU!$B$5:$B$12,BIN2DEC(G29)+1)</f>
        <v>A - B</v>
      </c>
    </row>
    <row r="30" spans="1:10" x14ac:dyDescent="0.2">
      <c r="A30" s="9">
        <v>28</v>
      </c>
      <c r="B30" s="179"/>
      <c r="C30" s="10" t="s">
        <v>21</v>
      </c>
      <c r="D30" s="45" t="str">
        <f>VLOOKUP(A30,'Asignacion-Opcode'!$A$3:$D$96,4,0)</f>
        <v>00100100101000000</v>
      </c>
      <c r="E30" s="51" t="str">
        <f>VLOOKUP(A30,Señales!$A$3:$O$96,7,0)&amp;VLOOKUP(A30,Señales!$A$3:$O$96,8,0)</f>
        <v>10</v>
      </c>
      <c r="F30" s="52" t="str">
        <f>VLOOKUP(A30,Señales!$A$3:$O$96,9,0)&amp;VLOOKUP(A30,Señales!$A$3:$O$96,10,0)</f>
        <v>01</v>
      </c>
      <c r="G30" s="53" t="str">
        <f>VLOOKUP(A30,Señales!$A$3:$O$96,11,0)&amp;VLOOKUP(A30,Señales!$A$3:$O$96,12,0)&amp;VLOOKUP(A30,Señales!$A$3:$O$96,13,0)</f>
        <v>001</v>
      </c>
      <c r="H30" s="54" t="str">
        <f t="array" ref="H30">INDEX(Multiplexores!$B$7:$B$10,BIN2DEC(E30)+1)</f>
        <v>REG A</v>
      </c>
      <c r="I30" s="12" t="str">
        <f t="array" ref="I30">INDEX(Multiplexores!$F$7:$F$10,BIN2DEC(F30)+1)</f>
        <v>REG B</v>
      </c>
      <c r="J30" s="13" t="str">
        <f t="array" ref="J30">INDEX(ALU!$B$5:$B$12,BIN2DEC(G30)+1)</f>
        <v>A - B</v>
      </c>
    </row>
    <row r="31" spans="1:10" x14ac:dyDescent="0.2">
      <c r="A31" s="9">
        <v>29</v>
      </c>
      <c r="B31" s="168"/>
      <c r="C31" s="22" t="s">
        <v>25</v>
      </c>
      <c r="D31" s="61" t="str">
        <f>VLOOKUP(A31,'Asignacion-Opcode'!$A$3:$D$96,4,0)</f>
        <v>10101000100010000</v>
      </c>
      <c r="E31" s="62" t="str">
        <f>VLOOKUP(A31,Señales!$A$3:$O$96,7,0)&amp;VLOOKUP(A31,Señales!$A$3:$O$96,8,0)</f>
        <v>10</v>
      </c>
      <c r="F31" s="63" t="str">
        <f>VLOOKUP(A31,Señales!$A$3:$O$96,9,0)&amp;VLOOKUP(A31,Señales!$A$3:$O$96,10,0)</f>
        <v>10</v>
      </c>
      <c r="G31" s="64" t="str">
        <f>VLOOKUP(A31,Señales!$A$3:$O$96,11,0)&amp;VLOOKUP(A31,Señales!$A$3:$O$96,12,0)&amp;VLOOKUP(A31,Señales!$A$3:$O$96,13,0)</f>
        <v>001</v>
      </c>
      <c r="H31" s="65" t="str">
        <f t="array" ref="H31">INDEX(Multiplexores!$B$7:$B$10,BIN2DEC(E31)+1)</f>
        <v>REG A</v>
      </c>
      <c r="I31" s="15" t="str">
        <f t="array" ref="I31">INDEX(Multiplexores!$F$7:$F$10,BIN2DEC(F31)+1)</f>
        <v>RAM</v>
      </c>
      <c r="J31" s="16" t="str">
        <f t="array" ref="J31">INDEX(ALU!$B$5:$B$12,BIN2DEC(G31)+1)</f>
        <v>A - B</v>
      </c>
    </row>
    <row r="32" spans="1:10" x14ac:dyDescent="0.2">
      <c r="A32" s="9">
        <v>30</v>
      </c>
      <c r="B32" s="165" t="s">
        <v>28</v>
      </c>
      <c r="C32" s="5" t="s">
        <v>16</v>
      </c>
      <c r="D32" s="60" t="str">
        <f>VLOOKUP(A32,'Asignacion-Opcode'!$A$3:$D$96,4,0)</f>
        <v>01101000100010000</v>
      </c>
      <c r="E32" s="66" t="str">
        <f>VLOOKUP(A32,Señales!$A$3:$O$96,7,0)&amp;VLOOKUP(A32,Señales!$A$3:$O$96,8,0)</f>
        <v>10</v>
      </c>
      <c r="F32" s="67" t="str">
        <f>VLOOKUP(A32,Señales!$A$3:$O$96,9,0)&amp;VLOOKUP(A32,Señales!$A$3:$O$96,10,0)</f>
        <v>10</v>
      </c>
      <c r="G32" s="68" t="str">
        <f>VLOOKUP(A32,Señales!$A$3:$O$96,11,0)&amp;VLOOKUP(A32,Señales!$A$3:$O$96,12,0)&amp;VLOOKUP(A32,Señales!$A$3:$O$96,13,0)</f>
        <v>001</v>
      </c>
      <c r="H32" s="69" t="str">
        <f t="array" ref="H32">INDEX(Multiplexores!$B$7:$B$10,BIN2DEC(E32)+1)</f>
        <v>REG A</v>
      </c>
      <c r="I32" s="17" t="str">
        <f t="array" ref="I32">INDEX(Multiplexores!$F$7:$F$10,BIN2DEC(F32)+1)</f>
        <v>RAM</v>
      </c>
      <c r="J32" s="18" t="str">
        <f t="array" ref="J32">INDEX(ALU!$B$5:$B$12,BIN2DEC(G32)+1)</f>
        <v>A - B</v>
      </c>
    </row>
    <row r="33" spans="1:10" x14ac:dyDescent="0.2">
      <c r="A33" s="9">
        <v>31</v>
      </c>
      <c r="B33" s="179"/>
      <c r="C33" s="10" t="s">
        <v>17</v>
      </c>
      <c r="D33" s="45" t="str">
        <f>VLOOKUP(A33,'Asignacion-Opcode'!$A$3:$D$96,4,0)</f>
        <v>10100101000000000</v>
      </c>
      <c r="E33" s="51" t="str">
        <f>VLOOKUP(A33,Señales!$A$3:$O$96,7,0)&amp;VLOOKUP(A33,Señales!$A$3:$O$96,8,0)</f>
        <v>10</v>
      </c>
      <c r="F33" s="52" t="str">
        <f>VLOOKUP(A33,Señales!$A$3:$O$96,9,0)&amp;VLOOKUP(A33,Señales!$A$3:$O$96,10,0)</f>
        <v>01</v>
      </c>
      <c r="G33" s="53" t="str">
        <f>VLOOKUP(A33,Señales!$A$3:$O$96,11,0)&amp;VLOOKUP(A33,Señales!$A$3:$O$96,12,0)&amp;VLOOKUP(A33,Señales!$A$3:$O$96,13,0)</f>
        <v>010</v>
      </c>
      <c r="H33" s="54" t="str">
        <f t="array" ref="H33">INDEX(Multiplexores!$B$7:$B$10,BIN2DEC(E33)+1)</f>
        <v>REG A</v>
      </c>
      <c r="I33" s="12" t="str">
        <f t="array" ref="I33">INDEX(Multiplexores!$F$7:$F$10,BIN2DEC(F33)+1)</f>
        <v>REG B</v>
      </c>
      <c r="J33" s="13" t="str">
        <f t="array" ref="J33">INDEX(ALU!$B$5:$B$12,BIN2DEC(G33)+1)</f>
        <v>A AND B</v>
      </c>
    </row>
    <row r="34" spans="1:10" x14ac:dyDescent="0.2">
      <c r="A34" s="9">
        <v>32</v>
      </c>
      <c r="B34" s="179"/>
      <c r="C34" s="10" t="s">
        <v>18</v>
      </c>
      <c r="D34" s="45" t="str">
        <f>VLOOKUP(A34,'Asignacion-Opcode'!$A$3:$D$96,4,0)</f>
        <v>01100101000000000</v>
      </c>
      <c r="E34" s="51" t="str">
        <f>VLOOKUP(A34,Señales!$A$3:$O$96,7,0)&amp;VLOOKUP(A34,Señales!$A$3:$O$96,8,0)</f>
        <v>10</v>
      </c>
      <c r="F34" s="52" t="str">
        <f>VLOOKUP(A34,Señales!$A$3:$O$96,9,0)&amp;VLOOKUP(A34,Señales!$A$3:$O$96,10,0)</f>
        <v>01</v>
      </c>
      <c r="G34" s="53" t="str">
        <f>VLOOKUP(A34,Señales!$A$3:$O$96,11,0)&amp;VLOOKUP(A34,Señales!$A$3:$O$96,12,0)&amp;VLOOKUP(A34,Señales!$A$3:$O$96,13,0)</f>
        <v>010</v>
      </c>
      <c r="H34" s="54" t="str">
        <f t="array" ref="H34">INDEX(Multiplexores!$B$7:$B$10,BIN2DEC(E34)+1)</f>
        <v>REG A</v>
      </c>
      <c r="I34" s="12" t="str">
        <f t="array" ref="I34">INDEX(Multiplexores!$F$7:$F$10,BIN2DEC(F34)+1)</f>
        <v>REG B</v>
      </c>
      <c r="J34" s="13" t="str">
        <f t="array" ref="J34">INDEX(ALU!$B$5:$B$12,BIN2DEC(G34)+1)</f>
        <v>A AND B</v>
      </c>
    </row>
    <row r="35" spans="1:10" x14ac:dyDescent="0.2">
      <c r="A35" s="9">
        <v>33</v>
      </c>
      <c r="B35" s="179"/>
      <c r="C35" s="10" t="s">
        <v>19</v>
      </c>
      <c r="D35" s="45" t="str">
        <f>VLOOKUP(A35,'Asignacion-Opcode'!$A$3:$D$96,4,0)</f>
        <v>10101101000000000</v>
      </c>
      <c r="E35" s="51" t="str">
        <f>VLOOKUP(A35,Señales!$A$3:$O$96,7,0)&amp;VLOOKUP(A35,Señales!$A$3:$O$96,8,0)</f>
        <v>10</v>
      </c>
      <c r="F35" s="52" t="str">
        <f>VLOOKUP(A35,Señales!$A$3:$O$96,9,0)&amp;VLOOKUP(A35,Señales!$A$3:$O$96,10,0)</f>
        <v>11</v>
      </c>
      <c r="G35" s="53" t="str">
        <f>VLOOKUP(A35,Señales!$A$3:$O$96,11,0)&amp;VLOOKUP(A35,Señales!$A$3:$O$96,12,0)&amp;VLOOKUP(A35,Señales!$A$3:$O$96,13,0)</f>
        <v>010</v>
      </c>
      <c r="H35" s="54" t="str">
        <f t="array" ref="H35">INDEX(Multiplexores!$B$7:$B$10,BIN2DEC(E35)+1)</f>
        <v>REG A</v>
      </c>
      <c r="I35" s="12" t="str">
        <f t="array" ref="I35">INDEX(Multiplexores!$F$7:$F$10,BIN2DEC(F35)+1)</f>
        <v>LIT</v>
      </c>
      <c r="J35" s="13" t="str">
        <f t="array" ref="J35">INDEX(ALU!$B$5:$B$12,BIN2DEC(G35)+1)</f>
        <v>A AND B</v>
      </c>
    </row>
    <row r="36" spans="1:10" x14ac:dyDescent="0.2">
      <c r="A36" s="9">
        <v>34</v>
      </c>
      <c r="B36" s="179"/>
      <c r="C36" s="10" t="s">
        <v>20</v>
      </c>
      <c r="D36" s="45" t="str">
        <f>VLOOKUP(A36,'Asignacion-Opcode'!$A$3:$D$96,4,0)</f>
        <v>01101101000000000</v>
      </c>
      <c r="E36" s="51" t="str">
        <f>VLOOKUP(A36,Señales!$A$3:$O$96,7,0)&amp;VLOOKUP(A36,Señales!$A$3:$O$96,8,0)</f>
        <v>10</v>
      </c>
      <c r="F36" s="52" t="str">
        <f>VLOOKUP(A36,Señales!$A$3:$O$96,9,0)&amp;VLOOKUP(A36,Señales!$A$3:$O$96,10,0)</f>
        <v>11</v>
      </c>
      <c r="G36" s="53" t="str">
        <f>VLOOKUP(A36,Señales!$A$3:$O$96,11,0)&amp;VLOOKUP(A36,Señales!$A$3:$O$96,12,0)&amp;VLOOKUP(A36,Señales!$A$3:$O$96,13,0)</f>
        <v>010</v>
      </c>
      <c r="H36" s="54" t="str">
        <f t="array" ref="H36">INDEX(Multiplexores!$B$7:$B$10,BIN2DEC(E36)+1)</f>
        <v>REG A</v>
      </c>
      <c r="I36" s="12" t="str">
        <f t="array" ref="I36">INDEX(Multiplexores!$F$7:$F$10,BIN2DEC(F36)+1)</f>
        <v>LIT</v>
      </c>
      <c r="J36" s="13" t="str">
        <f t="array" ref="J36">INDEX(ALU!$B$5:$B$12,BIN2DEC(G36)+1)</f>
        <v>A AND B</v>
      </c>
    </row>
    <row r="37" spans="1:10" x14ac:dyDescent="0.2">
      <c r="A37" s="9">
        <v>35</v>
      </c>
      <c r="B37" s="179"/>
      <c r="C37" s="10" t="s">
        <v>21</v>
      </c>
      <c r="D37" s="45" t="str">
        <f>VLOOKUP(A37,'Asignacion-Opcode'!$A$3:$D$96,4,0)</f>
        <v>10101001000000000</v>
      </c>
      <c r="E37" s="51" t="str">
        <f>VLOOKUP(A37,Señales!$A$3:$O$96,7,0)&amp;VLOOKUP(A37,Señales!$A$3:$O$96,8,0)</f>
        <v>10</v>
      </c>
      <c r="F37" s="52" t="str">
        <f>VLOOKUP(A37,Señales!$A$3:$O$96,9,0)&amp;VLOOKUP(A37,Señales!$A$3:$O$96,10,0)</f>
        <v>10</v>
      </c>
      <c r="G37" s="53" t="str">
        <f>VLOOKUP(A37,Señales!$A$3:$O$96,11,0)&amp;VLOOKUP(A37,Señales!$A$3:$O$96,12,0)&amp;VLOOKUP(A37,Señales!$A$3:$O$96,13,0)</f>
        <v>010</v>
      </c>
      <c r="H37" s="54" t="str">
        <f t="array" ref="H37">INDEX(Multiplexores!$B$7:$B$10,BIN2DEC(E37)+1)</f>
        <v>REG A</v>
      </c>
      <c r="I37" s="12" t="str">
        <f t="array" ref="I37">INDEX(Multiplexores!$F$7:$F$10,BIN2DEC(F37)+1)</f>
        <v>RAM</v>
      </c>
      <c r="J37" s="13" t="str">
        <f t="array" ref="J37">INDEX(ALU!$B$5:$B$12,BIN2DEC(G37)+1)</f>
        <v>A AND B</v>
      </c>
    </row>
    <row r="38" spans="1:10" x14ac:dyDescent="0.2">
      <c r="A38" s="9">
        <v>36</v>
      </c>
      <c r="B38" s="168"/>
      <c r="C38" s="14" t="s">
        <v>25</v>
      </c>
      <c r="D38" s="61" t="str">
        <f>VLOOKUP(A38,'Asignacion-Opcode'!$A$3:$D$96,4,0)</f>
        <v>01101001000000000</v>
      </c>
      <c r="E38" s="56" t="str">
        <f>VLOOKUP(A38,Señales!$A$3:$O$96,7,0)&amp;VLOOKUP(A38,Señales!$A$3:$O$96,8,0)</f>
        <v>10</v>
      </c>
      <c r="F38" s="57" t="str">
        <f>VLOOKUP(A38,Señales!$A$3:$O$96,9,0)&amp;VLOOKUP(A38,Señales!$A$3:$O$96,10,0)</f>
        <v>10</v>
      </c>
      <c r="G38" s="58" t="str">
        <f>VLOOKUP(A38,Señales!$A$3:$O$96,11,0)&amp;VLOOKUP(A38,Señales!$A$3:$O$96,12,0)&amp;VLOOKUP(A38,Señales!$A$3:$O$96,13,0)</f>
        <v>010</v>
      </c>
      <c r="H38" s="59" t="str">
        <f t="array" ref="H38">INDEX(Multiplexores!$B$7:$B$10,BIN2DEC(E38)+1)</f>
        <v>REG A</v>
      </c>
      <c r="I38" s="19" t="str">
        <f t="array" ref="I38">INDEX(Multiplexores!$F$7:$F$10,BIN2DEC(F38)+1)</f>
        <v>RAM</v>
      </c>
      <c r="J38" s="20" t="str">
        <f t="array" ref="J38">INDEX(ALU!$B$5:$B$12,BIN2DEC(G38)+1)</f>
        <v>A AND B</v>
      </c>
    </row>
    <row r="39" spans="1:10" x14ac:dyDescent="0.2">
      <c r="A39" s="9">
        <v>37</v>
      </c>
      <c r="B39" s="165" t="s">
        <v>29</v>
      </c>
      <c r="C39" s="21" t="s">
        <v>16</v>
      </c>
      <c r="D39" s="60" t="str">
        <f>VLOOKUP(A39,'Asignacion-Opcode'!$A$3:$D$96,4,0)</f>
        <v>00100101001000000</v>
      </c>
      <c r="E39" s="46" t="str">
        <f>VLOOKUP(A39,Señales!$A$3:$O$96,7,0)&amp;VLOOKUP(A39,Señales!$A$3:$O$96,8,0)</f>
        <v>10</v>
      </c>
      <c r="F39" s="47" t="str">
        <f>VLOOKUP(A39,Señales!$A$3:$O$96,9,0)&amp;VLOOKUP(A39,Señales!$A$3:$O$96,10,0)</f>
        <v>01</v>
      </c>
      <c r="G39" s="48" t="str">
        <f>VLOOKUP(A39,Señales!$A$3:$O$96,11,0)&amp;VLOOKUP(A39,Señales!$A$3:$O$96,12,0)&amp;VLOOKUP(A39,Señales!$A$3:$O$96,13,0)</f>
        <v>010</v>
      </c>
      <c r="H39" s="49" t="str">
        <f t="array" ref="H39">INDEX(Multiplexores!$B$7:$B$10,BIN2DEC(E39)+1)</f>
        <v>REG A</v>
      </c>
      <c r="I39" s="7" t="str">
        <f t="array" ref="I39">INDEX(Multiplexores!$F$7:$F$10,BIN2DEC(F39)+1)</f>
        <v>REG B</v>
      </c>
      <c r="J39" s="8" t="str">
        <f t="array" ref="J39">INDEX(ALU!$B$5:$B$12,BIN2DEC(G39)+1)</f>
        <v>A AND B</v>
      </c>
    </row>
    <row r="40" spans="1:10" x14ac:dyDescent="0.2">
      <c r="A40" s="9">
        <v>38</v>
      </c>
      <c r="B40" s="179"/>
      <c r="C40" s="10" t="s">
        <v>17</v>
      </c>
      <c r="D40" s="45" t="str">
        <f>VLOOKUP(A40,'Asignacion-Opcode'!$A$3:$D$96,4,0)</f>
        <v>10101001000010000</v>
      </c>
      <c r="E40" s="51" t="str">
        <f>VLOOKUP(A40,Señales!$A$3:$O$96,7,0)&amp;VLOOKUP(A40,Señales!$A$3:$O$96,8,0)</f>
        <v>10</v>
      </c>
      <c r="F40" s="52" t="str">
        <f>VLOOKUP(A40,Señales!$A$3:$O$96,9,0)&amp;VLOOKUP(A40,Señales!$A$3:$O$96,10,0)</f>
        <v>10</v>
      </c>
      <c r="G40" s="53" t="str">
        <f>VLOOKUP(A40,Señales!$A$3:$O$96,11,0)&amp;VLOOKUP(A40,Señales!$A$3:$O$96,12,0)&amp;VLOOKUP(A40,Señales!$A$3:$O$96,13,0)</f>
        <v>010</v>
      </c>
      <c r="H40" s="54" t="str">
        <f t="array" ref="H40">INDEX(Multiplexores!$B$7:$B$10,BIN2DEC(E40)+1)</f>
        <v>REG A</v>
      </c>
      <c r="I40" s="12" t="str">
        <f t="array" ref="I40">INDEX(Multiplexores!$F$7:$F$10,BIN2DEC(F40)+1)</f>
        <v>RAM</v>
      </c>
      <c r="J40" s="13" t="str">
        <f t="array" ref="J40">INDEX(ALU!$B$5:$B$12,BIN2DEC(G40)+1)</f>
        <v>A AND B</v>
      </c>
    </row>
    <row r="41" spans="1:10" x14ac:dyDescent="0.2">
      <c r="A41" s="9">
        <v>39</v>
      </c>
      <c r="B41" s="179"/>
      <c r="C41" s="10" t="s">
        <v>18</v>
      </c>
      <c r="D41" s="45" t="str">
        <f>VLOOKUP(A41,'Asignacion-Opcode'!$A$3:$D$96,4,0)</f>
        <v>01101001000010000</v>
      </c>
      <c r="E41" s="51" t="str">
        <f>VLOOKUP(A41,Señales!$A$3:$O$96,7,0)&amp;VLOOKUP(A41,Señales!$A$3:$O$96,8,0)</f>
        <v>10</v>
      </c>
      <c r="F41" s="52" t="str">
        <f>VLOOKUP(A41,Señales!$A$3:$O$96,9,0)&amp;VLOOKUP(A41,Señales!$A$3:$O$96,10,0)</f>
        <v>10</v>
      </c>
      <c r="G41" s="53" t="str">
        <f>VLOOKUP(A41,Señales!$A$3:$O$96,11,0)&amp;VLOOKUP(A41,Señales!$A$3:$O$96,12,0)&amp;VLOOKUP(A41,Señales!$A$3:$O$96,13,0)</f>
        <v>010</v>
      </c>
      <c r="H41" s="54" t="str">
        <f t="array" ref="H41">INDEX(Multiplexores!$B$7:$B$10,BIN2DEC(E41)+1)</f>
        <v>REG A</v>
      </c>
      <c r="I41" s="12" t="str">
        <f t="array" ref="I41">INDEX(Multiplexores!$F$7:$F$10,BIN2DEC(F41)+1)</f>
        <v>RAM</v>
      </c>
      <c r="J41" s="13" t="str">
        <f t="array" ref="J41">INDEX(ALU!$B$5:$B$12,BIN2DEC(G41)+1)</f>
        <v>A AND B</v>
      </c>
    </row>
    <row r="42" spans="1:10" x14ac:dyDescent="0.2">
      <c r="A42" s="9">
        <v>40</v>
      </c>
      <c r="B42" s="179"/>
      <c r="C42" s="10" t="s">
        <v>19</v>
      </c>
      <c r="D42" s="45" t="str">
        <f>VLOOKUP(A42,'Asignacion-Opcode'!$A$3:$D$96,4,0)</f>
        <v>10100101100000000</v>
      </c>
      <c r="E42" s="51" t="str">
        <f>VLOOKUP(A42,Señales!$A$3:$O$96,7,0)&amp;VLOOKUP(A42,Señales!$A$3:$O$96,8,0)</f>
        <v>10</v>
      </c>
      <c r="F42" s="52" t="str">
        <f>VLOOKUP(A42,Señales!$A$3:$O$96,9,0)&amp;VLOOKUP(A42,Señales!$A$3:$O$96,10,0)</f>
        <v>01</v>
      </c>
      <c r="G42" s="53" t="str">
        <f>VLOOKUP(A42,Señales!$A$3:$O$96,11,0)&amp;VLOOKUP(A42,Señales!$A$3:$O$96,12,0)&amp;VLOOKUP(A42,Señales!$A$3:$O$96,13,0)</f>
        <v>011</v>
      </c>
      <c r="H42" s="54" t="str">
        <f t="array" ref="H42">INDEX(Multiplexores!$B$7:$B$10,BIN2DEC(E42)+1)</f>
        <v>REG A</v>
      </c>
      <c r="I42" s="12" t="str">
        <f t="array" ref="I42">INDEX(Multiplexores!$F$7:$F$10,BIN2DEC(F42)+1)</f>
        <v>REG B</v>
      </c>
      <c r="J42" s="13" t="str">
        <f t="array" ref="J42">INDEX(ALU!$B$5:$B$12,BIN2DEC(G42)+1)</f>
        <v>A OR B</v>
      </c>
    </row>
    <row r="43" spans="1:10" x14ac:dyDescent="0.2">
      <c r="A43" s="9">
        <v>41</v>
      </c>
      <c r="B43" s="179"/>
      <c r="C43" s="10" t="s">
        <v>20</v>
      </c>
      <c r="D43" s="45" t="str">
        <f>VLOOKUP(A43,'Asignacion-Opcode'!$A$3:$D$96,4,0)</f>
        <v>01100101100000000</v>
      </c>
      <c r="E43" s="51" t="str">
        <f>VLOOKUP(A43,Señales!$A$3:$O$96,7,0)&amp;VLOOKUP(A43,Señales!$A$3:$O$96,8,0)</f>
        <v>10</v>
      </c>
      <c r="F43" s="52" t="str">
        <f>VLOOKUP(A43,Señales!$A$3:$O$96,9,0)&amp;VLOOKUP(A43,Señales!$A$3:$O$96,10,0)</f>
        <v>01</v>
      </c>
      <c r="G43" s="53" t="str">
        <f>VLOOKUP(A43,Señales!$A$3:$O$96,11,0)&amp;VLOOKUP(A43,Señales!$A$3:$O$96,12,0)&amp;VLOOKUP(A43,Señales!$A$3:$O$96,13,0)</f>
        <v>011</v>
      </c>
      <c r="H43" s="54" t="str">
        <f t="array" ref="H43">INDEX(Multiplexores!$B$7:$B$10,BIN2DEC(E43)+1)</f>
        <v>REG A</v>
      </c>
      <c r="I43" s="12" t="str">
        <f t="array" ref="I43">INDEX(Multiplexores!$F$7:$F$10,BIN2DEC(F43)+1)</f>
        <v>REG B</v>
      </c>
      <c r="J43" s="13" t="str">
        <f t="array" ref="J43">INDEX(ALU!$B$5:$B$12,BIN2DEC(G43)+1)</f>
        <v>A OR B</v>
      </c>
    </row>
    <row r="44" spans="1:10" x14ac:dyDescent="0.2">
      <c r="A44" s="9">
        <v>42</v>
      </c>
      <c r="B44" s="179"/>
      <c r="C44" s="10" t="s">
        <v>21</v>
      </c>
      <c r="D44" s="45" t="str">
        <f>VLOOKUP(A44,'Asignacion-Opcode'!$A$3:$D$96,4,0)</f>
        <v>10101101100000000</v>
      </c>
      <c r="E44" s="51" t="str">
        <f>VLOOKUP(A44,Señales!$A$3:$O$96,7,0)&amp;VLOOKUP(A44,Señales!$A$3:$O$96,8,0)</f>
        <v>10</v>
      </c>
      <c r="F44" s="52" t="str">
        <f>VLOOKUP(A44,Señales!$A$3:$O$96,9,0)&amp;VLOOKUP(A44,Señales!$A$3:$O$96,10,0)</f>
        <v>11</v>
      </c>
      <c r="G44" s="53" t="str">
        <f>VLOOKUP(A44,Señales!$A$3:$O$96,11,0)&amp;VLOOKUP(A44,Señales!$A$3:$O$96,12,0)&amp;VLOOKUP(A44,Señales!$A$3:$O$96,13,0)</f>
        <v>011</v>
      </c>
      <c r="H44" s="54" t="str">
        <f t="array" ref="H44">INDEX(Multiplexores!$B$7:$B$10,BIN2DEC(E44)+1)</f>
        <v>REG A</v>
      </c>
      <c r="I44" s="12" t="str">
        <f t="array" ref="I44">INDEX(Multiplexores!$F$7:$F$10,BIN2DEC(F44)+1)</f>
        <v>LIT</v>
      </c>
      <c r="J44" s="13" t="str">
        <f t="array" ref="J44">INDEX(ALU!$B$5:$B$12,BIN2DEC(G44)+1)</f>
        <v>A OR B</v>
      </c>
    </row>
    <row r="45" spans="1:10" x14ac:dyDescent="0.2">
      <c r="A45" s="9">
        <v>43</v>
      </c>
      <c r="B45" s="168"/>
      <c r="C45" s="22" t="s">
        <v>25</v>
      </c>
      <c r="D45" s="61" t="str">
        <f>VLOOKUP(A45,'Asignacion-Opcode'!$A$3:$D$96,4,0)</f>
        <v>01101101100000000</v>
      </c>
      <c r="E45" s="62" t="str">
        <f>VLOOKUP(A45,Señales!$A$3:$O$96,7,0)&amp;VLOOKUP(A45,Señales!$A$3:$O$96,8,0)</f>
        <v>10</v>
      </c>
      <c r="F45" s="63" t="str">
        <f>VLOOKUP(A45,Señales!$A$3:$O$96,9,0)&amp;VLOOKUP(A45,Señales!$A$3:$O$96,10,0)</f>
        <v>11</v>
      </c>
      <c r="G45" s="64" t="str">
        <f>VLOOKUP(A45,Señales!$A$3:$O$96,11,0)&amp;VLOOKUP(A45,Señales!$A$3:$O$96,12,0)&amp;VLOOKUP(A45,Señales!$A$3:$O$96,13,0)</f>
        <v>011</v>
      </c>
      <c r="H45" s="65" t="str">
        <f t="array" ref="H45">INDEX(Multiplexores!$B$7:$B$10,BIN2DEC(E45)+1)</f>
        <v>REG A</v>
      </c>
      <c r="I45" s="15" t="str">
        <f t="array" ref="I45">INDEX(Multiplexores!$F$7:$F$10,BIN2DEC(F45)+1)</f>
        <v>LIT</v>
      </c>
      <c r="J45" s="16" t="str">
        <f t="array" ref="J45">INDEX(ALU!$B$5:$B$12,BIN2DEC(G45)+1)</f>
        <v>A OR B</v>
      </c>
    </row>
    <row r="46" spans="1:10" x14ac:dyDescent="0.2">
      <c r="A46" s="9">
        <v>44</v>
      </c>
      <c r="B46" s="165" t="s">
        <v>30</v>
      </c>
      <c r="C46" s="5" t="s">
        <v>31</v>
      </c>
      <c r="D46" s="60" t="str">
        <f>VLOOKUP(A46,'Asignacion-Opcode'!$A$3:$D$96,4,0)</f>
        <v>10101001100000000</v>
      </c>
      <c r="E46" s="66" t="str">
        <f>VLOOKUP(A46,Señales!$A$3:$O$96,7,0)&amp;VLOOKUP(A46,Señales!$A$3:$O$96,8,0)</f>
        <v>10</v>
      </c>
      <c r="F46" s="67" t="str">
        <f>VLOOKUP(A46,Señales!$A$3:$O$96,9,0)&amp;VLOOKUP(A46,Señales!$A$3:$O$96,10,0)</f>
        <v>10</v>
      </c>
      <c r="G46" s="68" t="str">
        <f>VLOOKUP(A46,Señales!$A$3:$O$96,11,0)&amp;VLOOKUP(A46,Señales!$A$3:$O$96,12,0)&amp;VLOOKUP(A46,Señales!$A$3:$O$96,13,0)</f>
        <v>011</v>
      </c>
      <c r="H46" s="69" t="str">
        <f t="array" ref="H46">INDEX(Multiplexores!$B$7:$B$10,BIN2DEC(E46)+1)</f>
        <v>REG A</v>
      </c>
      <c r="I46" s="17" t="str">
        <f t="array" ref="I46">INDEX(Multiplexores!$F$7:$F$10,BIN2DEC(F46)+1)</f>
        <v>RAM</v>
      </c>
      <c r="J46" s="18" t="str">
        <f t="array" ref="J46">INDEX(ALU!$B$5:$B$12,BIN2DEC(G46)+1)</f>
        <v>A OR B</v>
      </c>
    </row>
    <row r="47" spans="1:10" x14ac:dyDescent="0.2">
      <c r="A47" s="9">
        <v>45</v>
      </c>
      <c r="B47" s="179"/>
      <c r="C47" s="10" t="s">
        <v>17</v>
      </c>
      <c r="D47" s="45" t="str">
        <f>VLOOKUP(A47,'Asignacion-Opcode'!$A$3:$D$96,4,0)</f>
        <v>01101001100000000</v>
      </c>
      <c r="E47" s="51" t="str">
        <f>VLOOKUP(A47,Señales!$A$3:$O$96,7,0)&amp;VLOOKUP(A47,Señales!$A$3:$O$96,8,0)</f>
        <v>10</v>
      </c>
      <c r="F47" s="52" t="str">
        <f>VLOOKUP(A47,Señales!$A$3:$O$96,9,0)&amp;VLOOKUP(A47,Señales!$A$3:$O$96,10,0)</f>
        <v>10</v>
      </c>
      <c r="G47" s="53" t="str">
        <f>VLOOKUP(A47,Señales!$A$3:$O$96,11,0)&amp;VLOOKUP(A47,Señales!$A$3:$O$96,12,0)&amp;VLOOKUP(A47,Señales!$A$3:$O$96,13,0)</f>
        <v>011</v>
      </c>
      <c r="H47" s="54" t="str">
        <f t="array" ref="H47">INDEX(Multiplexores!$B$7:$B$10,BIN2DEC(E47)+1)</f>
        <v>REG A</v>
      </c>
      <c r="I47" s="12" t="str">
        <f t="array" ref="I47">INDEX(Multiplexores!$F$7:$F$10,BIN2DEC(F47)+1)</f>
        <v>RAM</v>
      </c>
      <c r="J47" s="13" t="str">
        <f t="array" ref="J47">INDEX(ALU!$B$5:$B$12,BIN2DEC(G47)+1)</f>
        <v>A OR B</v>
      </c>
    </row>
    <row r="48" spans="1:10" x14ac:dyDescent="0.2">
      <c r="A48" s="9">
        <v>46</v>
      </c>
      <c r="B48" s="168"/>
      <c r="C48" s="14" t="s">
        <v>22</v>
      </c>
      <c r="D48" s="61" t="str">
        <f>VLOOKUP(A48,'Asignacion-Opcode'!$A$3:$D$96,4,0)</f>
        <v>00100101101000000</v>
      </c>
      <c r="E48" s="56" t="str">
        <f>VLOOKUP(A48,Señales!$A$3:$O$96,7,0)&amp;VLOOKUP(A48,Señales!$A$3:$O$96,8,0)</f>
        <v>10</v>
      </c>
      <c r="F48" s="57" t="str">
        <f>VLOOKUP(A48,Señales!$A$3:$O$96,9,0)&amp;VLOOKUP(A48,Señales!$A$3:$O$96,10,0)</f>
        <v>01</v>
      </c>
      <c r="G48" s="58" t="str">
        <f>VLOOKUP(A48,Señales!$A$3:$O$96,11,0)&amp;VLOOKUP(A48,Señales!$A$3:$O$96,12,0)&amp;VLOOKUP(A48,Señales!$A$3:$O$96,13,0)</f>
        <v>011</v>
      </c>
      <c r="H48" s="59" t="str">
        <f t="array" ref="H48">INDEX(Multiplexores!$B$7:$B$10,BIN2DEC(E48)+1)</f>
        <v>REG A</v>
      </c>
      <c r="I48" s="19" t="str">
        <f t="array" ref="I48">INDEX(Multiplexores!$F$7:$F$10,BIN2DEC(F48)+1)</f>
        <v>REG B</v>
      </c>
      <c r="J48" s="20" t="str">
        <f t="array" ref="J48">INDEX(ALU!$B$5:$B$12,BIN2DEC(G48)+1)</f>
        <v>A OR B</v>
      </c>
    </row>
    <row r="49" spans="1:10" x14ac:dyDescent="0.2">
      <c r="A49" s="9">
        <v>47</v>
      </c>
      <c r="B49" s="165" t="s">
        <v>32</v>
      </c>
      <c r="C49" s="21" t="s">
        <v>31</v>
      </c>
      <c r="D49" s="60" t="str">
        <f>VLOOKUP(A49,'Asignacion-Opcode'!$A$3:$D$96,4,0)</f>
        <v>10101001100010000</v>
      </c>
      <c r="E49" s="46" t="str">
        <f>VLOOKUP(A49,Señales!$A$3:$O$96,7,0)&amp;VLOOKUP(A49,Señales!$A$3:$O$96,8,0)</f>
        <v>10</v>
      </c>
      <c r="F49" s="47" t="str">
        <f>VLOOKUP(A49,Señales!$A$3:$O$96,9,0)&amp;VLOOKUP(A49,Señales!$A$3:$O$96,10,0)</f>
        <v>10</v>
      </c>
      <c r="G49" s="48" t="str">
        <f>VLOOKUP(A49,Señales!$A$3:$O$96,11,0)&amp;VLOOKUP(A49,Señales!$A$3:$O$96,12,0)&amp;VLOOKUP(A49,Señales!$A$3:$O$96,13,0)</f>
        <v>011</v>
      </c>
      <c r="H49" s="49" t="str">
        <f t="array" ref="H49">INDEX(Multiplexores!$B$7:$B$10,BIN2DEC(E49)+1)</f>
        <v>REG A</v>
      </c>
      <c r="I49" s="7" t="str">
        <f t="array" ref="I49">INDEX(Multiplexores!$F$7:$F$10,BIN2DEC(F49)+1)</f>
        <v>RAM</v>
      </c>
      <c r="J49" s="8" t="str">
        <f t="array" ref="J49">INDEX(ALU!$B$5:$B$12,BIN2DEC(G49)+1)</f>
        <v>A OR B</v>
      </c>
    </row>
    <row r="50" spans="1:10" x14ac:dyDescent="0.2">
      <c r="A50" s="9">
        <v>48</v>
      </c>
      <c r="B50" s="179"/>
      <c r="C50" s="10" t="s">
        <v>17</v>
      </c>
      <c r="D50" s="45" t="str">
        <f>VLOOKUP(A50,'Asignacion-Opcode'!$A$3:$D$96,4,0)</f>
        <v>01101001100010000</v>
      </c>
      <c r="E50" s="51" t="str">
        <f>VLOOKUP(A50,Señales!$A$3:$O$96,7,0)&amp;VLOOKUP(A50,Señales!$A$3:$O$96,8,0)</f>
        <v>10</v>
      </c>
      <c r="F50" s="52" t="str">
        <f>VLOOKUP(A50,Señales!$A$3:$O$96,9,0)&amp;VLOOKUP(A50,Señales!$A$3:$O$96,10,0)</f>
        <v>10</v>
      </c>
      <c r="G50" s="53" t="str">
        <f>VLOOKUP(A50,Señales!$A$3:$O$96,11,0)&amp;VLOOKUP(A50,Señales!$A$3:$O$96,12,0)&amp;VLOOKUP(A50,Señales!$A$3:$O$96,13,0)</f>
        <v>011</v>
      </c>
      <c r="H50" s="54" t="str">
        <f t="array" ref="H50">INDEX(Multiplexores!$B$7:$B$10,BIN2DEC(E50)+1)</f>
        <v>REG A</v>
      </c>
      <c r="I50" s="12" t="str">
        <f t="array" ref="I50">INDEX(Multiplexores!$F$7:$F$10,BIN2DEC(F50)+1)</f>
        <v>RAM</v>
      </c>
      <c r="J50" s="13" t="str">
        <f t="array" ref="J50">INDEX(ALU!$B$5:$B$12,BIN2DEC(G50)+1)</f>
        <v>A OR B</v>
      </c>
    </row>
    <row r="51" spans="1:10" x14ac:dyDescent="0.2">
      <c r="A51" s="9">
        <v>49</v>
      </c>
      <c r="B51" s="168"/>
      <c r="C51" s="22" t="s">
        <v>22</v>
      </c>
      <c r="D51" s="61" t="str">
        <f>VLOOKUP(A51,'Asignacion-Opcode'!$A$3:$D$96,4,0)</f>
        <v>10100110000000000</v>
      </c>
      <c r="E51" s="62" t="str">
        <f>VLOOKUP(A51,Señales!$A$3:$O$96,7,0)&amp;VLOOKUP(A51,Señales!$A$3:$O$96,8,0)</f>
        <v>10</v>
      </c>
      <c r="F51" s="63" t="str">
        <f>VLOOKUP(A51,Señales!$A$3:$O$96,9,0)&amp;VLOOKUP(A51,Señales!$A$3:$O$96,10,0)</f>
        <v>01</v>
      </c>
      <c r="G51" s="64" t="str">
        <f>VLOOKUP(A51,Señales!$A$3:$O$96,11,0)&amp;VLOOKUP(A51,Señales!$A$3:$O$96,12,0)&amp;VLOOKUP(A51,Señales!$A$3:$O$96,13,0)</f>
        <v>100</v>
      </c>
      <c r="H51" s="65" t="str">
        <f t="array" ref="H51">INDEX(Multiplexores!$B$7:$B$10,BIN2DEC(E51)+1)</f>
        <v>REG A</v>
      </c>
      <c r="I51" s="15" t="str">
        <f t="array" ref="I51">INDEX(Multiplexores!$F$7:$F$10,BIN2DEC(F51)+1)</f>
        <v>REG B</v>
      </c>
      <c r="J51" s="16" t="str">
        <f t="array" ref="J51">INDEX(ALU!$B$5:$B$12,BIN2DEC(G51)+1)</f>
        <v>A XOR B</v>
      </c>
    </row>
    <row r="52" spans="1:10" x14ac:dyDescent="0.2">
      <c r="A52" s="9">
        <v>50</v>
      </c>
      <c r="B52" s="165" t="s">
        <v>33</v>
      </c>
      <c r="C52" s="5" t="s">
        <v>31</v>
      </c>
      <c r="D52" s="60" t="str">
        <f>VLOOKUP(A52,'Asignacion-Opcode'!$A$3:$D$96,4,0)</f>
        <v>01100110000000000</v>
      </c>
      <c r="E52" s="66" t="str">
        <f>VLOOKUP(A52,Señales!$A$3:$O$96,7,0)&amp;VLOOKUP(A52,Señales!$A$3:$O$96,8,0)</f>
        <v>10</v>
      </c>
      <c r="F52" s="67" t="str">
        <f>VLOOKUP(A52,Señales!$A$3:$O$96,9,0)&amp;VLOOKUP(A52,Señales!$A$3:$O$96,10,0)</f>
        <v>01</v>
      </c>
      <c r="G52" s="68" t="str">
        <f>VLOOKUP(A52,Señales!$A$3:$O$96,11,0)&amp;VLOOKUP(A52,Señales!$A$3:$O$96,12,0)&amp;VLOOKUP(A52,Señales!$A$3:$O$96,13,0)</f>
        <v>100</v>
      </c>
      <c r="H52" s="69" t="str">
        <f t="array" ref="H52">INDEX(Multiplexores!$B$7:$B$10,BIN2DEC(E52)+1)</f>
        <v>REG A</v>
      </c>
      <c r="I52" s="17" t="str">
        <f t="array" ref="I52">INDEX(Multiplexores!$F$7:$F$10,BIN2DEC(F52)+1)</f>
        <v>REG B</v>
      </c>
      <c r="J52" s="18" t="str">
        <f t="array" ref="J52">INDEX(ALU!$B$5:$B$12,BIN2DEC(G52)+1)</f>
        <v>A XOR B</v>
      </c>
    </row>
    <row r="53" spans="1:10" x14ac:dyDescent="0.2">
      <c r="A53" s="9">
        <v>51</v>
      </c>
      <c r="B53" s="179"/>
      <c r="C53" s="10" t="s">
        <v>17</v>
      </c>
      <c r="D53" s="45" t="str">
        <f>VLOOKUP(A53,'Asignacion-Opcode'!$A$3:$D$96,4,0)</f>
        <v>10101110000000000</v>
      </c>
      <c r="E53" s="51" t="str">
        <f>VLOOKUP(A53,Señales!$A$3:$O$96,7,0)&amp;VLOOKUP(A53,Señales!$A$3:$O$96,8,0)</f>
        <v>10</v>
      </c>
      <c r="F53" s="52" t="str">
        <f>VLOOKUP(A53,Señales!$A$3:$O$96,9,0)&amp;VLOOKUP(A53,Señales!$A$3:$O$96,10,0)</f>
        <v>11</v>
      </c>
      <c r="G53" s="53" t="str">
        <f>VLOOKUP(A53,Señales!$A$3:$O$96,11,0)&amp;VLOOKUP(A53,Señales!$A$3:$O$96,12,0)&amp;VLOOKUP(A53,Señales!$A$3:$O$96,13,0)</f>
        <v>100</v>
      </c>
      <c r="H53" s="54" t="str">
        <f t="array" ref="H53">INDEX(Multiplexores!$B$7:$B$10,BIN2DEC(E53)+1)</f>
        <v>REG A</v>
      </c>
      <c r="I53" s="12" t="str">
        <f t="array" ref="I53">INDEX(Multiplexores!$F$7:$F$10,BIN2DEC(F53)+1)</f>
        <v>LIT</v>
      </c>
      <c r="J53" s="13" t="str">
        <f t="array" ref="J53">INDEX(ALU!$B$5:$B$12,BIN2DEC(G53)+1)</f>
        <v>A XOR B</v>
      </c>
    </row>
    <row r="54" spans="1:10" x14ac:dyDescent="0.2">
      <c r="A54" s="9">
        <v>52</v>
      </c>
      <c r="B54" s="168"/>
      <c r="C54" s="14" t="s">
        <v>22</v>
      </c>
      <c r="D54" s="61" t="str">
        <f>VLOOKUP(A54,'Asignacion-Opcode'!$A$3:$D$96,4,0)</f>
        <v>01101110000000000</v>
      </c>
      <c r="E54" s="56" t="str">
        <f>VLOOKUP(A54,Señales!$A$3:$O$96,7,0)&amp;VLOOKUP(A54,Señales!$A$3:$O$96,8,0)</f>
        <v>10</v>
      </c>
      <c r="F54" s="57" t="str">
        <f>VLOOKUP(A54,Señales!$A$3:$O$96,9,0)&amp;VLOOKUP(A54,Señales!$A$3:$O$96,10,0)</f>
        <v>11</v>
      </c>
      <c r="G54" s="58" t="str">
        <f>VLOOKUP(A54,Señales!$A$3:$O$96,11,0)&amp;VLOOKUP(A54,Señales!$A$3:$O$96,12,0)&amp;VLOOKUP(A54,Señales!$A$3:$O$96,13,0)</f>
        <v>100</v>
      </c>
      <c r="H54" s="59" t="str">
        <f t="array" ref="H54">INDEX(Multiplexores!$B$7:$B$10,BIN2DEC(E54)+1)</f>
        <v>REG A</v>
      </c>
      <c r="I54" s="19" t="str">
        <f t="array" ref="I54">INDEX(Multiplexores!$F$7:$F$10,BIN2DEC(F54)+1)</f>
        <v>LIT</v>
      </c>
      <c r="J54" s="20" t="str">
        <f t="array" ref="J54">INDEX(ALU!$B$5:$B$12,BIN2DEC(G54)+1)</f>
        <v>A XOR B</v>
      </c>
    </row>
    <row r="55" spans="1:10" x14ac:dyDescent="0.2">
      <c r="A55" s="9">
        <v>53</v>
      </c>
      <c r="B55" s="165" t="s">
        <v>34</v>
      </c>
      <c r="C55" s="21" t="s">
        <v>31</v>
      </c>
      <c r="D55" s="60" t="str">
        <f>VLOOKUP(A55,'Asignacion-Opcode'!$A$3:$D$96,4,0)</f>
        <v>10101010000000000</v>
      </c>
      <c r="E55" s="46" t="str">
        <f>VLOOKUP(A55,Señales!$A$3:$O$96,7,0)&amp;VLOOKUP(A55,Señales!$A$3:$O$96,8,0)</f>
        <v>10</v>
      </c>
      <c r="F55" s="47" t="str">
        <f>VLOOKUP(A55,Señales!$A$3:$O$96,9,0)&amp;VLOOKUP(A55,Señales!$A$3:$O$96,10,0)</f>
        <v>10</v>
      </c>
      <c r="G55" s="48" t="str">
        <f>VLOOKUP(A55,Señales!$A$3:$O$96,11,0)&amp;VLOOKUP(A55,Señales!$A$3:$O$96,12,0)&amp;VLOOKUP(A55,Señales!$A$3:$O$96,13,0)</f>
        <v>100</v>
      </c>
      <c r="H55" s="49" t="str">
        <f t="array" ref="H55">INDEX(Multiplexores!$B$7:$B$10,BIN2DEC(E55)+1)</f>
        <v>REG A</v>
      </c>
      <c r="I55" s="7" t="str">
        <f t="array" ref="I55">INDEX(Multiplexores!$F$7:$F$10,BIN2DEC(F55)+1)</f>
        <v>RAM</v>
      </c>
      <c r="J55" s="8" t="str">
        <f t="array" ref="J55">INDEX(ALU!$B$5:$B$12,BIN2DEC(G55)+1)</f>
        <v>A XOR B</v>
      </c>
    </row>
    <row r="56" spans="1:10" x14ac:dyDescent="0.2">
      <c r="A56" s="9">
        <v>54</v>
      </c>
      <c r="B56" s="179"/>
      <c r="C56" s="10" t="s">
        <v>35</v>
      </c>
      <c r="D56" s="45" t="str">
        <f>VLOOKUP(A56,'Asignacion-Opcode'!$A$3:$D$96,4,0)</f>
        <v>01101010000000000</v>
      </c>
      <c r="E56" s="51" t="str">
        <f>VLOOKUP(A56,Señales!$A$3:$O$96,7,0)&amp;VLOOKUP(A56,Señales!$A$3:$O$96,8,0)</f>
        <v>10</v>
      </c>
      <c r="F56" s="52" t="str">
        <f>VLOOKUP(A56,Señales!$A$3:$O$96,9,0)&amp;VLOOKUP(A56,Señales!$A$3:$O$96,10,0)</f>
        <v>10</v>
      </c>
      <c r="G56" s="53" t="str">
        <f>VLOOKUP(A56,Señales!$A$3:$O$96,11,0)&amp;VLOOKUP(A56,Señales!$A$3:$O$96,12,0)&amp;VLOOKUP(A56,Señales!$A$3:$O$96,13,0)</f>
        <v>100</v>
      </c>
      <c r="H56" s="54" t="str">
        <f t="array" ref="H56">INDEX(Multiplexores!$B$7:$B$10,BIN2DEC(E56)+1)</f>
        <v>REG A</v>
      </c>
      <c r="I56" s="12" t="str">
        <f t="array" ref="I56">INDEX(Multiplexores!$F$7:$F$10,BIN2DEC(F56)+1)</f>
        <v>RAM</v>
      </c>
      <c r="J56" s="13" t="str">
        <f t="array" ref="J56">INDEX(ALU!$B$5:$B$12,BIN2DEC(G56)+1)</f>
        <v>A XOR B</v>
      </c>
    </row>
    <row r="57" spans="1:10" x14ac:dyDescent="0.2">
      <c r="A57" s="9">
        <v>55</v>
      </c>
      <c r="B57" s="168"/>
      <c r="C57" s="22" t="s">
        <v>25</v>
      </c>
      <c r="D57" s="61" t="str">
        <f>VLOOKUP(A57,'Asignacion-Opcode'!$A$3:$D$96,4,0)</f>
        <v>00100110001000000</v>
      </c>
      <c r="E57" s="62" t="str">
        <f>VLOOKUP(A57,Señales!$A$3:$O$96,7,0)&amp;VLOOKUP(A57,Señales!$A$3:$O$96,8,0)</f>
        <v>10</v>
      </c>
      <c r="F57" s="63" t="str">
        <f>VLOOKUP(A57,Señales!$A$3:$O$96,9,0)&amp;VLOOKUP(A57,Señales!$A$3:$O$96,10,0)</f>
        <v>01</v>
      </c>
      <c r="G57" s="64" t="str">
        <f>VLOOKUP(A57,Señales!$A$3:$O$96,11,0)&amp;VLOOKUP(A57,Señales!$A$3:$O$96,12,0)&amp;VLOOKUP(A57,Señales!$A$3:$O$96,13,0)</f>
        <v>100</v>
      </c>
      <c r="H57" s="65" t="str">
        <f t="array" ref="H57">INDEX(Multiplexores!$B$7:$B$10,BIN2DEC(E57)+1)</f>
        <v>REG A</v>
      </c>
      <c r="I57" s="15" t="str">
        <f t="array" ref="I57">INDEX(Multiplexores!$F$7:$F$10,BIN2DEC(F57)+1)</f>
        <v>REG B</v>
      </c>
      <c r="J57" s="16" t="str">
        <f t="array" ref="J57">INDEX(ALU!$B$5:$B$12,BIN2DEC(G57)+1)</f>
        <v>A XOR B</v>
      </c>
    </row>
    <row r="58" spans="1:10" x14ac:dyDescent="0.2">
      <c r="A58" s="9">
        <v>56</v>
      </c>
      <c r="B58" s="23" t="s">
        <v>36</v>
      </c>
      <c r="C58" s="24" t="s">
        <v>31</v>
      </c>
      <c r="D58" s="70" t="str">
        <f>VLOOKUP(A58,'Asignacion-Opcode'!$A$3:$D$96,4,0)</f>
        <v>10101010000010000</v>
      </c>
      <c r="E58" s="71" t="str">
        <f>VLOOKUP(A58,Señales!$A$3:$O$96,7,0)&amp;VLOOKUP(A58,Señales!$A$3:$O$96,8,0)</f>
        <v>10</v>
      </c>
      <c r="F58" s="72" t="str">
        <f>VLOOKUP(A58,Señales!$A$3:$O$96,9,0)&amp;VLOOKUP(A58,Señales!$A$3:$O$96,10,0)</f>
        <v>10</v>
      </c>
      <c r="G58" s="73" t="str">
        <f>VLOOKUP(A58,Señales!$A$3:$O$96,11,0)&amp;VLOOKUP(A58,Señales!$A$3:$O$96,12,0)&amp;VLOOKUP(A58,Señales!$A$3:$O$96,13,0)</f>
        <v>100</v>
      </c>
      <c r="H58" s="74" t="str">
        <f t="array" ref="H58">INDEX(Multiplexores!$B$7:$B$10,BIN2DEC(E58)+1)</f>
        <v>REG A</v>
      </c>
      <c r="I58" s="25" t="str">
        <f t="array" ref="I58">INDEX(Multiplexores!$F$7:$F$10,BIN2DEC(F58)+1)</f>
        <v>RAM</v>
      </c>
      <c r="J58" s="26" t="str">
        <f t="array" ref="J58">INDEX(ALU!$B$5:$B$12,BIN2DEC(G58)+1)</f>
        <v>A XOR B</v>
      </c>
    </row>
    <row r="59" spans="1:10" x14ac:dyDescent="0.2">
      <c r="A59" s="9">
        <v>57</v>
      </c>
      <c r="B59" s="165" t="s">
        <v>37</v>
      </c>
      <c r="C59" s="21" t="s">
        <v>16</v>
      </c>
      <c r="D59" s="60" t="str">
        <f>VLOOKUP(A59,'Asignacion-Opcode'!$A$3:$D$96,4,0)</f>
        <v>01101010000010000</v>
      </c>
      <c r="E59" s="46" t="str">
        <f>VLOOKUP(A59,Señales!$A$3:$O$96,7,0)&amp;VLOOKUP(A59,Señales!$A$3:$O$96,8,0)</f>
        <v>10</v>
      </c>
      <c r="F59" s="47" t="str">
        <f>VLOOKUP(A59,Señales!$A$3:$O$96,9,0)&amp;VLOOKUP(A59,Señales!$A$3:$O$96,10,0)</f>
        <v>10</v>
      </c>
      <c r="G59" s="48" t="str">
        <f>VLOOKUP(A59,Señales!$A$3:$O$96,11,0)&amp;VLOOKUP(A59,Señales!$A$3:$O$96,12,0)&amp;VLOOKUP(A59,Señales!$A$3:$O$96,13,0)</f>
        <v>100</v>
      </c>
      <c r="H59" s="49" t="str">
        <f t="array" ref="H59">INDEX(Multiplexores!$B$7:$B$10,BIN2DEC(E59)+1)</f>
        <v>REG A</v>
      </c>
      <c r="I59" s="7" t="str">
        <f t="array" ref="I59">INDEX(Multiplexores!$F$7:$F$10,BIN2DEC(F59)+1)</f>
        <v>RAM</v>
      </c>
      <c r="J59" s="8" t="str">
        <f t="array" ref="J59">INDEX(ALU!$B$5:$B$12,BIN2DEC(G59)+1)</f>
        <v>A XOR B</v>
      </c>
    </row>
    <row r="60" spans="1:10" x14ac:dyDescent="0.2">
      <c r="A60" s="9">
        <v>58</v>
      </c>
      <c r="B60" s="179"/>
      <c r="C60" s="10" t="s">
        <v>18</v>
      </c>
      <c r="D60" s="45" t="str">
        <f>VLOOKUP(A60,'Asignacion-Opcode'!$A$3:$D$96,4,0)</f>
        <v>10100010100000000</v>
      </c>
      <c r="E60" s="51" t="str">
        <f>VLOOKUP(A60,Señales!$A$3:$O$96,7,0)&amp;VLOOKUP(A60,Señales!$A$3:$O$96,8,0)</f>
        <v>10</v>
      </c>
      <c r="F60" s="52" t="str">
        <f>VLOOKUP(A60,Señales!$A$3:$O$96,9,0)&amp;VLOOKUP(A60,Señales!$A$3:$O$96,10,0)</f>
        <v>00</v>
      </c>
      <c r="G60" s="53" t="str">
        <f>VLOOKUP(A60,Señales!$A$3:$O$96,11,0)&amp;VLOOKUP(A60,Señales!$A$3:$O$96,12,0)&amp;VLOOKUP(A60,Señales!$A$3:$O$96,13,0)</f>
        <v>101</v>
      </c>
      <c r="H60" s="54" t="str">
        <f t="array" ref="H60">INDEX(Multiplexores!$B$7:$B$10,BIN2DEC(E60)+1)</f>
        <v>REG A</v>
      </c>
      <c r="I60" s="12">
        <f t="array" ref="I60">INDEX(Multiplexores!$F$7:$F$10,BIN2DEC(F60)+1)</f>
        <v>0</v>
      </c>
      <c r="J60" s="13" t="str">
        <f t="array" ref="J60">INDEX(ALU!$B$5:$B$12,BIN2DEC(G60)+1)</f>
        <v>NOT A</v>
      </c>
    </row>
    <row r="61" spans="1:10" x14ac:dyDescent="0.2">
      <c r="A61" s="9">
        <v>59</v>
      </c>
      <c r="B61" s="168"/>
      <c r="C61" s="22" t="s">
        <v>20</v>
      </c>
      <c r="D61" s="61" t="str">
        <f>VLOOKUP(A61,'Asignacion-Opcode'!$A$3:$D$96,4,0)</f>
        <v>01100010100000000</v>
      </c>
      <c r="E61" s="62" t="str">
        <f>VLOOKUP(A61,Señales!$A$3:$O$96,7,0)&amp;VLOOKUP(A61,Señales!$A$3:$O$96,8,0)</f>
        <v>10</v>
      </c>
      <c r="F61" s="63" t="str">
        <f>VLOOKUP(A61,Señales!$A$3:$O$96,9,0)&amp;VLOOKUP(A61,Señales!$A$3:$O$96,10,0)</f>
        <v>00</v>
      </c>
      <c r="G61" s="64" t="str">
        <f>VLOOKUP(A61,Señales!$A$3:$O$96,11,0)&amp;VLOOKUP(A61,Señales!$A$3:$O$96,12,0)&amp;VLOOKUP(A61,Señales!$A$3:$O$96,13,0)</f>
        <v>101</v>
      </c>
      <c r="H61" s="65" t="str">
        <f t="array" ref="H61">INDEX(Multiplexores!$B$7:$B$10,BIN2DEC(E61)+1)</f>
        <v>REG A</v>
      </c>
      <c r="I61" s="15">
        <f t="array" ref="I61">INDEX(Multiplexores!$F$7:$F$10,BIN2DEC(F61)+1)</f>
        <v>0</v>
      </c>
      <c r="J61" s="16" t="str">
        <f t="array" ref="J61">INDEX(ALU!$B$5:$B$12,BIN2DEC(G61)+1)</f>
        <v>NOT A</v>
      </c>
    </row>
    <row r="62" spans="1:10" x14ac:dyDescent="0.2">
      <c r="A62" s="9">
        <v>60</v>
      </c>
      <c r="B62" s="23" t="s">
        <v>38</v>
      </c>
      <c r="C62" s="24" t="s">
        <v>39</v>
      </c>
      <c r="D62" s="70" t="str">
        <f>VLOOKUP(A62,'Asignacion-Opcode'!$A$3:$D$96,4,0)</f>
        <v>00100010101000000</v>
      </c>
      <c r="E62" s="71" t="str">
        <f>VLOOKUP(A62,Señales!$A$3:$O$96,7,0)&amp;VLOOKUP(A62,Señales!$A$3:$O$96,8,0)</f>
        <v>10</v>
      </c>
      <c r="F62" s="72" t="str">
        <f>VLOOKUP(A62,Señales!$A$3:$O$96,9,0)&amp;VLOOKUP(A62,Señales!$A$3:$O$96,10,0)</f>
        <v>00</v>
      </c>
      <c r="G62" s="73" t="str">
        <f>VLOOKUP(A62,Señales!$A$3:$O$96,11,0)&amp;VLOOKUP(A62,Señales!$A$3:$O$96,12,0)&amp;VLOOKUP(A62,Señales!$A$3:$O$96,13,0)</f>
        <v>101</v>
      </c>
      <c r="H62" s="74" t="str">
        <f t="array" ref="H62">INDEX(Multiplexores!$B$7:$B$10,BIN2DEC(E62)+1)</f>
        <v>REG A</v>
      </c>
      <c r="I62" s="25">
        <f t="array" ref="I62">INDEX(Multiplexores!$F$7:$F$10,BIN2DEC(F62)+1)</f>
        <v>0</v>
      </c>
      <c r="J62" s="26" t="str">
        <f t="array" ref="J62">INDEX(ALU!$B$5:$B$12,BIN2DEC(G62)+1)</f>
        <v>NOT A</v>
      </c>
    </row>
    <row r="63" spans="1:10" x14ac:dyDescent="0.2">
      <c r="A63" s="9">
        <v>61</v>
      </c>
      <c r="B63" s="23" t="s">
        <v>40</v>
      </c>
      <c r="C63" s="27" t="s">
        <v>39</v>
      </c>
      <c r="D63" s="70" t="str">
        <f>VLOOKUP(A63,'Asignacion-Opcode'!$A$3:$D$96,4,0)</f>
        <v>00100010101010000</v>
      </c>
      <c r="E63" s="75" t="str">
        <f>VLOOKUP(A63,Señales!$A$3:$O$96,7,0)&amp;VLOOKUP(A63,Señales!$A$3:$O$96,8,0)</f>
        <v>10</v>
      </c>
      <c r="F63" s="76" t="str">
        <f>VLOOKUP(A63,Señales!$A$3:$O$96,9,0)&amp;VLOOKUP(A63,Señales!$A$3:$O$96,10,0)</f>
        <v>00</v>
      </c>
      <c r="G63" s="77" t="str">
        <f>VLOOKUP(A63,Señales!$A$3:$O$96,11,0)&amp;VLOOKUP(A63,Señales!$A$3:$O$96,12,0)&amp;VLOOKUP(A63,Señales!$A$3:$O$96,13,0)</f>
        <v>101</v>
      </c>
      <c r="H63" s="78" t="str">
        <f t="array" ref="H63">INDEX(Multiplexores!$B$7:$B$10,BIN2DEC(E63)+1)</f>
        <v>REG A</v>
      </c>
      <c r="I63" s="28">
        <f t="array" ref="I63">INDEX(Multiplexores!$F$7:$F$10,BIN2DEC(F63)+1)</f>
        <v>0</v>
      </c>
      <c r="J63" s="29" t="str">
        <f t="array" ref="J63">INDEX(ALU!$B$5:$B$12,BIN2DEC(G63)+1)</f>
        <v>NOT A</v>
      </c>
    </row>
    <row r="64" spans="1:10" x14ac:dyDescent="0.2">
      <c r="A64" s="9">
        <v>62</v>
      </c>
      <c r="B64" s="23" t="s">
        <v>41</v>
      </c>
      <c r="C64" s="24" t="s">
        <v>39</v>
      </c>
      <c r="D64" s="70" t="str">
        <f>VLOOKUP(A64,'Asignacion-Opcode'!$A$3:$D$96,4,0)</f>
        <v>10100011100000000</v>
      </c>
      <c r="E64" s="75" t="str">
        <f>VLOOKUP(A64,Señales!$A$3:$O$96,7,0)&amp;VLOOKUP(A64,Señales!$A$3:$O$96,8,0)</f>
        <v>10</v>
      </c>
      <c r="F64" s="76" t="str">
        <f>VLOOKUP(A64,Señales!$A$3:$O$96,9,0)&amp;VLOOKUP(A64,Señales!$A$3:$O$96,10,0)</f>
        <v>00</v>
      </c>
      <c r="G64" s="77" t="str">
        <f>VLOOKUP(A64,Señales!$A$3:$O$96,11,0)&amp;VLOOKUP(A64,Señales!$A$3:$O$96,12,0)&amp;VLOOKUP(A64,Señales!$A$3:$O$96,13,0)</f>
        <v>111</v>
      </c>
      <c r="H64" s="78" t="str">
        <f t="array" ref="H64">INDEX(Multiplexores!$B$7:$B$10,BIN2DEC(E64)+1)</f>
        <v>REG A</v>
      </c>
      <c r="I64" s="28">
        <f t="array" ref="I64">INDEX(Multiplexores!$F$7:$F$10,BIN2DEC(F64)+1)</f>
        <v>0</v>
      </c>
      <c r="J64" s="29" t="str">
        <f t="array" ref="J64">INDEX(ALU!$B$5:$B$12,BIN2DEC(G64)+1)</f>
        <v>SHL A</v>
      </c>
    </row>
    <row r="65" spans="1:10" x14ac:dyDescent="0.2">
      <c r="A65" s="30">
        <v>63</v>
      </c>
      <c r="B65" s="23" t="s">
        <v>42</v>
      </c>
      <c r="C65" s="31"/>
      <c r="D65" s="70" t="str">
        <f>VLOOKUP(A65,'Asignacion-Opcode'!$A$3:$D$96,4,0)</f>
        <v>01100011100000000</v>
      </c>
      <c r="E65" s="79" t="str">
        <f>VLOOKUP(A65,Señales!$A$3:$O$96,7,0)&amp;VLOOKUP(A65,Señales!$A$3:$O$96,8,0)</f>
        <v>10</v>
      </c>
      <c r="F65" s="80" t="str">
        <f>VLOOKUP(A65,Señales!$A$3:$O$96,9,0)&amp;VLOOKUP(A65,Señales!$A$3:$O$96,10,0)</f>
        <v>00</v>
      </c>
      <c r="G65" s="81" t="str">
        <f>VLOOKUP(A65,Señales!$A$3:$O$96,11,0)&amp;VLOOKUP(A65,Señales!$A$3:$O$96,12,0)&amp;VLOOKUP(A65,Señales!$A$3:$O$96,13,0)</f>
        <v>111</v>
      </c>
      <c r="H65" s="82" t="str">
        <f t="array" ref="H65">INDEX(Multiplexores!$B$7:$B$10,BIN2DEC(E65)+1)</f>
        <v>REG A</v>
      </c>
      <c r="I65" s="83">
        <f t="array" ref="I65">INDEX(Multiplexores!$F$7:$F$10,BIN2DEC(F65)+1)</f>
        <v>0</v>
      </c>
      <c r="J65" s="84" t="str">
        <f t="array" ref="J65">INDEX(ALU!$B$5:$B$12,BIN2DEC(G65)+1)</f>
        <v>SHL A</v>
      </c>
    </row>
    <row r="66" spans="1:10" x14ac:dyDescent="0.2">
      <c r="A66" s="1"/>
      <c r="D66" s="1"/>
      <c r="E66" s="41"/>
      <c r="F66" s="41"/>
      <c r="G66" s="41"/>
    </row>
    <row r="67" spans="1:10" x14ac:dyDescent="0.2">
      <c r="A67" s="1"/>
      <c r="D67" s="1"/>
      <c r="E67" s="41"/>
      <c r="F67" s="41"/>
      <c r="G67" s="41"/>
    </row>
    <row r="68" spans="1:10" x14ac:dyDescent="0.2">
      <c r="E68" s="85"/>
      <c r="F68" s="85"/>
      <c r="G68" s="85"/>
    </row>
    <row r="69" spans="1:10" x14ac:dyDescent="0.2">
      <c r="E69" s="85"/>
      <c r="F69" s="85"/>
      <c r="G69" s="85"/>
    </row>
    <row r="70" spans="1:10" x14ac:dyDescent="0.2">
      <c r="E70" s="85"/>
      <c r="F70" s="85"/>
      <c r="G70" s="85"/>
    </row>
    <row r="71" spans="1:10" x14ac:dyDescent="0.2">
      <c r="E71" s="85"/>
      <c r="F71" s="85"/>
      <c r="G71" s="85"/>
    </row>
  </sheetData>
  <mergeCells count="16"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Señales</vt:lpstr>
      <vt:lpstr>Asignacion-Opcode</vt:lpstr>
      <vt:lpstr>Multiplexores</vt:lpstr>
      <vt:lpstr>ALU</vt:lpstr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Eduardo Parra Vilches</cp:lastModifiedBy>
  <dcterms:modified xsi:type="dcterms:W3CDTF">2023-11-10T03:03:02Z</dcterms:modified>
</cp:coreProperties>
</file>