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EDD7AA93-921D-4A16-95E1-40EB1DB034D1}" xr6:coauthVersionLast="47" xr6:coauthVersionMax="47" xr10:uidLastSave="{00000000-0000-0000-0000-000000000000}"/>
  <bookViews>
    <workbookView xWindow="1215" yWindow="435" windowWidth="19185" windowHeight="11490" activeTab="4" xr2:uid="{00000000-000D-0000-FFFF-FFFF00000000}"/>
  </bookViews>
  <sheets>
    <sheet name="DATOS_NOMBRESLARGOS" sheetId="1" r:id="rId1"/>
    <sheet name="DATOS" sheetId="2" r:id="rId2"/>
    <sheet name="DATOS.TS" sheetId="3" r:id="rId3"/>
    <sheet name="Estadistica Descriptiva" sheetId="4" r:id="rId4"/>
    <sheet name="FIR" sheetId="7" r:id="rId5"/>
    <sheet name="Base_graficada_1" sheetId="5" r:id="rId6"/>
    <sheet name="Base_graficada_2" sheetId="6" r:id="rId7"/>
  </sheets>
  <calcPr calcId="191029"/>
</workbook>
</file>

<file path=xl/calcChain.xml><?xml version="1.0" encoding="utf-8"?>
<calcChain xmlns="http://schemas.openxmlformats.org/spreadsheetml/2006/main">
  <c r="D145" i="4" l="1"/>
  <c r="J248" i="4" l="1"/>
  <c r="D274" i="4"/>
  <c r="D270" i="4"/>
  <c r="D252" i="4"/>
  <c r="D72" i="4" s="1"/>
  <c r="D127" i="4"/>
  <c r="D119" i="4"/>
  <c r="D113" i="4"/>
  <c r="D111" i="4"/>
  <c r="D105" i="4"/>
  <c r="D282" i="4"/>
  <c r="D283" i="4"/>
  <c r="D284" i="4"/>
  <c r="D285" i="4"/>
  <c r="D107" i="4" s="1"/>
  <c r="D286" i="4"/>
  <c r="D287" i="4"/>
  <c r="D109" i="4" s="1"/>
  <c r="D288" i="4"/>
  <c r="D289" i="4"/>
  <c r="D290" i="4"/>
  <c r="D291" i="4"/>
  <c r="D292" i="4"/>
  <c r="D257" i="4"/>
  <c r="D258" i="4"/>
  <c r="D78" i="4" s="1"/>
  <c r="D259" i="4"/>
  <c r="D260" i="4"/>
  <c r="D80" i="4" s="1"/>
  <c r="D261" i="4"/>
  <c r="D262" i="4"/>
  <c r="D82" i="4" s="1"/>
  <c r="D263" i="4"/>
  <c r="D264" i="4"/>
  <c r="D84" i="4" s="1"/>
  <c r="D265" i="4"/>
  <c r="D266" i="4"/>
  <c r="D86" i="4" s="1"/>
  <c r="D267" i="4"/>
  <c r="D268" i="4"/>
  <c r="D88" i="4" s="1"/>
  <c r="D269" i="4"/>
  <c r="D90" i="4"/>
  <c r="D271" i="4"/>
  <c r="D272" i="4"/>
  <c r="D92" i="4" s="1"/>
  <c r="D273" i="4"/>
  <c r="D94" i="4"/>
  <c r="D275" i="4"/>
  <c r="D276" i="4"/>
  <c r="D96" i="4" s="1"/>
  <c r="D255" i="4"/>
  <c r="D256" i="4"/>
  <c r="D76" i="4" s="1"/>
  <c r="D253" i="4"/>
  <c r="D254" i="4"/>
  <c r="D74" i="4" s="1"/>
  <c r="AF373" i="4"/>
  <c r="AB373" i="4"/>
  <c r="X373" i="4"/>
  <c r="T373" i="4"/>
  <c r="P373" i="4"/>
  <c r="L373" i="4"/>
  <c r="H373" i="4"/>
  <c r="D373" i="4"/>
  <c r="AF372" i="4"/>
  <c r="AB372" i="4"/>
  <c r="X372" i="4"/>
  <c r="T372" i="4"/>
  <c r="P372" i="4"/>
  <c r="L372" i="4"/>
  <c r="H372" i="4"/>
  <c r="D372" i="4"/>
  <c r="AF371" i="4"/>
  <c r="AB371" i="4"/>
  <c r="X371" i="4"/>
  <c r="T371" i="4"/>
  <c r="P371" i="4"/>
  <c r="L371" i="4"/>
  <c r="H371" i="4"/>
  <c r="D371" i="4"/>
  <c r="AF370" i="4"/>
  <c r="AB370" i="4"/>
  <c r="X370" i="4"/>
  <c r="T370" i="4"/>
  <c r="P370" i="4"/>
  <c r="L370" i="4"/>
  <c r="H370" i="4"/>
  <c r="D370" i="4"/>
  <c r="AF369" i="4"/>
  <c r="AB369" i="4"/>
  <c r="X369" i="4"/>
  <c r="T369" i="4"/>
  <c r="P369" i="4"/>
  <c r="L369" i="4"/>
  <c r="H369" i="4"/>
  <c r="D369" i="4"/>
  <c r="AF368" i="4"/>
  <c r="AB368" i="4"/>
  <c r="X368" i="4"/>
  <c r="T368" i="4"/>
  <c r="P368" i="4"/>
  <c r="L368" i="4"/>
  <c r="H368" i="4"/>
  <c r="D368" i="4"/>
  <c r="AF367" i="4"/>
  <c r="AB367" i="4"/>
  <c r="X367" i="4"/>
  <c r="T367" i="4"/>
  <c r="P367" i="4"/>
  <c r="L367" i="4"/>
  <c r="H367" i="4"/>
  <c r="D367" i="4"/>
  <c r="AF366" i="4"/>
  <c r="AB366" i="4"/>
  <c r="X366" i="4"/>
  <c r="T366" i="4"/>
  <c r="P366" i="4"/>
  <c r="L366" i="4"/>
  <c r="H366" i="4"/>
  <c r="D366" i="4"/>
  <c r="AF365" i="4"/>
  <c r="AB365" i="4"/>
  <c r="X365" i="4"/>
  <c r="T365" i="4"/>
  <c r="P365" i="4"/>
  <c r="L365" i="4"/>
  <c r="H365" i="4"/>
  <c r="D365" i="4"/>
  <c r="AF364" i="4"/>
  <c r="AB364" i="4"/>
  <c r="X364" i="4"/>
  <c r="T364" i="4"/>
  <c r="P364" i="4"/>
  <c r="L364" i="4"/>
  <c r="H364" i="4"/>
  <c r="D364" i="4"/>
  <c r="AF363" i="4"/>
  <c r="AB363" i="4"/>
  <c r="X363" i="4"/>
  <c r="T363" i="4"/>
  <c r="P363" i="4"/>
  <c r="L363" i="4"/>
  <c r="H363" i="4"/>
  <c r="D363" i="4"/>
  <c r="AF362" i="4"/>
  <c r="AB362" i="4"/>
  <c r="X362" i="4"/>
  <c r="T362" i="4"/>
  <c r="P362" i="4"/>
  <c r="L362" i="4"/>
  <c r="H362" i="4"/>
  <c r="D362" i="4"/>
  <c r="AF361" i="4"/>
  <c r="AB361" i="4"/>
  <c r="X361" i="4"/>
  <c r="T361" i="4"/>
  <c r="P361" i="4"/>
  <c r="L361" i="4"/>
  <c r="H361" i="4"/>
  <c r="D361" i="4"/>
  <c r="AF356" i="4"/>
  <c r="AB356" i="4"/>
  <c r="X356" i="4"/>
  <c r="T356" i="4"/>
  <c r="P356" i="4"/>
  <c r="L356" i="4"/>
  <c r="H356" i="4"/>
  <c r="D356" i="4"/>
  <c r="AF355" i="4"/>
  <c r="AB355" i="4"/>
  <c r="X355" i="4"/>
  <c r="T355" i="4"/>
  <c r="P355" i="4"/>
  <c r="L355" i="4"/>
  <c r="H355" i="4"/>
  <c r="D355" i="4"/>
  <c r="AF354" i="4"/>
  <c r="AB354" i="4"/>
  <c r="X354" i="4"/>
  <c r="T354" i="4"/>
  <c r="P354" i="4"/>
  <c r="L354" i="4"/>
  <c r="H354" i="4"/>
  <c r="D354" i="4"/>
  <c r="AF353" i="4"/>
  <c r="AB353" i="4"/>
  <c r="X353" i="4"/>
  <c r="T353" i="4"/>
  <c r="P353" i="4"/>
  <c r="L353" i="4"/>
  <c r="H353" i="4"/>
  <c r="D353" i="4"/>
  <c r="AF352" i="4"/>
  <c r="AB352" i="4"/>
  <c r="X352" i="4"/>
  <c r="T352" i="4"/>
  <c r="P352" i="4"/>
  <c r="L352" i="4"/>
  <c r="H352" i="4"/>
  <c r="D352" i="4"/>
  <c r="AF351" i="4"/>
  <c r="AB351" i="4"/>
  <c r="X351" i="4"/>
  <c r="T351" i="4"/>
  <c r="P351" i="4"/>
  <c r="L351" i="4"/>
  <c r="H351" i="4"/>
  <c r="D351" i="4"/>
  <c r="AF350" i="4"/>
  <c r="AB350" i="4"/>
  <c r="X350" i="4"/>
  <c r="T350" i="4"/>
  <c r="P350" i="4"/>
  <c r="L350" i="4"/>
  <c r="H350" i="4"/>
  <c r="D350" i="4"/>
  <c r="AF349" i="4"/>
  <c r="AB349" i="4"/>
  <c r="X349" i="4"/>
  <c r="T349" i="4"/>
  <c r="P349" i="4"/>
  <c r="L349" i="4"/>
  <c r="H349" i="4"/>
  <c r="D349" i="4"/>
  <c r="AF348" i="4"/>
  <c r="AB348" i="4"/>
  <c r="X348" i="4"/>
  <c r="T348" i="4"/>
  <c r="P348" i="4"/>
  <c r="L348" i="4"/>
  <c r="H348" i="4"/>
  <c r="D348" i="4"/>
  <c r="AF347" i="4"/>
  <c r="AB347" i="4"/>
  <c r="X347" i="4"/>
  <c r="T347" i="4"/>
  <c r="P347" i="4"/>
  <c r="L347" i="4"/>
  <c r="H347" i="4"/>
  <c r="D347" i="4"/>
  <c r="AF346" i="4"/>
  <c r="AB346" i="4"/>
  <c r="X346" i="4"/>
  <c r="T346" i="4"/>
  <c r="P346" i="4"/>
  <c r="L346" i="4"/>
  <c r="H346" i="4"/>
  <c r="D346" i="4"/>
  <c r="AF345" i="4"/>
  <c r="AB345" i="4"/>
  <c r="X345" i="4"/>
  <c r="T345" i="4"/>
  <c r="P345" i="4"/>
  <c r="L345" i="4"/>
  <c r="H345" i="4"/>
  <c r="D345" i="4"/>
  <c r="AF344" i="4"/>
  <c r="AB344" i="4"/>
  <c r="X344" i="4"/>
  <c r="T344" i="4"/>
  <c r="P344" i="4"/>
  <c r="L344" i="4"/>
  <c r="H344" i="4"/>
  <c r="D344" i="4"/>
  <c r="AF339" i="4"/>
  <c r="AB339" i="4"/>
  <c r="X339" i="4"/>
  <c r="T339" i="4"/>
  <c r="P339" i="4"/>
  <c r="L339" i="4"/>
  <c r="H339" i="4"/>
  <c r="D339" i="4"/>
  <c r="AF338" i="4"/>
  <c r="AB338" i="4"/>
  <c r="X338" i="4"/>
  <c r="T338" i="4"/>
  <c r="P338" i="4"/>
  <c r="L338" i="4"/>
  <c r="H338" i="4"/>
  <c r="D338" i="4"/>
  <c r="AF337" i="4"/>
  <c r="AB337" i="4"/>
  <c r="X337" i="4"/>
  <c r="T337" i="4"/>
  <c r="P337" i="4"/>
  <c r="L337" i="4"/>
  <c r="H337" i="4"/>
  <c r="D337" i="4"/>
  <c r="AF336" i="4"/>
  <c r="AB336" i="4"/>
  <c r="X336" i="4"/>
  <c r="T336" i="4"/>
  <c r="P336" i="4"/>
  <c r="L336" i="4"/>
  <c r="H336" i="4"/>
  <c r="D336" i="4"/>
  <c r="AF335" i="4"/>
  <c r="AB335" i="4"/>
  <c r="X335" i="4"/>
  <c r="T335" i="4"/>
  <c r="P335" i="4"/>
  <c r="L335" i="4"/>
  <c r="H335" i="4"/>
  <c r="D335" i="4"/>
  <c r="AF334" i="4"/>
  <c r="AB334" i="4"/>
  <c r="X334" i="4"/>
  <c r="T334" i="4"/>
  <c r="P334" i="4"/>
  <c r="L334" i="4"/>
  <c r="H334" i="4"/>
  <c r="D334" i="4"/>
  <c r="AF333" i="4"/>
  <c r="AB333" i="4"/>
  <c r="X333" i="4"/>
  <c r="T333" i="4"/>
  <c r="P333" i="4"/>
  <c r="L333" i="4"/>
  <c r="H333" i="4"/>
  <c r="D333" i="4"/>
  <c r="AF332" i="4"/>
  <c r="AB332" i="4"/>
  <c r="X332" i="4"/>
  <c r="T332" i="4"/>
  <c r="P332" i="4"/>
  <c r="L332" i="4"/>
  <c r="H332" i="4"/>
  <c r="D332" i="4"/>
  <c r="AF331" i="4"/>
  <c r="AB331" i="4"/>
  <c r="X331" i="4"/>
  <c r="T331" i="4"/>
  <c r="P331" i="4"/>
  <c r="L331" i="4"/>
  <c r="H331" i="4"/>
  <c r="D331" i="4"/>
  <c r="AF330" i="4"/>
  <c r="AB330" i="4"/>
  <c r="X330" i="4"/>
  <c r="T330" i="4"/>
  <c r="P330" i="4"/>
  <c r="L330" i="4"/>
  <c r="H330" i="4"/>
  <c r="D330" i="4"/>
  <c r="AF329" i="4"/>
  <c r="AB329" i="4"/>
  <c r="X329" i="4"/>
  <c r="T329" i="4"/>
  <c r="P329" i="4"/>
  <c r="L329" i="4"/>
  <c r="H329" i="4"/>
  <c r="D329" i="4"/>
  <c r="AF328" i="4"/>
  <c r="AB328" i="4"/>
  <c r="X328" i="4"/>
  <c r="T328" i="4"/>
  <c r="P328" i="4"/>
  <c r="L328" i="4"/>
  <c r="H328" i="4"/>
  <c r="D328" i="4"/>
  <c r="AF327" i="4"/>
  <c r="AB327" i="4"/>
  <c r="X327" i="4"/>
  <c r="T327" i="4"/>
  <c r="P327" i="4"/>
  <c r="L327" i="4"/>
  <c r="H327" i="4"/>
  <c r="D327" i="4"/>
  <c r="AF322" i="4"/>
  <c r="AB322" i="4"/>
  <c r="X322" i="4"/>
  <c r="T322" i="4"/>
  <c r="P322" i="4"/>
  <c r="L322" i="4"/>
  <c r="H322" i="4"/>
  <c r="D322" i="4"/>
  <c r="AF321" i="4"/>
  <c r="AB321" i="4"/>
  <c r="X321" i="4"/>
  <c r="T321" i="4"/>
  <c r="P321" i="4"/>
  <c r="L321" i="4"/>
  <c r="H321" i="4"/>
  <c r="D321" i="4"/>
  <c r="AF320" i="4"/>
  <c r="AB320" i="4"/>
  <c r="X320" i="4"/>
  <c r="T320" i="4"/>
  <c r="P320" i="4"/>
  <c r="L320" i="4"/>
  <c r="H320" i="4"/>
  <c r="D320" i="4"/>
  <c r="AF319" i="4"/>
  <c r="AB319" i="4"/>
  <c r="X319" i="4"/>
  <c r="T319" i="4"/>
  <c r="P319" i="4"/>
  <c r="L319" i="4"/>
  <c r="H319" i="4"/>
  <c r="D319" i="4"/>
  <c r="AF318" i="4"/>
  <c r="AB318" i="4"/>
  <c r="X318" i="4"/>
  <c r="T318" i="4"/>
  <c r="P318" i="4"/>
  <c r="L318" i="4"/>
  <c r="H318" i="4"/>
  <c r="D318" i="4"/>
  <c r="AF317" i="4"/>
  <c r="AB317" i="4"/>
  <c r="X317" i="4"/>
  <c r="T317" i="4"/>
  <c r="P317" i="4"/>
  <c r="L317" i="4"/>
  <c r="H317" i="4"/>
  <c r="D317" i="4"/>
  <c r="AF316" i="4"/>
  <c r="AB316" i="4"/>
  <c r="X316" i="4"/>
  <c r="T316" i="4"/>
  <c r="P316" i="4"/>
  <c r="L316" i="4"/>
  <c r="H316" i="4"/>
  <c r="D316" i="4"/>
  <c r="AF315" i="4"/>
  <c r="AB315" i="4"/>
  <c r="X315" i="4"/>
  <c r="T315" i="4"/>
  <c r="P315" i="4"/>
  <c r="L315" i="4"/>
  <c r="H315" i="4"/>
  <c r="D315" i="4"/>
  <c r="AF314" i="4"/>
  <c r="AB314" i="4"/>
  <c r="X314" i="4"/>
  <c r="T314" i="4"/>
  <c r="P314" i="4"/>
  <c r="L314" i="4"/>
  <c r="H314" i="4"/>
  <c r="D314" i="4"/>
  <c r="AF313" i="4"/>
  <c r="AB313" i="4"/>
  <c r="X313" i="4"/>
  <c r="T313" i="4"/>
  <c r="P313" i="4"/>
  <c r="L313" i="4"/>
  <c r="H313" i="4"/>
  <c r="D313" i="4"/>
  <c r="AF312" i="4"/>
  <c r="AB312" i="4"/>
  <c r="X312" i="4"/>
  <c r="T312" i="4"/>
  <c r="P312" i="4"/>
  <c r="L312" i="4"/>
  <c r="H312" i="4"/>
  <c r="D312" i="4"/>
  <c r="AF311" i="4"/>
  <c r="AB311" i="4"/>
  <c r="X311" i="4"/>
  <c r="T311" i="4"/>
  <c r="P311" i="4"/>
  <c r="L311" i="4"/>
  <c r="H311" i="4"/>
  <c r="D311" i="4"/>
  <c r="AF310" i="4"/>
  <c r="AB310" i="4"/>
  <c r="X310" i="4"/>
  <c r="T310" i="4"/>
  <c r="P310" i="4"/>
  <c r="L310" i="4"/>
  <c r="H310" i="4"/>
  <c r="D310" i="4"/>
  <c r="AF305" i="4"/>
  <c r="AF303" i="4"/>
  <c r="AF301" i="4"/>
  <c r="AF299" i="4"/>
  <c r="AF297" i="4"/>
  <c r="AF295" i="4"/>
  <c r="AF293" i="4"/>
  <c r="AF291" i="4"/>
  <c r="AF289" i="4"/>
  <c r="AF287" i="4"/>
  <c r="AF285" i="4"/>
  <c r="AF283" i="4"/>
  <c r="AF281" i="4"/>
  <c r="AF276" i="4"/>
  <c r="C96" i="4" s="1"/>
  <c r="AF274" i="4"/>
  <c r="C94" i="4" s="1"/>
  <c r="AF272" i="4"/>
  <c r="C92" i="4" s="1"/>
  <c r="AF270" i="4"/>
  <c r="C90" i="4" s="1"/>
  <c r="AF268" i="4"/>
  <c r="C88" i="4" s="1"/>
  <c r="AF266" i="4"/>
  <c r="C86" i="4" s="1"/>
  <c r="AF264" i="4"/>
  <c r="C84" i="4" s="1"/>
  <c r="AF262" i="4"/>
  <c r="C82" i="4" s="1"/>
  <c r="AF260" i="4"/>
  <c r="C80" i="4" s="1"/>
  <c r="AF258" i="4"/>
  <c r="C78" i="4" s="1"/>
  <c r="AF256" i="4"/>
  <c r="C76" i="4" s="1"/>
  <c r="AF254" i="4"/>
  <c r="C74" i="4" s="1"/>
  <c r="AF252" i="4"/>
  <c r="C72" i="4" s="1"/>
  <c r="AB305" i="4"/>
  <c r="X305" i="4"/>
  <c r="T305" i="4"/>
  <c r="P305" i="4"/>
  <c r="L305" i="4"/>
  <c r="H305" i="4"/>
  <c r="D305" i="4"/>
  <c r="AB303" i="4"/>
  <c r="X303" i="4"/>
  <c r="T303" i="4"/>
  <c r="P303" i="4"/>
  <c r="L303" i="4"/>
  <c r="H303" i="4"/>
  <c r="D303" i="4"/>
  <c r="D125" i="4" s="1"/>
  <c r="AB301" i="4"/>
  <c r="X301" i="4"/>
  <c r="T301" i="4"/>
  <c r="P301" i="4"/>
  <c r="L301" i="4"/>
  <c r="H301" i="4"/>
  <c r="D301" i="4"/>
  <c r="D123" i="4" s="1"/>
  <c r="AB299" i="4"/>
  <c r="X299" i="4"/>
  <c r="T299" i="4"/>
  <c r="P299" i="4"/>
  <c r="L299" i="4"/>
  <c r="H299" i="4"/>
  <c r="D299" i="4"/>
  <c r="D121" i="4" s="1"/>
  <c r="AB297" i="4"/>
  <c r="X297" i="4"/>
  <c r="T297" i="4"/>
  <c r="P297" i="4"/>
  <c r="L297" i="4"/>
  <c r="H297" i="4"/>
  <c r="D297" i="4"/>
  <c r="AB295" i="4"/>
  <c r="X295" i="4"/>
  <c r="T295" i="4"/>
  <c r="P295" i="4"/>
  <c r="L295" i="4"/>
  <c r="H295" i="4"/>
  <c r="D295" i="4"/>
  <c r="D117" i="4" s="1"/>
  <c r="AB293" i="4"/>
  <c r="X293" i="4"/>
  <c r="T293" i="4"/>
  <c r="P293" i="4"/>
  <c r="L293" i="4"/>
  <c r="H293" i="4"/>
  <c r="D293" i="4"/>
  <c r="D115" i="4" s="1"/>
  <c r="AB291" i="4"/>
  <c r="X291" i="4"/>
  <c r="T291" i="4"/>
  <c r="P291" i="4"/>
  <c r="L291" i="4"/>
  <c r="H291" i="4"/>
  <c r="AB289" i="4"/>
  <c r="X289" i="4"/>
  <c r="T289" i="4"/>
  <c r="P289" i="4"/>
  <c r="L289" i="4"/>
  <c r="H289" i="4"/>
  <c r="AB287" i="4"/>
  <c r="X287" i="4"/>
  <c r="T287" i="4"/>
  <c r="P287" i="4"/>
  <c r="L287" i="4"/>
  <c r="H287" i="4"/>
  <c r="AB285" i="4"/>
  <c r="X285" i="4"/>
  <c r="T285" i="4"/>
  <c r="P285" i="4"/>
  <c r="L285" i="4"/>
  <c r="H285" i="4"/>
  <c r="AB283" i="4"/>
  <c r="X283" i="4"/>
  <c r="T283" i="4"/>
  <c r="P283" i="4"/>
  <c r="L283" i="4"/>
  <c r="H283" i="4"/>
  <c r="AB281" i="4"/>
  <c r="X281" i="4"/>
  <c r="T281" i="4"/>
  <c r="P281" i="4"/>
  <c r="L281" i="4"/>
  <c r="H281" i="4"/>
  <c r="D281" i="4"/>
  <c r="D103" i="4" s="1"/>
  <c r="AB276" i="4"/>
  <c r="J96" i="4" s="1"/>
  <c r="AB274" i="4"/>
  <c r="J94" i="4" s="1"/>
  <c r="AB272" i="4"/>
  <c r="J92" i="4" s="1"/>
  <c r="AB270" i="4"/>
  <c r="J90" i="4" s="1"/>
  <c r="AB268" i="4"/>
  <c r="J88" i="4" s="1"/>
  <c r="AB266" i="4"/>
  <c r="J86" i="4" s="1"/>
  <c r="AB264" i="4"/>
  <c r="J84" i="4" s="1"/>
  <c r="AB262" i="4"/>
  <c r="J82" i="4" s="1"/>
  <c r="AB260" i="4"/>
  <c r="J80" i="4" s="1"/>
  <c r="AB258" i="4"/>
  <c r="J78" i="4" s="1"/>
  <c r="AB256" i="4"/>
  <c r="J76" i="4" s="1"/>
  <c r="AB254" i="4"/>
  <c r="J74" i="4" s="1"/>
  <c r="AB252" i="4"/>
  <c r="J72" i="4" s="1"/>
  <c r="X276" i="4"/>
  <c r="I96" i="4" s="1"/>
  <c r="X274" i="4"/>
  <c r="I94" i="4" s="1"/>
  <c r="X272" i="4"/>
  <c r="I92" i="4" s="1"/>
  <c r="X270" i="4"/>
  <c r="I90" i="4" s="1"/>
  <c r="X268" i="4"/>
  <c r="I88" i="4" s="1"/>
  <c r="X266" i="4"/>
  <c r="I86" i="4" s="1"/>
  <c r="X264" i="4"/>
  <c r="I84" i="4" s="1"/>
  <c r="X262" i="4"/>
  <c r="I82" i="4" s="1"/>
  <c r="X260" i="4"/>
  <c r="I80" i="4" s="1"/>
  <c r="X258" i="4"/>
  <c r="I78" i="4" s="1"/>
  <c r="X256" i="4"/>
  <c r="I76" i="4" s="1"/>
  <c r="X254" i="4"/>
  <c r="I74" i="4" s="1"/>
  <c r="X252" i="4"/>
  <c r="I72" i="4" s="1"/>
  <c r="T276" i="4"/>
  <c r="H96" i="4" s="1"/>
  <c r="T274" i="4"/>
  <c r="H94" i="4" s="1"/>
  <c r="T272" i="4"/>
  <c r="H92" i="4" s="1"/>
  <c r="T270" i="4"/>
  <c r="H90" i="4" s="1"/>
  <c r="T268" i="4"/>
  <c r="H88" i="4" s="1"/>
  <c r="T266" i="4"/>
  <c r="H86" i="4" s="1"/>
  <c r="T264" i="4"/>
  <c r="H84" i="4" s="1"/>
  <c r="T262" i="4"/>
  <c r="H82" i="4" s="1"/>
  <c r="T260" i="4"/>
  <c r="H80" i="4" s="1"/>
  <c r="T258" i="4"/>
  <c r="H78" i="4" s="1"/>
  <c r="T256" i="4"/>
  <c r="H76" i="4" s="1"/>
  <c r="T254" i="4"/>
  <c r="H74" i="4" s="1"/>
  <c r="T252" i="4"/>
  <c r="H72" i="4" s="1"/>
  <c r="P276" i="4"/>
  <c r="G96" i="4" s="1"/>
  <c r="P274" i="4"/>
  <c r="G94" i="4" s="1"/>
  <c r="P272" i="4"/>
  <c r="G92" i="4" s="1"/>
  <c r="P270" i="4"/>
  <c r="G90" i="4" s="1"/>
  <c r="P268" i="4"/>
  <c r="G88" i="4" s="1"/>
  <c r="P266" i="4"/>
  <c r="G86" i="4" s="1"/>
  <c r="P264" i="4"/>
  <c r="G84" i="4" s="1"/>
  <c r="P262" i="4"/>
  <c r="G82" i="4" s="1"/>
  <c r="P260" i="4"/>
  <c r="G80" i="4" s="1"/>
  <c r="P258" i="4"/>
  <c r="G78" i="4" s="1"/>
  <c r="P256" i="4"/>
  <c r="G76" i="4" s="1"/>
  <c r="P254" i="4"/>
  <c r="G74" i="4" s="1"/>
  <c r="P252" i="4"/>
  <c r="G72" i="4" s="1"/>
  <c r="L276" i="4"/>
  <c r="F96" i="4" s="1"/>
  <c r="L274" i="4"/>
  <c r="F94" i="4" s="1"/>
  <c r="L272" i="4"/>
  <c r="F92" i="4" s="1"/>
  <c r="L270" i="4"/>
  <c r="F90" i="4" s="1"/>
  <c r="L268" i="4"/>
  <c r="F88" i="4" s="1"/>
  <c r="L266" i="4"/>
  <c r="F86" i="4" s="1"/>
  <c r="L264" i="4"/>
  <c r="F84" i="4" s="1"/>
  <c r="L262" i="4"/>
  <c r="F82" i="4" s="1"/>
  <c r="L260" i="4"/>
  <c r="F80" i="4" s="1"/>
  <c r="L258" i="4"/>
  <c r="F78" i="4" s="1"/>
  <c r="L256" i="4"/>
  <c r="F76" i="4" s="1"/>
  <c r="L254" i="4"/>
  <c r="F74" i="4" s="1"/>
  <c r="L252" i="4"/>
  <c r="F72" i="4" s="1"/>
  <c r="H276" i="4"/>
  <c r="E96" i="4" s="1"/>
  <c r="H274" i="4"/>
  <c r="E94" i="4" s="1"/>
  <c r="H272" i="4"/>
  <c r="E92" i="4" s="1"/>
  <c r="H270" i="4"/>
  <c r="E90" i="4" s="1"/>
  <c r="H268" i="4"/>
  <c r="E88" i="4" s="1"/>
  <c r="H266" i="4"/>
  <c r="E86" i="4" s="1"/>
  <c r="H264" i="4"/>
  <c r="E84" i="4" s="1"/>
  <c r="H262" i="4"/>
  <c r="E82" i="4" s="1"/>
  <c r="H260" i="4"/>
  <c r="E80" i="4" s="1"/>
  <c r="H258" i="4"/>
  <c r="E78" i="4" s="1"/>
  <c r="H256" i="4"/>
  <c r="E76" i="4" s="1"/>
  <c r="H254" i="4"/>
  <c r="E74" i="4" s="1"/>
  <c r="H252" i="4"/>
  <c r="E72" i="4" s="1"/>
  <c r="D247" i="4"/>
  <c r="D246" i="4"/>
  <c r="D245" i="4"/>
  <c r="D239" i="4"/>
  <c r="E228" i="4"/>
  <c r="E222" i="4"/>
  <c r="F214" i="4"/>
  <c r="F210" i="4"/>
  <c r="F231" i="4"/>
  <c r="C231" i="4"/>
  <c r="B231" i="4"/>
  <c r="F230" i="4"/>
  <c r="F229" i="4"/>
  <c r="C229" i="4"/>
  <c r="B229" i="4"/>
  <c r="F228" i="4"/>
  <c r="F227" i="4"/>
  <c r="F226" i="4"/>
  <c r="F225" i="4"/>
  <c r="F224" i="4"/>
  <c r="F223" i="4"/>
  <c r="F222" i="4"/>
  <c r="F221" i="4"/>
  <c r="F220" i="4"/>
  <c r="F219" i="4"/>
  <c r="F218" i="4"/>
  <c r="F217" i="4"/>
  <c r="F216" i="4"/>
  <c r="F215" i="4"/>
  <c r="F213" i="4"/>
  <c r="F212" i="4"/>
  <c r="F211" i="4"/>
  <c r="J204" i="4"/>
  <c r="I204" i="4"/>
  <c r="H204" i="4"/>
  <c r="G204" i="4"/>
  <c r="F204" i="4"/>
  <c r="E204" i="4"/>
  <c r="D204" i="4"/>
  <c r="J186" i="4"/>
  <c r="I186" i="4"/>
  <c r="H186" i="4"/>
  <c r="G186" i="4"/>
  <c r="F186" i="4"/>
  <c r="E186" i="4"/>
  <c r="D186" i="4"/>
  <c r="J165" i="4"/>
  <c r="I165" i="4"/>
  <c r="H165" i="4"/>
  <c r="G165" i="4"/>
  <c r="F165" i="4"/>
  <c r="E165" i="4"/>
  <c r="D165" i="4"/>
  <c r="J145" i="4"/>
  <c r="I145" i="4"/>
  <c r="H145" i="4"/>
  <c r="G145" i="4"/>
  <c r="F145" i="4"/>
  <c r="E145" i="4"/>
  <c r="J128" i="4"/>
  <c r="I128" i="4"/>
  <c r="H128" i="4"/>
  <c r="G128" i="4"/>
  <c r="F128" i="4"/>
  <c r="E128"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D128" i="4" l="1"/>
  <c r="J97" i="4"/>
  <c r="F97" i="4"/>
  <c r="G97" i="4"/>
  <c r="E97" i="4"/>
  <c r="I97" i="4"/>
  <c r="H97" i="4"/>
  <c r="D97" i="4"/>
  <c r="G26" i="4"/>
  <c r="G32" i="4"/>
  <c r="G40" i="4"/>
  <c r="G214" i="4"/>
  <c r="G210" i="4"/>
  <c r="G212" i="4"/>
  <c r="G216" i="4"/>
  <c r="G220" i="4"/>
  <c r="G226" i="4"/>
  <c r="G16" i="4"/>
  <c r="G6" i="4"/>
  <c r="G34" i="4"/>
  <c r="G38" i="4"/>
  <c r="G22" i="4"/>
  <c r="G18" i="4"/>
  <c r="G14" i="4"/>
  <c r="G10" i="4"/>
  <c r="G28" i="4"/>
  <c r="G8" i="4"/>
  <c r="G30" i="4"/>
  <c r="G228" i="4"/>
  <c r="G230" i="4"/>
  <c r="G36" i="4"/>
  <c r="G224" i="4"/>
  <c r="G24" i="4"/>
  <c r="G20" i="4"/>
  <c r="G12" i="4"/>
  <c r="G218" i="4"/>
  <c r="G222"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<sst xmlns="http://schemas.openxmlformats.org/spreadsheetml/2006/main" count="936" uniqueCount="256">
  <si>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</si>
  <si>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</si>
  <si>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</si>
  <si>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</si>
  <si>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</si>
  <si>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</si>
  <si>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</si>
  <si>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</si>
  <si>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</si>
  <si>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</si>
  <si>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</si>
  <si>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</si>
  <si>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</si>
  <si>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</si>
  <si>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</si>
  <si>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</si>
  <si>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</si>
  <si>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</si>
  <si>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</si>
  <si>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</si>
  <si>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</si>
  <si>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</si>
  <si>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</si>
  <si>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</si>
  <si>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</si>
  <si>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</si>
  <si>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</si>
  <si>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</si>
  <si>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</si>
  <si>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</si>
  <si>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</si>
  <si>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</si>
  <si>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</si>
  <si>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</si>
  <si>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</si>
  <si>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</si>
  <si>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</si>
  <si>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</si>
  <si>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</si>
  <si>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</si>
  <si>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</si>
  <si>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</si>
  <si>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</si>
  <si>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</si>
  <si>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</si>
  <si>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</si>
  <si>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</si>
  <si>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</si>
  <si>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</si>
  <si>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</si>
  <si>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</si>
  <si>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</si>
  <si>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</si>
  <si>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</si>
  <si>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</si>
  <si>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</si>
  <si>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</si>
  <si>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</si>
  <si>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</si>
  <si>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</si>
  <si>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</si>
  <si>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</si>
  <si>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</si>
  <si>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</si>
  <si>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</si>
  <si>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</si>
  <si>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</si>
  <si>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</si>
  <si>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</si>
  <si>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</si>
  <si>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</si>
  <si>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</si>
  <si>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</si>
  <si>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</si>
  <si>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</si>
  <si>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</si>
  <si>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</si>
  <si>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</si>
  <si>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</si>
  <si>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</si>
  <si>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</si>
  <si>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</si>
  <si>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</si>
  <si>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</si>
  <si>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</si>
  <si>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</si>
  <si>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</si>
  <si>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</si>
  <si>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</si>
  <si>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</si>
  <si>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</si>
  <si>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</si>
  <si>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</si>
  <si>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</si>
  <si>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</si>
  <si>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</si>
  <si>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</si>
  <si>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</si>
  <si>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</si>
  <si>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</si>
  <si>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</si>
  <si>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</si>
  <si>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</si>
  <si>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</si>
  <si>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</si>
  <si>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</si>
  <si>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</si>
  <si>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</si>
  <si>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</si>
  <si>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</si>
  <si>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</si>
  <si>
    <t>Respuesta esperada FIR</t>
  </si>
  <si>
    <t>Variable Respuesta</t>
  </si>
  <si>
    <t>Signo negativo (-) Se espera una depreciación del dólar (apreciación de la moneda nacional)</t>
  </si>
  <si>
    <t>Signo positivo (+) Se espera una respuesta de la politica monetaria ante inflacion o presiones cambiarias</t>
  </si>
  <si>
    <t>Signo positivo (+) Se espera que la reasignación de recursos conlleve un aumento en el nivel de desempleo</t>
  </si>
  <si>
    <t>Signo positivo (+) Se espera inflación por efecto gasto</t>
  </si>
  <si>
    <t xml:space="preserve">Signo negativo (-) Se espera que el sector manufacturero se vea afectado negativamente </t>
  </si>
  <si>
    <t>Signo positivo (+) Se espera que el sector de servicios se expanda</t>
  </si>
  <si>
    <t>Signo positivo (+) Se espera que el sector minero se expanda</t>
  </si>
  <si>
    <t>Signo negativo (-) Se espera una apreciación del tipo de cambio real (empeoran términos de intercambio por perdida de competitividad)</t>
  </si>
  <si>
    <t>IRF VAR A1</t>
  </si>
  <si>
    <t>COEF</t>
  </si>
  <si>
    <t>ILOW</t>
  </si>
  <si>
    <t>SE</t>
  </si>
  <si>
    <t>Respuesta del dólar observado</t>
  </si>
  <si>
    <t>Respuesta del IPC</t>
  </si>
  <si>
    <t>Respuesta de la TPM</t>
  </si>
  <si>
    <t>Respuesta de PIB manufacturas</t>
  </si>
  <si>
    <t>Respuesta de PIB servicios</t>
  </si>
  <si>
    <t>Respuesta de PIB minería</t>
  </si>
  <si>
    <t>Respuesta Tasa de Desempleo</t>
  </si>
  <si>
    <t>IRF VAR A2</t>
  </si>
  <si>
    <t>Respuesta del tipo de cambio real</t>
  </si>
  <si>
    <t>Respuesta Tasa  Precio del Cobre</t>
  </si>
  <si>
    <t>IRF VAR A3</t>
  </si>
  <si>
    <t>Respuesta del IPC var Anual</t>
  </si>
  <si>
    <t>IRF VAR B1</t>
  </si>
  <si>
    <t>Respuesta de VA manufacturas</t>
  </si>
  <si>
    <t>Respuesta de VA servicios</t>
  </si>
  <si>
    <t>Respuesta de VA minería</t>
  </si>
  <si>
    <t>IRF VAR B2</t>
  </si>
  <si>
    <t>IRF VAR B3</t>
  </si>
  <si>
    <t>Pruebas Realizadas</t>
  </si>
  <si>
    <t>Prueba de Normalidad</t>
  </si>
  <si>
    <t>Prueba de Estabilidad</t>
  </si>
  <si>
    <t>VAR A1</t>
  </si>
  <si>
    <t>VAR A2</t>
  </si>
  <si>
    <t>VAR A3</t>
  </si>
  <si>
    <t>VAR B1</t>
  </si>
  <si>
    <t>VAR B2</t>
  </si>
  <si>
    <t>VAR B3</t>
  </si>
  <si>
    <t xml:space="preserve">Prueba de Autocorrelación Serial </t>
  </si>
  <si>
    <t>Raices Polinomiales &lt; 0</t>
  </si>
  <si>
    <t>Hipótesis para pruebas de autocorrelación serial de los residuales:</t>
  </si>
  <si>
    <t xml:space="preserve">H0: Los residuales no están correlacionados, -&gt; p value &gt; 0,05 </t>
  </si>
  <si>
    <t>H1: Los residuales si están correlacionados, -&gt; p value &lt; 0,05</t>
  </si>
  <si>
    <t>Sesgo: p-value = 7.013e-13</t>
  </si>
  <si>
    <t>kurtosis: p-value &lt; 2.2e-16</t>
  </si>
  <si>
    <t>Sesgo: p-value =  1.032e-09</t>
  </si>
  <si>
    <t>Sesgo: p-value = 1.831e-11</t>
  </si>
  <si>
    <t>Sesgo: p-value = 5.214e-06</t>
  </si>
  <si>
    <t>Sesgo: p-value = 3.037e-05</t>
  </si>
  <si>
    <t>Sesgo: p-value = 7.499e-07</t>
  </si>
  <si>
    <t xml:space="preserve">H0: Los residuales se distribuyen normal   -&gt; pvalue &gt; 0,05 </t>
  </si>
  <si>
    <t xml:space="preserve">H1: Los residuales no se distribuyen normal -&gt; pvalue &lt; 0,05 </t>
  </si>
  <si>
    <t>Hipotesis para pruebas de normalidad en los residuales</t>
  </si>
  <si>
    <t>*0,183095</t>
  </si>
  <si>
    <t>*-9,458535</t>
  </si>
  <si>
    <t>*82,806052</t>
  </si>
  <si>
    <t>*0,049200</t>
  </si>
  <si>
    <t>*65,513286</t>
  </si>
  <si>
    <t>*0,188084</t>
  </si>
  <si>
    <t>*178,452262</t>
  </si>
  <si>
    <t>*-0,152952</t>
  </si>
  <si>
    <t>*-0,052465</t>
  </si>
  <si>
    <t>*-77,197045</t>
  </si>
  <si>
    <t>*-97,648399</t>
  </si>
  <si>
    <t>*-70,851265</t>
  </si>
  <si>
    <t>*0,111685</t>
  </si>
  <si>
    <t>*-0,101283</t>
  </si>
  <si>
    <t>*-0,035512</t>
  </si>
  <si>
    <t>*-62,533325</t>
  </si>
  <si>
    <t>*0,094859</t>
  </si>
  <si>
    <t>*0,185856</t>
  </si>
  <si>
    <t>*-0,682714</t>
  </si>
  <si>
    <t>*90,250386</t>
  </si>
  <si>
    <t>*71,286612</t>
  </si>
  <si>
    <t>*0,191984</t>
  </si>
  <si>
    <t>*172,563267</t>
  </si>
  <si>
    <t>*-0,148079</t>
  </si>
  <si>
    <t>*-0,056882</t>
  </si>
  <si>
    <t>*-79,987377</t>
  </si>
  <si>
    <t>*-95,562254</t>
  </si>
  <si>
    <t>*-11,839844</t>
  </si>
  <si>
    <t>*0,097718</t>
  </si>
  <si>
    <t>*-62,639172</t>
  </si>
  <si>
    <t>*61,143445</t>
  </si>
  <si>
    <t>*-0,098933</t>
  </si>
  <si>
    <t>*-0,194790</t>
  </si>
  <si>
    <t>*-0,029356</t>
  </si>
  <si>
    <t>*-55,076635</t>
  </si>
  <si>
    <t>*0,184311</t>
  </si>
  <si>
    <t>*-9,901163</t>
  </si>
  <si>
    <t>*-0,182008</t>
  </si>
  <si>
    <t>*82,296890</t>
  </si>
  <si>
    <t>*65,761800</t>
  </si>
  <si>
    <t>*0,198056</t>
  </si>
  <si>
    <t>*181,470919</t>
  </si>
  <si>
    <t>*-0,149787</t>
  </si>
  <si>
    <t>*-0,047501</t>
  </si>
  <si>
    <t>*-67,729644</t>
  </si>
  <si>
    <t>*-0,091482</t>
  </si>
  <si>
    <t>*-106,795984</t>
  </si>
  <si>
    <t>*0,117599</t>
  </si>
  <si>
    <t>*-0,088154</t>
  </si>
  <si>
    <t>*-0,037700</t>
  </si>
  <si>
    <t>*-77,003894</t>
  </si>
  <si>
    <t>*0,121360</t>
  </si>
  <si>
    <t>*1,477146</t>
  </si>
  <si>
    <t>*72,650949</t>
  </si>
  <si>
    <t>*-0,112905</t>
  </si>
  <si>
    <t>*-1,327637</t>
  </si>
  <si>
    <t>*-67,603893</t>
  </si>
  <si>
    <t>*0,104500</t>
  </si>
  <si>
    <t>*0,186022</t>
  </si>
  <si>
    <t>*-9,799335</t>
  </si>
  <si>
    <t>*-0,047583</t>
  </si>
  <si>
    <t>*0,184600</t>
  </si>
  <si>
    <t>*0,007932</t>
  </si>
  <si>
    <t>*-0,043382</t>
  </si>
  <si>
    <t>*-0,100165</t>
  </si>
  <si>
    <t>*-0,056983</t>
  </si>
  <si>
    <t>*-0,056869</t>
  </si>
  <si>
    <t>*-0,029475</t>
  </si>
  <si>
    <t>*0,183432</t>
  </si>
  <si>
    <t>*-0,826582</t>
  </si>
  <si>
    <t>*0,009074</t>
  </si>
  <si>
    <t>*0,124586</t>
  </si>
  <si>
    <t>*-0,045892</t>
  </si>
  <si>
    <t>*0,172227</t>
  </si>
  <si>
    <t>*-0,045509</t>
  </si>
  <si>
    <t>*-0,057696</t>
  </si>
  <si>
    <t>*-0,051516</t>
  </si>
  <si>
    <t>*-0,077467</t>
  </si>
  <si>
    <t>*-0,027634</t>
  </si>
  <si>
    <t>*0,185359</t>
  </si>
  <si>
    <t>*-10,278607</t>
  </si>
  <si>
    <t>*0,008639</t>
  </si>
  <si>
    <t>*-0,054479</t>
  </si>
  <si>
    <t>*0,185930</t>
  </si>
  <si>
    <t>*-0,039675</t>
  </si>
  <si>
    <t>*-0,095449</t>
  </si>
  <si>
    <t>*-0,053722</t>
  </si>
  <si>
    <t>*-0,053058</t>
  </si>
  <si>
    <t>*-0,029721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</si>
</sst>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yyyy"/>
    <numFmt numFmtId="165" formatCode="#,##0.000"/>
    <numFmt numFmtId="166" formatCode="0.000000"/>
    <numFmt numFmtId="179" formatCode="\(0.000000\)"/>
  </numFmts>
  <fonts count="20"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
      <sz val="8"/>
      <name val="Calibri"/>
      <family val="2"/>
    </font>
  </fonts>
  <fills count="21">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
      <patternFill patternType="solid">
        <fgColor theme="2"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72">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0" fillId="0" borderId="4" xfId="0" applyFont="1" applyBorder="1" applyAlignment="1">
      <alignment horizontal="center"/>
    </xf>
    <xf numFmtId="11" fontId="0" fillId="0" borderId="4" xfId="0" applyNumberFormat="1" applyFont="1" applyBorder="1" applyAlignment="1"/>
    <xf numFmtId="179" fontId="0" fillId="0" borderId="4" xfId="0" applyNumberFormat="1" applyFont="1" applyBorder="1" applyAlignment="1"/>
    <xf numFmtId="179" fontId="0" fillId="0" borderId="4" xfId="0" applyNumberFormat="1" applyBorder="1"/>
    <xf numFmtId="179" fontId="0" fillId="0" borderId="0" xfId="0" applyNumberFormat="1" applyFont="1" applyAlignment="1"/>
    <xf numFmtId="0" fontId="11" fillId="0" borderId="4" xfId="0" applyFont="1" applyBorder="1" applyAlignment="1">
      <alignment wrapText="1"/>
    </xf>
    <xf numFmtId="0" fontId="0" fillId="0" borderId="4" xfId="0" applyFont="1" applyBorder="1" applyAlignment="1">
      <alignment wrapText="1"/>
    </xf>
    <xf numFmtId="0" fontId="11" fillId="0" borderId="10" xfId="0" applyFont="1" applyBorder="1" applyAlignment="1"/>
    <xf numFmtId="0" fontId="0" fillId="0" borderId="12" xfId="0" applyFont="1" applyBorder="1" applyAlignment="1"/>
    <xf numFmtId="0" fontId="11" fillId="0" borderId="16" xfId="0" applyFont="1" applyBorder="1" applyAlignment="1"/>
    <xf numFmtId="0" fontId="0" fillId="0" borderId="17" xfId="0" applyFont="1" applyBorder="1" applyAlignment="1"/>
    <xf numFmtId="0" fontId="11" fillId="0" borderId="18" xfId="0" applyFont="1" applyBorder="1" applyAlignment="1"/>
    <xf numFmtId="0" fontId="0" fillId="0" borderId="19" xfId="0" applyFont="1" applyBorder="1" applyAlignment="1"/>
    <xf numFmtId="0" fontId="17" fillId="19" borderId="18" xfId="0" applyFont="1" applyFill="1" applyBorder="1" applyAlignment="1">
      <alignment horizontal="center" vertical="center" wrapText="1"/>
    </xf>
    <xf numFmtId="0" fontId="17" fillId="19" borderId="28" xfId="0" applyFont="1" applyFill="1" applyBorder="1" applyAlignment="1">
      <alignment horizontal="center" vertical="center" wrapText="1"/>
    </xf>
    <xf numFmtId="0" fontId="17" fillId="19" borderId="19" xfId="0" applyFont="1" applyFill="1" applyBorder="1" applyAlignment="1">
      <alignment horizontal="center" vertical="center" wrapText="1"/>
    </xf>
    <xf numFmtId="0" fontId="11" fillId="16" borderId="16" xfId="0" applyFont="1" applyFill="1" applyBorder="1" applyAlignment="1">
      <alignment horizontal="center" vertical="center" wrapText="1"/>
    </xf>
    <xf numFmtId="0" fontId="11" fillId="16" borderId="25" xfId="0" applyFont="1" applyFill="1" applyBorder="1" applyAlignment="1">
      <alignment horizontal="center" vertical="center" wrapText="1"/>
    </xf>
    <xf numFmtId="0" fontId="11" fillId="16" borderId="17" xfId="0" applyFont="1" applyFill="1" applyBorder="1" applyAlignment="1">
      <alignment horizontal="center" vertical="center" wrapText="1"/>
    </xf>
    <xf numFmtId="0" fontId="11" fillId="17" borderId="8" xfId="0" applyFont="1" applyFill="1" applyBorder="1" applyAlignment="1">
      <alignment horizontal="center" vertical="center" wrapText="1"/>
    </xf>
    <xf numFmtId="0" fontId="0" fillId="17" borderId="4" xfId="0" applyNumberFormat="1" applyFont="1" applyFill="1" applyBorder="1" applyAlignment="1">
      <alignment horizontal="center" vertical="center" wrapText="1"/>
    </xf>
    <xf numFmtId="0" fontId="11" fillId="18" borderId="26" xfId="0" applyFont="1" applyFill="1" applyBorder="1" applyAlignment="1">
      <alignment horizontal="center" vertical="center" wrapText="1"/>
    </xf>
    <xf numFmtId="0" fontId="11" fillId="18" borderId="4" xfId="0" applyFont="1" applyFill="1" applyBorder="1" applyAlignment="1">
      <alignment horizontal="center" vertical="center" wrapText="1"/>
    </xf>
    <xf numFmtId="0" fontId="11" fillId="18" borderId="27" xfId="0" applyFont="1" applyFill="1" applyBorder="1" applyAlignment="1">
      <alignment horizontal="center" vertical="center" wrapText="1"/>
    </xf>
    <xf numFmtId="0" fontId="11" fillId="18" borderId="11" xfId="0" applyFont="1" applyFill="1" applyBorder="1" applyAlignment="1">
      <alignment horizontal="center" vertical="center" wrapText="1"/>
    </xf>
    <xf numFmtId="0" fontId="18" fillId="0" borderId="22" xfId="0" applyFont="1" applyBorder="1" applyAlignment="1">
      <alignment horizontal="center"/>
    </xf>
    <xf numFmtId="0" fontId="18" fillId="0" borderId="23" xfId="0" applyFont="1" applyBorder="1" applyAlignment="1">
      <alignment horizontal="center"/>
    </xf>
    <xf numFmtId="0" fontId="18" fillId="0" borderId="24" xfId="0" applyFont="1" applyBorder="1" applyAlignment="1">
      <alignment horizontal="center"/>
    </xf>
    <xf numFmtId="0" fontId="0" fillId="6" borderId="4" xfId="0" applyFill="1" applyBorder="1"/>
    <xf numFmtId="166" fontId="0" fillId="0" borderId="4" xfId="0" applyNumberFormat="1" applyBorder="1" applyAlignment="1">
      <alignment horizontal="right"/>
    </xf>
    <xf numFmtId="0" fontId="0" fillId="20" borderId="4" xfId="0" applyFill="1" applyBorder="1"/>
    <xf numFmtId="166" fontId="0" fillId="20" borderId="4" xfId="0" applyNumberFormat="1" applyFill="1" applyBorder="1" applyAlignment="1">
      <alignment horizontal="right"/>
    </xf>
    <xf numFmtId="166" fontId="11" fillId="20" borderId="4" xfId="0" applyNumberFormat="1" applyFont="1" applyFill="1" applyBorder="1" applyAlignment="1">
      <alignment horizontal="right"/>
    </xf>
    <xf numFmtId="0" fontId="17" fillId="20" borderId="4" xfId="0" applyFont="1" applyFill="1" applyBorder="1"/>
    <xf numFmtId="166" fontId="17" fillId="20" borderId="4" xfId="0" applyNumberFormat="1" applyFont="1" applyFill="1" applyBorder="1" applyAlignment="1">
      <alignment horizontal="right"/>
    </xf>
    <xf numFmtId="0" fontId="17" fillId="20" borderId="0" xfId="0" applyFont="1" applyFill="1"/>
    <xf numFmtId="166" fontId="17" fillId="20" borderId="0" xfId="0" applyNumberFormat="1" applyFont="1" applyFill="1" applyAlignment="1">
      <alignment horizontal="right"/>
    </xf>
    <xf numFmtId="166" fontId="0" fillId="6" borderId="4" xfId="0" applyNumberFormat="1" applyFill="1" applyBorder="1" applyAlignment="1">
      <alignment horizontal="right"/>
    </xf>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topLeftCell="G27" zoomScale="80" zoomScaleNormal="80" workbookViewId="0">
      <selection activeCell="R138" sqref="R138"/>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AF388"/>
  <sheetViews>
    <sheetView topLeftCell="A130" zoomScale="84" zoomScaleNormal="84" workbookViewId="0">
      <selection activeCell="E374" sqref="E374"/>
    </sheetView>
  </sheetViews>
  <sheetFormatPr baseColWidth="10" defaultRowHeight="15" x14ac:dyDescent="0.25"/>
  <cols>
    <col min="2" max="2" width="24.5703125" customWidth="1"/>
    <col min="3" max="3" width="35.28515625" customWidth="1"/>
    <col min="4" max="4" width="26.5703125" customWidth="1"/>
    <col min="5" max="5" width="30.85546875" customWidth="1"/>
    <col min="6" max="6" width="27.85546875" customWidth="1"/>
    <col min="7" max="7" width="25" customWidth="1"/>
    <col min="8" max="8" width="29.140625" customWidth="1"/>
    <col min="9" max="9" width="14.85546875" customWidth="1"/>
    <col min="11" max="11" width="15.7109375" customWidth="1"/>
    <col min="15" max="15" width="18" customWidth="1"/>
    <col min="16" max="16" width="16.85546875" customWidth="1"/>
    <col min="19" max="19" width="15.140625" customWidth="1"/>
    <col min="20" max="20" width="14.85546875" customWidth="1"/>
    <col min="23" max="24" width="15.28515625" customWidth="1"/>
    <col min="26" max="26" width="13.28515625" customWidth="1"/>
    <col min="27" max="27" width="21.85546875" customWidth="1"/>
    <col min="31" max="31" width="17.5703125" customWidth="1"/>
    <col min="32" max="32" width="16.28515625" customWidth="1"/>
  </cols>
  <sheetData>
    <row r="2" spans="1:7" x14ac:dyDescent="0.25">
      <c r="A2" s="72"/>
      <c r="B2" s="129" t="s">
        <v>18</v>
      </c>
      <c r="C2" s="129"/>
      <c r="D2" s="129"/>
      <c r="E2" s="129"/>
      <c r="F2" s="129"/>
      <c r="G2" s="129"/>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30" t="s">
        <v>69</v>
      </c>
      <c r="C45" s="131"/>
      <c r="E45" s="130" t="s">
        <v>69</v>
      </c>
      <c r="F45" s="131"/>
    </row>
    <row r="46" spans="1:7" ht="15.75" thickBot="1" x14ac:dyDescent="0.3">
      <c r="B46" s="132" t="s">
        <v>70</v>
      </c>
      <c r="C46" s="133"/>
      <c r="E46" s="132" t="s">
        <v>108</v>
      </c>
      <c r="F46" s="133"/>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3" t="s">
        <v>78</v>
      </c>
      <c r="C69" s="113"/>
      <c r="D69" s="113"/>
      <c r="E69" s="113"/>
      <c r="F69" s="113"/>
      <c r="G69" s="114"/>
      <c r="H69" s="114"/>
      <c r="I69" s="114"/>
      <c r="J69" s="114"/>
    </row>
    <row r="70" spans="2:10" x14ac:dyDescent="0.25">
      <c r="B70" s="115" t="s">
        <v>0</v>
      </c>
      <c r="C70" s="116" t="s">
        <v>79</v>
      </c>
      <c r="D70" s="117" t="s">
        <v>80</v>
      </c>
      <c r="E70" s="118" t="s">
        <v>27</v>
      </c>
      <c r="F70" s="118" t="s">
        <v>26</v>
      </c>
      <c r="G70" s="117" t="s">
        <v>81</v>
      </c>
      <c r="H70" s="118" t="s">
        <v>82</v>
      </c>
      <c r="I70" s="118" t="s">
        <v>76</v>
      </c>
      <c r="J70" s="118" t="s">
        <v>83</v>
      </c>
    </row>
    <row r="71" spans="2:10" x14ac:dyDescent="0.25">
      <c r="B71" s="115" t="s">
        <v>84</v>
      </c>
      <c r="C71" s="114">
        <v>0.183094865</v>
      </c>
      <c r="D71" s="114">
        <v>-9.4585353600000008</v>
      </c>
      <c r="E71" s="114">
        <v>-1.7715529999999999E-3</v>
      </c>
      <c r="F71" s="114">
        <v>-2.5187409000000001E-2</v>
      </c>
      <c r="G71" s="114">
        <v>8.1534916000000006</v>
      </c>
      <c r="H71" s="114">
        <v>-61.098790000000001</v>
      </c>
      <c r="I71" s="114">
        <v>82.806051999999994</v>
      </c>
      <c r="J71" s="114">
        <v>1.8431599999999999E-2</v>
      </c>
    </row>
    <row r="72" spans="2:10" x14ac:dyDescent="0.25">
      <c r="B72" s="115"/>
      <c r="C72" s="138">
        <f>AF252</f>
        <v>2.8089575510204082E-2</v>
      </c>
      <c r="D72" s="137">
        <f>D252</f>
        <v>1.6838763469387754</v>
      </c>
      <c r="E72" s="137">
        <f>H252</f>
        <v>2.9200170408163265E-2</v>
      </c>
      <c r="F72" s="137">
        <f>L252</f>
        <v>4.0079500510204084E-2</v>
      </c>
      <c r="G72" s="137">
        <f>P252</f>
        <v>12.711043163265305</v>
      </c>
      <c r="H72" s="137">
        <f>T252</f>
        <v>37.730328571428565</v>
      </c>
      <c r="I72" s="137">
        <f>X252</f>
        <v>30.501796938775506</v>
      </c>
      <c r="J72" s="137">
        <f>AB252</f>
        <v>4.841394540816326E-2</v>
      </c>
    </row>
    <row r="73" spans="2:10" ht="15.75" customHeight="1" x14ac:dyDescent="0.25">
      <c r="B73" s="115" t="s">
        <v>85</v>
      </c>
      <c r="C73" s="114">
        <v>4.9200391000000003E-2</v>
      </c>
      <c r="D73" s="114">
        <v>-0.75292236000000001</v>
      </c>
      <c r="E73" s="114">
        <v>3.4889245999999999E-2</v>
      </c>
      <c r="F73" s="114">
        <v>9.1192741999999993E-2</v>
      </c>
      <c r="G73" s="114">
        <v>-5.1831975000000003</v>
      </c>
      <c r="H73" s="114">
        <v>61.954203999999997</v>
      </c>
      <c r="I73" s="114">
        <v>65.513285999999994</v>
      </c>
      <c r="J73" s="114">
        <v>-3.165167E-2</v>
      </c>
    </row>
    <row r="74" spans="2:10" ht="15.75" customHeight="1" x14ac:dyDescent="0.25">
      <c r="B74" s="115"/>
      <c r="C74" s="138">
        <f>AF254</f>
        <v>2.3829792857142859E-2</v>
      </c>
      <c r="D74" s="137">
        <f>D254</f>
        <v>1.8538825714285718</v>
      </c>
      <c r="E74" s="137">
        <f>H254</f>
        <v>3.8949748979591838E-2</v>
      </c>
      <c r="F74" s="137">
        <f>L254</f>
        <v>6.056625612244898E-2</v>
      </c>
      <c r="G74" s="137">
        <f>P254</f>
        <v>9.9757002551020388</v>
      </c>
      <c r="H74" s="137">
        <f>T254</f>
        <v>44.165205612244897</v>
      </c>
      <c r="I74" s="137">
        <f>X254</f>
        <v>30.350763265306121</v>
      </c>
      <c r="J74" s="137">
        <f>AB254</f>
        <v>4.705278520408164E-2</v>
      </c>
    </row>
    <row r="75" spans="2:10" x14ac:dyDescent="0.25">
      <c r="B75" s="115" t="s">
        <v>86</v>
      </c>
      <c r="C75" s="114">
        <v>-2.7846111999999999E-2</v>
      </c>
      <c r="D75" s="114">
        <v>0.78359078999999998</v>
      </c>
      <c r="E75" s="114">
        <v>-4.0056231999999997E-2</v>
      </c>
      <c r="F75" s="114">
        <v>0.188084262</v>
      </c>
      <c r="G75" s="114">
        <v>14.3039904</v>
      </c>
      <c r="H75" s="114">
        <v>178.45226199999999</v>
      </c>
      <c r="I75" s="114">
        <v>-44.926276999999999</v>
      </c>
      <c r="J75" s="114">
        <v>-0.15295211</v>
      </c>
    </row>
    <row r="76" spans="2:10" x14ac:dyDescent="0.25">
      <c r="B76" s="115"/>
      <c r="C76" s="138">
        <f>AF256</f>
        <v>1.6120851530612244E-2</v>
      </c>
      <c r="D76" s="137">
        <f>D256</f>
        <v>1.4407125459183672</v>
      </c>
      <c r="E76" s="137">
        <f>H256</f>
        <v>2.5661452040816331E-2</v>
      </c>
      <c r="F76" s="137">
        <f>L256</f>
        <v>7.013849591836735E-2</v>
      </c>
      <c r="G76" s="137">
        <f>P256</f>
        <v>9.6232644897959183</v>
      </c>
      <c r="H76" s="137">
        <f>T256</f>
        <v>53.331684183673467</v>
      </c>
      <c r="I76" s="137">
        <f>X256</f>
        <v>27.835391326530612</v>
      </c>
      <c r="J76" s="137">
        <f>AB256</f>
        <v>3.7971890816326521E-2</v>
      </c>
    </row>
    <row r="77" spans="2:10" x14ac:dyDescent="0.25">
      <c r="B77" s="115" t="s">
        <v>87</v>
      </c>
      <c r="C77" s="114">
        <v>-5.2465406999999999E-2</v>
      </c>
      <c r="D77" s="114">
        <v>2.1382928300000001</v>
      </c>
      <c r="E77" s="114">
        <v>8.2315740000000002E-3</v>
      </c>
      <c r="F77" s="114">
        <v>4.6404464999999999E-2</v>
      </c>
      <c r="G77" s="114">
        <v>17.911874999999998</v>
      </c>
      <c r="H77" s="114">
        <v>-5.0295719999999999</v>
      </c>
      <c r="I77" s="114">
        <v>-77.197045000000003</v>
      </c>
      <c r="J77" s="114">
        <v>-7.6865550000000005E-2</v>
      </c>
    </row>
    <row r="78" spans="2:10" x14ac:dyDescent="0.25">
      <c r="B78" s="115"/>
      <c r="C78" s="138">
        <f>AF258</f>
        <v>1.5777045408163271E-2</v>
      </c>
      <c r="D78" s="137">
        <f>D258</f>
        <v>1.7963588418367347</v>
      </c>
      <c r="E78" s="137">
        <f>H258</f>
        <v>2.7812054081632655E-2</v>
      </c>
      <c r="F78" s="137">
        <f>L258</f>
        <v>5.195706887755102E-2</v>
      </c>
      <c r="G78" s="137">
        <f>P258</f>
        <v>10.620227551020408</v>
      </c>
      <c r="H78" s="137">
        <f>T258</f>
        <v>43.464779591836738</v>
      </c>
      <c r="I78" s="137">
        <f>X258</f>
        <v>24.905971938775508</v>
      </c>
      <c r="J78" s="137">
        <f>AB258</f>
        <v>5.9250964795918362E-2</v>
      </c>
    </row>
    <row r="79" spans="2:10" x14ac:dyDescent="0.25">
      <c r="B79" s="115" t="s">
        <v>88</v>
      </c>
      <c r="C79" s="114">
        <v>-1.3732523E-2</v>
      </c>
      <c r="D79" s="114">
        <v>5.5491749999999999E-2</v>
      </c>
      <c r="E79" s="114">
        <v>5.3312760000000002E-3</v>
      </c>
      <c r="F79" s="114">
        <v>-2.3639932999999998E-2</v>
      </c>
      <c r="G79" s="114">
        <v>-9.5088600999999997</v>
      </c>
      <c r="H79" s="114">
        <v>-97.648398999999998</v>
      </c>
      <c r="I79" s="114">
        <v>-12.700434</v>
      </c>
      <c r="J79" s="114">
        <v>0.11538415</v>
      </c>
    </row>
    <row r="80" spans="2:10" x14ac:dyDescent="0.25">
      <c r="B80" s="115"/>
      <c r="C80" s="138">
        <f>AF260</f>
        <v>1.6178319387755102E-2</v>
      </c>
      <c r="D80" s="137">
        <f>D260</f>
        <v>1.0529859438775508</v>
      </c>
      <c r="E80" s="137">
        <f>H260</f>
        <v>2.5020258163265308E-2</v>
      </c>
      <c r="F80" s="137">
        <f>L260</f>
        <v>5.9351069897959179E-2</v>
      </c>
      <c r="G80" s="137">
        <f>P260</f>
        <v>12.103099438775512</v>
      </c>
      <c r="H80" s="137">
        <f>T260</f>
        <v>30.735187244897958</v>
      </c>
      <c r="I80" s="137">
        <f>X260</f>
        <v>18.38214081632653</v>
      </c>
      <c r="J80" s="137">
        <f>AB260</f>
        <v>6.5513102040816326E-2</v>
      </c>
    </row>
    <row r="81" spans="2:10" x14ac:dyDescent="0.25">
      <c r="B81" s="115" t="s">
        <v>89</v>
      </c>
      <c r="C81" s="114">
        <v>-6.4206940000000002E-3</v>
      </c>
      <c r="D81" s="114">
        <v>1.32944833</v>
      </c>
      <c r="E81" s="114">
        <v>-4.738384E-3</v>
      </c>
      <c r="F81" s="114">
        <v>-1.8459150000000001E-3</v>
      </c>
      <c r="G81" s="114">
        <v>-11.112252</v>
      </c>
      <c r="H81" s="114">
        <v>-6.5166120000000003</v>
      </c>
      <c r="I81" s="114">
        <v>38.322344999999999</v>
      </c>
      <c r="J81" s="114">
        <v>8.4923209999999999E-2</v>
      </c>
    </row>
    <row r="82" spans="2:10" x14ac:dyDescent="0.25">
      <c r="B82" s="115"/>
      <c r="C82" s="138">
        <f>AF262</f>
        <v>1.9702046428571433E-2</v>
      </c>
      <c r="D82" s="137">
        <f>D262</f>
        <v>1.3860217499999998</v>
      </c>
      <c r="E82" s="137">
        <f>H262</f>
        <v>2.2305427551020409E-2</v>
      </c>
      <c r="F82" s="137">
        <f>L262</f>
        <v>3.7344369897959181E-2</v>
      </c>
      <c r="G82" s="137">
        <f>P262</f>
        <v>7.1567244897959181</v>
      </c>
      <c r="H82" s="137">
        <f>T262</f>
        <v>32.984931122448984</v>
      </c>
      <c r="I82" s="137">
        <f>X262</f>
        <v>26.461408673469389</v>
      </c>
      <c r="J82" s="137">
        <f>AB262</f>
        <v>5.346320867346939E-2</v>
      </c>
    </row>
    <row r="83" spans="2:10" x14ac:dyDescent="0.25">
      <c r="B83" s="115" t="s">
        <v>90</v>
      </c>
      <c r="C83" s="114">
        <v>5.8033579999999998E-3</v>
      </c>
      <c r="D83" s="114">
        <v>-0.39875811</v>
      </c>
      <c r="E83" s="114">
        <v>-1.7761480999999999E-2</v>
      </c>
      <c r="F83" s="114">
        <v>3.8290540000000001E-3</v>
      </c>
      <c r="G83" s="114">
        <v>-4.1783650000000003</v>
      </c>
      <c r="H83" s="114">
        <v>72.497091999999995</v>
      </c>
      <c r="I83" s="114">
        <v>4.7031660000000004</v>
      </c>
      <c r="J83" s="114">
        <v>-7.5467270000000003E-2</v>
      </c>
    </row>
    <row r="84" spans="2:10" x14ac:dyDescent="0.25">
      <c r="B84" s="115"/>
      <c r="C84" s="138">
        <f>AF264</f>
        <v>1.105041836734694E-2</v>
      </c>
      <c r="D84" s="137">
        <f>D264</f>
        <v>1.0456878010204083</v>
      </c>
      <c r="E84" s="137">
        <f>H264</f>
        <v>1.7386778061224486E-2</v>
      </c>
      <c r="F84" s="137">
        <f>L264</f>
        <v>3.7784828571428571E-2</v>
      </c>
      <c r="G84" s="137">
        <f>P264</f>
        <v>8.2767709183673475</v>
      </c>
      <c r="H84" s="137">
        <f>T264</f>
        <v>48.006179081632645</v>
      </c>
      <c r="I84" s="137">
        <f>X264</f>
        <v>26.529810204081635</v>
      </c>
      <c r="J84" s="137">
        <f>AB264</f>
        <v>4.630073622448979E-2</v>
      </c>
    </row>
    <row r="85" spans="2:10" x14ac:dyDescent="0.25">
      <c r="B85" s="115" t="s">
        <v>91</v>
      </c>
      <c r="C85" s="114">
        <v>1.0980213000000001E-2</v>
      </c>
      <c r="D85" s="114">
        <v>-1.2956440899999999</v>
      </c>
      <c r="E85" s="114">
        <v>4.3356940000000002E-3</v>
      </c>
      <c r="F85" s="114">
        <v>-4.6808865999999998E-2</v>
      </c>
      <c r="G85" s="114">
        <v>7.2005369000000004</v>
      </c>
      <c r="H85" s="114">
        <v>-29.194655999999998</v>
      </c>
      <c r="I85" s="114">
        <v>-26.401895</v>
      </c>
      <c r="J85" s="114">
        <v>-3.7029300000000001E-2</v>
      </c>
    </row>
    <row r="86" spans="2:10" x14ac:dyDescent="0.25">
      <c r="B86" s="115"/>
      <c r="C86" s="138">
        <f>AF266</f>
        <v>1.3156289285714287E-2</v>
      </c>
      <c r="D86" s="137">
        <f>D266</f>
        <v>0.8893599540816326</v>
      </c>
      <c r="E86" s="137">
        <f>H266</f>
        <v>1.8814462755102044E-2</v>
      </c>
      <c r="F86" s="137">
        <f>L266</f>
        <v>2.9108726530612247E-2</v>
      </c>
      <c r="G86" s="137">
        <f>P266</f>
        <v>9.328543316326531</v>
      </c>
      <c r="H86" s="137">
        <f>T266</f>
        <v>31.052668367346939</v>
      </c>
      <c r="I86" s="137">
        <f>X266</f>
        <v>14.922919897959185</v>
      </c>
      <c r="J86" s="137">
        <f>AB266</f>
        <v>4.8617360204081625E-2</v>
      </c>
    </row>
    <row r="87" spans="2:10" x14ac:dyDescent="0.25">
      <c r="B87" s="115" t="s">
        <v>92</v>
      </c>
      <c r="C87" s="114">
        <v>6.0554399999999996E-3</v>
      </c>
      <c r="D87" s="114">
        <v>-0.37531913</v>
      </c>
      <c r="E87" s="114">
        <v>1.9262238000000001E-2</v>
      </c>
      <c r="F87" s="114">
        <v>-2.8418736E-2</v>
      </c>
      <c r="G87" s="114">
        <v>-2.0166792999999998</v>
      </c>
      <c r="H87" s="114">
        <v>-70.851264999999998</v>
      </c>
      <c r="I87" s="114">
        <v>-8.292662</v>
      </c>
      <c r="J87" s="114">
        <v>0.11168538</v>
      </c>
    </row>
    <row r="88" spans="2:10" x14ac:dyDescent="0.25">
      <c r="B88" s="115"/>
      <c r="C88" s="138">
        <f>AF268</f>
        <v>1.1450235204081633E-2</v>
      </c>
      <c r="D88" s="137">
        <f>D268</f>
        <v>0.82716784183673464</v>
      </c>
      <c r="E88" s="137">
        <f>H268</f>
        <v>1.5122211224489797E-2</v>
      </c>
      <c r="F88" s="137">
        <f>L268</f>
        <v>2.7314047959183671E-2</v>
      </c>
      <c r="G88" s="137">
        <f>P268</f>
        <v>9.2577891326530608</v>
      </c>
      <c r="H88" s="137">
        <f>T268</f>
        <v>27.456510714285717</v>
      </c>
      <c r="I88" s="137">
        <f>X268</f>
        <v>16.539544897959182</v>
      </c>
      <c r="J88" s="137">
        <f>AB268</f>
        <v>5.254463979591837E-2</v>
      </c>
    </row>
    <row r="89" spans="2:10" x14ac:dyDescent="0.25">
      <c r="B89" s="115" t="s">
        <v>93</v>
      </c>
      <c r="C89" s="114">
        <v>-1.2066458E-2</v>
      </c>
      <c r="D89" s="114">
        <v>1.42822513</v>
      </c>
      <c r="E89" s="114">
        <v>-7.3088459999999999E-3</v>
      </c>
      <c r="F89" s="114">
        <v>2.5151776000000001E-2</v>
      </c>
      <c r="G89" s="114">
        <v>-0.89953709999999998</v>
      </c>
      <c r="H89" s="114">
        <v>27.170963</v>
      </c>
      <c r="I89" s="114">
        <v>24.685689</v>
      </c>
      <c r="J89" s="114">
        <v>4.4723739999999998E-2</v>
      </c>
    </row>
    <row r="90" spans="2:10" x14ac:dyDescent="0.25">
      <c r="B90" s="115"/>
      <c r="C90" s="138">
        <f>AF270</f>
        <v>1.2213150510204079E-2</v>
      </c>
      <c r="D90" s="137">
        <f>D270</f>
        <v>0.90152955612244901</v>
      </c>
      <c r="E90" s="137">
        <f>H270</f>
        <v>1.1711595918367347E-2</v>
      </c>
      <c r="F90" s="137">
        <f>L270</f>
        <v>2.3413298979591837E-2</v>
      </c>
      <c r="G90" s="137">
        <f>P270</f>
        <v>5.4662060714285712</v>
      </c>
      <c r="H90" s="137">
        <f>T270</f>
        <v>34.556478061224489</v>
      </c>
      <c r="I90" s="137">
        <f>X270</f>
        <v>16.024064795918367</v>
      </c>
      <c r="J90" s="137">
        <f>AB270</f>
        <v>3.5614247959183679E-2</v>
      </c>
    </row>
    <row r="91" spans="2:10" x14ac:dyDescent="0.25">
      <c r="B91" s="115" t="s">
        <v>94</v>
      </c>
      <c r="C91" s="114">
        <v>-4.1681790000000002E-3</v>
      </c>
      <c r="D91" s="114">
        <v>1.9035E-2</v>
      </c>
      <c r="E91" s="114">
        <v>-1.5948575999999999E-2</v>
      </c>
      <c r="F91" s="114">
        <v>1.4933701000000001E-2</v>
      </c>
      <c r="G91" s="114">
        <v>-1.0725484000000001</v>
      </c>
      <c r="H91" s="114">
        <v>69.068355999999994</v>
      </c>
      <c r="I91" s="114">
        <v>6.529293</v>
      </c>
      <c r="J91" s="114">
        <v>-0.10128363999999999</v>
      </c>
    </row>
    <row r="92" spans="2:10" x14ac:dyDescent="0.25">
      <c r="B92" s="115"/>
      <c r="C92" s="138">
        <f>AF272</f>
        <v>7.9833249999999994E-3</v>
      </c>
      <c r="D92" s="137">
        <f>D272</f>
        <v>0.58022571428571423</v>
      </c>
      <c r="E92" s="137">
        <f>H272</f>
        <v>1.2280743877551023E-2</v>
      </c>
      <c r="F92" s="137">
        <f>L272</f>
        <v>2.138967397959184E-2</v>
      </c>
      <c r="G92" s="137">
        <f>P272</f>
        <v>6.5586161224489796</v>
      </c>
      <c r="H92" s="137">
        <f>T272</f>
        <v>36.640725510204078</v>
      </c>
      <c r="I92" s="137">
        <f>X272</f>
        <v>15.623532653061224</v>
      </c>
      <c r="J92" s="137">
        <f>AB272</f>
        <v>3.3600876530612243E-2</v>
      </c>
    </row>
    <row r="93" spans="2:10" x14ac:dyDescent="0.25">
      <c r="B93" s="115" t="s">
        <v>95</v>
      </c>
      <c r="C93" s="114">
        <v>8.7317880000000007E-3</v>
      </c>
      <c r="D93" s="114">
        <v>-1.1091140100000001</v>
      </c>
      <c r="E93" s="114">
        <v>6.1905689999999999E-3</v>
      </c>
      <c r="F93" s="114">
        <v>-3.5512126999999998E-2</v>
      </c>
      <c r="G93" s="114">
        <v>4.9603025000000001</v>
      </c>
      <c r="H93" s="114">
        <v>-14.391389999999999</v>
      </c>
      <c r="I93" s="114">
        <v>-17.417221000000001</v>
      </c>
      <c r="J93" s="114">
        <v>-3.5861240000000003E-2</v>
      </c>
    </row>
    <row r="94" spans="2:10" x14ac:dyDescent="0.25">
      <c r="B94" s="115"/>
      <c r="C94" s="138">
        <f>AF274</f>
        <v>7.7206637755102038E-3</v>
      </c>
      <c r="D94" s="137">
        <f>D274</f>
        <v>0.58723494387755104</v>
      </c>
      <c r="E94" s="137">
        <f>H274</f>
        <v>1.1480312244897959E-2</v>
      </c>
      <c r="F94" s="137">
        <f>L274</f>
        <v>1.6632833163265311E-2</v>
      </c>
      <c r="G94" s="137">
        <f>P274</f>
        <v>6.3424568877551026</v>
      </c>
      <c r="H94" s="137">
        <f>T274</f>
        <v>26.970910204081633</v>
      </c>
      <c r="I94" s="137">
        <f>X274</f>
        <v>13.416792346938776</v>
      </c>
      <c r="J94" s="137">
        <f>AB274</f>
        <v>3.5589491836734689E-2</v>
      </c>
    </row>
    <row r="95" spans="2:10" x14ac:dyDescent="0.25">
      <c r="B95" s="115" t="s">
        <v>96</v>
      </c>
      <c r="C95" s="114">
        <v>5.6562629999999999E-3</v>
      </c>
      <c r="D95" s="114">
        <v>-7.5933589999999995E-2</v>
      </c>
      <c r="E95" s="114">
        <v>1.7259765999999999E-2</v>
      </c>
      <c r="F95" s="114">
        <v>-1.5415976E-2</v>
      </c>
      <c r="G95" s="114">
        <v>-1.2905738</v>
      </c>
      <c r="H95" s="114">
        <v>-62.533324999999998</v>
      </c>
      <c r="I95" s="114">
        <v>-8.9894210000000001</v>
      </c>
      <c r="J95" s="114">
        <v>9.4858499999999998E-2</v>
      </c>
    </row>
    <row r="96" spans="2:10" x14ac:dyDescent="0.25">
      <c r="B96" s="115"/>
      <c r="C96" s="138">
        <f>AF276</f>
        <v>7.7287903061224487E-3</v>
      </c>
      <c r="D96" s="137">
        <f>D276</f>
        <v>0.58104964795918368</v>
      </c>
      <c r="E96" s="137">
        <f>H276</f>
        <v>1.0682012244897959E-2</v>
      </c>
      <c r="F96" s="137">
        <f>L276</f>
        <v>1.7021226530612246E-2</v>
      </c>
      <c r="G96" s="137">
        <f>P276</f>
        <v>7.024984285714285</v>
      </c>
      <c r="H96" s="137">
        <f>T276</f>
        <v>24.959455612244899</v>
      </c>
      <c r="I96" s="137">
        <f>X276</f>
        <v>13.337881632653062</v>
      </c>
      <c r="J96" s="137">
        <f>AB276</f>
        <v>4.4198775510204083E-2</v>
      </c>
    </row>
    <row r="97" spans="2:10" x14ac:dyDescent="0.25">
      <c r="B97" s="114"/>
      <c r="C97" s="116" t="s">
        <v>97</v>
      </c>
      <c r="D97" s="119">
        <f>COUNTIF(D71:D95,"&lt;0")</f>
        <v>7</v>
      </c>
      <c r="E97" s="120">
        <f>COUNTIF(E71:E95,"&gt;0")</f>
        <v>19</v>
      </c>
      <c r="F97" s="119">
        <f t="shared" ref="F97:J97" si="4">COUNTIF(F71:F95,"&gt;0")</f>
        <v>18</v>
      </c>
      <c r="G97" s="121">
        <f>COUNTIF(G71:G95,"&lt;0")</f>
        <v>8</v>
      </c>
      <c r="H97" s="122">
        <f t="shared" si="4"/>
        <v>17</v>
      </c>
      <c r="I97" s="122">
        <f t="shared" si="4"/>
        <v>18</v>
      </c>
      <c r="J97" s="121">
        <f t="shared" si="4"/>
        <v>18</v>
      </c>
    </row>
    <row r="98" spans="2:10" x14ac:dyDescent="0.25">
      <c r="B98" s="12"/>
      <c r="C98" s="12"/>
      <c r="D98" s="12"/>
      <c r="E98" s="12"/>
      <c r="F98" s="12"/>
      <c r="G98" s="12"/>
      <c r="H98" s="12"/>
      <c r="I98" s="12"/>
      <c r="J98" s="12"/>
    </row>
    <row r="99" spans="2:10" x14ac:dyDescent="0.25">
      <c r="B99" s="12"/>
      <c r="C99" s="12"/>
      <c r="D99" s="12"/>
      <c r="E99" s="12"/>
      <c r="F99" s="12"/>
      <c r="G99" s="12"/>
      <c r="H99" s="12"/>
      <c r="I99" s="12"/>
      <c r="J99" s="12"/>
    </row>
    <row r="100" spans="2:10" x14ac:dyDescent="0.25">
      <c r="B100" s="113" t="s">
        <v>98</v>
      </c>
      <c r="C100" s="113"/>
      <c r="D100" s="113"/>
      <c r="E100" s="113"/>
      <c r="F100" s="113"/>
      <c r="G100" s="114"/>
      <c r="H100" s="114"/>
      <c r="I100" s="114"/>
      <c r="J100" s="114"/>
    </row>
    <row r="101" spans="2:10" x14ac:dyDescent="0.25">
      <c r="B101" s="115" t="s">
        <v>0</v>
      </c>
      <c r="C101" s="116" t="s">
        <v>79</v>
      </c>
      <c r="D101" s="117" t="s">
        <v>21</v>
      </c>
      <c r="E101" s="118" t="s">
        <v>27</v>
      </c>
      <c r="F101" s="118" t="s">
        <v>26</v>
      </c>
      <c r="G101" s="117" t="s">
        <v>81</v>
      </c>
      <c r="H101" s="118" t="s">
        <v>82</v>
      </c>
      <c r="I101" s="118" t="s">
        <v>76</v>
      </c>
      <c r="J101" s="118" t="s">
        <v>83</v>
      </c>
    </row>
    <row r="102" spans="2:10" x14ac:dyDescent="0.25">
      <c r="B102" s="115" t="s">
        <v>84</v>
      </c>
      <c r="C102" s="12">
        <v>0.185855664</v>
      </c>
      <c r="D102" s="114">
        <v>-0.68271410629999996</v>
      </c>
      <c r="E102" s="12">
        <v>1.6427395E-3</v>
      </c>
      <c r="F102" s="114">
        <v>-2.1389249999999999E-2</v>
      </c>
      <c r="G102" s="12">
        <v>6.9132978999999999</v>
      </c>
      <c r="H102" s="12">
        <v>-40.837639600000003</v>
      </c>
      <c r="I102" s="114">
        <v>90.250386000000006</v>
      </c>
      <c r="J102" s="12">
        <v>6.3927309999999996E-3</v>
      </c>
    </row>
    <row r="103" spans="2:10" x14ac:dyDescent="0.25">
      <c r="B103" s="115"/>
      <c r="C103" s="12"/>
      <c r="D103" s="137">
        <f>D281</f>
        <v>0.29088184882653056</v>
      </c>
      <c r="E103" s="12"/>
      <c r="F103" s="114"/>
      <c r="G103" s="12"/>
      <c r="H103" s="12"/>
      <c r="I103" s="114"/>
      <c r="J103" s="12"/>
    </row>
    <row r="104" spans="2:10" x14ac:dyDescent="0.25">
      <c r="B104" s="115" t="s">
        <v>85</v>
      </c>
      <c r="C104" s="114">
        <v>5.4025763999999997E-2</v>
      </c>
      <c r="D104" s="114">
        <v>0.2893988797</v>
      </c>
      <c r="E104" s="114">
        <v>4.3902640999999999E-2</v>
      </c>
      <c r="F104" s="114">
        <v>0.10758876000000001</v>
      </c>
      <c r="G104" s="114">
        <v>-5.1224069999999999</v>
      </c>
      <c r="H104" s="114">
        <v>69.297705100000002</v>
      </c>
      <c r="I104" s="114">
        <v>71.286612000000005</v>
      </c>
      <c r="J104" s="114">
        <v>-4.0122627000000001E-2</v>
      </c>
    </row>
    <row r="105" spans="2:10" x14ac:dyDescent="0.25">
      <c r="B105" s="115"/>
      <c r="C105" s="114"/>
      <c r="D105" s="137">
        <f>D283</f>
        <v>0.28849815290816333</v>
      </c>
      <c r="E105" s="114"/>
      <c r="F105" s="114"/>
      <c r="G105" s="114"/>
      <c r="H105" s="114"/>
      <c r="I105" s="114"/>
      <c r="J105" s="114"/>
    </row>
    <row r="106" spans="2:10" x14ac:dyDescent="0.25">
      <c r="B106" s="115" t="s">
        <v>86</v>
      </c>
      <c r="C106" s="114">
        <v>-2.294059E-2</v>
      </c>
      <c r="D106" s="114">
        <v>0.3464815309</v>
      </c>
      <c r="E106" s="114">
        <v>-3.0491876099999999E-2</v>
      </c>
      <c r="F106" s="114">
        <v>0.19198355</v>
      </c>
      <c r="G106" s="114">
        <v>15.7457607</v>
      </c>
      <c r="H106" s="114">
        <v>172.56326670000001</v>
      </c>
      <c r="I106" s="114">
        <v>-45.950358000000001</v>
      </c>
      <c r="J106" s="114">
        <v>-0.14807862099999999</v>
      </c>
    </row>
    <row r="107" spans="2:10" x14ac:dyDescent="0.25">
      <c r="B107" s="115"/>
      <c r="C107" s="114"/>
      <c r="D107" s="137">
        <f>D285</f>
        <v>0.22764459229591835</v>
      </c>
      <c r="E107" s="114"/>
      <c r="F107" s="114"/>
      <c r="G107" s="114"/>
      <c r="H107" s="114"/>
      <c r="I107" s="114"/>
      <c r="J107" s="114"/>
    </row>
    <row r="108" spans="2:10" x14ac:dyDescent="0.25">
      <c r="B108" s="115" t="s">
        <v>87</v>
      </c>
      <c r="C108" s="114">
        <v>-5.6882408000000002E-2</v>
      </c>
      <c r="D108" s="114">
        <v>0.23065222299999999</v>
      </c>
      <c r="E108" s="114">
        <v>-6.1384980000000003E-4</v>
      </c>
      <c r="F108" s="114">
        <v>5.7514469999999998E-2</v>
      </c>
      <c r="G108" s="114">
        <v>16.579116200000001</v>
      </c>
      <c r="H108" s="114">
        <v>-22.335055199999999</v>
      </c>
      <c r="I108" s="114">
        <v>-79.987376999999995</v>
      </c>
      <c r="J108" s="114">
        <v>-6.6296042999999999E-2</v>
      </c>
    </row>
    <row r="109" spans="2:10" x14ac:dyDescent="0.25">
      <c r="B109" s="115"/>
      <c r="C109" s="114"/>
      <c r="D109" s="137">
        <f>D287</f>
        <v>0.27174451683673473</v>
      </c>
      <c r="E109" s="114"/>
      <c r="F109" s="114"/>
      <c r="G109" s="114"/>
      <c r="H109" s="114"/>
      <c r="I109" s="114"/>
      <c r="J109" s="114"/>
    </row>
    <row r="110" spans="2:10" x14ac:dyDescent="0.25">
      <c r="B110" s="115" t="s">
        <v>88</v>
      </c>
      <c r="C110" s="114">
        <v>-1.7446128000000002E-2</v>
      </c>
      <c r="D110" s="114">
        <v>-3.5078246799999997E-2</v>
      </c>
      <c r="E110" s="114">
        <v>-2.2031612E-3</v>
      </c>
      <c r="F110" s="114">
        <v>-2.7240219999999999E-2</v>
      </c>
      <c r="G110" s="114">
        <v>-10.6787622</v>
      </c>
      <c r="H110" s="114">
        <v>-95.562254300000006</v>
      </c>
      <c r="I110" s="114">
        <v>-12.423749000000001</v>
      </c>
      <c r="J110" s="114">
        <v>0.12646961400000001</v>
      </c>
    </row>
    <row r="111" spans="2:10" x14ac:dyDescent="0.25">
      <c r="B111" s="115"/>
      <c r="C111" s="114"/>
      <c r="D111" s="137">
        <f>D289</f>
        <v>0.18233210367346941</v>
      </c>
      <c r="E111" s="114"/>
      <c r="F111" s="114"/>
      <c r="G111" s="114"/>
      <c r="H111" s="114"/>
      <c r="I111" s="114"/>
      <c r="J111" s="114"/>
    </row>
    <row r="112" spans="2:10" x14ac:dyDescent="0.25">
      <c r="B112" s="115" t="s">
        <v>89</v>
      </c>
      <c r="C112" s="114">
        <v>-5.1458459999999999E-3</v>
      </c>
      <c r="D112" s="114">
        <v>0.20737075199999999</v>
      </c>
      <c r="E112" s="114">
        <v>-2.0650851E-3</v>
      </c>
      <c r="F112" s="114">
        <v>-1.7012039999999999E-2</v>
      </c>
      <c r="G112" s="114">
        <v>-11.8398442</v>
      </c>
      <c r="H112" s="114">
        <v>0.54719249999999997</v>
      </c>
      <c r="I112" s="114">
        <v>34.325068000000002</v>
      </c>
      <c r="J112" s="114">
        <v>9.7718343999999999E-2</v>
      </c>
    </row>
    <row r="113" spans="2:10" x14ac:dyDescent="0.25">
      <c r="B113" s="115"/>
      <c r="C113" s="114"/>
      <c r="D113" s="137">
        <f>D291</f>
        <v>0.16557287857142855</v>
      </c>
      <c r="E113" s="114"/>
      <c r="F113" s="114"/>
      <c r="G113" s="114"/>
      <c r="H113" s="114"/>
      <c r="I113" s="114"/>
      <c r="J113" s="114"/>
    </row>
    <row r="114" spans="2:10" x14ac:dyDescent="0.25">
      <c r="B114" s="115" t="s">
        <v>90</v>
      </c>
      <c r="C114" s="114">
        <v>6.6687059999999999E-3</v>
      </c>
      <c r="D114" s="114">
        <v>2.8308519999999999E-4</v>
      </c>
      <c r="E114" s="114">
        <v>-1.42298392E-2</v>
      </c>
      <c r="F114" s="114">
        <v>-1.556216E-2</v>
      </c>
      <c r="G114" s="114">
        <v>-1.3668465999999999</v>
      </c>
      <c r="H114" s="114">
        <v>70.866239100000001</v>
      </c>
      <c r="I114" s="114">
        <v>-0.55893700000000002</v>
      </c>
      <c r="J114" s="114">
        <v>-6.9620647999999993E-2</v>
      </c>
    </row>
    <row r="115" spans="2:10" x14ac:dyDescent="0.25">
      <c r="B115" s="115"/>
      <c r="C115" s="114"/>
      <c r="D115" s="137">
        <f>D293</f>
        <v>0.19437255877551018</v>
      </c>
      <c r="E115" s="114"/>
      <c r="F115" s="114"/>
      <c r="G115" s="114"/>
      <c r="H115" s="114"/>
      <c r="I115" s="114"/>
      <c r="J115" s="114"/>
    </row>
    <row r="116" spans="2:10" x14ac:dyDescent="0.25">
      <c r="B116" s="115" t="s">
        <v>91</v>
      </c>
      <c r="C116" s="114">
        <v>6.8027019999999999E-3</v>
      </c>
      <c r="D116" s="114">
        <v>-0.19583885649999999</v>
      </c>
      <c r="E116" s="114">
        <v>2.8515419999999999E-4</v>
      </c>
      <c r="F116" s="114">
        <v>-5.1238319999999997E-2</v>
      </c>
      <c r="G116" s="114">
        <v>6.8914660000000003</v>
      </c>
      <c r="H116" s="114">
        <v>-29.329101999999999</v>
      </c>
      <c r="I116" s="114">
        <v>-28.341581000000001</v>
      </c>
      <c r="J116" s="114">
        <v>-3.8390906000000002E-2</v>
      </c>
    </row>
    <row r="117" spans="2:10" x14ac:dyDescent="0.25">
      <c r="B117" s="115"/>
      <c r="C117" s="114"/>
      <c r="D117" s="137">
        <f>D295</f>
        <v>0.14360471096938776</v>
      </c>
      <c r="E117" s="114"/>
      <c r="F117" s="114"/>
      <c r="G117" s="114"/>
      <c r="H117" s="114"/>
      <c r="I117" s="114"/>
      <c r="J117" s="114"/>
    </row>
    <row r="118" spans="2:10" x14ac:dyDescent="0.25">
      <c r="B118" s="115" t="s">
        <v>92</v>
      </c>
      <c r="C118" s="114">
        <v>2.4972660000000002E-3</v>
      </c>
      <c r="D118" s="114">
        <v>-5.9789995999999998E-3</v>
      </c>
      <c r="E118" s="114">
        <v>1.6534240400000001E-2</v>
      </c>
      <c r="F118" s="114">
        <v>-3.414147E-2</v>
      </c>
      <c r="G118" s="114">
        <v>-2.2301956999999999</v>
      </c>
      <c r="H118" s="114">
        <v>-62.6391724</v>
      </c>
      <c r="I118" s="114">
        <v>-6.0427419999999996</v>
      </c>
      <c r="J118" s="114">
        <v>0.108873505</v>
      </c>
    </row>
    <row r="119" spans="2:10" x14ac:dyDescent="0.25">
      <c r="B119" s="115"/>
      <c r="C119" s="114"/>
      <c r="D119" s="137">
        <f>D297</f>
        <v>0.12806918387755103</v>
      </c>
      <c r="E119" s="114"/>
      <c r="F119" s="114"/>
      <c r="G119" s="114"/>
      <c r="H119" s="114"/>
      <c r="I119" s="114"/>
      <c r="J119" s="114"/>
    </row>
    <row r="120" spans="2:10" x14ac:dyDescent="0.25">
      <c r="B120" s="115" t="s">
        <v>93</v>
      </c>
      <c r="C120" s="114">
        <v>-1.1619668999999999E-2</v>
      </c>
      <c r="D120" s="114">
        <v>0.2174936395</v>
      </c>
      <c r="E120" s="114">
        <v>-4.9364530000000004E-3</v>
      </c>
      <c r="F120" s="114">
        <v>1.7922319999999999E-2</v>
      </c>
      <c r="G120" s="114">
        <v>-0.89954999999999996</v>
      </c>
      <c r="H120" s="114">
        <v>30.644883700000001</v>
      </c>
      <c r="I120" s="114">
        <v>23.291003</v>
      </c>
      <c r="J120" s="114">
        <v>4.5289998999999997E-2</v>
      </c>
    </row>
    <row r="121" spans="2:10" x14ac:dyDescent="0.25">
      <c r="B121" s="115"/>
      <c r="C121" s="114"/>
      <c r="D121" s="137">
        <f>D299</f>
        <v>0.11810969362244898</v>
      </c>
      <c r="E121" s="114"/>
      <c r="F121" s="114"/>
      <c r="G121" s="114"/>
      <c r="H121" s="114"/>
      <c r="I121" s="114"/>
      <c r="J121" s="114"/>
    </row>
    <row r="122" spans="2:10" x14ac:dyDescent="0.25">
      <c r="B122" s="115" t="s">
        <v>94</v>
      </c>
      <c r="C122" s="114">
        <v>-4.3639610000000004E-3</v>
      </c>
      <c r="D122" s="114">
        <v>-4.6406797499999999E-2</v>
      </c>
      <c r="E122" s="114">
        <v>-1.50073286E-2</v>
      </c>
      <c r="F122" s="114">
        <v>1.3385869999999999E-2</v>
      </c>
      <c r="G122" s="114">
        <v>0.30079650000000002</v>
      </c>
      <c r="H122" s="114">
        <v>61.143445100000001</v>
      </c>
      <c r="I122" s="114">
        <v>3.428372</v>
      </c>
      <c r="J122" s="114">
        <v>-9.8932708999999994E-2</v>
      </c>
    </row>
    <row r="123" spans="2:10" x14ac:dyDescent="0.25">
      <c r="B123" s="115"/>
      <c r="C123" s="114"/>
      <c r="D123" s="137">
        <f>D301</f>
        <v>0.10216112882653061</v>
      </c>
      <c r="E123" s="114"/>
      <c r="F123" s="114"/>
      <c r="G123" s="114"/>
      <c r="H123" s="114"/>
      <c r="I123" s="114"/>
      <c r="J123" s="114"/>
    </row>
    <row r="124" spans="2:10" x14ac:dyDescent="0.25">
      <c r="B124" s="115" t="s">
        <v>95</v>
      </c>
      <c r="C124" s="114">
        <v>7.8137580000000005E-3</v>
      </c>
      <c r="D124" s="114">
        <v>-0.1947898327</v>
      </c>
      <c r="E124" s="114">
        <v>5.6655927999999999E-3</v>
      </c>
      <c r="F124" s="114">
        <v>-2.9356239999999999E-2</v>
      </c>
      <c r="G124" s="114">
        <v>3.5247543000000001</v>
      </c>
      <c r="H124" s="114">
        <v>-16.799789799999999</v>
      </c>
      <c r="I124" s="114">
        <v>-17.261275999999999</v>
      </c>
      <c r="J124" s="114">
        <v>-3.5062074999999998E-2</v>
      </c>
    </row>
    <row r="125" spans="2:10" x14ac:dyDescent="0.25">
      <c r="B125" s="115"/>
      <c r="C125" s="114"/>
      <c r="D125" s="137">
        <f>D303</f>
        <v>9.4134692500000006E-2</v>
      </c>
      <c r="E125" s="114"/>
      <c r="F125" s="114"/>
      <c r="G125" s="114"/>
      <c r="H125" s="114"/>
      <c r="I125" s="114"/>
      <c r="J125" s="114"/>
    </row>
    <row r="126" spans="2:10" x14ac:dyDescent="0.25">
      <c r="B126" s="115" t="s">
        <v>96</v>
      </c>
      <c r="C126" s="114">
        <v>5.9585000000000003E-3</v>
      </c>
      <c r="D126" s="114">
        <v>4.8949144299999997E-2</v>
      </c>
      <c r="E126" s="114">
        <v>1.76265899E-2</v>
      </c>
      <c r="F126" s="114">
        <v>-1.286786E-2</v>
      </c>
      <c r="G126" s="114">
        <v>-1.7840962</v>
      </c>
      <c r="H126" s="114">
        <v>-55.076634900000002</v>
      </c>
      <c r="I126" s="114">
        <v>-5.5678349999999996</v>
      </c>
      <c r="J126" s="114">
        <v>9.0097298000000006E-2</v>
      </c>
    </row>
    <row r="127" spans="2:10" x14ac:dyDescent="0.25">
      <c r="B127" s="115"/>
      <c r="C127" s="114"/>
      <c r="D127" s="137">
        <f>D305</f>
        <v>0.10280687974489797</v>
      </c>
      <c r="E127" s="114"/>
      <c r="F127" s="114"/>
      <c r="G127" s="114"/>
      <c r="H127" s="114"/>
      <c r="I127" s="114"/>
      <c r="J127" s="114"/>
    </row>
    <row r="128" spans="2:10" x14ac:dyDescent="0.25">
      <c r="B128" s="113"/>
      <c r="C128" s="123" t="s">
        <v>97</v>
      </c>
      <c r="D128" s="119">
        <f>COUNTIF(D102:D126,"&lt;0")</f>
        <v>6</v>
      </c>
      <c r="E128" s="120">
        <f t="shared" ref="E128:F128" si="5">COUNTIF(E102:E126,"&gt;0")</f>
        <v>6</v>
      </c>
      <c r="F128" s="119">
        <f t="shared" si="5"/>
        <v>5</v>
      </c>
      <c r="G128" s="121">
        <f>COUNTIF(G102:G126,"&lt;0")</f>
        <v>7</v>
      </c>
      <c r="H128" s="122">
        <f t="shared" ref="H128:J128" si="6">COUNTIF(H102:H126,"&gt;0")</f>
        <v>6</v>
      </c>
      <c r="I128" s="122">
        <f t="shared" si="6"/>
        <v>5</v>
      </c>
      <c r="J128" s="121">
        <f t="shared" si="6"/>
        <v>6</v>
      </c>
    </row>
    <row r="129" spans="2:10" x14ac:dyDescent="0.25">
      <c r="B129" s="12"/>
      <c r="C129" s="12"/>
      <c r="D129" s="12"/>
      <c r="E129" s="12"/>
      <c r="F129" s="12"/>
      <c r="G129" s="12"/>
      <c r="H129" s="12"/>
      <c r="I129" s="12"/>
      <c r="J129" s="12"/>
    </row>
    <row r="130" spans="2:10" x14ac:dyDescent="0.25">
      <c r="B130" s="113" t="s">
        <v>99</v>
      </c>
      <c r="C130" s="113"/>
      <c r="D130" s="113"/>
      <c r="E130" s="113"/>
      <c r="F130" s="113"/>
      <c r="G130" s="114"/>
      <c r="H130" s="114"/>
      <c r="I130" s="114"/>
      <c r="J130" s="114"/>
    </row>
    <row r="131" spans="2:10" x14ac:dyDescent="0.25">
      <c r="B131" s="115" t="s">
        <v>0</v>
      </c>
      <c r="C131" s="116" t="s">
        <v>79</v>
      </c>
      <c r="D131" s="117" t="s">
        <v>80</v>
      </c>
      <c r="E131" s="118" t="s">
        <v>35</v>
      </c>
      <c r="F131" s="118" t="s">
        <v>26</v>
      </c>
      <c r="G131" s="117" t="s">
        <v>81</v>
      </c>
      <c r="H131" s="118" t="s">
        <v>82</v>
      </c>
      <c r="I131" s="118" t="s">
        <v>76</v>
      </c>
      <c r="J131" s="118" t="s">
        <v>83</v>
      </c>
    </row>
    <row r="132" spans="2:10" x14ac:dyDescent="0.25">
      <c r="B132" s="115" t="s">
        <v>84</v>
      </c>
      <c r="C132" s="12">
        <v>0.18431054999999999</v>
      </c>
      <c r="D132" s="114">
        <v>-9.9011627099999995</v>
      </c>
      <c r="E132" s="12">
        <v>-0.18200808199999999</v>
      </c>
      <c r="F132" s="114">
        <v>-3.7192664E-2</v>
      </c>
      <c r="G132" s="12">
        <v>8.5003525</v>
      </c>
      <c r="H132" s="114">
        <v>-59.788110000000003</v>
      </c>
      <c r="I132" s="114">
        <v>82.296890000000005</v>
      </c>
      <c r="J132" s="12">
        <v>1.449346E-2</v>
      </c>
    </row>
    <row r="133" spans="2:10" x14ac:dyDescent="0.25">
      <c r="B133" s="115" t="s">
        <v>85</v>
      </c>
      <c r="C133" s="114">
        <v>5.0452151000000001E-2</v>
      </c>
      <c r="D133" s="114">
        <v>-0.84932138000000001</v>
      </c>
      <c r="E133" s="114">
        <v>6.2439138999999998E-2</v>
      </c>
      <c r="F133" s="114">
        <v>8.0361349999999998E-2</v>
      </c>
      <c r="G133" s="114">
        <v>-2.8366555999999998</v>
      </c>
      <c r="H133" s="114">
        <v>58.960495299999998</v>
      </c>
      <c r="I133" s="114">
        <v>65.761799999999994</v>
      </c>
      <c r="J133" s="114">
        <v>-4.9044860000000003E-2</v>
      </c>
    </row>
    <row r="134" spans="2:10" x14ac:dyDescent="0.25">
      <c r="B134" s="115" t="s">
        <v>86</v>
      </c>
      <c r="C134" s="114">
        <v>-3.4026457000000003E-2</v>
      </c>
      <c r="D134" s="114">
        <v>1.20461565</v>
      </c>
      <c r="E134" s="114">
        <v>-6.3762910000000001E-3</v>
      </c>
      <c r="F134" s="114">
        <v>0.19805609900000001</v>
      </c>
      <c r="G134" s="114">
        <v>13.3521334</v>
      </c>
      <c r="H134" s="114">
        <v>181.4709192</v>
      </c>
      <c r="I134" s="114">
        <v>-41.488697999999999</v>
      </c>
      <c r="J134" s="114">
        <v>-0.14978696999999999</v>
      </c>
    </row>
    <row r="135" spans="2:10" x14ac:dyDescent="0.25">
      <c r="B135" s="115" t="s">
        <v>87</v>
      </c>
      <c r="C135" s="114">
        <v>-4.7501245999999997E-2</v>
      </c>
      <c r="D135" s="114">
        <v>1.74970603</v>
      </c>
      <c r="E135" s="114">
        <v>0.11777658000000001</v>
      </c>
      <c r="F135" s="114">
        <v>3.2612387E-2</v>
      </c>
      <c r="G135" s="114">
        <v>16.917255999999998</v>
      </c>
      <c r="H135" s="114">
        <v>0.85448020000000002</v>
      </c>
      <c r="I135" s="114">
        <v>-67.729643999999993</v>
      </c>
      <c r="J135" s="114">
        <v>-9.1481580000000007E-2</v>
      </c>
    </row>
    <row r="136" spans="2:10" x14ac:dyDescent="0.25">
      <c r="B136" s="115" t="s">
        <v>88</v>
      </c>
      <c r="C136" s="114">
        <v>-8.6253979999999994E-3</v>
      </c>
      <c r="D136" s="114">
        <v>-0.44704719999999998</v>
      </c>
      <c r="E136" s="114">
        <v>5.4691019E-2</v>
      </c>
      <c r="F136" s="114">
        <v>-2.5645174E-2</v>
      </c>
      <c r="G136" s="114">
        <v>-10.098536599999999</v>
      </c>
      <c r="H136" s="114">
        <v>-106.7959841</v>
      </c>
      <c r="I136" s="114">
        <v>-12.8969</v>
      </c>
      <c r="J136" s="114">
        <v>0.11759894</v>
      </c>
    </row>
    <row r="137" spans="2:10" x14ac:dyDescent="0.25">
      <c r="B137" s="115" t="s">
        <v>89</v>
      </c>
      <c r="C137" s="114">
        <v>-2.9643299999999998E-3</v>
      </c>
      <c r="D137" s="114">
        <v>1.2535834400000001</v>
      </c>
      <c r="E137" s="114">
        <v>-7.4125976999999996E-2</v>
      </c>
      <c r="F137" s="114">
        <v>7.8625110000000008E-3</v>
      </c>
      <c r="G137" s="114">
        <v>-11.0394921</v>
      </c>
      <c r="H137" s="114">
        <v>-13.199087</v>
      </c>
      <c r="I137" s="114">
        <v>39.956434999999999</v>
      </c>
      <c r="J137" s="114">
        <v>9.0929280000000001E-2</v>
      </c>
    </row>
    <row r="138" spans="2:10" x14ac:dyDescent="0.25">
      <c r="B138" s="115" t="s">
        <v>90</v>
      </c>
      <c r="C138" s="114">
        <v>6.103608E-3</v>
      </c>
      <c r="D138" s="114">
        <v>-0.33392835999999998</v>
      </c>
      <c r="E138" s="114">
        <v>-2.4572120999999999E-2</v>
      </c>
      <c r="F138" s="114">
        <v>2.0536878000000001E-2</v>
      </c>
      <c r="G138" s="114">
        <v>-2.7633028999999998</v>
      </c>
      <c r="H138" s="114">
        <v>78.856621500000003</v>
      </c>
      <c r="I138" s="114">
        <v>7.4981669999999996</v>
      </c>
      <c r="J138" s="114">
        <v>-8.8153620000000002E-2</v>
      </c>
    </row>
    <row r="139" spans="2:10" x14ac:dyDescent="0.25">
      <c r="B139" s="115" t="s">
        <v>91</v>
      </c>
      <c r="C139" s="114">
        <v>1.0153746999999999E-2</v>
      </c>
      <c r="D139" s="114">
        <v>-1.41949232</v>
      </c>
      <c r="E139" s="114">
        <v>-4.2956014000000001E-2</v>
      </c>
      <c r="F139" s="114">
        <v>-4.2984873999999999E-2</v>
      </c>
      <c r="G139" s="114">
        <v>5.4294386000000001</v>
      </c>
      <c r="H139" s="114">
        <v>-28.695434299999999</v>
      </c>
      <c r="I139" s="114">
        <v>-28.541810000000002</v>
      </c>
      <c r="J139" s="114">
        <v>-4.7950769999999997E-2</v>
      </c>
    </row>
    <row r="140" spans="2:10" x14ac:dyDescent="0.25">
      <c r="B140" s="115" t="s">
        <v>92</v>
      </c>
      <c r="C140" s="114">
        <v>6.4744069999999997E-3</v>
      </c>
      <c r="D140" s="114">
        <v>-0.44956068999999999</v>
      </c>
      <c r="E140" s="114">
        <v>-2.9857970000000001E-3</v>
      </c>
      <c r="F140" s="114">
        <v>-3.7700348000000002E-2</v>
      </c>
      <c r="G140" s="114">
        <v>-1.3299996999999999</v>
      </c>
      <c r="H140" s="114">
        <v>-77.003894200000005</v>
      </c>
      <c r="I140" s="114">
        <v>-8.8866169999999993</v>
      </c>
      <c r="J140" s="114">
        <v>0.12135965999999999</v>
      </c>
    </row>
    <row r="141" spans="2:10" x14ac:dyDescent="0.25">
      <c r="B141" s="115" t="s">
        <v>93</v>
      </c>
      <c r="C141" s="114">
        <v>-1.2447481999999999E-2</v>
      </c>
      <c r="D141" s="114">
        <v>1.47714649</v>
      </c>
      <c r="E141" s="114">
        <v>-1.6423900000000001E-3</v>
      </c>
      <c r="F141" s="114">
        <v>2.3074232E-2</v>
      </c>
      <c r="G141" s="114">
        <v>-0.929226</v>
      </c>
      <c r="H141" s="114">
        <v>27.294792699999999</v>
      </c>
      <c r="I141" s="114">
        <v>28.149263999999999</v>
      </c>
      <c r="J141" s="114">
        <v>5.5069279999999998E-2</v>
      </c>
    </row>
    <row r="142" spans="2:10" x14ac:dyDescent="0.25">
      <c r="B142" s="115" t="s">
        <v>94</v>
      </c>
      <c r="C142" s="114">
        <v>-1.5110360000000001E-3</v>
      </c>
      <c r="D142" s="114">
        <v>-8.7954969999999993E-2</v>
      </c>
      <c r="E142" s="114">
        <v>-1.1374810000000001E-2</v>
      </c>
      <c r="F142" s="114">
        <v>1.7451812000000001E-2</v>
      </c>
      <c r="G142" s="114">
        <v>-0.75222719999999998</v>
      </c>
      <c r="H142" s="114">
        <v>72.650949100000005</v>
      </c>
      <c r="I142" s="114">
        <v>10.580264</v>
      </c>
      <c r="J142" s="114">
        <v>-0.11290451999999999</v>
      </c>
    </row>
    <row r="143" spans="2:10" x14ac:dyDescent="0.25">
      <c r="B143" s="115" t="s">
        <v>95</v>
      </c>
      <c r="C143" s="114">
        <v>1.12503E-2</v>
      </c>
      <c r="D143" s="114">
        <v>-1.32763746</v>
      </c>
      <c r="E143" s="114">
        <v>1.4809070000000001E-2</v>
      </c>
      <c r="F143" s="114">
        <v>-3.3820678E-2</v>
      </c>
      <c r="G143" s="114">
        <v>4.6352617</v>
      </c>
      <c r="H143" s="114">
        <v>-13.333145</v>
      </c>
      <c r="I143" s="114">
        <v>-18.408809000000002</v>
      </c>
      <c r="J143" s="114">
        <v>-4.1215109999999999E-2</v>
      </c>
    </row>
    <row r="144" spans="2:10" x14ac:dyDescent="0.25">
      <c r="B144" s="115" t="s">
        <v>96</v>
      </c>
      <c r="C144" s="114">
        <v>6.111755E-3</v>
      </c>
      <c r="D144" s="114">
        <v>-7.6243199999999997E-2</v>
      </c>
      <c r="E144" s="114">
        <v>2.7484240000000002E-3</v>
      </c>
      <c r="F144" s="114">
        <v>-1.3162623E-2</v>
      </c>
      <c r="G144" s="114">
        <v>-1.4760271</v>
      </c>
      <c r="H144" s="114">
        <v>-67.603893299999996</v>
      </c>
      <c r="I144" s="114">
        <v>-10.350858000000001</v>
      </c>
      <c r="J144" s="114">
        <v>0.10449964</v>
      </c>
    </row>
    <row r="145" spans="2:10" x14ac:dyDescent="0.25">
      <c r="B145" s="113"/>
      <c r="C145" s="123" t="s">
        <v>97</v>
      </c>
      <c r="D145" s="119">
        <f>COUNTIF(D132:D144,"&lt;0")</f>
        <v>9</v>
      </c>
      <c r="E145" s="120">
        <f t="shared" ref="E145:F145" si="7">COUNTIF(E132:E144,"&gt;0")</f>
        <v>5</v>
      </c>
      <c r="F145" s="119">
        <f t="shared" si="7"/>
        <v>7</v>
      </c>
      <c r="G145" s="121">
        <f>COUNTIF(G132:G144,"&lt;0")</f>
        <v>8</v>
      </c>
      <c r="H145" s="122">
        <f t="shared" ref="H145:J145" si="8">COUNTIF(H132:H144,"&gt;0")</f>
        <v>6</v>
      </c>
      <c r="I145" s="122">
        <f t="shared" si="8"/>
        <v>6</v>
      </c>
      <c r="J145" s="121">
        <f t="shared" si="8"/>
        <v>6</v>
      </c>
    </row>
    <row r="146" spans="2:10" x14ac:dyDescent="0.25">
      <c r="B146" s="12"/>
      <c r="C146" s="12"/>
      <c r="D146" s="12"/>
      <c r="E146" s="12"/>
      <c r="F146" s="12"/>
      <c r="G146" s="12"/>
      <c r="H146" s="12"/>
      <c r="I146" s="12"/>
      <c r="J146" s="12"/>
    </row>
    <row r="147" spans="2:10" x14ac:dyDescent="0.25">
      <c r="B147" s="12"/>
      <c r="C147" s="12"/>
      <c r="D147" s="12"/>
      <c r="E147" s="12"/>
      <c r="F147" s="12"/>
      <c r="G147" s="12"/>
      <c r="H147" s="12"/>
      <c r="I147" s="12"/>
      <c r="J147" s="12"/>
    </row>
    <row r="148" spans="2:10" x14ac:dyDescent="0.25">
      <c r="B148" s="12"/>
      <c r="C148" s="12"/>
      <c r="D148" s="12"/>
      <c r="E148" s="12"/>
      <c r="F148" s="12"/>
      <c r="G148" s="12"/>
      <c r="H148" s="12"/>
      <c r="I148" s="12"/>
      <c r="J148" s="12"/>
    </row>
    <row r="149" spans="2:10" x14ac:dyDescent="0.25">
      <c r="B149" s="12"/>
      <c r="C149" s="12"/>
      <c r="D149" s="12"/>
      <c r="E149" s="12"/>
      <c r="F149" s="12"/>
      <c r="G149" s="12"/>
      <c r="H149" s="12"/>
      <c r="I149" s="12"/>
      <c r="J149" s="12"/>
    </row>
    <row r="150" spans="2:10" x14ac:dyDescent="0.25">
      <c r="B150" s="113" t="s">
        <v>100</v>
      </c>
      <c r="C150" s="113"/>
      <c r="D150" s="113"/>
      <c r="E150" s="113"/>
      <c r="F150" s="113"/>
      <c r="G150" s="114"/>
      <c r="H150" s="114"/>
      <c r="I150" s="114"/>
      <c r="J150" s="114"/>
    </row>
    <row r="151" spans="2:10" x14ac:dyDescent="0.25">
      <c r="B151" s="115" t="s">
        <v>0</v>
      </c>
      <c r="C151" s="116" t="s">
        <v>79</v>
      </c>
      <c r="D151" s="117" t="s">
        <v>80</v>
      </c>
      <c r="E151" s="118" t="s">
        <v>27</v>
      </c>
      <c r="F151" s="118" t="s">
        <v>26</v>
      </c>
      <c r="G151" s="117" t="s">
        <v>101</v>
      </c>
      <c r="H151" s="118" t="s">
        <v>102</v>
      </c>
      <c r="I151" s="118" t="s">
        <v>103</v>
      </c>
      <c r="J151" s="118" t="s">
        <v>83</v>
      </c>
    </row>
    <row r="152" spans="2:10" x14ac:dyDescent="0.25">
      <c r="B152" s="115" t="s">
        <v>84</v>
      </c>
      <c r="C152" s="114">
        <v>0.186022453</v>
      </c>
      <c r="D152" s="114">
        <v>-9.7993351499999992</v>
      </c>
      <c r="E152" s="114">
        <v>1.029821E-2</v>
      </c>
      <c r="F152" s="114">
        <v>-2.3881289999999999E-2</v>
      </c>
      <c r="G152" s="114">
        <v>8.4171880000000008E-3</v>
      </c>
      <c r="H152" s="114">
        <v>-1.1731528000000001E-3</v>
      </c>
      <c r="I152" s="114">
        <v>3.8709568999999999E-2</v>
      </c>
      <c r="J152" s="114">
        <v>-4.6236109999999997E-3</v>
      </c>
    </row>
    <row r="153" spans="2:10" x14ac:dyDescent="0.25">
      <c r="B153" s="115" t="s">
        <v>85</v>
      </c>
      <c r="C153" s="114">
        <v>1.1281052999999999E-2</v>
      </c>
      <c r="D153" s="114">
        <v>1.2896934900000001</v>
      </c>
      <c r="E153" s="114">
        <v>2.5388363000000001E-2</v>
      </c>
      <c r="F153" s="114">
        <v>0.11240312</v>
      </c>
      <c r="G153" s="114">
        <v>-1.902852E-3</v>
      </c>
      <c r="H153" s="114">
        <v>2.2645804000000001E-3</v>
      </c>
      <c r="I153" s="114">
        <v>1.3635154999999999E-2</v>
      </c>
      <c r="J153" s="114">
        <v>-2.3028107999999999E-2</v>
      </c>
    </row>
    <row r="154" spans="2:10" x14ac:dyDescent="0.25">
      <c r="B154" s="115" t="s">
        <v>86</v>
      </c>
      <c r="C154" s="114">
        <v>-4.7583154000000003E-2</v>
      </c>
      <c r="D154" s="114">
        <v>1.44222395</v>
      </c>
      <c r="E154" s="114">
        <v>-4.8893444000000001E-2</v>
      </c>
      <c r="F154" s="114">
        <v>0.18459956999999999</v>
      </c>
      <c r="G154" s="114">
        <v>7.9320499999999995E-3</v>
      </c>
      <c r="H154" s="114">
        <v>1.3227876E-2</v>
      </c>
      <c r="I154" s="114">
        <v>-4.3382193999999999E-2</v>
      </c>
      <c r="J154" s="114">
        <v>-0.100165305</v>
      </c>
    </row>
    <row r="155" spans="2:10" x14ac:dyDescent="0.25">
      <c r="B155" s="115" t="s">
        <v>87</v>
      </c>
      <c r="C155" s="114">
        <v>-5.6983205000000002E-2</v>
      </c>
      <c r="D155" s="114">
        <v>2.49237536</v>
      </c>
      <c r="E155" s="114">
        <v>1.6006452000000001E-2</v>
      </c>
      <c r="F155" s="114">
        <v>1.031229E-2</v>
      </c>
      <c r="G155" s="114">
        <v>9.8716810000000011E-4</v>
      </c>
      <c r="H155" s="114">
        <v>6.0967271000000002E-3</v>
      </c>
      <c r="I155" s="114">
        <v>-5.6868854000000003E-2</v>
      </c>
      <c r="J155" s="114">
        <v>-5.3984692000000001E-2</v>
      </c>
    </row>
    <row r="156" spans="2:10" x14ac:dyDescent="0.25">
      <c r="B156" s="115" t="s">
        <v>88</v>
      </c>
      <c r="C156" s="114">
        <v>-3.3724010000000001E-3</v>
      </c>
      <c r="D156" s="114">
        <v>-0.44911697</v>
      </c>
      <c r="E156" s="114">
        <v>1.2672371E-2</v>
      </c>
      <c r="F156" s="114">
        <v>-7.2936899999999999E-2</v>
      </c>
      <c r="G156" s="114">
        <v>-1.7847270000000001E-3</v>
      </c>
      <c r="H156" s="114">
        <v>7.5422231999999999E-3</v>
      </c>
      <c r="I156" s="114">
        <v>5.3067940000000001E-3</v>
      </c>
      <c r="J156" s="114">
        <v>6.2838143999999999E-2</v>
      </c>
    </row>
    <row r="157" spans="2:10" x14ac:dyDescent="0.25">
      <c r="B157" s="115" t="s">
        <v>89</v>
      </c>
      <c r="C157" s="114">
        <v>1.595682E-2</v>
      </c>
      <c r="D157" s="114">
        <v>0.68557517000000001</v>
      </c>
      <c r="E157" s="114">
        <v>2.829355E-3</v>
      </c>
      <c r="F157" s="114">
        <v>-4.4205910000000001E-2</v>
      </c>
      <c r="G157" s="114">
        <v>-3.810178E-3</v>
      </c>
      <c r="H157" s="114">
        <v>6.3228983000000001E-3</v>
      </c>
      <c r="I157" s="114">
        <v>1.8114104999999998E-2</v>
      </c>
      <c r="J157" s="114">
        <v>7.3580972999999994E-2</v>
      </c>
    </row>
    <row r="158" spans="2:10" x14ac:dyDescent="0.25">
      <c r="B158" s="115" t="s">
        <v>90</v>
      </c>
      <c r="C158" s="114">
        <v>2.0459150000000001E-3</v>
      </c>
      <c r="D158" s="114">
        <v>0.46078786999999999</v>
      </c>
      <c r="E158" s="114">
        <v>-2.3660404999999999E-2</v>
      </c>
      <c r="F158" s="114">
        <v>1.300687E-2</v>
      </c>
      <c r="G158" s="114">
        <v>1.6984159999999999E-3</v>
      </c>
      <c r="H158" s="114">
        <v>9.8210842999999996E-3</v>
      </c>
      <c r="I158" s="114">
        <v>-3.445296E-3</v>
      </c>
      <c r="J158" s="114">
        <v>-2.8050195E-2</v>
      </c>
    </row>
    <row r="159" spans="2:10" x14ac:dyDescent="0.25">
      <c r="B159" s="115" t="s">
        <v>91</v>
      </c>
      <c r="C159" s="114">
        <v>-1.1773442E-2</v>
      </c>
      <c r="D159" s="114">
        <v>-0.24615310000000001</v>
      </c>
      <c r="E159" s="114">
        <v>-1.048289E-3</v>
      </c>
      <c r="F159" s="114">
        <v>3.8954200000000001E-3</v>
      </c>
      <c r="G159" s="114">
        <v>5.1287440000000002E-5</v>
      </c>
      <c r="H159" s="114">
        <v>1.2859098000000001E-3</v>
      </c>
      <c r="I159" s="114">
        <v>-2.9475067000000001E-2</v>
      </c>
      <c r="J159" s="114">
        <v>-2.9682172999999999E-2</v>
      </c>
    </row>
    <row r="160" spans="2:10" x14ac:dyDescent="0.25">
      <c r="B160" s="115" t="s">
        <v>92</v>
      </c>
      <c r="C160" s="114">
        <v>-1.0822826000000001E-2</v>
      </c>
      <c r="D160" s="114">
        <v>6.5421400000000005E-2</v>
      </c>
      <c r="E160" s="114">
        <v>1.1558715000000001E-2</v>
      </c>
      <c r="F160" s="114">
        <v>-1.542989E-2</v>
      </c>
      <c r="G160" s="114">
        <v>2.1437470000000001E-3</v>
      </c>
      <c r="H160" s="114">
        <v>-6.5301370000000005E-4</v>
      </c>
      <c r="I160" s="114">
        <v>-4.2523659999999996E-3</v>
      </c>
      <c r="J160" s="114">
        <v>5.1599309000000003E-2</v>
      </c>
    </row>
    <row r="161" spans="2:10" x14ac:dyDescent="0.25">
      <c r="B161" s="115" t="s">
        <v>93</v>
      </c>
      <c r="C161" s="114">
        <v>-1.9389349999999999E-3</v>
      </c>
      <c r="D161" s="114">
        <v>0.60899599999999998</v>
      </c>
      <c r="E161" s="114">
        <v>3.4214029999999999E-3</v>
      </c>
      <c r="F161" s="114">
        <v>-1.10562E-2</v>
      </c>
      <c r="G161" s="114">
        <v>-1.0933049999999999E-3</v>
      </c>
      <c r="H161" s="114">
        <v>-4.6461413999999996E-3</v>
      </c>
      <c r="I161" s="114">
        <v>1.2348672999999999E-2</v>
      </c>
      <c r="J161" s="114">
        <v>4.2508968000000001E-2</v>
      </c>
    </row>
    <row r="162" spans="2:10" x14ac:dyDescent="0.25">
      <c r="B162" s="115" t="s">
        <v>94</v>
      </c>
      <c r="C162" s="114">
        <v>4.6165959999999997E-3</v>
      </c>
      <c r="D162" s="114">
        <v>3.8577609999999998E-2</v>
      </c>
      <c r="E162" s="114">
        <v>-1.5867367E-2</v>
      </c>
      <c r="F162" s="114">
        <v>-1.269985E-2</v>
      </c>
      <c r="G162" s="114">
        <v>1.022273E-3</v>
      </c>
      <c r="H162" s="114">
        <v>-1.7197817999999999E-3</v>
      </c>
      <c r="I162" s="114">
        <v>1.5509125E-2</v>
      </c>
      <c r="J162" s="114">
        <v>-4.1908496000000003E-2</v>
      </c>
    </row>
    <row r="163" spans="2:10" x14ac:dyDescent="0.25">
      <c r="B163" s="115" t="s">
        <v>95</v>
      </c>
      <c r="C163" s="114">
        <v>5.8081579999999999E-3</v>
      </c>
      <c r="D163" s="114">
        <v>-0.61898153</v>
      </c>
      <c r="E163" s="114">
        <v>-2.8825209999999999E-3</v>
      </c>
      <c r="F163" s="114">
        <v>-2.327889E-2</v>
      </c>
      <c r="G163" s="114">
        <v>-1.337013E-3</v>
      </c>
      <c r="H163" s="114">
        <v>-5.6268906E-3</v>
      </c>
      <c r="I163" s="114">
        <v>-4.3107400000000004E-3</v>
      </c>
      <c r="J163" s="114">
        <v>-2.7960358000000001E-2</v>
      </c>
    </row>
    <row r="164" spans="2:10" x14ac:dyDescent="0.25">
      <c r="B164" s="115" t="s">
        <v>96</v>
      </c>
      <c r="C164" s="114">
        <v>3.1540790000000002E-3</v>
      </c>
      <c r="D164" s="114">
        <v>-0.13279769999999999</v>
      </c>
      <c r="E164" s="114">
        <v>8.9279570000000003E-3</v>
      </c>
      <c r="F164" s="114">
        <v>-1.340883E-2</v>
      </c>
      <c r="G164" s="114">
        <v>9.4769720000000002E-4</v>
      </c>
      <c r="H164" s="114">
        <v>-3.5443511999999999E-3</v>
      </c>
      <c r="I164" s="114">
        <v>2.3146260000000002E-3</v>
      </c>
      <c r="J164" s="114">
        <v>3.6928573999999999E-2</v>
      </c>
    </row>
    <row r="165" spans="2:10" x14ac:dyDescent="0.25">
      <c r="B165" s="113"/>
      <c r="C165" s="123" t="s">
        <v>97</v>
      </c>
      <c r="D165" s="119">
        <f>COUNTIF(D152:D164,"&lt;0")</f>
        <v>5</v>
      </c>
      <c r="E165" s="120">
        <f t="shared" ref="E165:F165" si="9">COUNTIF(E152:E164,"&gt;0")</f>
        <v>8</v>
      </c>
      <c r="F165" s="119">
        <f t="shared" si="9"/>
        <v>5</v>
      </c>
      <c r="G165" s="121">
        <f>COUNTIF(G152:G164,"&lt;0")</f>
        <v>5</v>
      </c>
      <c r="H165" s="122">
        <f t="shared" ref="H165:J165" si="10">COUNTIF(H152:H164,"&gt;0")</f>
        <v>7</v>
      </c>
      <c r="I165" s="122">
        <f t="shared" si="10"/>
        <v>7</v>
      </c>
      <c r="J165" s="121">
        <f t="shared" si="10"/>
        <v>5</v>
      </c>
    </row>
    <row r="166" spans="2:10" x14ac:dyDescent="0.25">
      <c r="B166" s="12"/>
      <c r="C166" s="12"/>
      <c r="D166" s="12"/>
      <c r="E166" s="12"/>
      <c r="F166" s="12"/>
      <c r="G166" s="12"/>
      <c r="H166" s="12"/>
      <c r="I166" s="12"/>
      <c r="J166" s="12"/>
    </row>
    <row r="167" spans="2:10" x14ac:dyDescent="0.25">
      <c r="B167" s="12"/>
      <c r="C167" s="12"/>
      <c r="D167" s="12"/>
      <c r="E167" s="12"/>
      <c r="F167" s="12"/>
      <c r="G167" s="12"/>
      <c r="H167" s="12"/>
      <c r="I167" s="12"/>
      <c r="J167" s="12"/>
    </row>
    <row r="168" spans="2:10" x14ac:dyDescent="0.25">
      <c r="B168" s="12"/>
      <c r="C168" s="12"/>
      <c r="D168" s="12"/>
      <c r="E168" s="12"/>
      <c r="F168" s="12"/>
      <c r="G168" s="12"/>
      <c r="H168" s="12"/>
      <c r="I168" s="12"/>
      <c r="J168" s="12"/>
    </row>
    <row r="169" spans="2:10" x14ac:dyDescent="0.25">
      <c r="B169" s="12"/>
      <c r="C169" s="12"/>
      <c r="D169" s="12"/>
      <c r="E169" s="12"/>
      <c r="F169" s="12"/>
      <c r="G169" s="12"/>
      <c r="H169" s="12"/>
      <c r="I169" s="12"/>
      <c r="J169" s="12"/>
    </row>
    <row r="170" spans="2:10" x14ac:dyDescent="0.25">
      <c r="B170" s="12"/>
      <c r="C170" s="12"/>
      <c r="D170" s="12"/>
      <c r="E170" s="12"/>
      <c r="F170" s="12"/>
      <c r="G170" s="12"/>
      <c r="H170" s="12"/>
      <c r="I170" s="12"/>
      <c r="J170" s="12"/>
    </row>
    <row r="171" spans="2:10" x14ac:dyDescent="0.25">
      <c r="B171" s="113" t="s">
        <v>104</v>
      </c>
      <c r="C171" s="113"/>
      <c r="D171" s="113"/>
      <c r="E171" s="113"/>
      <c r="F171" s="113"/>
      <c r="G171" s="114"/>
      <c r="H171" s="114"/>
      <c r="I171" s="114"/>
      <c r="J171" s="114"/>
    </row>
    <row r="172" spans="2:10" x14ac:dyDescent="0.25">
      <c r="B172" s="115" t="s">
        <v>0</v>
      </c>
      <c r="C172" s="116" t="s">
        <v>79</v>
      </c>
      <c r="D172" s="117" t="s">
        <v>105</v>
      </c>
      <c r="E172" s="118" t="s">
        <v>27</v>
      </c>
      <c r="F172" s="118" t="s">
        <v>26</v>
      </c>
      <c r="G172" s="117" t="s">
        <v>101</v>
      </c>
      <c r="H172" s="118" t="s">
        <v>102</v>
      </c>
      <c r="I172" s="118" t="s">
        <v>103</v>
      </c>
      <c r="J172" s="118" t="s">
        <v>83</v>
      </c>
    </row>
    <row r="173" spans="2:10" x14ac:dyDescent="0.25">
      <c r="B173" s="115" t="s">
        <v>84</v>
      </c>
      <c r="C173" s="114">
        <v>0.18343214799999999</v>
      </c>
      <c r="D173" s="114">
        <v>-0.82658157099999996</v>
      </c>
      <c r="E173" s="114">
        <v>1.5543344299999999E-2</v>
      </c>
      <c r="F173" s="114">
        <v>-1.3706789E-2</v>
      </c>
      <c r="G173" s="114">
        <v>9.0735205999999992E-3</v>
      </c>
      <c r="H173" s="124">
        <v>-9.5909850000000008E-6</v>
      </c>
      <c r="I173" s="114">
        <v>4.2846591000000003E-2</v>
      </c>
      <c r="J173" s="114">
        <v>-1.6324040000000001E-2</v>
      </c>
    </row>
    <row r="174" spans="2:10" x14ac:dyDescent="0.25">
      <c r="B174" s="115" t="s">
        <v>85</v>
      </c>
      <c r="C174" s="114">
        <v>1.2185751E-2</v>
      </c>
      <c r="D174" s="114">
        <v>0.405913144</v>
      </c>
      <c r="E174" s="114">
        <v>3.4025362199999999E-2</v>
      </c>
      <c r="F174" s="114">
        <v>0.124585605</v>
      </c>
      <c r="G174" s="114">
        <v>-1.7781593E-3</v>
      </c>
      <c r="H174" s="125">
        <v>9.0088009999999999E-4</v>
      </c>
      <c r="I174" s="114">
        <v>1.2304493E-2</v>
      </c>
      <c r="J174" s="114">
        <v>-1.9932999999999999E-2</v>
      </c>
    </row>
    <row r="175" spans="2:10" x14ac:dyDescent="0.25">
      <c r="B175" s="115" t="s">
        <v>86</v>
      </c>
      <c r="C175" s="114">
        <v>-4.5892036999999997E-2</v>
      </c>
      <c r="D175" s="114">
        <v>0.21330966400000001</v>
      </c>
      <c r="E175" s="114">
        <v>-4.3067242999999998E-2</v>
      </c>
      <c r="F175" s="114">
        <v>0.17222747299999999</v>
      </c>
      <c r="G175" s="114">
        <v>7.5692340000000002E-3</v>
      </c>
      <c r="H175" s="125">
        <v>1.129173E-2</v>
      </c>
      <c r="I175" s="114">
        <v>-4.5508580999999999E-2</v>
      </c>
      <c r="J175" s="114">
        <v>-8.9441339999999994E-2</v>
      </c>
    </row>
    <row r="176" spans="2:10" x14ac:dyDescent="0.25">
      <c r="B176" s="115" t="s">
        <v>87</v>
      </c>
      <c r="C176" s="114">
        <v>-5.7696481000000001E-2</v>
      </c>
      <c r="D176" s="114">
        <v>0.19056916400000001</v>
      </c>
      <c r="E176" s="114">
        <v>9.7430559999999995E-4</v>
      </c>
      <c r="F176" s="114">
        <v>5.9638599999999996E-3</v>
      </c>
      <c r="G176" s="114">
        <v>3.3421889999999999E-4</v>
      </c>
      <c r="H176" s="125">
        <v>3.2352380000000001E-3</v>
      </c>
      <c r="I176" s="114">
        <v>-5.1516311000000002E-2</v>
      </c>
      <c r="J176" s="114">
        <v>-4.9478250000000001E-2</v>
      </c>
    </row>
    <row r="177" spans="2:10" x14ac:dyDescent="0.25">
      <c r="B177" s="115" t="s">
        <v>88</v>
      </c>
      <c r="C177" s="114">
        <v>-4.9325790000000003E-3</v>
      </c>
      <c r="D177" s="114">
        <v>-0.21006193300000001</v>
      </c>
      <c r="E177" s="114">
        <v>5.5595918999999999E-3</v>
      </c>
      <c r="F177" s="114">
        <v>-7.7467402000000005E-2</v>
      </c>
      <c r="G177" s="114">
        <v>-1.5043115000000001E-3</v>
      </c>
      <c r="H177" s="125">
        <v>6.3374160000000002E-3</v>
      </c>
      <c r="I177" s="114">
        <v>1.1663725999999999E-2</v>
      </c>
      <c r="J177" s="114">
        <v>6.6563529999999996E-2</v>
      </c>
    </row>
    <row r="178" spans="2:10" x14ac:dyDescent="0.25">
      <c r="B178" s="115" t="s">
        <v>89</v>
      </c>
      <c r="C178" s="114">
        <v>1.7072542E-2</v>
      </c>
      <c r="D178" s="114">
        <v>4.7619135999999999E-2</v>
      </c>
      <c r="E178" s="114">
        <v>1.2699461E-2</v>
      </c>
      <c r="F178" s="114">
        <v>-4.1010201000000003E-2</v>
      </c>
      <c r="G178" s="114">
        <v>-3.0022247000000002E-3</v>
      </c>
      <c r="H178" s="125">
        <v>5.2488739999999997E-3</v>
      </c>
      <c r="I178" s="114">
        <v>1.8140739999999999E-2</v>
      </c>
      <c r="J178" s="114">
        <v>7.9573430000000001E-2</v>
      </c>
    </row>
    <row r="179" spans="2:10" x14ac:dyDescent="0.25">
      <c r="B179" s="115" t="s">
        <v>90</v>
      </c>
      <c r="C179" s="114">
        <v>6.8650969999999997E-3</v>
      </c>
      <c r="D179" s="114">
        <v>9.3475897000000002E-2</v>
      </c>
      <c r="E179" s="114">
        <v>-1.39640479E-2</v>
      </c>
      <c r="F179" s="114">
        <v>5.408843E-3</v>
      </c>
      <c r="G179" s="114">
        <v>1.5472376999999999E-3</v>
      </c>
      <c r="H179" s="125">
        <v>1.021422E-2</v>
      </c>
      <c r="I179" s="114">
        <v>-5.4291579999999999E-3</v>
      </c>
      <c r="J179" s="114">
        <v>-2.825517E-2</v>
      </c>
    </row>
    <row r="180" spans="2:10" x14ac:dyDescent="0.25">
      <c r="B180" s="115" t="s">
        <v>91</v>
      </c>
      <c r="C180" s="114">
        <v>-1.0920454E-2</v>
      </c>
      <c r="D180" s="114">
        <v>-3.4251851999999999E-2</v>
      </c>
      <c r="E180" s="114">
        <v>-6.6248128999999998E-3</v>
      </c>
      <c r="F180" s="114">
        <v>7.8230130000000002E-3</v>
      </c>
      <c r="G180" s="114">
        <v>-6.168066E-4</v>
      </c>
      <c r="H180" s="125">
        <v>2.3392119999999998E-3</v>
      </c>
      <c r="I180" s="114">
        <v>-2.7634382999999998E-2</v>
      </c>
      <c r="J180" s="114">
        <v>-4.0332670000000001E-2</v>
      </c>
    </row>
    <row r="181" spans="2:10" x14ac:dyDescent="0.25">
      <c r="B181" s="115" t="s">
        <v>92</v>
      </c>
      <c r="C181" s="114">
        <v>-1.2018571E-2</v>
      </c>
      <c r="D181" s="114">
        <v>-1.5920680999999999E-2</v>
      </c>
      <c r="E181" s="114">
        <v>8.0964334999999998E-3</v>
      </c>
      <c r="F181" s="114">
        <v>-9.8748350000000002E-3</v>
      </c>
      <c r="G181" s="114">
        <v>1.7056015999999999E-3</v>
      </c>
      <c r="H181" s="125">
        <v>7.7660350000000001E-4</v>
      </c>
      <c r="I181" s="114">
        <v>-4.6717080000000001E-3</v>
      </c>
      <c r="J181" s="114">
        <v>4.5210119999999999E-2</v>
      </c>
    </row>
    <row r="182" spans="2:10" x14ac:dyDescent="0.25">
      <c r="B182" s="115" t="s">
        <v>93</v>
      </c>
      <c r="C182" s="114">
        <v>-5.0926560000000001E-3</v>
      </c>
      <c r="D182" s="114">
        <v>6.4506102999999995E-2</v>
      </c>
      <c r="E182" s="114">
        <v>4.8121008E-3</v>
      </c>
      <c r="F182" s="114">
        <v>-7.8397129999999999E-3</v>
      </c>
      <c r="G182" s="114">
        <v>-6.2507440000000001E-4</v>
      </c>
      <c r="H182" s="125">
        <v>-3.8555149999999999E-3</v>
      </c>
      <c r="I182" s="114">
        <v>7.2549090000000004E-3</v>
      </c>
      <c r="J182" s="114">
        <v>4.9488999999999998E-2</v>
      </c>
    </row>
    <row r="183" spans="2:10" x14ac:dyDescent="0.25">
      <c r="B183" s="115" t="s">
        <v>94</v>
      </c>
      <c r="C183" s="114">
        <v>2.5748009999999998E-3</v>
      </c>
      <c r="D183" s="114">
        <v>-6.5061889999999999E-3</v>
      </c>
      <c r="E183" s="114">
        <v>-1.43140353E-2</v>
      </c>
      <c r="F183" s="114">
        <v>-1.2165321999999999E-2</v>
      </c>
      <c r="G183" s="114">
        <v>1.1450309000000001E-3</v>
      </c>
      <c r="H183" s="125">
        <v>-1.1546569999999999E-3</v>
      </c>
      <c r="I183" s="114">
        <v>1.2920920000000001E-2</v>
      </c>
      <c r="J183" s="114">
        <v>-3.3133299999999997E-2</v>
      </c>
    </row>
    <row r="184" spans="2:10" x14ac:dyDescent="0.25">
      <c r="B184" s="115" t="s">
        <v>95</v>
      </c>
      <c r="C184" s="114">
        <v>6.7265750000000003E-3</v>
      </c>
      <c r="D184" s="114">
        <v>-7.8401483999999994E-2</v>
      </c>
      <c r="E184" s="114">
        <v>-3.4140397E-3</v>
      </c>
      <c r="F184" s="114">
        <v>-2.3610743E-2</v>
      </c>
      <c r="G184" s="114">
        <v>-1.3015355000000001E-3</v>
      </c>
      <c r="H184" s="125">
        <v>-4.9651820000000003E-3</v>
      </c>
      <c r="I184" s="114">
        <v>-1.190265E-3</v>
      </c>
      <c r="J184" s="114">
        <v>-3.0223719999999999E-2</v>
      </c>
    </row>
    <row r="185" spans="2:10" x14ac:dyDescent="0.25">
      <c r="B185" s="115" t="s">
        <v>96</v>
      </c>
      <c r="C185" s="114">
        <v>5.4378969999999997E-3</v>
      </c>
      <c r="D185" s="114">
        <v>6.5112700000000004E-3</v>
      </c>
      <c r="E185" s="114">
        <v>8.1896773999999995E-3</v>
      </c>
      <c r="F185" s="114">
        <v>-1.6191974000000001E-2</v>
      </c>
      <c r="G185" s="114">
        <v>8.6343430000000005E-4</v>
      </c>
      <c r="H185" s="125">
        <v>-3.2262480000000001E-3</v>
      </c>
      <c r="I185" s="114">
        <v>3.738239E-3</v>
      </c>
      <c r="J185" s="114">
        <v>2.8893459999999999E-2</v>
      </c>
    </row>
    <row r="186" spans="2:10" x14ac:dyDescent="0.25">
      <c r="B186" s="113"/>
      <c r="C186" s="123" t="s">
        <v>97</v>
      </c>
      <c r="D186" s="119">
        <f>COUNTIF(D173:D185,"&lt;0")</f>
        <v>6</v>
      </c>
      <c r="E186" s="120">
        <f t="shared" ref="E186:F186" si="11">COUNTIF(E173:E185,"&gt;0")</f>
        <v>8</v>
      </c>
      <c r="F186" s="119">
        <f t="shared" si="11"/>
        <v>5</v>
      </c>
      <c r="G186" s="121">
        <f>COUNTIF(G173:G185,"&lt;0")</f>
        <v>6</v>
      </c>
      <c r="H186" s="122">
        <f t="shared" ref="H186:J186" si="12">COUNTIF(H173:H185,"&gt;0")</f>
        <v>8</v>
      </c>
      <c r="I186" s="122">
        <f t="shared" si="12"/>
        <v>7</v>
      </c>
      <c r="J186" s="121">
        <f t="shared" si="12"/>
        <v>5</v>
      </c>
    </row>
    <row r="187" spans="2:10" x14ac:dyDescent="0.25">
      <c r="B187" s="12"/>
      <c r="C187" s="12"/>
      <c r="D187" s="12"/>
      <c r="E187" s="12"/>
      <c r="F187" s="12"/>
      <c r="G187" s="12"/>
      <c r="H187" s="12"/>
      <c r="I187" s="12"/>
      <c r="J187" s="12"/>
    </row>
    <row r="188" spans="2:10" x14ac:dyDescent="0.25">
      <c r="B188" s="12"/>
      <c r="C188" s="12"/>
      <c r="D188" s="12"/>
      <c r="E188" s="12"/>
      <c r="F188" s="12"/>
      <c r="G188" s="12"/>
      <c r="H188" s="12"/>
      <c r="I188" s="12"/>
      <c r="J188" s="12"/>
    </row>
    <row r="189" spans="2:10" x14ac:dyDescent="0.25">
      <c r="B189" s="113" t="s">
        <v>106</v>
      </c>
      <c r="C189" s="113"/>
      <c r="D189" s="113"/>
      <c r="E189" s="113"/>
      <c r="F189" s="113"/>
      <c r="G189" s="114"/>
      <c r="H189" s="114"/>
      <c r="I189" s="114"/>
      <c r="J189" s="114"/>
    </row>
    <row r="190" spans="2:10" x14ac:dyDescent="0.25">
      <c r="B190" s="115" t="s">
        <v>0</v>
      </c>
      <c r="C190" s="116" t="s">
        <v>79</v>
      </c>
      <c r="D190" s="117" t="s">
        <v>56</v>
      </c>
      <c r="E190" s="118" t="s">
        <v>107</v>
      </c>
      <c r="F190" s="118" t="s">
        <v>26</v>
      </c>
      <c r="G190" s="117" t="s">
        <v>101</v>
      </c>
      <c r="H190" s="118" t="s">
        <v>102</v>
      </c>
      <c r="I190" s="118" t="s">
        <v>103</v>
      </c>
      <c r="J190" s="118" t="s">
        <v>83</v>
      </c>
    </row>
    <row r="191" spans="2:10" x14ac:dyDescent="0.25">
      <c r="B191" s="115" t="s">
        <v>84</v>
      </c>
      <c r="C191" s="114">
        <v>0.1853593311</v>
      </c>
      <c r="D191" s="114">
        <v>-10.27860735</v>
      </c>
      <c r="E191" s="114">
        <v>-0.13527024000000001</v>
      </c>
      <c r="F191" s="114">
        <v>-4.8336360799999999E-2</v>
      </c>
      <c r="G191" s="125">
        <v>8.6392629999999995E-3</v>
      </c>
      <c r="H191" s="124">
        <v>-5.7182010000000004E-4</v>
      </c>
      <c r="I191" s="114">
        <v>3.2377783799999997E-2</v>
      </c>
      <c r="J191" s="114">
        <v>-1.289973E-2</v>
      </c>
    </row>
    <row r="192" spans="2:10" x14ac:dyDescent="0.25">
      <c r="B192" s="115" t="s">
        <v>85</v>
      </c>
      <c r="C192" s="114">
        <v>3.9541161999999998E-3</v>
      </c>
      <c r="D192" s="114">
        <v>1.55188478</v>
      </c>
      <c r="E192" s="114">
        <v>6.8944080000000005E-2</v>
      </c>
      <c r="F192" s="114">
        <v>9.7607844999999999E-2</v>
      </c>
      <c r="G192" s="125">
        <v>-1.943529E-3</v>
      </c>
      <c r="H192" s="125">
        <v>4.4110890999999996E-3</v>
      </c>
      <c r="I192" s="114">
        <v>8.6711562000000002E-3</v>
      </c>
      <c r="J192" s="114">
        <v>-3.2770170000000001E-2</v>
      </c>
    </row>
    <row r="193" spans="2:10" x14ac:dyDescent="0.25">
      <c r="B193" s="115" t="s">
        <v>86</v>
      </c>
      <c r="C193" s="114">
        <v>-5.44785172E-2</v>
      </c>
      <c r="D193" s="114">
        <v>1.92966503</v>
      </c>
      <c r="E193" s="114">
        <v>-1.611375E-2</v>
      </c>
      <c r="F193" s="114">
        <v>0.18593011139999999</v>
      </c>
      <c r="G193" s="125">
        <v>6.5114379999999996E-3</v>
      </c>
      <c r="H193" s="125">
        <v>1.5552553199999999E-2</v>
      </c>
      <c r="I193" s="114">
        <v>-3.9674869600000003E-2</v>
      </c>
      <c r="J193" s="114">
        <v>-9.5448759999999994E-2</v>
      </c>
    </row>
    <row r="194" spans="2:10" x14ac:dyDescent="0.25">
      <c r="B194" s="115" t="s">
        <v>87</v>
      </c>
      <c r="C194" s="114">
        <v>-5.3722070199999999E-2</v>
      </c>
      <c r="D194" s="114">
        <v>2.3484208199999999</v>
      </c>
      <c r="E194" s="114">
        <v>0.12563622999999999</v>
      </c>
      <c r="F194" s="114">
        <v>-7.1270446000000001E-3</v>
      </c>
      <c r="G194" s="125">
        <v>1.018662E-4</v>
      </c>
      <c r="H194" s="125">
        <v>8.3193613999999992E-3</v>
      </c>
      <c r="I194" s="114">
        <v>-5.3057920799999998E-2</v>
      </c>
      <c r="J194" s="114">
        <v>-6.729773E-2</v>
      </c>
    </row>
    <row r="195" spans="2:10" x14ac:dyDescent="0.25">
      <c r="B195" s="115" t="s">
        <v>88</v>
      </c>
      <c r="C195" s="114">
        <v>-9.4866860000000005E-4</v>
      </c>
      <c r="D195" s="114">
        <v>-0.60892369000000002</v>
      </c>
      <c r="E195" s="114">
        <v>7.5054480000000007E-2</v>
      </c>
      <c r="F195" s="114">
        <v>-6.0806600600000003E-2</v>
      </c>
      <c r="G195" s="125">
        <v>-1.591367E-3</v>
      </c>
      <c r="H195" s="125">
        <v>7.4948148000000001E-3</v>
      </c>
      <c r="I195" s="114">
        <v>-4.3390049999999998E-4</v>
      </c>
      <c r="J195" s="114">
        <v>7.4673489999999995E-2</v>
      </c>
    </row>
    <row r="196" spans="2:10" x14ac:dyDescent="0.25">
      <c r="B196" s="115" t="s">
        <v>89</v>
      </c>
      <c r="C196" s="114">
        <v>1.9267673700000001E-2</v>
      </c>
      <c r="D196" s="114">
        <v>0.76618319000000001</v>
      </c>
      <c r="E196" s="114">
        <v>-2.1053479999999999E-2</v>
      </c>
      <c r="F196" s="114">
        <v>-3.4899943500000002E-2</v>
      </c>
      <c r="G196" s="125">
        <v>-3.2189290000000001E-3</v>
      </c>
      <c r="H196" s="125">
        <v>4.6709281999999996E-3</v>
      </c>
      <c r="I196" s="114">
        <v>2.1342252400000001E-2</v>
      </c>
      <c r="J196" s="114">
        <v>8.3433579999999993E-2</v>
      </c>
    </row>
    <row r="197" spans="2:10" x14ac:dyDescent="0.25">
      <c r="B197" s="115" t="s">
        <v>90</v>
      </c>
      <c r="C197" s="114">
        <v>3.1612930999999999E-3</v>
      </c>
      <c r="D197" s="114">
        <v>0.46166386999999998</v>
      </c>
      <c r="E197" s="114">
        <v>7.1524700000000002E-3</v>
      </c>
      <c r="F197" s="114">
        <v>3.0294448200000001E-2</v>
      </c>
      <c r="G197" s="125">
        <v>2.5428E-3</v>
      </c>
      <c r="H197" s="125">
        <v>7.0232269000000003E-3</v>
      </c>
      <c r="I197" s="114">
        <v>-3.6501633999999998E-3</v>
      </c>
      <c r="J197" s="114">
        <v>-3.9450800000000001E-2</v>
      </c>
    </row>
    <row r="198" spans="2:10" x14ac:dyDescent="0.25">
      <c r="B198" s="115" t="s">
        <v>91</v>
      </c>
      <c r="C198" s="114">
        <v>-1.9424525500000001E-2</v>
      </c>
      <c r="D198" s="114">
        <v>2.998762E-2</v>
      </c>
      <c r="E198" s="114">
        <v>-6.0433529999999999E-2</v>
      </c>
      <c r="F198" s="114">
        <v>5.6577004999999996E-3</v>
      </c>
      <c r="G198" s="125">
        <v>2.7840639999999998E-5</v>
      </c>
      <c r="H198" s="125">
        <v>-1.5840989E-3</v>
      </c>
      <c r="I198" s="114">
        <v>-2.9721195200000002E-2</v>
      </c>
      <c r="J198" s="114">
        <v>-3.8395560000000002E-2</v>
      </c>
    </row>
    <row r="199" spans="2:10" x14ac:dyDescent="0.25">
      <c r="B199" s="115" t="s">
        <v>92</v>
      </c>
      <c r="C199" s="114">
        <v>-1.1004192600000001E-2</v>
      </c>
      <c r="D199" s="114">
        <v>-0.13591099000000001</v>
      </c>
      <c r="E199" s="114">
        <v>-2.1879280000000001E-2</v>
      </c>
      <c r="F199" s="114">
        <v>-3.3770054899999999E-2</v>
      </c>
      <c r="G199" s="125">
        <v>1.8402900000000001E-3</v>
      </c>
      <c r="H199" s="125">
        <v>-3.2708661999999999E-3</v>
      </c>
      <c r="I199" s="114">
        <v>-1.1819208E-3</v>
      </c>
      <c r="J199" s="114">
        <v>6.3839670000000001E-2</v>
      </c>
    </row>
    <row r="200" spans="2:10" x14ac:dyDescent="0.25">
      <c r="B200" s="115" t="s">
        <v>93</v>
      </c>
      <c r="C200" s="114">
        <v>1.9518525E-3</v>
      </c>
      <c r="D200" s="114">
        <v>0.42916248000000001</v>
      </c>
      <c r="E200" s="114">
        <v>-2.9284979999999999E-2</v>
      </c>
      <c r="F200" s="114">
        <v>-3.2439379999999997E-2</v>
      </c>
      <c r="G200" s="125">
        <v>-1.4364309999999999E-3</v>
      </c>
      <c r="H200" s="125">
        <v>-5.5924966E-3</v>
      </c>
      <c r="I200" s="114">
        <v>1.8675003200000002E-2</v>
      </c>
      <c r="J200" s="114">
        <v>5.5437840000000002E-2</v>
      </c>
    </row>
    <row r="201" spans="2:10" x14ac:dyDescent="0.25">
      <c r="B201" s="115" t="s">
        <v>94</v>
      </c>
      <c r="C201" s="114">
        <v>1.07114132E-2</v>
      </c>
      <c r="D201" s="114">
        <v>-0.1911804</v>
      </c>
      <c r="E201" s="114">
        <v>-4.4353400000000001E-2</v>
      </c>
      <c r="F201" s="114">
        <v>-1.9624587200000002E-2</v>
      </c>
      <c r="G201" s="125">
        <v>7.1912199999999999E-4</v>
      </c>
      <c r="H201" s="125">
        <v>-1.4275111E-3</v>
      </c>
      <c r="I201" s="114">
        <v>1.9249156900000002E-2</v>
      </c>
      <c r="J201" s="114">
        <v>-5.3638900000000003E-2</v>
      </c>
    </row>
    <row r="202" spans="2:10" x14ac:dyDescent="0.25">
      <c r="B202" s="115" t="s">
        <v>95</v>
      </c>
      <c r="C202" s="114">
        <v>6.7506236999999997E-3</v>
      </c>
      <c r="D202" s="114">
        <v>-0.67728166999999995</v>
      </c>
      <c r="E202" s="114">
        <v>-2.0127969999999999E-2</v>
      </c>
      <c r="F202" s="114">
        <v>-1.48782033E-2</v>
      </c>
      <c r="G202" s="125">
        <v>-1.2891720000000001E-3</v>
      </c>
      <c r="H202" s="125">
        <v>-3.9508583999999999E-3</v>
      </c>
      <c r="I202" s="114">
        <v>-6.8072349000000004E-3</v>
      </c>
      <c r="J202" s="114">
        <v>-4.0544330000000003E-2</v>
      </c>
    </row>
    <row r="203" spans="2:10" x14ac:dyDescent="0.25">
      <c r="B203" s="115" t="s">
        <v>96</v>
      </c>
      <c r="C203" s="114">
        <v>4.0525650000000001E-4</v>
      </c>
      <c r="D203" s="114">
        <v>-2.5417100000000001E-2</v>
      </c>
      <c r="E203" s="114">
        <v>-1.0426889999999999E-2</v>
      </c>
      <c r="F203" s="114">
        <v>-2.9889750000000002E-4</v>
      </c>
      <c r="G203" s="125">
        <v>5.4939479999999998E-4</v>
      </c>
      <c r="H203" s="125">
        <v>-2.1453427E-3</v>
      </c>
      <c r="I203" s="114">
        <v>-1.5446946999999999E-3</v>
      </c>
      <c r="J203" s="114">
        <v>3.9840739999999999E-2</v>
      </c>
    </row>
    <row r="204" spans="2:10" x14ac:dyDescent="0.25">
      <c r="B204" s="113"/>
      <c r="C204" s="123" t="s">
        <v>97</v>
      </c>
      <c r="D204" s="119">
        <f>COUNTIF(D191:D203,"&lt;0")</f>
        <v>6</v>
      </c>
      <c r="E204" s="120">
        <f>COUNTIF(E191:E203,"&gt;0")</f>
        <v>4</v>
      </c>
      <c r="F204" s="119">
        <f>COUNTIF(F191:F203,"&gt;0")</f>
        <v>4</v>
      </c>
      <c r="G204" s="121">
        <f>COUNTIF(G191:G203,"&lt;0")</f>
        <v>5</v>
      </c>
      <c r="H204" s="122">
        <f>COUNTIF(H191:H203,"&gt;0")</f>
        <v>6</v>
      </c>
      <c r="I204" s="122">
        <f>COUNTIF(I191:I203,"&gt;0")</f>
        <v>5</v>
      </c>
      <c r="J204" s="121">
        <f>COUNTIF(J191:J203,"&gt;0")</f>
        <v>5</v>
      </c>
    </row>
    <row r="205" spans="2:10" x14ac:dyDescent="0.25">
      <c r="B205" s="12"/>
      <c r="C205" s="12"/>
      <c r="D205" s="12"/>
      <c r="E205" s="12"/>
      <c r="F205" s="12"/>
      <c r="G205" s="12"/>
      <c r="H205" s="12"/>
      <c r="I205" s="12"/>
      <c r="J205" s="12"/>
    </row>
    <row r="206" spans="2:10" x14ac:dyDescent="0.25">
      <c r="B206" s="12"/>
      <c r="C206" s="12"/>
      <c r="D206" s="12"/>
      <c r="E206" s="12"/>
      <c r="F206" s="12"/>
      <c r="G206" s="12"/>
      <c r="H206" s="12"/>
      <c r="I206" s="12"/>
      <c r="J206" s="12"/>
    </row>
    <row r="207" spans="2:10" x14ac:dyDescent="0.25">
      <c r="B207" s="12"/>
      <c r="C207" s="12"/>
      <c r="D207" s="12"/>
      <c r="E207" s="12"/>
      <c r="F207" s="12"/>
      <c r="G207" s="12"/>
      <c r="H207" s="12"/>
      <c r="I207" s="12"/>
      <c r="J207" s="12"/>
    </row>
    <row r="208" spans="2:10" x14ac:dyDescent="0.25">
      <c r="B208" s="129" t="s">
        <v>18</v>
      </c>
      <c r="C208" s="129"/>
      <c r="D208" s="129"/>
      <c r="E208" s="129"/>
      <c r="F208" s="129"/>
      <c r="G208" s="129"/>
    </row>
    <row r="209" spans="2:7" x14ac:dyDescent="0.25">
      <c r="B209" s="6" t="s">
        <v>109</v>
      </c>
      <c r="C209" s="6" t="s">
        <v>110</v>
      </c>
      <c r="D209" s="8" t="s">
        <v>24</v>
      </c>
      <c r="E209" s="8" t="s">
        <v>23</v>
      </c>
      <c r="F209" s="8" t="s">
        <v>25</v>
      </c>
      <c r="G209" s="8" t="s">
        <v>28</v>
      </c>
    </row>
    <row r="210" spans="2:7" x14ac:dyDescent="0.25">
      <c r="B210" s="70" t="s">
        <v>22</v>
      </c>
      <c r="C210" s="70" t="s">
        <v>21</v>
      </c>
      <c r="D210" s="94">
        <v>1.6809999999999999E-2</v>
      </c>
      <c r="E210" s="71">
        <v>1</v>
      </c>
      <c r="F210" s="88" t="str">
        <f t="shared" ref="F210" si="13">IF(D210&lt;0.05, "Sí","No")</f>
        <v>Sí</v>
      </c>
      <c r="G210" s="71" t="str">
        <f t="shared" ref="G210" si="14">IF(AND(F210=F211, F210="Sí"), "Sí", "No")</f>
        <v>Sí</v>
      </c>
    </row>
    <row r="211" spans="2:7" x14ac:dyDescent="0.25">
      <c r="B211" s="70" t="s">
        <v>21</v>
      </c>
      <c r="C211" s="70" t="s">
        <v>22</v>
      </c>
      <c r="D211" s="94">
        <v>7.2379999999999996E-3</v>
      </c>
      <c r="E211" s="71">
        <v>1</v>
      </c>
      <c r="F211" s="88" t="str">
        <f>IF(D211&lt;0.05, "Sí","No")</f>
        <v>Sí</v>
      </c>
      <c r="G211" s="71"/>
    </row>
    <row r="212" spans="2:7" x14ac:dyDescent="0.25">
      <c r="B212" s="83" t="s">
        <v>22</v>
      </c>
      <c r="C212" s="83" t="s">
        <v>56</v>
      </c>
      <c r="D212" s="95">
        <v>3.2930000000000001E-2</v>
      </c>
      <c r="E212" s="84">
        <v>6</v>
      </c>
      <c r="F212" s="126" t="str">
        <f t="shared" ref="F212:F214" si="15">IF(D212&lt;0.05, "Sí","No")</f>
        <v>Sí</v>
      </c>
      <c r="G212" s="84" t="str">
        <f>IF(AND(F212=F213, F212="Sí"), "Sí", "No")</f>
        <v>Sí</v>
      </c>
    </row>
    <row r="213" spans="2:7" x14ac:dyDescent="0.25">
      <c r="B213" s="83" t="s">
        <v>56</v>
      </c>
      <c r="C213" s="83" t="s">
        <v>22</v>
      </c>
      <c r="D213" s="95">
        <v>2.209E-3</v>
      </c>
      <c r="E213" s="84">
        <v>1</v>
      </c>
      <c r="F213" s="126" t="str">
        <f t="shared" si="15"/>
        <v>Sí</v>
      </c>
      <c r="G213" s="84"/>
    </row>
    <row r="214" spans="2:7" x14ac:dyDescent="0.25">
      <c r="B214" s="70" t="s">
        <v>22</v>
      </c>
      <c r="C214" s="70" t="s">
        <v>26</v>
      </c>
      <c r="D214" s="94">
        <v>2.7589999999999998E-4</v>
      </c>
      <c r="E214" s="71">
        <v>1</v>
      </c>
      <c r="F214" s="88" t="str">
        <f t="shared" si="15"/>
        <v>Sí</v>
      </c>
      <c r="G214" s="71" t="str">
        <f>IF(AND(F214=F215, F214="Sí"), "Sí", "No")</f>
        <v>No</v>
      </c>
    </row>
    <row r="215" spans="2:7" x14ac:dyDescent="0.25">
      <c r="B215" s="70" t="s">
        <v>26</v>
      </c>
      <c r="C215" s="70" t="s">
        <v>22</v>
      </c>
      <c r="D215" s="94">
        <v>0.61370000000000002</v>
      </c>
      <c r="E215" s="71">
        <v>12</v>
      </c>
      <c r="F215" s="88" t="str">
        <f t="shared" ref="F215:F227" si="16">IF(D215&lt;0.05, "Sí","No")</f>
        <v>No</v>
      </c>
      <c r="G215" s="71"/>
    </row>
    <row r="216" spans="2:7" x14ac:dyDescent="0.25">
      <c r="B216" s="83" t="s">
        <v>22</v>
      </c>
      <c r="C216" s="83" t="s">
        <v>27</v>
      </c>
      <c r="D216" s="95">
        <v>5.4229999999999999E-3</v>
      </c>
      <c r="E216" s="84">
        <v>3</v>
      </c>
      <c r="F216" s="126" t="str">
        <f t="shared" si="16"/>
        <v>Sí</v>
      </c>
      <c r="G216" s="84" t="str">
        <f t="shared" ref="G216" si="17">IF(AND(F216=F217, F216="Sí"), "Sí", "No")</f>
        <v>No</v>
      </c>
    </row>
    <row r="217" spans="2:7" x14ac:dyDescent="0.25">
      <c r="B217" s="7" t="s">
        <v>27</v>
      </c>
      <c r="C217" s="7" t="s">
        <v>22</v>
      </c>
      <c r="D217" s="96">
        <v>0.64670000000000005</v>
      </c>
      <c r="E217" s="9">
        <v>12</v>
      </c>
      <c r="F217" s="127" t="str">
        <f t="shared" si="16"/>
        <v>No</v>
      </c>
      <c r="G217" s="84"/>
    </row>
    <row r="218" spans="2:7" x14ac:dyDescent="0.25">
      <c r="B218" s="70" t="s">
        <v>22</v>
      </c>
      <c r="C218" s="70" t="s">
        <v>47</v>
      </c>
      <c r="D218" s="94">
        <v>2.9440000000000001E-2</v>
      </c>
      <c r="E218" s="71">
        <v>2</v>
      </c>
      <c r="F218" s="88" t="str">
        <f t="shared" si="16"/>
        <v>Sí</v>
      </c>
      <c r="G218" s="71" t="str">
        <f t="shared" ref="G218" si="18">IF(AND(F218=F219, F218="Sí"), "Sí", "No")</f>
        <v>No</v>
      </c>
    </row>
    <row r="219" spans="2:7" x14ac:dyDescent="0.25">
      <c r="B219" s="87" t="s">
        <v>47</v>
      </c>
      <c r="C219" s="87" t="s">
        <v>22</v>
      </c>
      <c r="D219" s="97">
        <v>0.18709999999999999</v>
      </c>
      <c r="E219" s="88">
        <v>12</v>
      </c>
      <c r="F219" s="88" t="str">
        <f t="shared" si="16"/>
        <v>No</v>
      </c>
      <c r="G219" s="71"/>
    </row>
    <row r="220" spans="2:7" x14ac:dyDescent="0.25">
      <c r="B220" s="83" t="s">
        <v>22</v>
      </c>
      <c r="C220" s="83" t="s">
        <v>48</v>
      </c>
      <c r="D220" s="95">
        <v>1.108E-2</v>
      </c>
      <c r="E220" s="84">
        <v>6</v>
      </c>
      <c r="F220" s="126" t="str">
        <f t="shared" si="16"/>
        <v>Sí</v>
      </c>
      <c r="G220" s="84" t="str">
        <f t="shared" ref="G220" si="19">IF(AND(F220=F221, F220="Sí"), "Sí", "No")</f>
        <v>No</v>
      </c>
    </row>
    <row r="221" spans="2:7" x14ac:dyDescent="0.25">
      <c r="B221" s="7" t="s">
        <v>48</v>
      </c>
      <c r="C221" s="7" t="s">
        <v>22</v>
      </c>
      <c r="D221" s="96">
        <v>0.36409999999999998</v>
      </c>
      <c r="E221" s="76">
        <v>12</v>
      </c>
      <c r="F221" s="127" t="str">
        <f t="shared" si="16"/>
        <v>No</v>
      </c>
      <c r="G221" s="84"/>
    </row>
    <row r="222" spans="2:7" x14ac:dyDescent="0.25">
      <c r="B222" s="70" t="s">
        <v>22</v>
      </c>
      <c r="C222" s="70" t="s">
        <v>49</v>
      </c>
      <c r="D222" s="94">
        <v>4.9299999999999997E-2</v>
      </c>
      <c r="E222" s="109" t="str">
        <f>"2"</f>
        <v>2</v>
      </c>
      <c r="F222" s="88" t="str">
        <f t="shared" si="16"/>
        <v>Sí</v>
      </c>
      <c r="G222" s="71" t="str">
        <f t="shared" ref="G222" si="20">IF(AND(F222=F223, F222="Sí"), "Sí", "No")</f>
        <v>No</v>
      </c>
    </row>
    <row r="223" spans="2:7" x14ac:dyDescent="0.25">
      <c r="B223" s="70" t="s">
        <v>49</v>
      </c>
      <c r="C223" s="70" t="s">
        <v>22</v>
      </c>
      <c r="D223" s="94">
        <v>0.1173</v>
      </c>
      <c r="E223" s="71">
        <v>12</v>
      </c>
      <c r="F223" s="88" t="str">
        <f t="shared" si="16"/>
        <v>No</v>
      </c>
      <c r="G223" s="71"/>
    </row>
    <row r="224" spans="2:7" x14ac:dyDescent="0.25">
      <c r="B224" s="83" t="s">
        <v>22</v>
      </c>
      <c r="C224" s="83" t="s">
        <v>50</v>
      </c>
      <c r="D224" s="95">
        <v>1.984E-5</v>
      </c>
      <c r="E224" s="9">
        <v>4</v>
      </c>
      <c r="F224" s="128" t="str">
        <f t="shared" si="16"/>
        <v>Sí</v>
      </c>
      <c r="G224" s="84" t="str">
        <f t="shared" ref="G224" si="21">IF(AND(F224=F225, F224="Sí"), "Sí", "No")</f>
        <v>Sí</v>
      </c>
    </row>
    <row r="225" spans="2:7" x14ac:dyDescent="0.25">
      <c r="B225" s="75" t="s">
        <v>50</v>
      </c>
      <c r="C225" s="75" t="s">
        <v>22</v>
      </c>
      <c r="D225" s="98">
        <v>3.6380000000000001E-11</v>
      </c>
      <c r="E225" s="9">
        <v>1</v>
      </c>
      <c r="F225" s="128" t="str">
        <f t="shared" si="16"/>
        <v>Sí</v>
      </c>
      <c r="G225" s="84"/>
    </row>
    <row r="226" spans="2:7" x14ac:dyDescent="0.25">
      <c r="B226" s="70" t="s">
        <v>22</v>
      </c>
      <c r="C226" s="70" t="s">
        <v>51</v>
      </c>
      <c r="D226" s="94">
        <v>4.4740000000000002E-2</v>
      </c>
      <c r="E226" s="71">
        <v>5</v>
      </c>
      <c r="F226" s="88" t="str">
        <f t="shared" si="16"/>
        <v>Sí</v>
      </c>
      <c r="G226" s="71" t="str">
        <f t="shared" ref="G226" si="22">IF(AND(F226=F227, F226="Sí"), "Sí", "No")</f>
        <v>No</v>
      </c>
    </row>
    <row r="227" spans="2:7" x14ac:dyDescent="0.25">
      <c r="B227" s="70" t="s">
        <v>51</v>
      </c>
      <c r="C227" s="70" t="s">
        <v>22</v>
      </c>
      <c r="D227" s="94">
        <v>0.2969</v>
      </c>
      <c r="E227" s="71">
        <v>12</v>
      </c>
      <c r="F227" s="88" t="str">
        <f t="shared" si="16"/>
        <v>No</v>
      </c>
      <c r="G227" s="71"/>
    </row>
    <row r="228" spans="2:7" x14ac:dyDescent="0.25">
      <c r="B228" s="90" t="s">
        <v>22</v>
      </c>
      <c r="C228" s="90" t="s">
        <v>58</v>
      </c>
      <c r="D228" s="96">
        <v>4.4729999999999999E-2</v>
      </c>
      <c r="E228" s="9" t="str">
        <f>"4"</f>
        <v>4</v>
      </c>
      <c r="F228" s="128" t="str">
        <f t="shared" ref="F228:F231" si="23">IF(D228&lt;0.05, "Sí","No")</f>
        <v>Sí</v>
      </c>
      <c r="G228" s="84" t="str">
        <f t="shared" ref="G228" si="24">IF(AND(F228=F229, F228="Sí"), "Sí", "No")</f>
        <v>Sí</v>
      </c>
    </row>
    <row r="229" spans="2:7" x14ac:dyDescent="0.25">
      <c r="B229" s="77" t="str">
        <f>C228</f>
        <v>Valor Añadido Servicios</v>
      </c>
      <c r="C229" s="77" t="str">
        <f>B228</f>
        <v>Precio del Cobre</v>
      </c>
      <c r="D229" s="96">
        <v>3.7940000000000001E-3</v>
      </c>
      <c r="E229" s="9">
        <v>1</v>
      </c>
      <c r="F229" s="128" t="str">
        <f t="shared" si="23"/>
        <v>Sí</v>
      </c>
      <c r="G229" s="84"/>
    </row>
    <row r="230" spans="2:7" x14ac:dyDescent="0.25">
      <c r="B230" s="70" t="s">
        <v>22</v>
      </c>
      <c r="C230" s="70" t="s">
        <v>54</v>
      </c>
      <c r="D230" s="94">
        <v>1.1039999999999999E-5</v>
      </c>
      <c r="E230" s="71">
        <v>4</v>
      </c>
      <c r="F230" s="88" t="str">
        <f t="shared" si="23"/>
        <v>Sí</v>
      </c>
      <c r="G230" s="71" t="str">
        <f t="shared" ref="G230" si="25">IF(AND(F230=F231, F230="Sí"), "Sí", "No")</f>
        <v>Sí</v>
      </c>
    </row>
    <row r="231" spans="2:7" x14ac:dyDescent="0.25">
      <c r="B231" s="78" t="str">
        <f>C230</f>
        <v>Valor Añadido Minería</v>
      </c>
      <c r="C231" s="78" t="str">
        <f>B230</f>
        <v>Precio del Cobre</v>
      </c>
      <c r="D231" s="94">
        <v>5.5250000000000002E-13</v>
      </c>
      <c r="E231" s="71">
        <v>1</v>
      </c>
      <c r="F231" s="88" t="str">
        <f t="shared" si="23"/>
        <v>Sí</v>
      </c>
      <c r="G231" s="71"/>
    </row>
    <row r="235" spans="2:7" x14ac:dyDescent="0.25">
      <c r="B235" s="10"/>
      <c r="C235" s="7" t="s">
        <v>112</v>
      </c>
      <c r="D235" s="139" t="s">
        <v>111</v>
      </c>
    </row>
    <row r="236" spans="2:7" ht="30" x14ac:dyDescent="0.25">
      <c r="C236" s="7" t="s">
        <v>56</v>
      </c>
      <c r="D236" s="139" t="s">
        <v>113</v>
      </c>
    </row>
    <row r="237" spans="2:7" ht="45" x14ac:dyDescent="0.25">
      <c r="C237" s="7" t="s">
        <v>21</v>
      </c>
      <c r="D237" s="139" t="s">
        <v>120</v>
      </c>
    </row>
    <row r="238" spans="2:7" ht="30" x14ac:dyDescent="0.25">
      <c r="C238" s="7" t="s">
        <v>27</v>
      </c>
      <c r="D238" s="139" t="s">
        <v>116</v>
      </c>
    </row>
    <row r="239" spans="2:7" ht="30" x14ac:dyDescent="0.25">
      <c r="C239" s="7" t="s">
        <v>107</v>
      </c>
      <c r="D239" s="140" t="str">
        <f>D238</f>
        <v>Signo positivo (+) Se espera inflación por efecto gasto</v>
      </c>
    </row>
    <row r="240" spans="2:7" ht="45" x14ac:dyDescent="0.25">
      <c r="C240" s="7" t="s">
        <v>26</v>
      </c>
      <c r="D240" s="139" t="s">
        <v>114</v>
      </c>
    </row>
    <row r="241" spans="2:32" ht="45" x14ac:dyDescent="0.25">
      <c r="C241" s="7" t="s">
        <v>65</v>
      </c>
      <c r="D241" s="139" t="s">
        <v>115</v>
      </c>
    </row>
    <row r="242" spans="2:32" ht="30" x14ac:dyDescent="0.25">
      <c r="C242" s="7" t="s">
        <v>81</v>
      </c>
      <c r="D242" s="139" t="s">
        <v>117</v>
      </c>
    </row>
    <row r="243" spans="2:32" ht="30" x14ac:dyDescent="0.25">
      <c r="C243" s="7" t="s">
        <v>82</v>
      </c>
      <c r="D243" s="139" t="s">
        <v>118</v>
      </c>
    </row>
    <row r="244" spans="2:32" ht="30" x14ac:dyDescent="0.25">
      <c r="C244" s="7" t="s">
        <v>76</v>
      </c>
      <c r="D244" s="139" t="s">
        <v>119</v>
      </c>
    </row>
    <row r="245" spans="2:32" ht="30" x14ac:dyDescent="0.25">
      <c r="C245" s="7" t="s">
        <v>101</v>
      </c>
      <c r="D245" s="140" t="str">
        <f>D242</f>
        <v xml:space="preserve">Signo negativo (-) Se espera que el sector manufacturero se vea afectado negativamente </v>
      </c>
    </row>
    <row r="246" spans="2:32" ht="30" x14ac:dyDescent="0.25">
      <c r="C246" s="7" t="s">
        <v>102</v>
      </c>
      <c r="D246" s="140" t="str">
        <f>D243</f>
        <v>Signo positivo (+) Se espera que el sector de servicios se expanda</v>
      </c>
    </row>
    <row r="247" spans="2:32" ht="30" x14ac:dyDescent="0.25">
      <c r="C247" s="7" t="s">
        <v>103</v>
      </c>
      <c r="D247" s="140" t="str">
        <f>D244</f>
        <v>Signo positivo (+) Se espera que el sector minero se expanda</v>
      </c>
    </row>
    <row r="248" spans="2:32" x14ac:dyDescent="0.25">
      <c r="H248" s="10"/>
      <c r="J248">
        <f>(C262-B262)/-1.96</f>
        <v>1.3860217499999998</v>
      </c>
    </row>
    <row r="250" spans="2:32" x14ac:dyDescent="0.25">
      <c r="B250" s="77" t="s">
        <v>121</v>
      </c>
      <c r="C250" s="134" t="s">
        <v>125</v>
      </c>
      <c r="D250" s="134"/>
      <c r="F250" s="77" t="s">
        <v>121</v>
      </c>
      <c r="G250" s="134" t="s">
        <v>126</v>
      </c>
      <c r="H250" s="134"/>
      <c r="J250" s="77" t="s">
        <v>121</v>
      </c>
      <c r="K250" s="134" t="s">
        <v>127</v>
      </c>
      <c r="L250" s="134"/>
      <c r="N250" s="77" t="s">
        <v>121</v>
      </c>
      <c r="O250" s="134" t="s">
        <v>128</v>
      </c>
      <c r="P250" s="134"/>
      <c r="R250" s="77" t="s">
        <v>121</v>
      </c>
      <c r="S250" s="134" t="s">
        <v>129</v>
      </c>
      <c r="T250" s="134"/>
      <c r="V250" s="77" t="s">
        <v>121</v>
      </c>
      <c r="W250" s="134" t="s">
        <v>130</v>
      </c>
      <c r="X250" s="134"/>
      <c r="Z250" s="77" t="s">
        <v>121</v>
      </c>
      <c r="AA250" s="134" t="s">
        <v>131</v>
      </c>
      <c r="AB250" s="134"/>
      <c r="AD250" s="77" t="s">
        <v>121</v>
      </c>
      <c r="AE250" s="134" t="s">
        <v>134</v>
      </c>
      <c r="AF250" s="134"/>
    </row>
    <row r="251" spans="2:32" x14ac:dyDescent="0.25">
      <c r="B251" s="77" t="s">
        <v>122</v>
      </c>
      <c r="C251" s="77" t="s">
        <v>123</v>
      </c>
      <c r="D251" s="77" t="s">
        <v>124</v>
      </c>
      <c r="F251" s="77" t="s">
        <v>122</v>
      </c>
      <c r="G251" s="77" t="s">
        <v>123</v>
      </c>
      <c r="H251" s="77" t="s">
        <v>124</v>
      </c>
      <c r="J251" s="77" t="s">
        <v>122</v>
      </c>
      <c r="K251" s="77" t="s">
        <v>123</v>
      </c>
      <c r="L251" s="77" t="s">
        <v>124</v>
      </c>
      <c r="N251" s="77" t="s">
        <v>122</v>
      </c>
      <c r="O251" s="77" t="s">
        <v>123</v>
      </c>
      <c r="P251" s="77" t="s">
        <v>124</v>
      </c>
      <c r="R251" s="77" t="s">
        <v>122</v>
      </c>
      <c r="S251" s="77" t="s">
        <v>123</v>
      </c>
      <c r="T251" s="77" t="s">
        <v>124</v>
      </c>
      <c r="V251" s="77" t="s">
        <v>122</v>
      </c>
      <c r="W251" s="77" t="s">
        <v>123</v>
      </c>
      <c r="X251" s="77" t="s">
        <v>124</v>
      </c>
      <c r="Z251" s="77" t="s">
        <v>122</v>
      </c>
      <c r="AA251" s="77" t="s">
        <v>123</v>
      </c>
      <c r="AB251" s="77" t="s">
        <v>124</v>
      </c>
      <c r="AD251" s="77" t="s">
        <v>122</v>
      </c>
      <c r="AE251" s="77" t="s">
        <v>123</v>
      </c>
      <c r="AF251" s="77" t="s">
        <v>124</v>
      </c>
    </row>
    <row r="252" spans="2:32" x14ac:dyDescent="0.25">
      <c r="B252" s="114">
        <v>-9.4585353600000008</v>
      </c>
      <c r="C252" s="77">
        <v>-12.758933000000001</v>
      </c>
      <c r="D252" s="136">
        <f>(C252-B252)/-1.96</f>
        <v>1.6838763469387754</v>
      </c>
      <c r="F252" s="114">
        <v>-1.7715529999999999E-3</v>
      </c>
      <c r="G252" s="77">
        <v>-5.9003886999999998E-2</v>
      </c>
      <c r="H252" s="136">
        <f>(G252-F252)/-1.96</f>
        <v>2.9200170408163265E-2</v>
      </c>
      <c r="J252" s="114">
        <v>-2.5187409000000001E-2</v>
      </c>
      <c r="K252" s="77">
        <v>-0.10374323000000001</v>
      </c>
      <c r="L252" s="136">
        <f>(K252-J252)/-1.96</f>
        <v>4.0079500510204084E-2</v>
      </c>
      <c r="N252" s="114">
        <v>8.1534916000000006</v>
      </c>
      <c r="O252" s="77">
        <v>-16.760152999999999</v>
      </c>
      <c r="P252" s="136">
        <f>(O252-N252)/-1.96</f>
        <v>12.711043163265305</v>
      </c>
      <c r="R252" s="114">
        <v>-61.098790000000001</v>
      </c>
      <c r="S252" s="77">
        <v>-135.05023399999999</v>
      </c>
      <c r="T252" s="136">
        <f>(S252-R252)/-1.96</f>
        <v>37.730328571428565</v>
      </c>
      <c r="V252" s="114">
        <v>82.806051999999994</v>
      </c>
      <c r="W252" s="77">
        <v>23.02253</v>
      </c>
      <c r="X252" s="136">
        <f>(W252-V252)/-1.96</f>
        <v>30.501796938775506</v>
      </c>
      <c r="Z252" s="114">
        <v>1.8431599999999999E-2</v>
      </c>
      <c r="AA252" s="77">
        <v>-7.6459733000000002E-2</v>
      </c>
      <c r="AB252" s="136">
        <f>(AA252-Z252)/-1.96</f>
        <v>4.841394540816326E-2</v>
      </c>
      <c r="AD252" s="114">
        <v>0.183094865</v>
      </c>
      <c r="AE252" s="77">
        <v>0.128039297</v>
      </c>
      <c r="AF252" s="136">
        <f>(AE252-AD252)/-1.96</f>
        <v>2.8089575510204082E-2</v>
      </c>
    </row>
    <row r="253" spans="2:32" x14ac:dyDescent="0.25">
      <c r="B253" s="114"/>
      <c r="C253" s="77"/>
      <c r="D253" s="136">
        <f t="shared" ref="D253:D276" si="26">(C253-B253)/-1.96</f>
        <v>0</v>
      </c>
      <c r="F253" s="114"/>
      <c r="G253" s="77"/>
      <c r="H253" s="77"/>
      <c r="J253" s="114"/>
      <c r="K253" s="77"/>
      <c r="L253" s="77"/>
      <c r="N253" s="114"/>
      <c r="O253" s="77"/>
      <c r="P253" s="77"/>
      <c r="R253" s="114"/>
      <c r="S253" s="77"/>
      <c r="T253" s="136"/>
      <c r="V253" s="114"/>
      <c r="W253" s="77"/>
      <c r="X253" s="136"/>
      <c r="Z253" s="114"/>
      <c r="AA253" s="77"/>
      <c r="AB253" s="136"/>
      <c r="AD253" s="114"/>
      <c r="AE253" s="77"/>
      <c r="AF253" s="77"/>
    </row>
    <row r="254" spans="2:32" x14ac:dyDescent="0.25">
      <c r="B254" s="114">
        <v>-0.75292236000000001</v>
      </c>
      <c r="C254" s="77">
        <v>-4.3865322000000004</v>
      </c>
      <c r="D254" s="136">
        <f t="shared" si="26"/>
        <v>1.8538825714285718</v>
      </c>
      <c r="F254" s="114">
        <v>3.4889245999999999E-2</v>
      </c>
      <c r="G254" s="77">
        <v>-4.1452261999999997E-2</v>
      </c>
      <c r="H254" s="136">
        <f t="shared" ref="H254:H276" si="27">(G254-F254)/-1.96</f>
        <v>3.8949748979591838E-2</v>
      </c>
      <c r="J254" s="114">
        <v>9.1192741999999993E-2</v>
      </c>
      <c r="K254" s="77">
        <v>-2.7517119999999999E-2</v>
      </c>
      <c r="L254" s="136">
        <f t="shared" ref="L254:L276" si="28">(K254-J254)/-1.96</f>
        <v>6.056625612244898E-2</v>
      </c>
      <c r="N254" s="114">
        <v>-5.1831975000000003</v>
      </c>
      <c r="O254" s="77">
        <v>-24.735569999999999</v>
      </c>
      <c r="P254" s="136">
        <f t="shared" ref="P254:P276" si="29">(O254-N254)/-1.96</f>
        <v>9.9757002551020388</v>
      </c>
      <c r="R254" s="114">
        <v>61.954203999999997</v>
      </c>
      <c r="S254" s="77">
        <v>-24.609598999999999</v>
      </c>
      <c r="T254" s="136">
        <f t="shared" ref="T254:T276" si="30">(S254-R254)/-1.96</f>
        <v>44.165205612244897</v>
      </c>
      <c r="V254" s="114">
        <v>65.513285999999994</v>
      </c>
      <c r="W254" s="77">
        <v>6.0257899999999998</v>
      </c>
      <c r="X254" s="136">
        <f t="shared" ref="X254:X276" si="31">(W254-V254)/-1.96</f>
        <v>30.350763265306121</v>
      </c>
      <c r="Z254" s="114">
        <v>-3.165167E-2</v>
      </c>
      <c r="AA254" s="77">
        <v>-0.123875129</v>
      </c>
      <c r="AB254" s="136">
        <f t="shared" ref="AB254:AB276" si="32">(AA254-Z254)/-1.96</f>
        <v>4.705278520408164E-2</v>
      </c>
      <c r="AD254" s="114">
        <v>4.9200391000000003E-2</v>
      </c>
      <c r="AE254" s="77">
        <v>2.493997E-3</v>
      </c>
      <c r="AF254" s="136">
        <f t="shared" ref="AF254:AF276" si="33">(AE254-AD254)/-1.96</f>
        <v>2.3829792857142859E-2</v>
      </c>
    </row>
    <row r="255" spans="2:32" x14ac:dyDescent="0.25">
      <c r="B255" s="114"/>
      <c r="C255" s="77"/>
      <c r="D255" s="136">
        <f>(C255-B255)/-1.96</f>
        <v>0</v>
      </c>
      <c r="F255" s="114"/>
      <c r="G255" s="77"/>
      <c r="H255" s="136"/>
      <c r="J255" s="114"/>
      <c r="K255" s="77"/>
      <c r="L255" s="136"/>
      <c r="N255" s="114"/>
      <c r="O255" s="77"/>
      <c r="P255" s="136"/>
      <c r="R255" s="114"/>
      <c r="S255" s="77"/>
      <c r="T255" s="136"/>
      <c r="V255" s="114"/>
      <c r="W255" s="77"/>
      <c r="X255" s="136"/>
      <c r="Z255" s="114"/>
      <c r="AA255" s="77"/>
      <c r="AB255" s="136"/>
      <c r="AD255" s="114"/>
      <c r="AE255" s="77"/>
      <c r="AF255" s="136"/>
    </row>
    <row r="256" spans="2:32" x14ac:dyDescent="0.25">
      <c r="B256" s="114">
        <v>0.78359078999999998</v>
      </c>
      <c r="C256" s="77">
        <v>-2.0402057999999998</v>
      </c>
      <c r="D256" s="136">
        <f t="shared" si="26"/>
        <v>1.4407125459183672</v>
      </c>
      <c r="F256" s="114">
        <v>-4.0056231999999997E-2</v>
      </c>
      <c r="G256" s="77">
        <v>-9.0352678000000006E-2</v>
      </c>
      <c r="H256" s="136">
        <f t="shared" si="27"/>
        <v>2.5661452040816331E-2</v>
      </c>
      <c r="J256" s="114">
        <v>0.188084262</v>
      </c>
      <c r="K256" s="77">
        <v>5.0612810000000001E-2</v>
      </c>
      <c r="L256" s="136">
        <f t="shared" si="28"/>
        <v>7.013849591836735E-2</v>
      </c>
      <c r="N256" s="114">
        <v>14.3039904</v>
      </c>
      <c r="O256" s="77">
        <v>-4.5576080000000001</v>
      </c>
      <c r="P256" s="136">
        <f t="shared" si="29"/>
        <v>9.6232644897959183</v>
      </c>
      <c r="R256" s="114">
        <v>178.45226199999999</v>
      </c>
      <c r="S256" s="77">
        <v>73.922161000000003</v>
      </c>
      <c r="T256" s="136">
        <f t="shared" si="30"/>
        <v>53.331684183673467</v>
      </c>
      <c r="V256" s="114">
        <v>-44.926276999999999</v>
      </c>
      <c r="W256" s="77">
        <v>-99.483643999999998</v>
      </c>
      <c r="X256" s="136">
        <f t="shared" si="31"/>
        <v>27.835391326530612</v>
      </c>
      <c r="Z256" s="114">
        <v>-0.15295211</v>
      </c>
      <c r="AA256" s="77">
        <v>-0.22737701599999999</v>
      </c>
      <c r="AB256" s="136">
        <f t="shared" si="32"/>
        <v>3.7971890816326521E-2</v>
      </c>
      <c r="AD256" s="114">
        <v>-2.7846111999999999E-2</v>
      </c>
      <c r="AE256" s="77">
        <v>-5.9442980999999999E-2</v>
      </c>
      <c r="AF256" s="136">
        <f t="shared" si="33"/>
        <v>1.6120851530612244E-2</v>
      </c>
    </row>
    <row r="257" spans="2:32" x14ac:dyDescent="0.25">
      <c r="B257" s="114"/>
      <c r="C257" s="77"/>
      <c r="D257" s="136">
        <f t="shared" si="26"/>
        <v>0</v>
      </c>
      <c r="F257" s="114"/>
      <c r="G257" s="77"/>
      <c r="H257" s="136"/>
      <c r="J257" s="114"/>
      <c r="K257" s="77"/>
      <c r="L257" s="136"/>
      <c r="N257" s="114"/>
      <c r="O257" s="77"/>
      <c r="P257" s="136"/>
      <c r="R257" s="114"/>
      <c r="S257" s="77"/>
      <c r="T257" s="136"/>
      <c r="V257" s="114"/>
      <c r="W257" s="77"/>
      <c r="X257" s="136"/>
      <c r="Z257" s="114"/>
      <c r="AA257" s="77"/>
      <c r="AB257" s="136"/>
      <c r="AD257" s="114"/>
      <c r="AE257" s="77"/>
      <c r="AF257" s="136"/>
    </row>
    <row r="258" spans="2:32" x14ac:dyDescent="0.25">
      <c r="B258" s="114">
        <v>2.1382928300000001</v>
      </c>
      <c r="C258" s="77">
        <v>-1.3825704999999999</v>
      </c>
      <c r="D258" s="136">
        <f t="shared" si="26"/>
        <v>1.7963588418367347</v>
      </c>
      <c r="F258" s="114">
        <v>8.2315740000000002E-3</v>
      </c>
      <c r="G258" s="77">
        <v>-4.6280052000000002E-2</v>
      </c>
      <c r="H258" s="136">
        <f t="shared" si="27"/>
        <v>2.7812054081632655E-2</v>
      </c>
      <c r="J258" s="114">
        <v>4.6404464999999999E-2</v>
      </c>
      <c r="K258" s="77">
        <v>-5.5431389999999997E-2</v>
      </c>
      <c r="L258" s="136">
        <f t="shared" si="28"/>
        <v>5.195706887755102E-2</v>
      </c>
      <c r="N258" s="114">
        <v>17.911874999999998</v>
      </c>
      <c r="O258" s="77">
        <v>-2.9037709999999999</v>
      </c>
      <c r="P258" s="136">
        <f t="shared" si="29"/>
        <v>10.620227551020408</v>
      </c>
      <c r="R258" s="114">
        <v>-5.0295719999999999</v>
      </c>
      <c r="S258" s="77">
        <v>-90.22054</v>
      </c>
      <c r="T258" s="136">
        <f t="shared" si="30"/>
        <v>43.464779591836738</v>
      </c>
      <c r="V258" s="114">
        <v>-77.197045000000003</v>
      </c>
      <c r="W258" s="77">
        <v>-126.01275</v>
      </c>
      <c r="X258" s="136">
        <f t="shared" si="31"/>
        <v>24.905971938775508</v>
      </c>
      <c r="Z258" s="114">
        <v>-7.6865550000000005E-2</v>
      </c>
      <c r="AA258" s="77">
        <v>-0.19299744099999999</v>
      </c>
      <c r="AB258" s="136">
        <f t="shared" si="32"/>
        <v>5.9250964795918362E-2</v>
      </c>
      <c r="AD258" s="114">
        <v>-5.2465406999999999E-2</v>
      </c>
      <c r="AE258" s="77">
        <v>-8.3388416000000007E-2</v>
      </c>
      <c r="AF258" s="136">
        <f t="shared" si="33"/>
        <v>1.5777045408163271E-2</v>
      </c>
    </row>
    <row r="259" spans="2:32" x14ac:dyDescent="0.25">
      <c r="B259" s="114"/>
      <c r="C259" s="77"/>
      <c r="D259" s="136">
        <f t="shared" si="26"/>
        <v>0</v>
      </c>
      <c r="F259" s="114"/>
      <c r="G259" s="77"/>
      <c r="H259" s="136"/>
      <c r="J259" s="114"/>
      <c r="K259" s="77"/>
      <c r="L259" s="136"/>
      <c r="N259" s="114"/>
      <c r="O259" s="77"/>
      <c r="P259" s="136"/>
      <c r="R259" s="114"/>
      <c r="S259" s="77"/>
      <c r="T259" s="136"/>
      <c r="V259" s="114"/>
      <c r="W259" s="77"/>
      <c r="X259" s="136"/>
      <c r="Z259" s="114"/>
      <c r="AA259" s="77"/>
      <c r="AB259" s="136"/>
      <c r="AD259" s="114"/>
      <c r="AE259" s="77"/>
      <c r="AF259" s="136"/>
    </row>
    <row r="260" spans="2:32" x14ac:dyDescent="0.25">
      <c r="B260" s="114">
        <v>5.5491749999999999E-2</v>
      </c>
      <c r="C260" s="77">
        <v>-2.0083606999999999</v>
      </c>
      <c r="D260" s="136">
        <f t="shared" si="26"/>
        <v>1.0529859438775508</v>
      </c>
      <c r="F260" s="114">
        <v>5.3312760000000002E-3</v>
      </c>
      <c r="G260" s="77">
        <v>-4.370843E-2</v>
      </c>
      <c r="H260" s="136">
        <f t="shared" si="27"/>
        <v>2.5020258163265308E-2</v>
      </c>
      <c r="J260" s="114">
        <v>-2.3639932999999998E-2</v>
      </c>
      <c r="K260" s="77">
        <v>-0.13996802999999999</v>
      </c>
      <c r="L260" s="136">
        <f t="shared" si="28"/>
        <v>5.9351069897959179E-2</v>
      </c>
      <c r="N260" s="114">
        <v>-9.5088600999999997</v>
      </c>
      <c r="O260" s="77">
        <v>-33.230935000000002</v>
      </c>
      <c r="P260" s="136">
        <f t="shared" si="29"/>
        <v>12.103099438775512</v>
      </c>
      <c r="R260" s="114">
        <v>-97.648398999999998</v>
      </c>
      <c r="S260" s="77">
        <v>-157.889366</v>
      </c>
      <c r="T260" s="136">
        <f t="shared" si="30"/>
        <v>30.735187244897958</v>
      </c>
      <c r="V260" s="114">
        <v>-12.700434</v>
      </c>
      <c r="W260" s="77">
        <v>-48.729430000000001</v>
      </c>
      <c r="X260" s="136">
        <f t="shared" si="31"/>
        <v>18.38214081632653</v>
      </c>
      <c r="Z260" s="114">
        <v>0.11538415</v>
      </c>
      <c r="AA260" s="77">
        <v>-1.302153E-2</v>
      </c>
      <c r="AB260" s="136">
        <f t="shared" si="32"/>
        <v>6.5513102040816326E-2</v>
      </c>
      <c r="AD260" s="114">
        <v>-1.3732523E-2</v>
      </c>
      <c r="AE260" s="77">
        <v>-4.5442029000000002E-2</v>
      </c>
      <c r="AF260" s="136">
        <f t="shared" si="33"/>
        <v>1.6178319387755102E-2</v>
      </c>
    </row>
    <row r="261" spans="2:32" x14ac:dyDescent="0.25">
      <c r="B261" s="114"/>
      <c r="C261" s="77"/>
      <c r="D261" s="136">
        <f t="shared" si="26"/>
        <v>0</v>
      </c>
      <c r="F261" s="114"/>
      <c r="G261" s="77"/>
      <c r="H261" s="136"/>
      <c r="J261" s="114"/>
      <c r="K261" s="77"/>
      <c r="L261" s="136"/>
      <c r="N261" s="114"/>
      <c r="O261" s="77"/>
      <c r="P261" s="136"/>
      <c r="R261" s="114"/>
      <c r="S261" s="77"/>
      <c r="T261" s="136"/>
      <c r="V261" s="114"/>
      <c r="W261" s="77"/>
      <c r="X261" s="136"/>
      <c r="Z261" s="114"/>
      <c r="AA261" s="77"/>
      <c r="AB261" s="136"/>
      <c r="AD261" s="114"/>
      <c r="AE261" s="77"/>
      <c r="AF261" s="136"/>
    </row>
    <row r="262" spans="2:32" x14ac:dyDescent="0.25">
      <c r="B262" s="114">
        <v>1.32944833</v>
      </c>
      <c r="C262" s="77">
        <v>-1.3871543</v>
      </c>
      <c r="D262" s="136">
        <f t="shared" si="26"/>
        <v>1.3860217499999998</v>
      </c>
      <c r="F262" s="114">
        <v>-4.738384E-3</v>
      </c>
      <c r="G262" s="77">
        <v>-4.8457022000000002E-2</v>
      </c>
      <c r="H262" s="136">
        <f t="shared" si="27"/>
        <v>2.2305427551020409E-2</v>
      </c>
      <c r="J262" s="114">
        <v>-1.8459150000000001E-3</v>
      </c>
      <c r="K262" s="77">
        <v>-7.5040880000000004E-2</v>
      </c>
      <c r="L262" s="136">
        <f t="shared" si="28"/>
        <v>3.7344369897959181E-2</v>
      </c>
      <c r="N262" s="114">
        <v>-11.112252</v>
      </c>
      <c r="O262" s="77">
        <v>-25.139431999999999</v>
      </c>
      <c r="P262" s="136">
        <f t="shared" si="29"/>
        <v>7.1567244897959181</v>
      </c>
      <c r="R262" s="114">
        <v>-6.5166120000000003</v>
      </c>
      <c r="S262" s="77">
        <v>-71.167077000000006</v>
      </c>
      <c r="T262" s="136">
        <f t="shared" si="30"/>
        <v>32.984931122448984</v>
      </c>
      <c r="V262" s="114">
        <v>38.322344999999999</v>
      </c>
      <c r="W262" s="77">
        <v>-13.542016</v>
      </c>
      <c r="X262" s="136">
        <f t="shared" si="31"/>
        <v>26.461408673469389</v>
      </c>
      <c r="Z262" s="114">
        <v>8.4923209999999999E-2</v>
      </c>
      <c r="AA262" s="77">
        <v>-1.9864679E-2</v>
      </c>
      <c r="AB262" s="136">
        <f t="shared" si="32"/>
        <v>5.346320867346939E-2</v>
      </c>
      <c r="AD262" s="114">
        <v>-6.4206940000000002E-3</v>
      </c>
      <c r="AE262" s="77">
        <v>-4.5036705000000003E-2</v>
      </c>
      <c r="AF262" s="136">
        <f t="shared" si="33"/>
        <v>1.9702046428571433E-2</v>
      </c>
    </row>
    <row r="263" spans="2:32" x14ac:dyDescent="0.25">
      <c r="B263" s="114"/>
      <c r="C263" s="77"/>
      <c r="D263" s="136">
        <f t="shared" si="26"/>
        <v>0</v>
      </c>
      <c r="F263" s="114"/>
      <c r="G263" s="77"/>
      <c r="H263" s="136"/>
      <c r="J263" s="114"/>
      <c r="K263" s="77"/>
      <c r="L263" s="136"/>
      <c r="N263" s="114"/>
      <c r="O263" s="77"/>
      <c r="P263" s="136"/>
      <c r="R263" s="114"/>
      <c r="S263" s="77"/>
      <c r="T263" s="136"/>
      <c r="V263" s="114"/>
      <c r="W263" s="77"/>
      <c r="X263" s="136"/>
      <c r="Z263" s="114"/>
      <c r="AA263" s="77"/>
      <c r="AB263" s="136"/>
      <c r="AD263" s="114"/>
      <c r="AE263" s="77"/>
      <c r="AF263" s="136"/>
    </row>
    <row r="264" spans="2:32" x14ac:dyDescent="0.25">
      <c r="B264" s="114">
        <v>-0.39875811</v>
      </c>
      <c r="C264" s="77">
        <v>-2.4483062000000002</v>
      </c>
      <c r="D264" s="136">
        <f t="shared" si="26"/>
        <v>1.0456878010204083</v>
      </c>
      <c r="F264" s="114">
        <v>-1.7761480999999999E-2</v>
      </c>
      <c r="G264" s="77">
        <v>-5.1839565999999997E-2</v>
      </c>
      <c r="H264" s="136">
        <f t="shared" si="27"/>
        <v>1.7386778061224486E-2</v>
      </c>
      <c r="J264" s="114">
        <v>3.8290540000000001E-3</v>
      </c>
      <c r="K264" s="77">
        <v>-7.022921E-2</v>
      </c>
      <c r="L264" s="136">
        <f t="shared" si="28"/>
        <v>3.7784828571428571E-2</v>
      </c>
      <c r="N264" s="114">
        <v>-4.1783650000000003</v>
      </c>
      <c r="O264" s="77">
        <v>-20.400836000000002</v>
      </c>
      <c r="P264" s="136">
        <f t="shared" si="29"/>
        <v>8.2767709183673475</v>
      </c>
      <c r="R264" s="114">
        <v>72.497091999999995</v>
      </c>
      <c r="S264" s="77">
        <v>-21.595019000000001</v>
      </c>
      <c r="T264" s="136">
        <f t="shared" si="30"/>
        <v>48.006179081632645</v>
      </c>
      <c r="V264" s="114">
        <v>4.7031660000000004</v>
      </c>
      <c r="W264" s="77">
        <v>-47.295262000000001</v>
      </c>
      <c r="X264" s="136">
        <f t="shared" si="31"/>
        <v>26.529810204081635</v>
      </c>
      <c r="Z264" s="114">
        <v>-7.5467270000000003E-2</v>
      </c>
      <c r="AA264" s="77">
        <v>-0.16621671299999999</v>
      </c>
      <c r="AB264" s="136">
        <f t="shared" si="32"/>
        <v>4.630073622448979E-2</v>
      </c>
      <c r="AD264" s="114">
        <v>5.8033579999999998E-3</v>
      </c>
      <c r="AE264" s="77">
        <v>-1.5855462000000001E-2</v>
      </c>
      <c r="AF264" s="136">
        <f t="shared" si="33"/>
        <v>1.105041836734694E-2</v>
      </c>
    </row>
    <row r="265" spans="2:32" x14ac:dyDescent="0.25">
      <c r="B265" s="114"/>
      <c r="C265" s="77"/>
      <c r="D265" s="136">
        <f t="shared" si="26"/>
        <v>0</v>
      </c>
      <c r="F265" s="114"/>
      <c r="G265" s="77"/>
      <c r="H265" s="136"/>
      <c r="J265" s="114"/>
      <c r="K265" s="77"/>
      <c r="L265" s="136"/>
      <c r="N265" s="114"/>
      <c r="O265" s="77"/>
      <c r="P265" s="136"/>
      <c r="R265" s="114"/>
      <c r="S265" s="77"/>
      <c r="T265" s="136"/>
      <c r="V265" s="114"/>
      <c r="W265" s="77"/>
      <c r="X265" s="136"/>
      <c r="Z265" s="114"/>
      <c r="AA265" s="77"/>
      <c r="AB265" s="136"/>
      <c r="AD265" s="114"/>
      <c r="AE265" s="77"/>
      <c r="AF265" s="136"/>
    </row>
    <row r="266" spans="2:32" x14ac:dyDescent="0.25">
      <c r="B266" s="114">
        <v>-1.2956440899999999</v>
      </c>
      <c r="C266" s="77">
        <v>-3.0387895999999999</v>
      </c>
      <c r="D266" s="136">
        <f t="shared" si="26"/>
        <v>0.8893599540816326</v>
      </c>
      <c r="F266" s="114">
        <v>4.3356940000000002E-3</v>
      </c>
      <c r="G266" s="77">
        <v>-3.2540653000000003E-2</v>
      </c>
      <c r="H266" s="136">
        <f t="shared" si="27"/>
        <v>1.8814462755102044E-2</v>
      </c>
      <c r="J266" s="114">
        <v>-4.6808865999999998E-2</v>
      </c>
      <c r="K266" s="77">
        <v>-0.10386197</v>
      </c>
      <c r="L266" s="136">
        <f t="shared" si="28"/>
        <v>2.9108726530612247E-2</v>
      </c>
      <c r="N266" s="114">
        <v>7.2005369000000004</v>
      </c>
      <c r="O266" s="77">
        <v>-11.083408</v>
      </c>
      <c r="P266" s="136">
        <f t="shared" si="29"/>
        <v>9.328543316326531</v>
      </c>
      <c r="R266" s="114">
        <v>-29.194655999999998</v>
      </c>
      <c r="S266" s="77">
        <v>-90.057885999999996</v>
      </c>
      <c r="T266" s="136">
        <f t="shared" si="30"/>
        <v>31.052668367346939</v>
      </c>
      <c r="V266" s="114">
        <v>-26.401895</v>
      </c>
      <c r="W266" s="77">
        <v>-55.650818000000001</v>
      </c>
      <c r="X266" s="136">
        <f t="shared" si="31"/>
        <v>14.922919897959185</v>
      </c>
      <c r="Z266" s="114">
        <v>-3.7029300000000001E-2</v>
      </c>
      <c r="AA266" s="77">
        <v>-0.13231932599999999</v>
      </c>
      <c r="AB266" s="136">
        <f t="shared" si="32"/>
        <v>4.8617360204081625E-2</v>
      </c>
      <c r="AD266" s="114">
        <v>1.0980213000000001E-2</v>
      </c>
      <c r="AE266" s="77">
        <v>-1.4806114E-2</v>
      </c>
      <c r="AF266" s="136">
        <f t="shared" si="33"/>
        <v>1.3156289285714287E-2</v>
      </c>
    </row>
    <row r="267" spans="2:32" x14ac:dyDescent="0.25">
      <c r="B267" s="114"/>
      <c r="C267" s="77"/>
      <c r="D267" s="136">
        <f t="shared" si="26"/>
        <v>0</v>
      </c>
      <c r="F267" s="114"/>
      <c r="G267" s="77"/>
      <c r="H267" s="136"/>
      <c r="J267" s="114"/>
      <c r="K267" s="77"/>
      <c r="L267" s="136"/>
      <c r="N267" s="114"/>
      <c r="O267" s="77"/>
      <c r="P267" s="136"/>
      <c r="R267" s="114"/>
      <c r="S267" s="77"/>
      <c r="T267" s="136"/>
      <c r="V267" s="114"/>
      <c r="W267" s="77"/>
      <c r="X267" s="136"/>
      <c r="Z267" s="114"/>
      <c r="AA267" s="77"/>
      <c r="AB267" s="136"/>
      <c r="AD267" s="114"/>
      <c r="AE267" s="77"/>
      <c r="AF267" s="136"/>
    </row>
    <row r="268" spans="2:32" x14ac:dyDescent="0.25">
      <c r="B268" s="114">
        <v>-0.37531913</v>
      </c>
      <c r="C268" s="77">
        <v>-1.9965681</v>
      </c>
      <c r="D268" s="136">
        <f t="shared" si="26"/>
        <v>0.82716784183673464</v>
      </c>
      <c r="F268" s="114">
        <v>1.9262238000000001E-2</v>
      </c>
      <c r="G268" s="77">
        <v>-1.0377295999999999E-2</v>
      </c>
      <c r="H268" s="136">
        <f t="shared" si="27"/>
        <v>1.5122211224489797E-2</v>
      </c>
      <c r="J268" s="114">
        <v>-2.8418736E-2</v>
      </c>
      <c r="K268" s="77">
        <v>-8.1954269999999996E-2</v>
      </c>
      <c r="L268" s="136">
        <f t="shared" si="28"/>
        <v>2.7314047959183671E-2</v>
      </c>
      <c r="N268" s="114">
        <v>-2.0166792999999998</v>
      </c>
      <c r="O268" s="77">
        <v>-20.161946</v>
      </c>
      <c r="P268" s="136">
        <f t="shared" si="29"/>
        <v>9.2577891326530608</v>
      </c>
      <c r="R268" s="114">
        <v>-70.851264999999998</v>
      </c>
      <c r="S268" s="77">
        <v>-124.666026</v>
      </c>
      <c r="T268" s="136">
        <f t="shared" si="30"/>
        <v>27.456510714285717</v>
      </c>
      <c r="V268" s="114">
        <v>-8.292662</v>
      </c>
      <c r="W268" s="77">
        <v>-40.710169999999998</v>
      </c>
      <c r="X268" s="136">
        <f t="shared" si="31"/>
        <v>16.539544897959182</v>
      </c>
      <c r="Z268" s="114">
        <v>0.11168538</v>
      </c>
      <c r="AA268" s="77">
        <v>8.6978860000000002E-3</v>
      </c>
      <c r="AB268" s="136">
        <f t="shared" si="32"/>
        <v>5.254463979591837E-2</v>
      </c>
      <c r="AD268" s="114">
        <v>6.0554399999999996E-3</v>
      </c>
      <c r="AE268" s="77">
        <v>-1.6387021000000002E-2</v>
      </c>
      <c r="AF268" s="136">
        <f t="shared" si="33"/>
        <v>1.1450235204081633E-2</v>
      </c>
    </row>
    <row r="269" spans="2:32" x14ac:dyDescent="0.25">
      <c r="B269" s="114"/>
      <c r="C269" s="77"/>
      <c r="D269" s="136">
        <f t="shared" si="26"/>
        <v>0</v>
      </c>
      <c r="F269" s="114"/>
      <c r="G269" s="77"/>
      <c r="H269" s="136"/>
      <c r="J269" s="114"/>
      <c r="K269" s="77"/>
      <c r="L269" s="136"/>
      <c r="N269" s="114"/>
      <c r="O269" s="77"/>
      <c r="P269" s="136"/>
      <c r="R269" s="114"/>
      <c r="S269" s="77"/>
      <c r="T269" s="136"/>
      <c r="V269" s="114"/>
      <c r="W269" s="77"/>
      <c r="X269" s="136"/>
      <c r="Z269" s="114"/>
      <c r="AA269" s="77"/>
      <c r="AB269" s="136"/>
      <c r="AD269" s="114"/>
      <c r="AE269" s="77"/>
      <c r="AF269" s="136"/>
    </row>
    <row r="270" spans="2:32" x14ac:dyDescent="0.25">
      <c r="B270" s="114">
        <v>1.42822513</v>
      </c>
      <c r="C270" s="77">
        <v>-0.33877279999999999</v>
      </c>
      <c r="D270" s="136">
        <f>(C270-B270)/-1.96</f>
        <v>0.90152955612244901</v>
      </c>
      <c r="F270" s="114">
        <v>-7.3088459999999999E-3</v>
      </c>
      <c r="G270" s="77">
        <v>-3.0263574000000001E-2</v>
      </c>
      <c r="H270" s="136">
        <f t="shared" si="27"/>
        <v>1.1711595918367347E-2</v>
      </c>
      <c r="J270" s="114">
        <v>2.5151776000000001E-2</v>
      </c>
      <c r="K270" s="77">
        <v>-2.073829E-2</v>
      </c>
      <c r="L270" s="136">
        <f t="shared" si="28"/>
        <v>2.3413298979591837E-2</v>
      </c>
      <c r="N270" s="114">
        <v>-0.89953709999999998</v>
      </c>
      <c r="O270" s="77">
        <v>-11.613301</v>
      </c>
      <c r="P270" s="136">
        <f t="shared" si="29"/>
        <v>5.4662060714285712</v>
      </c>
      <c r="R270" s="114">
        <v>27.170963</v>
      </c>
      <c r="S270" s="77">
        <v>-40.559733999999999</v>
      </c>
      <c r="T270" s="136">
        <f t="shared" si="30"/>
        <v>34.556478061224489</v>
      </c>
      <c r="V270" s="114">
        <v>24.685689</v>
      </c>
      <c r="W270" s="77">
        <v>-6.7214780000000003</v>
      </c>
      <c r="X270" s="136">
        <f t="shared" si="31"/>
        <v>16.024064795918367</v>
      </c>
      <c r="Z270" s="114">
        <v>4.4723739999999998E-2</v>
      </c>
      <c r="AA270" s="77">
        <v>-2.5080186000000001E-2</v>
      </c>
      <c r="AB270" s="136">
        <f t="shared" si="32"/>
        <v>3.5614247959183679E-2</v>
      </c>
      <c r="AD270" s="114">
        <v>-1.2066458E-2</v>
      </c>
      <c r="AE270" s="77">
        <v>-3.6004232999999997E-2</v>
      </c>
      <c r="AF270" s="136">
        <f t="shared" si="33"/>
        <v>1.2213150510204079E-2</v>
      </c>
    </row>
    <row r="271" spans="2:32" x14ac:dyDescent="0.25">
      <c r="B271" s="114"/>
      <c r="C271" s="77"/>
      <c r="D271" s="136">
        <f t="shared" si="26"/>
        <v>0</v>
      </c>
      <c r="F271" s="114"/>
      <c r="G271" s="77"/>
      <c r="H271" s="136"/>
      <c r="J271" s="114"/>
      <c r="K271" s="77"/>
      <c r="L271" s="136"/>
      <c r="N271" s="114"/>
      <c r="O271" s="77"/>
      <c r="P271" s="136"/>
      <c r="R271" s="114"/>
      <c r="S271" s="77"/>
      <c r="T271" s="136"/>
      <c r="V271" s="114"/>
      <c r="W271" s="77"/>
      <c r="X271" s="136"/>
      <c r="Z271" s="114"/>
      <c r="AA271" s="77"/>
      <c r="AB271" s="136"/>
      <c r="AD271" s="114"/>
      <c r="AE271" s="77"/>
      <c r="AF271" s="136"/>
    </row>
    <row r="272" spans="2:32" x14ac:dyDescent="0.25">
      <c r="B272" s="114">
        <v>1.9035E-2</v>
      </c>
      <c r="C272" s="77">
        <v>-1.1182074</v>
      </c>
      <c r="D272" s="136">
        <f t="shared" si="26"/>
        <v>0.58022571428571423</v>
      </c>
      <c r="F272" s="114">
        <v>-1.5948575999999999E-2</v>
      </c>
      <c r="G272" s="77">
        <v>-4.0018834000000003E-2</v>
      </c>
      <c r="H272" s="136">
        <f t="shared" si="27"/>
        <v>1.2280743877551023E-2</v>
      </c>
      <c r="J272" s="114">
        <v>1.4933701000000001E-2</v>
      </c>
      <c r="K272" s="77">
        <v>-2.699006E-2</v>
      </c>
      <c r="L272" s="136">
        <f t="shared" si="28"/>
        <v>2.138967397959184E-2</v>
      </c>
      <c r="N272" s="114">
        <v>-1.0725484000000001</v>
      </c>
      <c r="O272" s="77">
        <v>-13.927436</v>
      </c>
      <c r="P272" s="136">
        <f t="shared" si="29"/>
        <v>6.5586161224489796</v>
      </c>
      <c r="R272" s="114">
        <v>69.068355999999994</v>
      </c>
      <c r="S272" s="77">
        <v>-2.7474660000000002</v>
      </c>
      <c r="T272" s="136">
        <f t="shared" si="30"/>
        <v>36.640725510204078</v>
      </c>
      <c r="V272" s="114">
        <v>6.529293</v>
      </c>
      <c r="W272" s="77">
        <v>-24.092831</v>
      </c>
      <c r="X272" s="136">
        <f t="shared" si="31"/>
        <v>15.623532653061224</v>
      </c>
      <c r="Z272" s="114">
        <v>-0.10128363999999999</v>
      </c>
      <c r="AA272" s="77">
        <v>-0.16714135799999999</v>
      </c>
      <c r="AB272" s="136">
        <f t="shared" si="32"/>
        <v>3.3600876530612243E-2</v>
      </c>
      <c r="AD272" s="114">
        <v>-4.1681790000000002E-3</v>
      </c>
      <c r="AE272" s="77">
        <v>-1.9815495999999998E-2</v>
      </c>
      <c r="AF272" s="136">
        <f t="shared" si="33"/>
        <v>7.9833249999999994E-3</v>
      </c>
    </row>
    <row r="273" spans="2:32" x14ac:dyDescent="0.25">
      <c r="B273" s="114"/>
      <c r="C273" s="77"/>
      <c r="D273" s="136">
        <f t="shared" si="26"/>
        <v>0</v>
      </c>
      <c r="F273" s="114"/>
      <c r="G273" s="77"/>
      <c r="H273" s="136"/>
      <c r="J273" s="114"/>
      <c r="K273" s="77"/>
      <c r="L273" s="136"/>
      <c r="N273" s="114"/>
      <c r="O273" s="77"/>
      <c r="P273" s="136"/>
      <c r="R273" s="114"/>
      <c r="S273" s="77"/>
      <c r="T273" s="136"/>
      <c r="V273" s="114"/>
      <c r="W273" s="77"/>
      <c r="X273" s="136"/>
      <c r="Z273" s="114"/>
      <c r="AA273" s="77"/>
      <c r="AB273" s="136"/>
      <c r="AD273" s="114"/>
      <c r="AE273" s="77"/>
      <c r="AF273" s="136"/>
    </row>
    <row r="274" spans="2:32" x14ac:dyDescent="0.25">
      <c r="B274" s="114">
        <v>-1.1091140100000001</v>
      </c>
      <c r="C274" s="77">
        <v>-2.2600945000000001</v>
      </c>
      <c r="D274" s="136">
        <f>(C274-B274)/-1.96</f>
        <v>0.58723494387755104</v>
      </c>
      <c r="F274" s="114">
        <v>6.1905689999999999E-3</v>
      </c>
      <c r="G274" s="77">
        <v>-1.6310842999999998E-2</v>
      </c>
      <c r="H274" s="136">
        <f t="shared" si="27"/>
        <v>1.1480312244897959E-2</v>
      </c>
      <c r="J274" s="114">
        <v>-3.5512126999999998E-2</v>
      </c>
      <c r="K274" s="77">
        <v>-6.8112480000000003E-2</v>
      </c>
      <c r="L274" s="136">
        <f t="shared" si="28"/>
        <v>1.6632833163265311E-2</v>
      </c>
      <c r="N274" s="114">
        <v>4.9603025000000001</v>
      </c>
      <c r="O274" s="77">
        <v>-7.4709130000000004</v>
      </c>
      <c r="P274" s="136">
        <f t="shared" si="29"/>
        <v>6.3424568877551026</v>
      </c>
      <c r="R274" s="114">
        <v>-14.391389999999999</v>
      </c>
      <c r="S274" s="77">
        <v>-67.254373999999999</v>
      </c>
      <c r="T274" s="136">
        <f t="shared" si="30"/>
        <v>26.970910204081633</v>
      </c>
      <c r="V274" s="114">
        <v>-17.417221000000001</v>
      </c>
      <c r="W274" s="77">
        <v>-43.714134000000001</v>
      </c>
      <c r="X274" s="136">
        <f t="shared" si="31"/>
        <v>13.416792346938776</v>
      </c>
      <c r="Z274" s="114">
        <v>-3.5861240000000003E-2</v>
      </c>
      <c r="AA274" s="77">
        <v>-0.105616644</v>
      </c>
      <c r="AB274" s="136">
        <f t="shared" si="32"/>
        <v>3.5589491836734689E-2</v>
      </c>
      <c r="AD274" s="114">
        <v>8.7317880000000007E-3</v>
      </c>
      <c r="AE274" s="77">
        <v>-6.4007129999999997E-3</v>
      </c>
      <c r="AF274" s="136">
        <f t="shared" si="33"/>
        <v>7.7206637755102038E-3</v>
      </c>
    </row>
    <row r="275" spans="2:32" x14ac:dyDescent="0.25">
      <c r="B275" s="114"/>
      <c r="C275" s="77"/>
      <c r="D275" s="136">
        <f t="shared" si="26"/>
        <v>0</v>
      </c>
      <c r="F275" s="114"/>
      <c r="G275" s="77"/>
      <c r="H275" s="136"/>
      <c r="J275" s="114"/>
      <c r="K275" s="77"/>
      <c r="L275" s="136"/>
      <c r="N275" s="114"/>
      <c r="O275" s="77"/>
      <c r="P275" s="136"/>
      <c r="R275" s="114"/>
      <c r="S275" s="77"/>
      <c r="T275" s="136"/>
      <c r="V275" s="114"/>
      <c r="W275" s="77"/>
      <c r="X275" s="136"/>
      <c r="Z275" s="114"/>
      <c r="AA275" s="77"/>
      <c r="AB275" s="136"/>
      <c r="AD275" s="114"/>
      <c r="AE275" s="77"/>
      <c r="AF275" s="136"/>
    </row>
    <row r="276" spans="2:32" x14ac:dyDescent="0.25">
      <c r="B276" s="114">
        <v>-7.5933589999999995E-2</v>
      </c>
      <c r="C276" s="77">
        <v>-1.2147908999999999</v>
      </c>
      <c r="D276" s="136">
        <f t="shared" si="26"/>
        <v>0.58104964795918368</v>
      </c>
      <c r="F276" s="114">
        <v>1.7259765999999999E-2</v>
      </c>
      <c r="G276" s="77">
        <v>-3.676978E-3</v>
      </c>
      <c r="H276" s="136">
        <f t="shared" si="27"/>
        <v>1.0682012244897959E-2</v>
      </c>
      <c r="J276" s="114">
        <v>-1.5415976E-2</v>
      </c>
      <c r="K276" s="77">
        <v>-4.8777580000000001E-2</v>
      </c>
      <c r="L276" s="136">
        <f t="shared" si="28"/>
        <v>1.7021226530612246E-2</v>
      </c>
      <c r="N276" s="114">
        <v>-1.2905738</v>
      </c>
      <c r="O276" s="77">
        <v>-15.059543</v>
      </c>
      <c r="P276" s="136">
        <f t="shared" si="29"/>
        <v>7.024984285714285</v>
      </c>
      <c r="R276" s="114">
        <v>-62.533324999999998</v>
      </c>
      <c r="S276" s="77">
        <v>-111.453858</v>
      </c>
      <c r="T276" s="136">
        <f t="shared" si="30"/>
        <v>24.959455612244899</v>
      </c>
      <c r="V276" s="114">
        <v>-8.9894210000000001</v>
      </c>
      <c r="W276" s="77">
        <v>-35.131669000000002</v>
      </c>
      <c r="X276" s="136">
        <f t="shared" si="31"/>
        <v>13.337881632653062</v>
      </c>
      <c r="Z276" s="114">
        <v>9.4858499999999998E-2</v>
      </c>
      <c r="AA276" s="77">
        <v>8.2289000000000008E-3</v>
      </c>
      <c r="AB276" s="136">
        <f t="shared" si="32"/>
        <v>4.4198775510204083E-2</v>
      </c>
      <c r="AD276" s="114">
        <v>5.6562629999999999E-3</v>
      </c>
      <c r="AE276" s="77">
        <v>-9.4921659999999998E-3</v>
      </c>
      <c r="AF276" s="136">
        <f t="shared" si="33"/>
        <v>7.7287903061224487E-3</v>
      </c>
    </row>
    <row r="279" spans="2:32" x14ac:dyDescent="0.25">
      <c r="B279" s="77" t="s">
        <v>132</v>
      </c>
      <c r="C279" s="134" t="s">
        <v>133</v>
      </c>
      <c r="D279" s="134"/>
      <c r="F279" s="77" t="s">
        <v>132</v>
      </c>
      <c r="G279" s="134" t="s">
        <v>126</v>
      </c>
      <c r="H279" s="134"/>
      <c r="J279" s="77" t="s">
        <v>132</v>
      </c>
      <c r="K279" s="134" t="s">
        <v>127</v>
      </c>
      <c r="L279" s="134"/>
      <c r="N279" s="77" t="s">
        <v>132</v>
      </c>
      <c r="O279" s="134" t="s">
        <v>128</v>
      </c>
      <c r="P279" s="134"/>
      <c r="R279" s="77" t="s">
        <v>132</v>
      </c>
      <c r="S279" s="134" t="s">
        <v>129</v>
      </c>
      <c r="T279" s="134"/>
      <c r="V279" s="77" t="s">
        <v>132</v>
      </c>
      <c r="W279" s="134" t="s">
        <v>130</v>
      </c>
      <c r="X279" s="134"/>
      <c r="Z279" s="77" t="s">
        <v>132</v>
      </c>
      <c r="AA279" s="134" t="s">
        <v>131</v>
      </c>
      <c r="AB279" s="134"/>
      <c r="AD279" s="77" t="s">
        <v>132</v>
      </c>
      <c r="AE279" s="134" t="s">
        <v>134</v>
      </c>
      <c r="AF279" s="134"/>
    </row>
    <row r="280" spans="2:32" x14ac:dyDescent="0.25">
      <c r="B280" s="77" t="s">
        <v>122</v>
      </c>
      <c r="C280" s="77" t="s">
        <v>123</v>
      </c>
      <c r="D280" s="77" t="s">
        <v>124</v>
      </c>
      <c r="F280" s="77" t="s">
        <v>122</v>
      </c>
      <c r="G280" s="77" t="s">
        <v>123</v>
      </c>
      <c r="H280" s="77" t="s">
        <v>124</v>
      </c>
      <c r="J280" s="77" t="s">
        <v>122</v>
      </c>
      <c r="K280" s="77" t="s">
        <v>123</v>
      </c>
      <c r="L280" s="77" t="s">
        <v>124</v>
      </c>
      <c r="N280" s="77" t="s">
        <v>122</v>
      </c>
      <c r="O280" s="77" t="s">
        <v>123</v>
      </c>
      <c r="P280" s="77" t="s">
        <v>124</v>
      </c>
      <c r="R280" s="77" t="s">
        <v>122</v>
      </c>
      <c r="S280" s="77" t="s">
        <v>123</v>
      </c>
      <c r="T280" s="77" t="s">
        <v>124</v>
      </c>
      <c r="V280" s="77" t="s">
        <v>122</v>
      </c>
      <c r="W280" s="77" t="s">
        <v>123</v>
      </c>
      <c r="X280" s="77" t="s">
        <v>124</v>
      </c>
      <c r="Z280" s="77" t="s">
        <v>122</v>
      </c>
      <c r="AA280" s="77" t="s">
        <v>123</v>
      </c>
      <c r="AB280" s="77" t="s">
        <v>124</v>
      </c>
      <c r="AD280" s="77" t="s">
        <v>122</v>
      </c>
      <c r="AE280" s="77" t="s">
        <v>123</v>
      </c>
      <c r="AF280" s="77" t="s">
        <v>124</v>
      </c>
    </row>
    <row r="281" spans="2:32" x14ac:dyDescent="0.25">
      <c r="B281" s="114">
        <v>-0.68271410629999996</v>
      </c>
      <c r="C281" s="77">
        <v>-1.2528425299999999</v>
      </c>
      <c r="D281" s="136">
        <f>(C281-B281)/-1.96</f>
        <v>0.29088184882653056</v>
      </c>
      <c r="F281" s="12">
        <v>1.6427395E-3</v>
      </c>
      <c r="G281" s="77">
        <v>-4.6466286000000002E-2</v>
      </c>
      <c r="H281" s="136">
        <f>(G281-F281)/-1.96</f>
        <v>2.4545421173469389E-2</v>
      </c>
      <c r="J281" s="114">
        <v>-2.1389249999999999E-2</v>
      </c>
      <c r="K281" s="77">
        <v>-0.11154625999999999</v>
      </c>
      <c r="L281" s="77">
        <f>(K281-J281)/-1.96</f>
        <v>4.5998474489795917E-2</v>
      </c>
      <c r="N281" s="12">
        <v>6.9132978999999999</v>
      </c>
      <c r="O281" s="77">
        <v>-11.7387207</v>
      </c>
      <c r="P281" s="77">
        <f>(O281-N281)/-1.96</f>
        <v>9.5163360204081631</v>
      </c>
      <c r="R281" s="12">
        <v>-40.837639600000003</v>
      </c>
      <c r="S281" s="77">
        <v>-105.68975</v>
      </c>
      <c r="T281" s="77">
        <f>(S281-R281)/-1.96</f>
        <v>33.087811428571428</v>
      </c>
      <c r="V281" s="114">
        <v>90.250386000000006</v>
      </c>
      <c r="W281">
        <v>22.502434999999998</v>
      </c>
      <c r="X281" s="77">
        <f>(W281-V281)/-1.96</f>
        <v>34.56528112244898</v>
      </c>
      <c r="Z281" s="12">
        <v>6.3927309999999996E-3</v>
      </c>
      <c r="AA281" s="77">
        <v>-9.1008983000000002E-2</v>
      </c>
      <c r="AB281" s="77">
        <f>(AA281-Z281)/-1.96</f>
        <v>4.9694752040816324E-2</v>
      </c>
      <c r="AD281" s="12">
        <v>0.185855664</v>
      </c>
      <c r="AE281" s="77">
        <v>0.13017989299999999</v>
      </c>
      <c r="AF281" s="77">
        <f>(AE281-AD281)/-1.96</f>
        <v>2.8406005612244906E-2</v>
      </c>
    </row>
    <row r="282" spans="2:32" x14ac:dyDescent="0.25">
      <c r="B282" s="114"/>
      <c r="C282" s="77"/>
      <c r="D282" s="136">
        <f t="shared" ref="D282:D292" si="34">(C282-B282)/-1.96</f>
        <v>0</v>
      </c>
      <c r="F282" s="12"/>
      <c r="G282" s="77"/>
      <c r="H282" s="136"/>
      <c r="J282" s="114"/>
      <c r="K282" s="77"/>
      <c r="L282" s="77"/>
      <c r="N282" s="12"/>
      <c r="O282" s="77"/>
      <c r="P282" s="77"/>
      <c r="R282" s="12"/>
      <c r="S282" s="77"/>
      <c r="T282" s="77"/>
      <c r="V282" s="114"/>
      <c r="X282" s="77"/>
      <c r="Z282" s="12"/>
      <c r="AA282" s="77"/>
      <c r="AB282" s="77"/>
      <c r="AD282" s="12"/>
      <c r="AE282" s="77"/>
      <c r="AF282" s="77"/>
    </row>
    <row r="283" spans="2:32" x14ac:dyDescent="0.25">
      <c r="B283" s="114">
        <v>0.2893988797</v>
      </c>
      <c r="C283" s="77">
        <v>-0.27605750000000001</v>
      </c>
      <c r="D283" s="136">
        <f t="shared" si="34"/>
        <v>0.28849815290816333</v>
      </c>
      <c r="F283" s="114">
        <v>4.3902640999999999E-2</v>
      </c>
      <c r="G283" s="77">
        <v>-2.6197605999999998E-2</v>
      </c>
      <c r="H283" s="136">
        <f t="shared" ref="H283:H305" si="35">(G283-F283)/-1.96</f>
        <v>3.5765432142857143E-2</v>
      </c>
      <c r="J283" s="114">
        <v>0.10758876000000001</v>
      </c>
      <c r="K283" s="77">
        <v>-1.385514E-2</v>
      </c>
      <c r="L283" s="77">
        <f t="shared" ref="L283:L305" si="36">(K283-J283)/-1.96</f>
        <v>6.1961173469387759E-2</v>
      </c>
      <c r="N283" s="114">
        <v>-5.1224069999999999</v>
      </c>
      <c r="O283" s="77">
        <v>-24.050472500000001</v>
      </c>
      <c r="P283" s="77">
        <f t="shared" ref="P283:P305" si="37">(O283-N283)/-1.96</f>
        <v>9.6571762755102046</v>
      </c>
      <c r="R283" s="114">
        <v>69.297705100000002</v>
      </c>
      <c r="S283" s="77">
        <v>-10.563499999999999</v>
      </c>
      <c r="T283" s="77">
        <f t="shared" ref="T283:T305" si="38">(S283-R283)/-1.96</f>
        <v>40.745512806122456</v>
      </c>
      <c r="V283" s="114">
        <v>71.286612000000005</v>
      </c>
      <c r="W283" s="77">
        <v>20.922657999999998</v>
      </c>
      <c r="X283" s="77">
        <f t="shared" ref="X283:X305" si="39">(W283-V283)/-1.96</f>
        <v>25.695894897959189</v>
      </c>
      <c r="Z283" s="114">
        <v>-4.0122627000000001E-2</v>
      </c>
      <c r="AA283" s="77">
        <v>-9.3310819000000003E-2</v>
      </c>
      <c r="AB283" s="77">
        <f t="shared" ref="AB283:AB305" si="40">(AA283-Z283)/-1.96</f>
        <v>2.7136832653061226E-2</v>
      </c>
      <c r="AD283" s="114">
        <v>5.4025763999999997E-2</v>
      </c>
      <c r="AE283" s="77">
        <v>-2.2875159999999999E-3</v>
      </c>
      <c r="AF283" s="77">
        <f t="shared" ref="AF283:AF305" si="41">(AE283-AD283)/-1.96</f>
        <v>2.8731265306122446E-2</v>
      </c>
    </row>
    <row r="284" spans="2:32" x14ac:dyDescent="0.25">
      <c r="B284" s="114"/>
      <c r="C284" s="77"/>
      <c r="D284" s="136">
        <f t="shared" si="34"/>
        <v>0</v>
      </c>
      <c r="F284" s="114"/>
      <c r="G284" s="77"/>
      <c r="H284" s="136"/>
      <c r="J284" s="114"/>
      <c r="K284" s="77"/>
      <c r="L284" s="77"/>
      <c r="N284" s="114"/>
      <c r="O284" s="77"/>
      <c r="P284" s="77"/>
      <c r="R284" s="114"/>
      <c r="S284" s="77"/>
      <c r="T284" s="77"/>
      <c r="V284" s="114"/>
      <c r="W284" s="77"/>
      <c r="X284" s="77"/>
      <c r="Z284" s="114"/>
      <c r="AA284" s="77"/>
      <c r="AB284" s="77"/>
      <c r="AD284" s="114"/>
      <c r="AE284" s="77"/>
      <c r="AF284" s="77"/>
    </row>
    <row r="285" spans="2:32" x14ac:dyDescent="0.25">
      <c r="B285" s="114">
        <v>0.3464815309</v>
      </c>
      <c r="C285" s="77">
        <v>-9.9701869999999998E-2</v>
      </c>
      <c r="D285" s="136">
        <f t="shared" si="34"/>
        <v>0.22764459229591835</v>
      </c>
      <c r="F285" s="114">
        <v>-3.0491876099999999E-2</v>
      </c>
      <c r="G285" s="77">
        <v>-9.0255605000000003E-2</v>
      </c>
      <c r="H285" s="136">
        <f t="shared" si="35"/>
        <v>3.0491698418367352E-2</v>
      </c>
      <c r="J285" s="114">
        <v>0.19198355</v>
      </c>
      <c r="K285" s="77">
        <v>5.8210940000000003E-2</v>
      </c>
      <c r="L285" s="77">
        <f t="shared" si="36"/>
        <v>6.8251331632653067E-2</v>
      </c>
      <c r="N285" s="114">
        <v>15.7457607</v>
      </c>
      <c r="O285" s="77">
        <v>-3.5257109</v>
      </c>
      <c r="P285" s="77">
        <f t="shared" si="37"/>
        <v>9.8323834693877536</v>
      </c>
      <c r="R285" s="114">
        <v>172.56326670000001</v>
      </c>
      <c r="S285" s="77">
        <v>62.862870000000001</v>
      </c>
      <c r="T285" s="77">
        <f t="shared" si="38"/>
        <v>55.969590153061233</v>
      </c>
      <c r="V285" s="114">
        <v>-45.950358000000001</v>
      </c>
      <c r="W285" s="77">
        <v>-104.814339</v>
      </c>
      <c r="X285" s="77">
        <f t="shared" si="39"/>
        <v>30.032643367346942</v>
      </c>
      <c r="Z285" s="114">
        <v>-0.14807862099999999</v>
      </c>
      <c r="AA285" s="77">
        <v>-0.23733153500000001</v>
      </c>
      <c r="AB285" s="77">
        <f t="shared" si="40"/>
        <v>4.5537201020408175E-2</v>
      </c>
      <c r="AD285" s="114">
        <v>-2.294059E-2</v>
      </c>
      <c r="AE285" s="77">
        <v>-5.5492254999999997E-2</v>
      </c>
      <c r="AF285" s="77">
        <f t="shared" si="41"/>
        <v>1.6607992346938771E-2</v>
      </c>
    </row>
    <row r="286" spans="2:32" x14ac:dyDescent="0.25">
      <c r="B286" s="114"/>
      <c r="C286" s="77"/>
      <c r="D286" s="136">
        <f t="shared" si="34"/>
        <v>0</v>
      </c>
      <c r="F286" s="114"/>
      <c r="G286" s="77"/>
      <c r="H286" s="136"/>
      <c r="J286" s="114"/>
      <c r="K286" s="77"/>
      <c r="L286" s="77"/>
      <c r="N286" s="114"/>
      <c r="O286" s="77"/>
      <c r="P286" s="77"/>
      <c r="R286" s="114"/>
      <c r="S286" s="77"/>
      <c r="T286" s="77"/>
      <c r="V286" s="114"/>
      <c r="W286" s="77"/>
      <c r="X286" s="77"/>
      <c r="Z286" s="114"/>
      <c r="AA286" s="77"/>
      <c r="AB286" s="77"/>
      <c r="AD286" s="114"/>
      <c r="AE286" s="77"/>
      <c r="AF286" s="77"/>
    </row>
    <row r="287" spans="2:32" x14ac:dyDescent="0.25">
      <c r="B287" s="114">
        <v>0.23065222299999999</v>
      </c>
      <c r="C287" s="77">
        <v>-0.30196703000000003</v>
      </c>
      <c r="D287" s="136">
        <f t="shared" si="34"/>
        <v>0.27174451683673473</v>
      </c>
      <c r="F287" s="114">
        <v>-6.1384980000000003E-4</v>
      </c>
      <c r="G287" s="77">
        <v>-5.4897758999999997E-2</v>
      </c>
      <c r="H287" s="136">
        <f t="shared" si="35"/>
        <v>2.7695872040816322E-2</v>
      </c>
      <c r="J287" s="114">
        <v>5.7514469999999998E-2</v>
      </c>
      <c r="K287" s="77">
        <v>-2.1605160000000002E-2</v>
      </c>
      <c r="L287" s="77">
        <f t="shared" si="36"/>
        <v>4.0367158163265304E-2</v>
      </c>
      <c r="N287" s="114">
        <v>16.579116200000001</v>
      </c>
      <c r="O287" s="77">
        <v>-0.31762390000000001</v>
      </c>
      <c r="P287" s="77">
        <f t="shared" si="37"/>
        <v>8.6207857653061239</v>
      </c>
      <c r="R287" s="114">
        <v>-22.335055199999999</v>
      </c>
      <c r="S287" s="77">
        <v>-119.69862999999999</v>
      </c>
      <c r="T287" s="77">
        <f t="shared" si="38"/>
        <v>49.675293265306124</v>
      </c>
      <c r="V287" s="114">
        <v>-79.987376999999995</v>
      </c>
      <c r="W287" s="77">
        <v>-129.30422799999999</v>
      </c>
      <c r="X287" s="77">
        <f t="shared" si="39"/>
        <v>25.16165867346939</v>
      </c>
      <c r="Z287" s="114">
        <v>-6.6296042999999999E-2</v>
      </c>
      <c r="AA287" s="77">
        <v>-0.152897384</v>
      </c>
      <c r="AB287" s="77">
        <f t="shared" si="40"/>
        <v>4.4184357653061224E-2</v>
      </c>
      <c r="AD287" s="114">
        <v>-5.6882408000000002E-2</v>
      </c>
      <c r="AE287" s="77">
        <v>-9.0822313000000002E-2</v>
      </c>
      <c r="AF287" s="77">
        <f t="shared" si="41"/>
        <v>1.7316278061224488E-2</v>
      </c>
    </row>
    <row r="288" spans="2:32" x14ac:dyDescent="0.25">
      <c r="B288" s="114"/>
      <c r="C288" s="77"/>
      <c r="D288" s="136">
        <f t="shared" si="34"/>
        <v>0</v>
      </c>
      <c r="F288" s="114"/>
      <c r="G288" s="77"/>
      <c r="H288" s="136"/>
      <c r="J288" s="114"/>
      <c r="K288" s="77"/>
      <c r="L288" s="77"/>
      <c r="N288" s="114"/>
      <c r="O288" s="77"/>
      <c r="P288" s="77"/>
      <c r="R288" s="114"/>
      <c r="S288" s="77"/>
      <c r="T288" s="77"/>
      <c r="V288" s="114"/>
      <c r="W288" s="77"/>
      <c r="X288" s="77"/>
      <c r="Z288" s="114"/>
      <c r="AA288" s="77"/>
      <c r="AB288" s="77"/>
      <c r="AD288" s="114"/>
      <c r="AE288" s="77"/>
      <c r="AF288" s="77"/>
    </row>
    <row r="289" spans="2:32" x14ac:dyDescent="0.25">
      <c r="B289" s="114">
        <v>-3.5078246799999997E-2</v>
      </c>
      <c r="C289" s="77">
        <v>-0.39244917000000001</v>
      </c>
      <c r="D289" s="136">
        <f t="shared" si="34"/>
        <v>0.18233210367346941</v>
      </c>
      <c r="F289" s="114">
        <v>-2.2031612E-3</v>
      </c>
      <c r="G289" s="77">
        <v>-5.6334318000000001E-2</v>
      </c>
      <c r="H289" s="136">
        <f t="shared" si="35"/>
        <v>2.7617937142857145E-2</v>
      </c>
      <c r="J289" s="114">
        <v>-2.7240219999999999E-2</v>
      </c>
      <c r="K289" s="77">
        <v>-7.3824200000000006E-2</v>
      </c>
      <c r="L289" s="77">
        <f t="shared" si="36"/>
        <v>2.3767336734693882E-2</v>
      </c>
      <c r="N289" s="114">
        <v>-10.6787622</v>
      </c>
      <c r="O289" s="77">
        <v>-26.400537499999999</v>
      </c>
      <c r="P289" s="77">
        <f t="shared" si="37"/>
        <v>8.0213139285714288</v>
      </c>
      <c r="R289" s="114">
        <v>-95.562254300000006</v>
      </c>
      <c r="S289" s="77">
        <v>-144.75959</v>
      </c>
      <c r="T289" s="77">
        <f t="shared" si="38"/>
        <v>25.100681479591834</v>
      </c>
      <c r="V289" s="114">
        <v>-12.423749000000001</v>
      </c>
      <c r="W289" s="77">
        <v>-50.111303999999997</v>
      </c>
      <c r="X289" s="77">
        <f t="shared" si="39"/>
        <v>19.228344387755101</v>
      </c>
      <c r="Z289" s="114">
        <v>0.12646961400000001</v>
      </c>
      <c r="AA289" s="77">
        <v>-1.8381579999999999E-3</v>
      </c>
      <c r="AB289" s="77">
        <f t="shared" si="40"/>
        <v>6.5463148979591851E-2</v>
      </c>
      <c r="AD289" s="114">
        <v>-1.7446128000000002E-2</v>
      </c>
      <c r="AE289" s="77">
        <v>-4.5616169999999998E-2</v>
      </c>
      <c r="AF289" s="77">
        <f t="shared" si="41"/>
        <v>1.4372470408163264E-2</v>
      </c>
    </row>
    <row r="290" spans="2:32" x14ac:dyDescent="0.25">
      <c r="B290" s="114"/>
      <c r="C290" s="77"/>
      <c r="D290" s="136">
        <f t="shared" si="34"/>
        <v>0</v>
      </c>
      <c r="F290" s="114"/>
      <c r="G290" s="77"/>
      <c r="H290" s="136"/>
      <c r="J290" s="114"/>
      <c r="K290" s="77"/>
      <c r="L290" s="77"/>
      <c r="N290" s="114"/>
      <c r="O290" s="77"/>
      <c r="P290" s="77"/>
      <c r="R290" s="114"/>
      <c r="S290" s="77"/>
      <c r="T290" s="77"/>
      <c r="V290" s="114"/>
      <c r="W290" s="77"/>
      <c r="X290" s="77"/>
      <c r="Z290" s="114"/>
      <c r="AA290" s="77"/>
      <c r="AB290" s="77"/>
      <c r="AD290" s="114"/>
      <c r="AE290" s="77"/>
      <c r="AF290" s="77"/>
    </row>
    <row r="291" spans="2:32" x14ac:dyDescent="0.25">
      <c r="B291" s="114">
        <v>0.20737075199999999</v>
      </c>
      <c r="C291" s="77">
        <v>-0.11715209</v>
      </c>
      <c r="D291" s="136">
        <f t="shared" si="34"/>
        <v>0.16557287857142855</v>
      </c>
      <c r="F291" s="114">
        <v>-2.0650851E-3</v>
      </c>
      <c r="G291" s="77">
        <v>-4.6889644000000001E-2</v>
      </c>
      <c r="H291" s="136">
        <f t="shared" si="35"/>
        <v>2.2869672908163264E-2</v>
      </c>
      <c r="J291" s="114">
        <v>-1.7012039999999999E-2</v>
      </c>
      <c r="K291" s="77">
        <v>-8.1078700000000004E-2</v>
      </c>
      <c r="L291" s="77">
        <f t="shared" si="36"/>
        <v>3.2687071428571426E-2</v>
      </c>
      <c r="N291" s="114">
        <v>-11.8398442</v>
      </c>
      <c r="O291" s="77">
        <v>-22.799944700000001</v>
      </c>
      <c r="P291" s="77">
        <f t="shared" si="37"/>
        <v>5.591888010204082</v>
      </c>
      <c r="R291" s="114">
        <v>0.54719249999999997</v>
      </c>
      <c r="S291" s="77">
        <v>-76.490480000000005</v>
      </c>
      <c r="T291" s="77">
        <f t="shared" si="38"/>
        <v>39.304934948979593</v>
      </c>
      <c r="V291" s="114">
        <v>34.325068000000002</v>
      </c>
      <c r="W291" s="77">
        <v>-8.5820980000000002</v>
      </c>
      <c r="X291" s="77">
        <f t="shared" si="39"/>
        <v>21.891411224489797</v>
      </c>
      <c r="Z291" s="114">
        <v>9.7718343999999999E-2</v>
      </c>
      <c r="AA291" s="77">
        <v>7.7418799999999996E-3</v>
      </c>
      <c r="AB291" s="77">
        <f t="shared" si="40"/>
        <v>4.5906359183673473E-2</v>
      </c>
      <c r="AD291" s="114">
        <v>-5.1458459999999999E-3</v>
      </c>
      <c r="AE291" s="77">
        <v>-3.9759203E-2</v>
      </c>
      <c r="AF291" s="77">
        <f t="shared" si="41"/>
        <v>1.7659876020408163E-2</v>
      </c>
    </row>
    <row r="292" spans="2:32" x14ac:dyDescent="0.25">
      <c r="B292" s="114"/>
      <c r="C292" s="77"/>
      <c r="D292" s="136">
        <f t="shared" si="34"/>
        <v>0</v>
      </c>
      <c r="F292" s="114"/>
      <c r="G292" s="77"/>
      <c r="H292" s="136"/>
      <c r="J292" s="114"/>
      <c r="K292" s="77"/>
      <c r="L292" s="77"/>
      <c r="N292" s="114"/>
      <c r="O292" s="77"/>
      <c r="P292" s="77"/>
      <c r="R292" s="114"/>
      <c r="S292" s="77"/>
      <c r="T292" s="77"/>
      <c r="V292" s="114"/>
      <c r="W292" s="77"/>
      <c r="X292" s="77"/>
      <c r="Z292" s="114"/>
      <c r="AA292" s="77"/>
      <c r="AB292" s="77"/>
      <c r="AD292" s="114"/>
      <c r="AE292" s="77"/>
      <c r="AF292" s="77"/>
    </row>
    <row r="293" spans="2:32" x14ac:dyDescent="0.25">
      <c r="B293" s="114">
        <v>2.8308519999999999E-4</v>
      </c>
      <c r="C293" s="77">
        <v>-0.38068712999999998</v>
      </c>
      <c r="D293" s="136">
        <f t="shared" ref="D293:D305" si="42">(C293-B293)/-1.96</f>
        <v>0.19437255877551018</v>
      </c>
      <c r="F293" s="114">
        <v>-1.42298392E-2</v>
      </c>
      <c r="G293" s="77">
        <v>-4.6899660000000003E-2</v>
      </c>
      <c r="H293" s="136">
        <f t="shared" si="35"/>
        <v>1.6668275918367347E-2</v>
      </c>
      <c r="J293" s="114">
        <v>-1.556216E-2</v>
      </c>
      <c r="K293" s="77">
        <v>-9.8032460000000002E-2</v>
      </c>
      <c r="L293" s="77">
        <f t="shared" si="36"/>
        <v>4.2076683673469388E-2</v>
      </c>
      <c r="N293" s="114">
        <v>-1.3668465999999999</v>
      </c>
      <c r="O293" s="77">
        <v>-20.406048699999999</v>
      </c>
      <c r="P293" s="77">
        <f t="shared" si="37"/>
        <v>9.7138786224489806</v>
      </c>
      <c r="R293" s="114">
        <v>70.866239100000001</v>
      </c>
      <c r="S293" s="77">
        <v>-20.893419999999999</v>
      </c>
      <c r="T293" s="77">
        <f t="shared" si="38"/>
        <v>46.816152602040816</v>
      </c>
      <c r="V293" s="114">
        <v>-0.55893700000000002</v>
      </c>
      <c r="W293" s="77">
        <v>-31.193608999999999</v>
      </c>
      <c r="X293" s="77">
        <f t="shared" si="39"/>
        <v>15.62993469387755</v>
      </c>
      <c r="Z293" s="114">
        <v>-6.9620647999999993E-2</v>
      </c>
      <c r="AA293" s="77">
        <v>-0.19723360400000001</v>
      </c>
      <c r="AB293" s="77">
        <f t="shared" si="40"/>
        <v>6.5108651020408165E-2</v>
      </c>
      <c r="AD293" s="114">
        <v>6.6687059999999999E-3</v>
      </c>
      <c r="AE293" s="77">
        <v>-2.4193820000000001E-2</v>
      </c>
      <c r="AF293" s="77">
        <f t="shared" si="41"/>
        <v>1.5746186734693877E-2</v>
      </c>
    </row>
    <row r="294" spans="2:32" x14ac:dyDescent="0.25">
      <c r="B294" s="114"/>
      <c r="C294" s="77"/>
      <c r="D294" s="136"/>
      <c r="F294" s="114"/>
      <c r="G294" s="77"/>
      <c r="H294" s="136"/>
      <c r="J294" s="114"/>
      <c r="K294" s="77"/>
      <c r="L294" s="77"/>
      <c r="N294" s="114"/>
      <c r="O294" s="77"/>
      <c r="P294" s="77"/>
      <c r="R294" s="114"/>
      <c r="S294" s="77"/>
      <c r="T294" s="77"/>
      <c r="V294" s="114"/>
      <c r="W294" s="77"/>
      <c r="X294" s="77"/>
      <c r="Z294" s="114"/>
      <c r="AA294" s="77"/>
      <c r="AB294" s="77"/>
      <c r="AD294" s="114"/>
      <c r="AE294" s="77"/>
      <c r="AF294" s="77"/>
    </row>
    <row r="295" spans="2:32" x14ac:dyDescent="0.25">
      <c r="B295" s="114">
        <v>-0.19583885649999999</v>
      </c>
      <c r="C295" s="77">
        <v>-0.47730409000000001</v>
      </c>
      <c r="D295" s="136">
        <f t="shared" si="42"/>
        <v>0.14360471096938776</v>
      </c>
      <c r="F295" s="114">
        <v>2.8515419999999999E-4</v>
      </c>
      <c r="G295" s="77">
        <v>-2.4345812000000001E-2</v>
      </c>
      <c r="H295" s="136">
        <f t="shared" si="35"/>
        <v>1.2566819489795919E-2</v>
      </c>
      <c r="J295" s="114">
        <v>-5.1238319999999997E-2</v>
      </c>
      <c r="K295" s="77">
        <v>-0.10743649</v>
      </c>
      <c r="L295" s="77">
        <f t="shared" si="36"/>
        <v>2.8672535714285713E-2</v>
      </c>
      <c r="N295" s="114">
        <v>6.8914660000000003</v>
      </c>
      <c r="O295" s="77">
        <v>-8.4019145000000002</v>
      </c>
      <c r="P295" s="77">
        <f t="shared" si="37"/>
        <v>7.8027451530612257</v>
      </c>
      <c r="R295" s="114">
        <v>-29.329101999999999</v>
      </c>
      <c r="S295" s="77">
        <v>-98.868089999999995</v>
      </c>
      <c r="T295" s="77">
        <f t="shared" si="38"/>
        <v>35.479075510204076</v>
      </c>
      <c r="V295" s="114">
        <v>-28.341581000000001</v>
      </c>
      <c r="W295" s="77">
        <v>-62.790199999999999</v>
      </c>
      <c r="X295" s="77">
        <f t="shared" si="39"/>
        <v>17.575826020408162</v>
      </c>
      <c r="Z295" s="114">
        <v>-3.8390906000000002E-2</v>
      </c>
      <c r="AA295" s="77">
        <v>-0.117577563</v>
      </c>
      <c r="AB295" s="77">
        <f t="shared" si="40"/>
        <v>4.0401355612244894E-2</v>
      </c>
      <c r="AD295" s="114">
        <v>6.8027019999999999E-3</v>
      </c>
      <c r="AE295" s="77">
        <v>-1.6216054000000001E-2</v>
      </c>
      <c r="AF295" s="77">
        <f t="shared" si="41"/>
        <v>1.1744263265306124E-2</v>
      </c>
    </row>
    <row r="296" spans="2:32" x14ac:dyDescent="0.25">
      <c r="B296" s="114"/>
      <c r="C296" s="77"/>
      <c r="D296" s="136"/>
      <c r="F296" s="114"/>
      <c r="G296" s="77"/>
      <c r="H296" s="136"/>
      <c r="J296" s="114"/>
      <c r="K296" s="77"/>
      <c r="L296" s="77"/>
      <c r="N296" s="114"/>
      <c r="O296" s="77"/>
      <c r="P296" s="77"/>
      <c r="R296" s="114"/>
      <c r="S296" s="77"/>
      <c r="T296" s="77"/>
      <c r="V296" s="114"/>
      <c r="W296" s="77"/>
      <c r="X296" s="77"/>
      <c r="Z296" s="114"/>
      <c r="AA296" s="77"/>
      <c r="AB296" s="77"/>
      <c r="AD296" s="114"/>
      <c r="AE296" s="77"/>
      <c r="AF296" s="77"/>
    </row>
    <row r="297" spans="2:32" x14ac:dyDescent="0.25">
      <c r="B297" s="114">
        <v>-5.9789995999999998E-3</v>
      </c>
      <c r="C297" s="77">
        <v>-0.25699460000000002</v>
      </c>
      <c r="D297" s="136">
        <f t="shared" si="42"/>
        <v>0.12806918387755103</v>
      </c>
      <c r="F297" s="114">
        <v>1.6534240400000001E-2</v>
      </c>
      <c r="G297" s="77">
        <v>-1.8848805999999999E-2</v>
      </c>
      <c r="H297" s="136">
        <f t="shared" si="35"/>
        <v>1.8052574693877551E-2</v>
      </c>
      <c r="J297" s="114">
        <v>-3.414147E-2</v>
      </c>
      <c r="K297" s="77">
        <v>-8.3323579999999994E-2</v>
      </c>
      <c r="L297" s="77">
        <f t="shared" si="36"/>
        <v>2.5092913265306119E-2</v>
      </c>
      <c r="N297" s="114">
        <v>-2.2301956999999999</v>
      </c>
      <c r="O297" s="77">
        <v>-16.4114152</v>
      </c>
      <c r="P297" s="77">
        <f t="shared" si="37"/>
        <v>7.2353160714285725</v>
      </c>
      <c r="R297" s="114">
        <v>-62.6391724</v>
      </c>
      <c r="S297" s="77">
        <v>-123.04277999999999</v>
      </c>
      <c r="T297" s="77">
        <f t="shared" si="38"/>
        <v>30.818167142857142</v>
      </c>
      <c r="V297" s="114">
        <v>-6.0427419999999996</v>
      </c>
      <c r="W297" s="77">
        <v>-44.701402999999999</v>
      </c>
      <c r="X297" s="77">
        <f t="shared" si="39"/>
        <v>19.723806632653062</v>
      </c>
      <c r="Z297" s="114">
        <v>0.108873505</v>
      </c>
      <c r="AA297" s="77">
        <v>-1.0853270000000001E-3</v>
      </c>
      <c r="AB297" s="77">
        <f t="shared" si="40"/>
        <v>5.610144489795918E-2</v>
      </c>
      <c r="AD297" s="114">
        <v>2.4972660000000002E-3</v>
      </c>
      <c r="AE297" s="77">
        <v>-2.2963015999999999E-2</v>
      </c>
      <c r="AF297" s="77">
        <f t="shared" si="41"/>
        <v>1.2989939795918368E-2</v>
      </c>
    </row>
    <row r="298" spans="2:32" x14ac:dyDescent="0.25">
      <c r="B298" s="114"/>
      <c r="C298" s="77"/>
      <c r="D298" s="136"/>
      <c r="F298" s="114"/>
      <c r="G298" s="77"/>
      <c r="H298" s="136"/>
      <c r="J298" s="114"/>
      <c r="K298" s="77"/>
      <c r="L298" s="77"/>
      <c r="N298" s="114"/>
      <c r="O298" s="77"/>
      <c r="P298" s="77"/>
      <c r="R298" s="114"/>
      <c r="S298" s="77"/>
      <c r="T298" s="77"/>
      <c r="V298" s="114"/>
      <c r="W298" s="77"/>
      <c r="X298" s="77"/>
      <c r="Z298" s="114"/>
      <c r="AA298" s="77"/>
      <c r="AB298" s="77"/>
      <c r="AD298" s="114"/>
      <c r="AE298" s="77"/>
      <c r="AF298" s="77"/>
    </row>
    <row r="299" spans="2:32" x14ac:dyDescent="0.25">
      <c r="B299" s="114">
        <v>0.2174936395</v>
      </c>
      <c r="C299" s="77">
        <v>-1.4001359999999999E-2</v>
      </c>
      <c r="D299" s="136">
        <f t="shared" si="42"/>
        <v>0.11810969362244898</v>
      </c>
      <c r="F299" s="114">
        <v>-4.9364530000000004E-3</v>
      </c>
      <c r="G299" s="77">
        <v>-2.8092988999999999E-2</v>
      </c>
      <c r="H299" s="136">
        <f t="shared" si="35"/>
        <v>1.1814559183673469E-2</v>
      </c>
      <c r="J299" s="114">
        <v>1.7922319999999999E-2</v>
      </c>
      <c r="K299" s="77">
        <v>-3.5698149999999998E-2</v>
      </c>
      <c r="L299" s="77">
        <f t="shared" si="36"/>
        <v>2.7357382653061223E-2</v>
      </c>
      <c r="N299" s="114">
        <v>-0.89954999999999996</v>
      </c>
      <c r="O299" s="77">
        <v>-11.0616267</v>
      </c>
      <c r="P299" s="77">
        <f t="shared" si="37"/>
        <v>5.1847330102040816</v>
      </c>
      <c r="R299" s="114">
        <v>30.644883700000001</v>
      </c>
      <c r="S299" s="77">
        <v>-42.263109999999998</v>
      </c>
      <c r="T299" s="77">
        <f t="shared" si="38"/>
        <v>37.197955969387749</v>
      </c>
      <c r="V299" s="114">
        <v>23.291003</v>
      </c>
      <c r="W299" s="77">
        <v>-8.7488880000000009</v>
      </c>
      <c r="X299" s="77">
        <f t="shared" si="39"/>
        <v>16.346883163265304</v>
      </c>
      <c r="Z299" s="114">
        <v>4.5289998999999997E-2</v>
      </c>
      <c r="AA299" s="77">
        <v>-1.9922361E-2</v>
      </c>
      <c r="AB299" s="77">
        <f t="shared" si="40"/>
        <v>3.3271612244897955E-2</v>
      </c>
      <c r="AD299" s="114">
        <v>-1.1619668999999999E-2</v>
      </c>
      <c r="AE299" s="77">
        <v>-2.9126876999999999E-2</v>
      </c>
      <c r="AF299" s="77">
        <f t="shared" si="41"/>
        <v>8.9322489795918367E-3</v>
      </c>
    </row>
    <row r="300" spans="2:32" x14ac:dyDescent="0.25">
      <c r="B300" s="114"/>
      <c r="C300" s="77"/>
      <c r="D300" s="136"/>
      <c r="F300" s="114"/>
      <c r="G300" s="77"/>
      <c r="H300" s="136"/>
      <c r="J300" s="114"/>
      <c r="K300" s="77"/>
      <c r="L300" s="77"/>
      <c r="N300" s="114"/>
      <c r="O300" s="77"/>
      <c r="P300" s="77"/>
      <c r="R300" s="114"/>
      <c r="S300" s="77"/>
      <c r="T300" s="77"/>
      <c r="V300" s="114"/>
      <c r="W300" s="77"/>
      <c r="X300" s="77"/>
      <c r="Z300" s="114"/>
      <c r="AA300" s="77"/>
      <c r="AB300" s="77"/>
      <c r="AD300" s="114"/>
      <c r="AE300" s="77"/>
      <c r="AF300" s="77"/>
    </row>
    <row r="301" spans="2:32" x14ac:dyDescent="0.25">
      <c r="B301" s="114">
        <v>-4.6406797499999999E-2</v>
      </c>
      <c r="C301" s="77">
        <v>-0.24664261000000001</v>
      </c>
      <c r="D301" s="136">
        <f t="shared" si="42"/>
        <v>0.10216112882653061</v>
      </c>
      <c r="F301" s="114">
        <v>-1.50073286E-2</v>
      </c>
      <c r="G301" s="77">
        <v>-3.0385219000000002E-2</v>
      </c>
      <c r="H301" s="136">
        <f t="shared" si="35"/>
        <v>7.8458624489795934E-3</v>
      </c>
      <c r="J301" s="114">
        <v>1.3385869999999999E-2</v>
      </c>
      <c r="K301" s="77">
        <v>-3.7923680000000001E-2</v>
      </c>
      <c r="L301" s="77">
        <f t="shared" si="36"/>
        <v>2.6178341836734696E-2</v>
      </c>
      <c r="N301" s="114">
        <v>0.30079650000000002</v>
      </c>
      <c r="O301" s="77">
        <v>-13.8675719</v>
      </c>
      <c r="P301" s="77">
        <f t="shared" si="37"/>
        <v>7.228759387755102</v>
      </c>
      <c r="R301" s="114">
        <v>61.143445100000001</v>
      </c>
      <c r="S301" s="77">
        <v>2.1781199999999998</v>
      </c>
      <c r="T301" s="77">
        <f t="shared" si="38"/>
        <v>30.084349540816326</v>
      </c>
      <c r="V301" s="114">
        <v>3.428372</v>
      </c>
      <c r="W301" s="77">
        <v>-26.477077999999999</v>
      </c>
      <c r="X301" s="77">
        <f t="shared" si="39"/>
        <v>15.257882653061223</v>
      </c>
      <c r="Z301" s="114">
        <v>-9.8932708999999994E-2</v>
      </c>
      <c r="AA301" s="77">
        <v>-0.18446082999999999</v>
      </c>
      <c r="AB301" s="77">
        <f t="shared" si="40"/>
        <v>4.3636796428571427E-2</v>
      </c>
      <c r="AD301" s="114">
        <v>-4.3639610000000004E-3</v>
      </c>
      <c r="AE301" s="77">
        <v>-2.2592965E-2</v>
      </c>
      <c r="AF301" s="77">
        <f t="shared" si="41"/>
        <v>9.3005122448979599E-3</v>
      </c>
    </row>
    <row r="302" spans="2:32" x14ac:dyDescent="0.25">
      <c r="B302" s="114"/>
      <c r="C302" s="77"/>
      <c r="D302" s="136"/>
      <c r="F302" s="114"/>
      <c r="G302" s="77"/>
      <c r="H302" s="136"/>
      <c r="J302" s="114"/>
      <c r="K302" s="77"/>
      <c r="L302" s="77"/>
      <c r="N302" s="114"/>
      <c r="O302" s="77"/>
      <c r="P302" s="77"/>
      <c r="R302" s="114"/>
      <c r="S302" s="77"/>
      <c r="T302" s="77"/>
      <c r="V302" s="114"/>
      <c r="W302" s="77"/>
      <c r="X302" s="77"/>
      <c r="Z302" s="114"/>
      <c r="AA302" s="77"/>
      <c r="AB302" s="77"/>
      <c r="AD302" s="114"/>
      <c r="AE302" s="77"/>
      <c r="AF302" s="77"/>
    </row>
    <row r="303" spans="2:32" x14ac:dyDescent="0.25">
      <c r="B303" s="114">
        <v>-0.1947898327</v>
      </c>
      <c r="C303" s="77">
        <v>-0.37929383</v>
      </c>
      <c r="D303" s="136">
        <f t="shared" si="42"/>
        <v>9.4134692500000006E-2</v>
      </c>
      <c r="F303" s="114">
        <v>5.6655927999999999E-3</v>
      </c>
      <c r="G303" s="77">
        <v>-1.5205158E-2</v>
      </c>
      <c r="H303" s="136">
        <f t="shared" si="35"/>
        <v>1.0648342244897959E-2</v>
      </c>
      <c r="J303" s="114">
        <v>-2.9356239999999999E-2</v>
      </c>
      <c r="K303" s="77">
        <v>-5.4259990000000001E-2</v>
      </c>
      <c r="L303" s="77">
        <f t="shared" si="36"/>
        <v>1.2705994897959184E-2</v>
      </c>
      <c r="N303" s="114">
        <v>3.5247543000000001</v>
      </c>
      <c r="O303" s="77">
        <v>-7.9934877999999996</v>
      </c>
      <c r="P303" s="77">
        <f t="shared" si="37"/>
        <v>5.8766541326530612</v>
      </c>
      <c r="R303" s="114">
        <v>-16.799789799999999</v>
      </c>
      <c r="S303" s="77">
        <v>-61.464410000000001</v>
      </c>
      <c r="T303" s="77">
        <f t="shared" si="38"/>
        <v>22.788071530612246</v>
      </c>
      <c r="V303" s="114">
        <v>-17.261275999999999</v>
      </c>
      <c r="W303" s="77">
        <v>-46.645415999999997</v>
      </c>
      <c r="X303" s="77">
        <f t="shared" si="39"/>
        <v>14.991908163265306</v>
      </c>
      <c r="Z303" s="114">
        <v>-3.5062074999999998E-2</v>
      </c>
      <c r="AA303" s="77">
        <v>-0.10856127</v>
      </c>
      <c r="AB303" s="77">
        <f t="shared" si="40"/>
        <v>3.7499589285714285E-2</v>
      </c>
      <c r="AD303" s="114">
        <v>7.8137580000000005E-3</v>
      </c>
      <c r="AE303" s="77">
        <v>-1.0732985E-2</v>
      </c>
      <c r="AF303" s="77">
        <f t="shared" si="41"/>
        <v>9.4626239795918381E-3</v>
      </c>
    </row>
    <row r="304" spans="2:32" x14ac:dyDescent="0.25">
      <c r="B304" s="114"/>
      <c r="C304" s="77"/>
      <c r="D304" s="136"/>
      <c r="F304" s="114"/>
      <c r="G304" s="77"/>
      <c r="H304" s="136"/>
      <c r="J304" s="114"/>
      <c r="K304" s="77"/>
      <c r="L304" s="77"/>
      <c r="N304" s="114"/>
      <c r="O304" s="77"/>
      <c r="P304" s="77"/>
      <c r="R304" s="114"/>
      <c r="S304" s="77"/>
      <c r="T304" s="77"/>
      <c r="V304" s="114"/>
      <c r="W304" s="77"/>
      <c r="X304" s="77"/>
      <c r="Z304" s="114"/>
      <c r="AA304" s="77"/>
      <c r="AB304" s="77"/>
      <c r="AD304" s="114"/>
      <c r="AE304" s="77"/>
      <c r="AF304" s="77"/>
    </row>
    <row r="305" spans="2:32" x14ac:dyDescent="0.25">
      <c r="B305" s="114">
        <v>4.8949144299999997E-2</v>
      </c>
      <c r="C305" s="77">
        <v>-0.15255234000000001</v>
      </c>
      <c r="D305" s="136">
        <f t="shared" si="42"/>
        <v>0.10280687974489797</v>
      </c>
      <c r="F305" s="114">
        <v>1.76265899E-2</v>
      </c>
      <c r="G305" s="77">
        <v>-6.0086419999999998E-3</v>
      </c>
      <c r="H305" s="136">
        <f t="shared" si="35"/>
        <v>1.2058791785714285E-2</v>
      </c>
      <c r="J305" s="114">
        <v>-1.286786E-2</v>
      </c>
      <c r="K305" s="77">
        <v>-4.2495869999999998E-2</v>
      </c>
      <c r="L305" s="77">
        <f t="shared" si="36"/>
        <v>1.511633163265306E-2</v>
      </c>
      <c r="N305" s="114">
        <v>-1.7840962</v>
      </c>
      <c r="O305" s="77">
        <v>-11.937218400000001</v>
      </c>
      <c r="P305" s="77">
        <f t="shared" si="37"/>
        <v>5.1801643877551022</v>
      </c>
      <c r="R305" s="114">
        <v>-55.076634900000002</v>
      </c>
      <c r="S305" s="77">
        <v>-107.8366</v>
      </c>
      <c r="T305" s="77">
        <f t="shared" si="38"/>
        <v>26.91834954081633</v>
      </c>
      <c r="V305" s="114">
        <v>-5.5678349999999996</v>
      </c>
      <c r="W305" s="77">
        <v>-26.228456000000001</v>
      </c>
      <c r="X305" s="77">
        <f t="shared" si="39"/>
        <v>10.541133163265307</v>
      </c>
      <c r="Z305" s="114">
        <v>9.0097298000000006E-2</v>
      </c>
      <c r="AA305" s="77">
        <v>-9.4525140000000004E-3</v>
      </c>
      <c r="AB305" s="77">
        <f t="shared" si="40"/>
        <v>5.0790720408163265E-2</v>
      </c>
      <c r="AD305" s="114">
        <v>5.9585000000000003E-3</v>
      </c>
      <c r="AE305" s="77">
        <v>-8.8697470000000007E-3</v>
      </c>
      <c r="AF305" s="77">
        <f t="shared" si="41"/>
        <v>7.5654321428571432E-3</v>
      </c>
    </row>
    <row r="306" spans="2:32" x14ac:dyDescent="0.25">
      <c r="H306" s="136"/>
    </row>
    <row r="308" spans="2:32" x14ac:dyDescent="0.25">
      <c r="B308" s="77" t="s">
        <v>135</v>
      </c>
      <c r="C308" s="134" t="s">
        <v>125</v>
      </c>
      <c r="D308" s="134"/>
      <c r="F308" s="77" t="s">
        <v>135</v>
      </c>
      <c r="G308" s="134" t="s">
        <v>136</v>
      </c>
      <c r="H308" s="134"/>
      <c r="J308" s="77" t="s">
        <v>135</v>
      </c>
      <c r="K308" s="134" t="s">
        <v>127</v>
      </c>
      <c r="L308" s="134"/>
      <c r="N308" s="77" t="s">
        <v>135</v>
      </c>
      <c r="O308" s="134" t="s">
        <v>128</v>
      </c>
      <c r="P308" s="134"/>
      <c r="R308" s="77" t="s">
        <v>135</v>
      </c>
      <c r="S308" s="134" t="s">
        <v>129</v>
      </c>
      <c r="T308" s="134"/>
      <c r="V308" s="77" t="s">
        <v>135</v>
      </c>
      <c r="W308" s="134" t="s">
        <v>130</v>
      </c>
      <c r="X308" s="134"/>
      <c r="Z308" s="77" t="s">
        <v>135</v>
      </c>
      <c r="AA308" s="134" t="s">
        <v>131</v>
      </c>
      <c r="AB308" s="134"/>
      <c r="AD308" s="77" t="s">
        <v>135</v>
      </c>
      <c r="AE308" s="134" t="s">
        <v>134</v>
      </c>
      <c r="AF308" s="134"/>
    </row>
    <row r="309" spans="2:32" x14ac:dyDescent="0.25">
      <c r="B309" s="77" t="s">
        <v>122</v>
      </c>
      <c r="C309" s="77" t="s">
        <v>123</v>
      </c>
      <c r="D309" s="77" t="s">
        <v>124</v>
      </c>
      <c r="F309" s="77" t="s">
        <v>122</v>
      </c>
      <c r="G309" s="77" t="s">
        <v>123</v>
      </c>
      <c r="H309" s="77" t="s">
        <v>124</v>
      </c>
      <c r="J309" s="77" t="s">
        <v>122</v>
      </c>
      <c r="K309" s="77" t="s">
        <v>123</v>
      </c>
      <c r="L309" s="77" t="s">
        <v>124</v>
      </c>
      <c r="N309" s="77" t="s">
        <v>122</v>
      </c>
      <c r="O309" s="77" t="s">
        <v>123</v>
      </c>
      <c r="P309" s="77" t="s">
        <v>124</v>
      </c>
      <c r="R309" s="77" t="s">
        <v>122</v>
      </c>
      <c r="S309" s="77" t="s">
        <v>123</v>
      </c>
      <c r="T309" s="77" t="s">
        <v>124</v>
      </c>
      <c r="V309" s="77" t="s">
        <v>122</v>
      </c>
      <c r="W309" s="77" t="s">
        <v>123</v>
      </c>
      <c r="X309" s="77" t="s">
        <v>124</v>
      </c>
      <c r="Z309" s="77" t="s">
        <v>122</v>
      </c>
      <c r="AA309" s="77" t="s">
        <v>123</v>
      </c>
      <c r="AB309" s="77" t="s">
        <v>124</v>
      </c>
      <c r="AD309" s="77" t="s">
        <v>122</v>
      </c>
      <c r="AE309" s="77" t="s">
        <v>123</v>
      </c>
      <c r="AF309" s="77" t="s">
        <v>124</v>
      </c>
    </row>
    <row r="310" spans="2:32" x14ac:dyDescent="0.25">
      <c r="B310" s="114">
        <v>-9.9011627099999995</v>
      </c>
      <c r="C310" s="77">
        <v>-13.27592014</v>
      </c>
      <c r="D310" s="77">
        <f>(C310-B310)/-1.96</f>
        <v>1.7218150153061229</v>
      </c>
      <c r="F310" s="12">
        <v>-0.18200808199999999</v>
      </c>
      <c r="G310" s="77">
        <v>-0.33226604999999998</v>
      </c>
      <c r="H310" s="77">
        <f>(G310-F310)/-1.96</f>
        <v>7.666222857142857E-2</v>
      </c>
      <c r="J310" s="114">
        <v>-3.7192664E-2</v>
      </c>
      <c r="K310" s="77">
        <v>-0.12921609000000001</v>
      </c>
      <c r="L310" s="77">
        <f>(K310-J310)/-1.96</f>
        <v>4.6950727551020414E-2</v>
      </c>
      <c r="N310" s="12">
        <v>8.5003525</v>
      </c>
      <c r="O310" s="77">
        <v>-11.43399</v>
      </c>
      <c r="P310" s="77">
        <f>(O310-N310)/-1.96</f>
        <v>10.170582908163265</v>
      </c>
      <c r="R310" s="114">
        <v>-59.788110000000003</v>
      </c>
      <c r="S310" s="77">
        <v>-129.69118399999999</v>
      </c>
      <c r="T310" s="77">
        <f>(S310-R310)/-1.96</f>
        <v>35.664833673469381</v>
      </c>
      <c r="V310" s="114">
        <v>82.296890000000005</v>
      </c>
      <c r="W310">
        <v>13.881529</v>
      </c>
      <c r="X310" s="77">
        <f>(W310-V310)/-1.96</f>
        <v>34.905796428571435</v>
      </c>
      <c r="Z310" s="12">
        <v>1.449346E-2</v>
      </c>
      <c r="AA310" s="77">
        <v>-7.2132619999999995E-2</v>
      </c>
      <c r="AB310" s="77">
        <f>(AA310-Z310)/-1.96</f>
        <v>4.419697959183673E-2</v>
      </c>
      <c r="AD310" s="12">
        <v>0.18431054999999999</v>
      </c>
      <c r="AE310" s="77">
        <v>0.12833212299999999</v>
      </c>
      <c r="AF310" s="77">
        <f>(AE310-AD310)/-1.96</f>
        <v>2.8560421938775508E-2</v>
      </c>
    </row>
    <row r="311" spans="2:32" x14ac:dyDescent="0.25">
      <c r="B311" s="114">
        <v>-0.84932138000000001</v>
      </c>
      <c r="C311" s="77">
        <v>-4.6541940239999997</v>
      </c>
      <c r="D311" s="77">
        <f t="shared" ref="D311:D322" si="43">(C311-B311)/-1.96</f>
        <v>1.9412615530612243</v>
      </c>
      <c r="F311" s="114">
        <v>6.2439138999999998E-2</v>
      </c>
      <c r="G311" s="77">
        <v>-9.2663419999999996E-2</v>
      </c>
      <c r="H311" s="77">
        <f t="shared" ref="H311:H322" si="44">(G311-F311)/-1.96</f>
        <v>7.9133958673469396E-2</v>
      </c>
      <c r="J311" s="114">
        <v>8.0361349999999998E-2</v>
      </c>
      <c r="K311" s="77">
        <v>-1.4899040000000001E-2</v>
      </c>
      <c r="L311" s="77">
        <f t="shared" ref="L311:L322" si="45">(K311-J311)/-1.96</f>
        <v>4.8602239795918371E-2</v>
      </c>
      <c r="N311" s="114">
        <v>-2.8366555999999998</v>
      </c>
      <c r="O311" s="77">
        <v>-17.670867000000001</v>
      </c>
      <c r="P311" s="77">
        <f t="shared" ref="P311:P322" si="46">(O311-N311)/-1.96</f>
        <v>7.5684752040816337</v>
      </c>
      <c r="R311" s="114">
        <v>58.960495299999998</v>
      </c>
      <c r="S311" s="77">
        <v>-17.437436000000002</v>
      </c>
      <c r="T311" s="77">
        <f t="shared" ref="T311:T322" si="47">(S311-R311)/-1.96</f>
        <v>38.978536377551016</v>
      </c>
      <c r="V311" s="114">
        <v>65.761799999999994</v>
      </c>
      <c r="W311" s="77">
        <v>2.9751780000000001</v>
      </c>
      <c r="X311" s="77">
        <f t="shared" ref="X311:X322" si="48">(W311-V311)/-1.96</f>
        <v>32.033990816326529</v>
      </c>
      <c r="Z311" s="114">
        <v>-4.9044860000000003E-2</v>
      </c>
      <c r="AA311" s="77">
        <v>-0.1310839</v>
      </c>
      <c r="AB311" s="77">
        <f t="shared" ref="AB311:AB322" si="49">(AA311-Z311)/-1.96</f>
        <v>4.1856653061224491E-2</v>
      </c>
      <c r="AD311" s="114">
        <v>5.0452151000000001E-2</v>
      </c>
      <c r="AE311" s="77">
        <v>-7.6695840000000001E-3</v>
      </c>
      <c r="AF311" s="77">
        <f t="shared" ref="AF311:AF322" si="50">(AE311-AD311)/-1.96</f>
        <v>2.9653946428571429E-2</v>
      </c>
    </row>
    <row r="312" spans="2:32" x14ac:dyDescent="0.25">
      <c r="B312" s="114">
        <v>1.20461565</v>
      </c>
      <c r="C312" s="77">
        <v>-2.2348553519999999</v>
      </c>
      <c r="D312" s="77">
        <f t="shared" si="43"/>
        <v>1.7548321438775509</v>
      </c>
      <c r="F312" s="114">
        <v>-6.3762910000000001E-3</v>
      </c>
      <c r="G312" s="77">
        <v>-0.20072786000000001</v>
      </c>
      <c r="H312" s="77">
        <f t="shared" si="44"/>
        <v>9.91589637755102E-2</v>
      </c>
      <c r="J312" s="114">
        <v>0.19805609900000001</v>
      </c>
      <c r="K312" s="77">
        <v>7.4387729999999999E-2</v>
      </c>
      <c r="L312" s="77">
        <f t="shared" si="45"/>
        <v>6.3096106632653068E-2</v>
      </c>
      <c r="N312" s="114">
        <v>13.3521334</v>
      </c>
      <c r="O312" s="77">
        <v>-8.1781590000000008</v>
      </c>
      <c r="P312" s="77">
        <f t="shared" si="46"/>
        <v>10.98484306122449</v>
      </c>
      <c r="R312" s="114">
        <v>181.4709192</v>
      </c>
      <c r="S312" s="77">
        <v>62.723075000000001</v>
      </c>
      <c r="T312" s="77">
        <f t="shared" si="47"/>
        <v>60.585634795918367</v>
      </c>
      <c r="V312" s="114">
        <v>-41.488697999999999</v>
      </c>
      <c r="W312" s="77">
        <v>-84.006625999999997</v>
      </c>
      <c r="X312" s="77">
        <f t="shared" si="48"/>
        <v>21.692820408163264</v>
      </c>
      <c r="Z312" s="114">
        <v>-0.14978696999999999</v>
      </c>
      <c r="AA312" s="77">
        <v>-0.22869212</v>
      </c>
      <c r="AB312" s="77">
        <f t="shared" si="49"/>
        <v>4.0257729591836738E-2</v>
      </c>
      <c r="AD312" s="114">
        <v>-3.4026457000000003E-2</v>
      </c>
      <c r="AE312" s="77">
        <v>-6.8865533000000007E-2</v>
      </c>
      <c r="AF312" s="77">
        <f t="shared" si="50"/>
        <v>1.7775038775510205E-2</v>
      </c>
    </row>
    <row r="313" spans="2:32" x14ac:dyDescent="0.25">
      <c r="B313" s="114">
        <v>1.74970603</v>
      </c>
      <c r="C313" s="77">
        <v>-2.0659079070000002</v>
      </c>
      <c r="D313" s="77">
        <f t="shared" si="43"/>
        <v>1.9467418045918368</v>
      </c>
      <c r="F313" s="114">
        <v>0.11777658000000001</v>
      </c>
      <c r="G313" s="77">
        <v>-9.750259E-2</v>
      </c>
      <c r="H313" s="77">
        <f t="shared" si="44"/>
        <v>0.10983631122448981</v>
      </c>
      <c r="J313" s="114">
        <v>3.2612387E-2</v>
      </c>
      <c r="K313" s="77">
        <v>-7.3300030000000002E-2</v>
      </c>
      <c r="L313" s="77">
        <f t="shared" si="45"/>
        <v>5.4036947448979598E-2</v>
      </c>
      <c r="N313" s="114">
        <v>16.917255999999998</v>
      </c>
      <c r="O313" s="77">
        <v>-2.7709959999999998</v>
      </c>
      <c r="P313" s="77">
        <f t="shared" si="46"/>
        <v>10.045026530612244</v>
      </c>
      <c r="R313" s="114">
        <v>0.85448020000000002</v>
      </c>
      <c r="S313" s="77">
        <v>-77.150810000000007</v>
      </c>
      <c r="T313" s="77">
        <f t="shared" si="47"/>
        <v>39.798617448979591</v>
      </c>
      <c r="V313" s="114">
        <v>-67.729643999999993</v>
      </c>
      <c r="W313" s="77">
        <v>-106.854173</v>
      </c>
      <c r="X313" s="77">
        <f t="shared" si="48"/>
        <v>19.961494387755106</v>
      </c>
      <c r="Z313" s="114">
        <v>-9.1481580000000007E-2</v>
      </c>
      <c r="AA313" s="77">
        <v>-0.18196228</v>
      </c>
      <c r="AB313" s="77">
        <f t="shared" si="49"/>
        <v>4.6163622448979591E-2</v>
      </c>
      <c r="AD313" s="114">
        <v>-4.7501245999999997E-2</v>
      </c>
      <c r="AE313" s="77">
        <v>-8.4412491000000006E-2</v>
      </c>
      <c r="AF313" s="77">
        <f t="shared" si="50"/>
        <v>1.8832267857142863E-2</v>
      </c>
    </row>
    <row r="314" spans="2:32" x14ac:dyDescent="0.25">
      <c r="B314" s="114">
        <v>-0.44704719999999998</v>
      </c>
      <c r="C314" s="77">
        <v>-3.3148901789999998</v>
      </c>
      <c r="D314" s="77">
        <f t="shared" si="43"/>
        <v>1.4631851933673468</v>
      </c>
      <c r="F314" s="114">
        <v>5.4691019E-2</v>
      </c>
      <c r="G314" s="77">
        <v>-9.2029810000000004E-2</v>
      </c>
      <c r="H314" s="77">
        <f t="shared" si="44"/>
        <v>7.4857565816326535E-2</v>
      </c>
      <c r="J314" s="114">
        <v>-2.5645174E-2</v>
      </c>
      <c r="K314" s="77">
        <v>-0.13093329000000001</v>
      </c>
      <c r="L314" s="77">
        <f t="shared" si="45"/>
        <v>5.3718426530612255E-2</v>
      </c>
      <c r="N314" s="114">
        <v>-10.098536599999999</v>
      </c>
      <c r="O314" s="77">
        <v>-24.746032</v>
      </c>
      <c r="P314" s="77">
        <f t="shared" si="46"/>
        <v>7.4732119387755107</v>
      </c>
      <c r="R314" s="114">
        <v>-106.7959841</v>
      </c>
      <c r="S314" s="77">
        <v>-169.834485</v>
      </c>
      <c r="T314" s="77">
        <f t="shared" si="47"/>
        <v>32.162500459183676</v>
      </c>
      <c r="V314" s="114">
        <v>-12.8969</v>
      </c>
      <c r="W314" s="77">
        <v>-63.646044000000003</v>
      </c>
      <c r="X314" s="77">
        <f t="shared" si="48"/>
        <v>25.892420408163268</v>
      </c>
      <c r="Z314" s="114">
        <v>0.11759894</v>
      </c>
      <c r="AA314" s="77">
        <v>1.6392839999999999E-2</v>
      </c>
      <c r="AB314" s="77">
        <f t="shared" si="49"/>
        <v>5.1635765306122447E-2</v>
      </c>
      <c r="AD314" s="114">
        <v>-8.6253979999999994E-3</v>
      </c>
      <c r="AE314" s="77">
        <v>-4.6179361000000002E-2</v>
      </c>
      <c r="AF314" s="77">
        <f t="shared" si="50"/>
        <v>1.9160185204081633E-2</v>
      </c>
    </row>
    <row r="315" spans="2:32" x14ac:dyDescent="0.25">
      <c r="B315" s="114">
        <v>1.2535834400000001</v>
      </c>
      <c r="C315" s="77">
        <v>-1.4576363969999999</v>
      </c>
      <c r="D315" s="77">
        <f t="shared" si="43"/>
        <v>1.3832754270408163</v>
      </c>
      <c r="F315" s="114">
        <v>-7.4125976999999996E-2</v>
      </c>
      <c r="G315" s="77">
        <v>-0.17745246000000001</v>
      </c>
      <c r="H315" s="77">
        <f t="shared" si="44"/>
        <v>5.2717593367346945E-2</v>
      </c>
      <c r="J315" s="114">
        <v>7.8625110000000008E-3</v>
      </c>
      <c r="K315" s="77">
        <v>-7.1331710000000006E-2</v>
      </c>
      <c r="L315" s="77">
        <f t="shared" si="45"/>
        <v>4.0405214795918375E-2</v>
      </c>
      <c r="N315" s="114">
        <v>-11.0394921</v>
      </c>
      <c r="O315" s="77">
        <v>-24.326657999999998</v>
      </c>
      <c r="P315" s="77">
        <f t="shared" si="46"/>
        <v>6.7791662755102031</v>
      </c>
      <c r="R315" s="114">
        <v>-13.199087</v>
      </c>
      <c r="S315" s="77">
        <v>-78.584463999999997</v>
      </c>
      <c r="T315" s="77">
        <f t="shared" si="47"/>
        <v>33.359886224489792</v>
      </c>
      <c r="V315" s="114">
        <v>39.956434999999999</v>
      </c>
      <c r="W315" s="77">
        <v>-12.922003</v>
      </c>
      <c r="X315" s="77">
        <f t="shared" si="48"/>
        <v>26.978794897959187</v>
      </c>
      <c r="Z315" s="114">
        <v>9.0929280000000001E-2</v>
      </c>
      <c r="AA315" s="77">
        <v>-1.0876530000000001E-2</v>
      </c>
      <c r="AB315" s="77">
        <f t="shared" si="49"/>
        <v>5.1941739795918367E-2</v>
      </c>
      <c r="AD315" s="114">
        <v>-2.9643299999999998E-3</v>
      </c>
      <c r="AE315" s="77">
        <v>-3.4853225000000002E-2</v>
      </c>
      <c r="AF315" s="77">
        <f t="shared" si="50"/>
        <v>1.6269844387755101E-2</v>
      </c>
    </row>
    <row r="316" spans="2:32" x14ac:dyDescent="0.25">
      <c r="B316" s="114">
        <v>-0.33392835999999998</v>
      </c>
      <c r="C316" s="77">
        <v>-2.242981763</v>
      </c>
      <c r="D316" s="77">
        <f t="shared" si="43"/>
        <v>0.9740068382653061</v>
      </c>
      <c r="F316" s="114">
        <v>-2.4572120999999999E-2</v>
      </c>
      <c r="G316" s="77">
        <v>-0.14302591000000001</v>
      </c>
      <c r="H316" s="77">
        <f t="shared" si="44"/>
        <v>6.0435606632653065E-2</v>
      </c>
      <c r="J316" s="114">
        <v>2.0536878000000001E-2</v>
      </c>
      <c r="K316" s="77">
        <v>-6.2023010000000003E-2</v>
      </c>
      <c r="L316" s="77">
        <f t="shared" si="45"/>
        <v>4.2122391836734691E-2</v>
      </c>
      <c r="N316" s="114">
        <v>-2.7633028999999998</v>
      </c>
      <c r="O316" s="77">
        <v>-18.456755000000001</v>
      </c>
      <c r="P316" s="77">
        <f t="shared" si="46"/>
        <v>8.0068633163265321</v>
      </c>
      <c r="R316" s="114">
        <v>78.856621500000003</v>
      </c>
      <c r="S316" s="77">
        <v>-23.88222</v>
      </c>
      <c r="T316" s="77">
        <f t="shared" si="47"/>
        <v>52.417776275510207</v>
      </c>
      <c r="V316" s="114">
        <v>7.4981669999999996</v>
      </c>
      <c r="W316" s="77">
        <v>-29.750783999999999</v>
      </c>
      <c r="X316" s="77">
        <f t="shared" si="48"/>
        <v>19.004566836734693</v>
      </c>
      <c r="Z316" s="114">
        <v>-8.8153620000000002E-2</v>
      </c>
      <c r="AA316" s="77">
        <v>-0.16995689999999999</v>
      </c>
      <c r="AB316" s="77">
        <f t="shared" si="49"/>
        <v>4.1736367346938773E-2</v>
      </c>
      <c r="AD316" s="114">
        <v>6.103608E-3</v>
      </c>
      <c r="AE316" s="77">
        <v>-2.0338192000000001E-2</v>
      </c>
      <c r="AF316" s="77">
        <f t="shared" si="50"/>
        <v>1.3490714285714286E-2</v>
      </c>
    </row>
    <row r="317" spans="2:32" x14ac:dyDescent="0.25">
      <c r="B317" s="114">
        <v>-1.41949232</v>
      </c>
      <c r="C317" s="77">
        <v>-2.9517735369999998</v>
      </c>
      <c r="D317" s="77">
        <f t="shared" si="43"/>
        <v>0.78177613112244881</v>
      </c>
      <c r="F317" s="114">
        <v>-4.2956014000000001E-2</v>
      </c>
      <c r="G317" s="77">
        <v>-0.13927818</v>
      </c>
      <c r="H317" s="77">
        <f t="shared" si="44"/>
        <v>4.9143962244897962E-2</v>
      </c>
      <c r="J317" s="114">
        <v>-4.2984873999999999E-2</v>
      </c>
      <c r="K317" s="77">
        <v>-0.10947388</v>
      </c>
      <c r="L317" s="77">
        <f t="shared" si="45"/>
        <v>3.3922962244897957E-2</v>
      </c>
      <c r="N317" s="114">
        <v>5.4294386000000001</v>
      </c>
      <c r="O317" s="77">
        <v>-8.1079919999999994</v>
      </c>
      <c r="P317" s="77">
        <f t="shared" si="46"/>
        <v>6.9068523469387761</v>
      </c>
      <c r="R317" s="114">
        <v>-28.695434299999999</v>
      </c>
      <c r="S317" s="77">
        <v>-95.154302999999999</v>
      </c>
      <c r="T317" s="77">
        <f t="shared" si="47"/>
        <v>33.907586071428568</v>
      </c>
      <c r="V317" s="114">
        <v>-28.541810000000002</v>
      </c>
      <c r="W317" s="77">
        <v>-58.810583000000001</v>
      </c>
      <c r="X317" s="77">
        <f t="shared" si="48"/>
        <v>15.443251530612246</v>
      </c>
      <c r="Z317" s="114">
        <v>-4.7950769999999997E-2</v>
      </c>
      <c r="AA317" s="77">
        <v>-0.12310586</v>
      </c>
      <c r="AB317" s="77">
        <f t="shared" si="49"/>
        <v>3.8344433673469396E-2</v>
      </c>
      <c r="AD317" s="114">
        <v>1.0153746999999999E-2</v>
      </c>
      <c r="AE317" s="77">
        <v>-1.9783333E-2</v>
      </c>
      <c r="AF317" s="77">
        <f t="shared" si="50"/>
        <v>1.5274020408163265E-2</v>
      </c>
    </row>
    <row r="318" spans="2:32" x14ac:dyDescent="0.25">
      <c r="B318" s="114">
        <v>-0.44956068999999999</v>
      </c>
      <c r="C318" s="77">
        <v>-2.018280061</v>
      </c>
      <c r="D318" s="77">
        <f t="shared" si="43"/>
        <v>0.80036702602040821</v>
      </c>
      <c r="F318" s="114">
        <v>-2.9857970000000001E-3</v>
      </c>
      <c r="G318" s="77">
        <v>-8.9658189999999999E-2</v>
      </c>
      <c r="H318" s="77">
        <f t="shared" si="44"/>
        <v>4.4220608673469386E-2</v>
      </c>
      <c r="J318" s="114">
        <v>-3.7700348000000002E-2</v>
      </c>
      <c r="K318" s="77">
        <v>-7.5163649999999999E-2</v>
      </c>
      <c r="L318" s="77">
        <f t="shared" si="45"/>
        <v>1.9113929591836734E-2</v>
      </c>
      <c r="N318" s="114">
        <v>-1.3299996999999999</v>
      </c>
      <c r="O318" s="77">
        <v>-14.686165000000001</v>
      </c>
      <c r="P318" s="77">
        <f t="shared" si="46"/>
        <v>6.8143700510204086</v>
      </c>
      <c r="R318" s="114">
        <v>-77.003894200000005</v>
      </c>
      <c r="S318" s="77">
        <v>-129.516932</v>
      </c>
      <c r="T318" s="77">
        <f t="shared" si="47"/>
        <v>26.792366224489793</v>
      </c>
      <c r="V318" s="114">
        <v>-8.8866169999999993</v>
      </c>
      <c r="W318" s="77">
        <v>-34.379632000000001</v>
      </c>
      <c r="X318" s="77">
        <f t="shared" si="48"/>
        <v>13.006640306122449</v>
      </c>
      <c r="Z318" s="114">
        <v>0.12135965999999999</v>
      </c>
      <c r="AA318" s="77">
        <v>2.3317419999999998E-2</v>
      </c>
      <c r="AB318" s="77">
        <f t="shared" si="49"/>
        <v>5.0021551020408166E-2</v>
      </c>
      <c r="AD318" s="114">
        <v>6.4744069999999997E-3</v>
      </c>
      <c r="AE318" s="77">
        <v>-2.1101465999999999E-2</v>
      </c>
      <c r="AF318" s="77">
        <f t="shared" si="50"/>
        <v>1.4069322959183674E-2</v>
      </c>
    </row>
    <row r="319" spans="2:32" x14ac:dyDescent="0.25">
      <c r="B319" s="114">
        <v>1.47714649</v>
      </c>
      <c r="C319" s="77">
        <v>9.0040390000000001E-3</v>
      </c>
      <c r="D319" s="77">
        <f t="shared" si="43"/>
        <v>0.74905227091836735</v>
      </c>
      <c r="F319" s="114">
        <v>-1.6423900000000001E-3</v>
      </c>
      <c r="G319" s="77">
        <v>-7.5664930000000005E-2</v>
      </c>
      <c r="H319" s="77">
        <f t="shared" si="44"/>
        <v>3.7766602040816333E-2</v>
      </c>
      <c r="J319" s="114">
        <v>2.3074232E-2</v>
      </c>
      <c r="K319" s="77">
        <v>-3.9497770000000001E-2</v>
      </c>
      <c r="L319" s="77">
        <f t="shared" si="45"/>
        <v>3.1924490816326534E-2</v>
      </c>
      <c r="N319" s="114">
        <v>-0.929226</v>
      </c>
      <c r="O319" s="77">
        <v>-10.616009</v>
      </c>
      <c r="P319" s="77">
        <f t="shared" si="46"/>
        <v>4.9422362244897959</v>
      </c>
      <c r="R319" s="114">
        <v>27.294792699999999</v>
      </c>
      <c r="S319" s="77">
        <v>-32.439211999999998</v>
      </c>
      <c r="T319" s="77">
        <f t="shared" si="47"/>
        <v>30.476533010204083</v>
      </c>
      <c r="V319" s="114">
        <v>28.149263999999999</v>
      </c>
      <c r="W319" s="77">
        <v>-11.219678</v>
      </c>
      <c r="X319" s="77">
        <f t="shared" si="48"/>
        <v>20.086194897959182</v>
      </c>
      <c r="Z319" s="114">
        <v>5.5069279999999998E-2</v>
      </c>
      <c r="AA319" s="77">
        <v>-3.266546E-2</v>
      </c>
      <c r="AB319" s="77">
        <f t="shared" si="49"/>
        <v>4.4762622448979598E-2</v>
      </c>
      <c r="AD319" s="114">
        <v>-1.2447481999999999E-2</v>
      </c>
      <c r="AE319" s="77">
        <v>-3.6514747E-2</v>
      </c>
      <c r="AF319" s="77">
        <f t="shared" si="50"/>
        <v>1.2279216836734694E-2</v>
      </c>
    </row>
    <row r="320" spans="2:32" x14ac:dyDescent="0.25">
      <c r="B320" s="114">
        <v>-8.7954969999999993E-2</v>
      </c>
      <c r="C320" s="77">
        <v>-1.475353441</v>
      </c>
      <c r="D320" s="77">
        <f t="shared" si="43"/>
        <v>0.70785636275510211</v>
      </c>
      <c r="F320" s="114">
        <v>-1.1374810000000001E-2</v>
      </c>
      <c r="G320" s="77">
        <v>-8.5131570000000004E-2</v>
      </c>
      <c r="H320" s="77">
        <f t="shared" si="44"/>
        <v>3.7631000000000005E-2</v>
      </c>
      <c r="J320" s="114">
        <v>1.7451812000000001E-2</v>
      </c>
      <c r="K320" s="77">
        <v>-4.1739030000000003E-2</v>
      </c>
      <c r="L320" s="77">
        <f t="shared" si="45"/>
        <v>3.0199409183673472E-2</v>
      </c>
      <c r="N320" s="114">
        <v>-0.75222719999999998</v>
      </c>
      <c r="O320" s="77">
        <v>-11.836482</v>
      </c>
      <c r="P320" s="77">
        <f t="shared" si="46"/>
        <v>5.655232040816327</v>
      </c>
      <c r="R320" s="114">
        <v>72.650949100000005</v>
      </c>
      <c r="S320" s="77">
        <v>3.2909039999999998</v>
      </c>
      <c r="T320" s="77">
        <f t="shared" si="47"/>
        <v>35.387778112244902</v>
      </c>
      <c r="V320" s="114">
        <v>10.580264</v>
      </c>
      <c r="W320" s="77">
        <v>-18.241056</v>
      </c>
      <c r="X320" s="77">
        <f t="shared" si="48"/>
        <v>14.704755102040817</v>
      </c>
      <c r="Z320" s="114">
        <v>-0.11290451999999999</v>
      </c>
      <c r="AA320" s="77">
        <v>-0.17831232</v>
      </c>
      <c r="AB320" s="77">
        <f t="shared" si="49"/>
        <v>3.3371326530612248E-2</v>
      </c>
      <c r="AD320" s="114">
        <v>-1.5110360000000001E-3</v>
      </c>
      <c r="AE320" s="77">
        <v>-2.4299996000000001E-2</v>
      </c>
      <c r="AF320" s="77">
        <f t="shared" si="50"/>
        <v>1.1627020408163265E-2</v>
      </c>
    </row>
    <row r="321" spans="2:32" x14ac:dyDescent="0.25">
      <c r="B321" s="114">
        <v>-1.32763746</v>
      </c>
      <c r="C321" s="77">
        <v>-2.4484242680000001</v>
      </c>
      <c r="D321" s="77">
        <f t="shared" si="43"/>
        <v>0.57183000408163276</v>
      </c>
      <c r="F321" s="114">
        <v>1.4809070000000001E-2</v>
      </c>
      <c r="G321" s="77">
        <v>-2.867248E-2</v>
      </c>
      <c r="H321" s="77">
        <f t="shared" si="44"/>
        <v>2.2184464285714287E-2</v>
      </c>
      <c r="J321" s="114">
        <v>-3.3820678E-2</v>
      </c>
      <c r="K321" s="77">
        <v>-7.0135779999999995E-2</v>
      </c>
      <c r="L321" s="77">
        <f t="shared" si="45"/>
        <v>1.852811326530612E-2</v>
      </c>
      <c r="N321" s="114">
        <v>4.6352617</v>
      </c>
      <c r="O321" s="77">
        <v>-6.5931860000000002</v>
      </c>
      <c r="P321" s="77">
        <f t="shared" si="46"/>
        <v>5.7287998469387755</v>
      </c>
      <c r="R321" s="114">
        <v>-13.333145</v>
      </c>
      <c r="S321" s="77">
        <v>-71.147569000000004</v>
      </c>
      <c r="T321" s="77">
        <f t="shared" si="47"/>
        <v>29.497155102040818</v>
      </c>
      <c r="V321" s="114">
        <v>-18.408809000000002</v>
      </c>
      <c r="W321" s="77">
        <v>-45.434359000000001</v>
      </c>
      <c r="X321" s="77">
        <f t="shared" si="48"/>
        <v>13.788545918367348</v>
      </c>
      <c r="Z321" s="114">
        <v>-4.1215109999999999E-2</v>
      </c>
      <c r="AA321" s="77">
        <v>-0.10956708</v>
      </c>
      <c r="AB321" s="77">
        <f t="shared" si="49"/>
        <v>3.487345408163265E-2</v>
      </c>
      <c r="AD321" s="114">
        <v>1.12503E-2</v>
      </c>
      <c r="AE321" s="77">
        <v>-6.7186559999999999E-3</v>
      </c>
      <c r="AF321" s="77">
        <f t="shared" si="50"/>
        <v>9.1678346938775523E-3</v>
      </c>
    </row>
    <row r="322" spans="2:32" x14ac:dyDescent="0.25">
      <c r="B322" s="114">
        <v>-7.6243199999999997E-2</v>
      </c>
      <c r="C322" s="77">
        <v>-1.0988008739999999</v>
      </c>
      <c r="D322" s="77">
        <f t="shared" si="43"/>
        <v>0.52171309897959184</v>
      </c>
      <c r="F322" s="114">
        <v>2.7484240000000002E-3</v>
      </c>
      <c r="G322" s="77">
        <v>-5.1101849999999997E-2</v>
      </c>
      <c r="H322" s="77">
        <f t="shared" si="44"/>
        <v>2.7474629591836733E-2</v>
      </c>
      <c r="J322" s="114">
        <v>-1.3162623E-2</v>
      </c>
      <c r="K322" s="77">
        <v>-4.4409690000000002E-2</v>
      </c>
      <c r="L322" s="77">
        <f t="shared" si="45"/>
        <v>1.594238112244898E-2</v>
      </c>
      <c r="N322" s="114">
        <v>-1.4760271</v>
      </c>
      <c r="O322" s="77">
        <v>-12.350381</v>
      </c>
      <c r="P322" s="77">
        <f t="shared" si="46"/>
        <v>5.5481397448979601</v>
      </c>
      <c r="R322" s="114">
        <v>-67.603893299999996</v>
      </c>
      <c r="S322" s="77">
        <v>-105.107333</v>
      </c>
      <c r="T322" s="77">
        <f t="shared" si="47"/>
        <v>19.134408010204083</v>
      </c>
      <c r="V322" s="114">
        <v>-10.350858000000001</v>
      </c>
      <c r="W322" s="77">
        <v>-29.022207999999999</v>
      </c>
      <c r="X322" s="77">
        <f t="shared" si="48"/>
        <v>9.526198979591836</v>
      </c>
      <c r="Z322" s="114">
        <v>0.10449964</v>
      </c>
      <c r="AA322" s="77">
        <v>1.3269960000000001E-2</v>
      </c>
      <c r="AB322" s="77">
        <f t="shared" si="49"/>
        <v>4.6545755102040821E-2</v>
      </c>
      <c r="AD322" s="114">
        <v>6.111755E-3</v>
      </c>
      <c r="AE322" s="77">
        <v>-1.1798893E-2</v>
      </c>
      <c r="AF322" s="77">
        <f t="shared" si="50"/>
        <v>9.1380857142857146E-3</v>
      </c>
    </row>
    <row r="325" spans="2:32" x14ac:dyDescent="0.25">
      <c r="B325" s="77" t="s">
        <v>137</v>
      </c>
      <c r="C325" s="134" t="s">
        <v>125</v>
      </c>
      <c r="D325" s="134"/>
      <c r="F325" s="77" t="s">
        <v>137</v>
      </c>
      <c r="G325" s="134" t="s">
        <v>126</v>
      </c>
      <c r="H325" s="134"/>
      <c r="J325" s="77" t="s">
        <v>137</v>
      </c>
      <c r="K325" s="134" t="s">
        <v>127</v>
      </c>
      <c r="L325" s="134"/>
      <c r="N325" s="77" t="s">
        <v>137</v>
      </c>
      <c r="O325" s="134" t="s">
        <v>138</v>
      </c>
      <c r="P325" s="134"/>
      <c r="R325" s="77" t="s">
        <v>137</v>
      </c>
      <c r="S325" s="134" t="s">
        <v>139</v>
      </c>
      <c r="T325" s="134"/>
      <c r="V325" s="77" t="s">
        <v>137</v>
      </c>
      <c r="W325" s="134" t="s">
        <v>140</v>
      </c>
      <c r="X325" s="134"/>
      <c r="Z325" s="77" t="s">
        <v>137</v>
      </c>
      <c r="AA325" s="134" t="s">
        <v>131</v>
      </c>
      <c r="AB325" s="134"/>
      <c r="AD325" s="77" t="s">
        <v>137</v>
      </c>
      <c r="AE325" s="134" t="s">
        <v>134</v>
      </c>
      <c r="AF325" s="134"/>
    </row>
    <row r="326" spans="2:32" x14ac:dyDescent="0.25">
      <c r="B326" s="77" t="s">
        <v>122</v>
      </c>
      <c r="C326" s="77" t="s">
        <v>123</v>
      </c>
      <c r="D326" s="77" t="s">
        <v>124</v>
      </c>
      <c r="F326" s="77" t="s">
        <v>122</v>
      </c>
      <c r="G326" s="77" t="s">
        <v>123</v>
      </c>
      <c r="H326" s="77" t="s">
        <v>124</v>
      </c>
      <c r="J326" s="77" t="s">
        <v>122</v>
      </c>
      <c r="K326" s="77" t="s">
        <v>123</v>
      </c>
      <c r="L326" s="77" t="s">
        <v>124</v>
      </c>
      <c r="N326" s="77" t="s">
        <v>122</v>
      </c>
      <c r="O326" s="77" t="s">
        <v>123</v>
      </c>
      <c r="P326" s="77" t="s">
        <v>124</v>
      </c>
      <c r="R326" s="77" t="s">
        <v>122</v>
      </c>
      <c r="S326" s="77" t="s">
        <v>123</v>
      </c>
      <c r="T326" s="77" t="s">
        <v>124</v>
      </c>
      <c r="V326" s="77" t="s">
        <v>122</v>
      </c>
      <c r="W326" s="77" t="s">
        <v>123</v>
      </c>
      <c r="X326" s="77" t="s">
        <v>124</v>
      </c>
      <c r="Z326" s="77" t="s">
        <v>122</v>
      </c>
      <c r="AA326" s="77" t="s">
        <v>123</v>
      </c>
      <c r="AB326" s="77" t="s">
        <v>124</v>
      </c>
      <c r="AD326" s="77" t="s">
        <v>122</v>
      </c>
      <c r="AE326" s="77" t="s">
        <v>123</v>
      </c>
      <c r="AF326" s="77" t="s">
        <v>124</v>
      </c>
    </row>
    <row r="327" spans="2:32" x14ac:dyDescent="0.25">
      <c r="B327" s="114">
        <v>-9.7993351499999992</v>
      </c>
      <c r="C327" s="77">
        <v>-13.987458</v>
      </c>
      <c r="D327" s="77">
        <f>(C327-B327)/-1.96</f>
        <v>2.1367973724489802</v>
      </c>
      <c r="F327" s="114">
        <v>1.029821E-2</v>
      </c>
      <c r="G327" s="77">
        <v>-4.5251609999999998E-2</v>
      </c>
      <c r="H327" s="77">
        <f>(G327-F327)/-1.96</f>
        <v>2.8341744897959185E-2</v>
      </c>
      <c r="J327" s="114">
        <v>-2.3881289999999999E-2</v>
      </c>
      <c r="K327" s="77">
        <v>-0.101897907</v>
      </c>
      <c r="L327" s="77">
        <f>(K327-J327)/-1.96</f>
        <v>3.9804396428571427E-2</v>
      </c>
      <c r="N327" s="114">
        <v>8.4171880000000008E-3</v>
      </c>
      <c r="O327" s="135">
        <v>-2.979831E-5</v>
      </c>
      <c r="P327" s="77">
        <f>(O327-N327)/-1.96</f>
        <v>4.3096868928571433E-3</v>
      </c>
      <c r="R327" s="114">
        <v>-1.1731528000000001E-3</v>
      </c>
      <c r="S327" s="77">
        <v>-1.5206893000000001E-2</v>
      </c>
      <c r="T327" s="77">
        <f>(S327-R327)/-1.96</f>
        <v>7.1600715306122456E-3</v>
      </c>
      <c r="V327" s="114">
        <v>3.8709568999999999E-2</v>
      </c>
      <c r="W327" s="77">
        <v>-1.349707E-2</v>
      </c>
      <c r="X327" s="77">
        <f>(W327-V327)/-1.96</f>
        <v>2.663604030612245E-2</v>
      </c>
      <c r="Z327" s="114">
        <v>-4.6236109999999997E-3</v>
      </c>
      <c r="AA327" s="77">
        <v>-9.67779E-2</v>
      </c>
      <c r="AB327" s="77">
        <f>(AA327-Z327)/-1.96</f>
        <v>4.7017494387755106E-2</v>
      </c>
      <c r="AD327" s="114">
        <v>0.186022453</v>
      </c>
      <c r="AE327" s="77">
        <v>0.12452808</v>
      </c>
      <c r="AF327" s="77">
        <f>(AE327-AD327)/-1.96</f>
        <v>3.1374680102040822E-2</v>
      </c>
    </row>
    <row r="328" spans="2:32" x14ac:dyDescent="0.25">
      <c r="B328" s="114">
        <v>1.2896934900000001</v>
      </c>
      <c r="C328" s="77">
        <v>-2.7178686999999999</v>
      </c>
      <c r="D328" s="77">
        <f t="shared" ref="D328:D339" si="51">(C328-B328)/-1.96</f>
        <v>2.0446745867346938</v>
      </c>
      <c r="F328" s="114">
        <v>2.5388363000000001E-2</v>
      </c>
      <c r="G328" s="77">
        <v>-2.6173780000000001E-2</v>
      </c>
      <c r="H328" s="77">
        <f t="shared" ref="H328:H339" si="52">(G328-F328)/-1.96</f>
        <v>2.6307215816326533E-2</v>
      </c>
      <c r="J328" s="114">
        <v>0.11240312</v>
      </c>
      <c r="K328" s="77">
        <v>-3.9167630000000002E-3</v>
      </c>
      <c r="L328" s="77">
        <f t="shared" ref="L328:L339" si="53">(K328-J328)/-1.96</f>
        <v>5.934687908163265E-2</v>
      </c>
      <c r="N328" s="114">
        <v>-1.902852E-3</v>
      </c>
      <c r="O328" s="135">
        <v>-7.314999E-3</v>
      </c>
      <c r="P328" s="77">
        <f t="shared" ref="P328:P339" si="54">(O328-N328)/-1.96</f>
        <v>2.7612994897959183E-3</v>
      </c>
      <c r="R328" s="114">
        <v>2.2645804000000001E-3</v>
      </c>
      <c r="S328" s="77">
        <v>-1.5540024E-2</v>
      </c>
      <c r="T328" s="77">
        <f t="shared" ref="T328:T339" si="55">(S328-R328)/-1.96</f>
        <v>9.0839818367346933E-3</v>
      </c>
      <c r="V328" s="114">
        <v>1.3635154999999999E-2</v>
      </c>
      <c r="W328" s="77">
        <v>-2.8674359999999999E-2</v>
      </c>
      <c r="X328" s="77">
        <f t="shared" ref="X328:X339" si="56">(W328-V328)/-1.96</f>
        <v>2.1586487244897958E-2</v>
      </c>
      <c r="Z328" s="114">
        <v>-2.3028107999999999E-2</v>
      </c>
      <c r="AA328" s="77">
        <v>-0.11217302</v>
      </c>
      <c r="AB328" s="77">
        <f t="shared" ref="AB328:AB339" si="57">(AA328-Z328)/-1.96</f>
        <v>4.5482097959183669E-2</v>
      </c>
      <c r="AD328" s="114">
        <v>1.1281052999999999E-2</v>
      </c>
      <c r="AE328" s="77">
        <v>-3.313398E-2</v>
      </c>
      <c r="AF328" s="77">
        <f t="shared" ref="AF328:AF339" si="58">(AE328-AD328)/-1.96</f>
        <v>2.2660731122448981E-2</v>
      </c>
    </row>
    <row r="329" spans="2:32" x14ac:dyDescent="0.25">
      <c r="B329" s="114">
        <v>1.44222395</v>
      </c>
      <c r="C329" s="77">
        <v>-2.3702937999999998</v>
      </c>
      <c r="D329" s="77">
        <f t="shared" si="51"/>
        <v>1.9451621173469387</v>
      </c>
      <c r="F329" s="114">
        <v>-4.8893444000000001E-2</v>
      </c>
      <c r="G329" s="77">
        <v>-0.10386276</v>
      </c>
      <c r="H329" s="77">
        <f t="shared" si="52"/>
        <v>2.8045569387755102E-2</v>
      </c>
      <c r="J329" s="114">
        <v>0.18459956999999999</v>
      </c>
      <c r="K329" s="77">
        <v>5.2022055999999997E-2</v>
      </c>
      <c r="L329" s="77">
        <f t="shared" si="53"/>
        <v>6.7641588775510214E-2</v>
      </c>
      <c r="N329" s="114">
        <v>7.9320499999999995E-3</v>
      </c>
      <c r="O329" s="135">
        <v>9.7272749999999998E-5</v>
      </c>
      <c r="P329" s="77">
        <f t="shared" si="54"/>
        <v>3.9973353316326531E-3</v>
      </c>
      <c r="R329" s="114">
        <v>1.3227876E-2</v>
      </c>
      <c r="S329" s="77">
        <v>-9.5704039999999994E-3</v>
      </c>
      <c r="T329" s="77">
        <f t="shared" si="55"/>
        <v>1.1631775510204081E-2</v>
      </c>
      <c r="V329" s="114">
        <v>-4.3382193999999999E-2</v>
      </c>
      <c r="W329" s="77">
        <v>-7.5567830000000002E-2</v>
      </c>
      <c r="X329" s="77">
        <f t="shared" si="56"/>
        <v>1.6421242857142859E-2</v>
      </c>
      <c r="Z329" s="114">
        <v>-0.100165305</v>
      </c>
      <c r="AA329" s="77">
        <v>-0.19913802999999999</v>
      </c>
      <c r="AB329" s="77">
        <f t="shared" si="57"/>
        <v>5.0496288265306125E-2</v>
      </c>
      <c r="AD329" s="114">
        <v>-4.7583154000000003E-2</v>
      </c>
      <c r="AE329" s="77">
        <v>-8.0706330000000007E-2</v>
      </c>
      <c r="AF329" s="77">
        <f t="shared" si="58"/>
        <v>1.6899579591836737E-2</v>
      </c>
    </row>
    <row r="330" spans="2:32" x14ac:dyDescent="0.25">
      <c r="B330" s="114">
        <v>2.49237536</v>
      </c>
      <c r="C330" s="77">
        <v>-0.56772590000000001</v>
      </c>
      <c r="D330" s="77">
        <f t="shared" si="51"/>
        <v>1.5612761530612247</v>
      </c>
      <c r="F330" s="114">
        <v>1.6006452000000001E-2</v>
      </c>
      <c r="G330" s="77">
        <v>-4.5564399999999998E-2</v>
      </c>
      <c r="H330" s="77">
        <f t="shared" si="52"/>
        <v>3.1413699999999996E-2</v>
      </c>
      <c r="J330" s="114">
        <v>1.031229E-2</v>
      </c>
      <c r="K330" s="77">
        <v>-7.9900389000000002E-2</v>
      </c>
      <c r="L330" s="77">
        <f t="shared" si="53"/>
        <v>4.602687704081633E-2</v>
      </c>
      <c r="N330" s="114">
        <v>9.8716810000000011E-4</v>
      </c>
      <c r="O330" s="135">
        <v>-4.9552729999999996E-3</v>
      </c>
      <c r="P330" s="77">
        <f t="shared" si="54"/>
        <v>3.0318577040816322E-3</v>
      </c>
      <c r="R330" s="114">
        <v>6.0967271000000002E-3</v>
      </c>
      <c r="S330" s="77">
        <v>-1.6913239E-2</v>
      </c>
      <c r="T330" s="77">
        <f t="shared" si="55"/>
        <v>1.1739778622448981E-2</v>
      </c>
      <c r="V330" s="114">
        <v>-5.6868854000000003E-2</v>
      </c>
      <c r="W330" s="77">
        <v>-8.9730770000000001E-2</v>
      </c>
      <c r="X330" s="77">
        <f t="shared" si="56"/>
        <v>1.6766283673469388E-2</v>
      </c>
      <c r="Z330" s="114">
        <v>-5.3984692000000001E-2</v>
      </c>
      <c r="AA330" s="77">
        <v>-0.13748014</v>
      </c>
      <c r="AB330" s="77">
        <f t="shared" si="57"/>
        <v>4.2599718367346939E-2</v>
      </c>
      <c r="AD330" s="114">
        <v>-5.6983205000000002E-2</v>
      </c>
      <c r="AE330" s="77">
        <v>-8.2745639999999995E-2</v>
      </c>
      <c r="AF330" s="77">
        <f t="shared" si="58"/>
        <v>1.3144099489795915E-2</v>
      </c>
    </row>
    <row r="331" spans="2:32" x14ac:dyDescent="0.25">
      <c r="B331" s="114">
        <v>-0.44911697</v>
      </c>
      <c r="C331" s="77">
        <v>-2.9384624000000001</v>
      </c>
      <c r="D331" s="77">
        <f t="shared" si="51"/>
        <v>1.2700741989795921</v>
      </c>
      <c r="F331" s="114">
        <v>1.2672371E-2</v>
      </c>
      <c r="G331" s="77">
        <v>-4.8129060000000001E-2</v>
      </c>
      <c r="H331" s="77">
        <f t="shared" si="52"/>
        <v>3.1021138265306124E-2</v>
      </c>
      <c r="J331" s="114">
        <v>-7.2936899999999999E-2</v>
      </c>
      <c r="K331" s="77">
        <v>-0.14626525800000001</v>
      </c>
      <c r="L331" s="77">
        <f t="shared" si="53"/>
        <v>3.7412427551020415E-2</v>
      </c>
      <c r="N331" s="114">
        <v>-1.7847270000000001E-3</v>
      </c>
      <c r="O331" s="135">
        <v>-8.6336610000000008E-3</v>
      </c>
      <c r="P331" s="77">
        <f t="shared" si="54"/>
        <v>3.4943540816326536E-3</v>
      </c>
      <c r="R331" s="114">
        <v>7.5422231999999999E-3</v>
      </c>
      <c r="S331" s="77">
        <v>-1.1418583E-2</v>
      </c>
      <c r="T331" s="77">
        <f t="shared" si="55"/>
        <v>9.6738807142857149E-3</v>
      </c>
      <c r="V331" s="114">
        <v>5.3067940000000001E-3</v>
      </c>
      <c r="W331" s="77">
        <v>-3.1960099999999998E-2</v>
      </c>
      <c r="X331" s="77">
        <f t="shared" si="56"/>
        <v>1.9013721428571426E-2</v>
      </c>
      <c r="Z331" s="114">
        <v>6.2838143999999999E-2</v>
      </c>
      <c r="AA331" s="77">
        <v>-5.3206870000000003E-2</v>
      </c>
      <c r="AB331" s="77">
        <f t="shared" si="57"/>
        <v>5.9206639795918371E-2</v>
      </c>
      <c r="AD331" s="114">
        <v>-3.3724010000000001E-3</v>
      </c>
      <c r="AE331" s="77">
        <v>-4.4595929999999999E-2</v>
      </c>
      <c r="AF331" s="77">
        <f t="shared" si="58"/>
        <v>2.1032412755102044E-2</v>
      </c>
    </row>
    <row r="332" spans="2:32" x14ac:dyDescent="0.25">
      <c r="B332" s="114">
        <v>0.68557517000000001</v>
      </c>
      <c r="C332" s="77">
        <v>-2.5347211000000001</v>
      </c>
      <c r="D332" s="77">
        <f t="shared" si="51"/>
        <v>1.6430083010204082</v>
      </c>
      <c r="F332" s="114">
        <v>2.829355E-3</v>
      </c>
      <c r="G332" s="77">
        <v>-4.1861530000000001E-2</v>
      </c>
      <c r="H332" s="77">
        <f t="shared" si="52"/>
        <v>2.2801471938775509E-2</v>
      </c>
      <c r="J332" s="114">
        <v>-4.4205910000000001E-2</v>
      </c>
      <c r="K332" s="77">
        <v>-0.11583689599999999</v>
      </c>
      <c r="L332" s="77">
        <f t="shared" si="53"/>
        <v>3.6546421428571424E-2</v>
      </c>
      <c r="N332" s="114">
        <v>-3.810178E-3</v>
      </c>
      <c r="O332" s="135">
        <v>-8.4387660000000003E-3</v>
      </c>
      <c r="P332" s="77">
        <f t="shared" si="54"/>
        <v>2.3615244897959185E-3</v>
      </c>
      <c r="R332" s="114">
        <v>6.3228983000000001E-3</v>
      </c>
      <c r="S332" s="77">
        <v>-1.0003501999999999E-2</v>
      </c>
      <c r="T332" s="77">
        <f t="shared" si="55"/>
        <v>8.3297960714285701E-3</v>
      </c>
      <c r="V332" s="114">
        <v>1.8114104999999998E-2</v>
      </c>
      <c r="W332" s="77">
        <v>-1.3681540000000001E-2</v>
      </c>
      <c r="X332" s="77">
        <f t="shared" si="56"/>
        <v>1.6222267857142855E-2</v>
      </c>
      <c r="Z332" s="114">
        <v>7.3580972999999994E-2</v>
      </c>
      <c r="AA332" s="77">
        <v>-5.4630169999999999E-2</v>
      </c>
      <c r="AB332" s="77">
        <f t="shared" si="57"/>
        <v>6.5413848469387761E-2</v>
      </c>
      <c r="AD332" s="114">
        <v>1.595682E-2</v>
      </c>
      <c r="AE332" s="77">
        <v>-2.4698749999999998E-2</v>
      </c>
      <c r="AF332" s="77">
        <f t="shared" si="58"/>
        <v>2.0742637755102041E-2</v>
      </c>
    </row>
    <row r="333" spans="2:32" x14ac:dyDescent="0.25">
      <c r="B333" s="114">
        <v>0.46078786999999999</v>
      </c>
      <c r="C333" s="77">
        <v>-2.2400465999999999</v>
      </c>
      <c r="D333" s="77">
        <f t="shared" si="51"/>
        <v>1.3779767704081631</v>
      </c>
      <c r="F333" s="114">
        <v>-2.3660404999999999E-2</v>
      </c>
      <c r="G333" s="77">
        <v>-5.4722390000000003E-2</v>
      </c>
      <c r="H333" s="77">
        <f t="shared" si="52"/>
        <v>1.5847951530612248E-2</v>
      </c>
      <c r="J333" s="114">
        <v>1.300687E-2</v>
      </c>
      <c r="K333" s="77">
        <v>-5.6630728999999998E-2</v>
      </c>
      <c r="L333" s="77">
        <f t="shared" si="53"/>
        <v>3.5529387244897959E-2</v>
      </c>
      <c r="N333" s="114">
        <v>1.6984159999999999E-3</v>
      </c>
      <c r="O333" s="135">
        <v>-4.4394899999999999E-3</v>
      </c>
      <c r="P333" s="77">
        <f t="shared" si="54"/>
        <v>3.1315846938775511E-3</v>
      </c>
      <c r="R333" s="114">
        <v>9.8210842999999996E-3</v>
      </c>
      <c r="S333" s="77">
        <v>-2.255323E-3</v>
      </c>
      <c r="T333" s="77">
        <f t="shared" si="55"/>
        <v>6.1614322959183676E-3</v>
      </c>
      <c r="V333" s="114">
        <v>-3.445296E-3</v>
      </c>
      <c r="W333" s="77">
        <v>-3.6848569999999997E-2</v>
      </c>
      <c r="X333" s="77">
        <f t="shared" si="56"/>
        <v>1.7042486734693878E-2</v>
      </c>
      <c r="Z333" s="114">
        <v>-2.8050195E-2</v>
      </c>
      <c r="AA333" s="77">
        <v>-0.13879427</v>
      </c>
      <c r="AB333" s="77">
        <f t="shared" si="57"/>
        <v>5.6502079081632656E-2</v>
      </c>
      <c r="AD333" s="114">
        <v>2.0459150000000001E-3</v>
      </c>
      <c r="AE333" s="77">
        <v>-2.27738E-2</v>
      </c>
      <c r="AF333" s="77">
        <f t="shared" si="58"/>
        <v>1.2663119897959183E-2</v>
      </c>
    </row>
    <row r="334" spans="2:32" x14ac:dyDescent="0.25">
      <c r="B334" s="114">
        <v>-0.24615310000000001</v>
      </c>
      <c r="C334" s="77">
        <v>-2.1667706</v>
      </c>
      <c r="D334" s="77">
        <f t="shared" si="51"/>
        <v>0.97990688775510215</v>
      </c>
      <c r="F334" s="114">
        <v>-1.048289E-3</v>
      </c>
      <c r="G334" s="77">
        <v>-3.744376E-2</v>
      </c>
      <c r="H334" s="77">
        <f t="shared" si="52"/>
        <v>1.8569117857142856E-2</v>
      </c>
      <c r="J334" s="114">
        <v>3.8954200000000001E-3</v>
      </c>
      <c r="K334" s="77">
        <v>-6.8614749000000003E-2</v>
      </c>
      <c r="L334" s="77">
        <f t="shared" si="53"/>
        <v>3.6994984183673467E-2</v>
      </c>
      <c r="N334" s="114">
        <v>5.1287440000000002E-5</v>
      </c>
      <c r="O334" s="135">
        <v>-4.5810770000000002E-3</v>
      </c>
      <c r="P334" s="77">
        <f t="shared" si="54"/>
        <v>2.363451244897959E-3</v>
      </c>
      <c r="R334" s="114">
        <v>1.2859098000000001E-3</v>
      </c>
      <c r="S334" s="77">
        <v>-1.0566367E-2</v>
      </c>
      <c r="T334" s="77">
        <f t="shared" si="55"/>
        <v>6.0470800000000007E-3</v>
      </c>
      <c r="V334" s="114">
        <v>-2.9475067000000001E-2</v>
      </c>
      <c r="W334" s="77">
        <v>-5.2311450000000002E-2</v>
      </c>
      <c r="X334" s="77">
        <f t="shared" si="56"/>
        <v>1.1651215816326532E-2</v>
      </c>
      <c r="Z334" s="114">
        <v>-2.9682172999999999E-2</v>
      </c>
      <c r="AA334" s="77">
        <v>-9.4986210000000001E-2</v>
      </c>
      <c r="AB334" s="77">
        <f t="shared" si="57"/>
        <v>3.33183862244898E-2</v>
      </c>
      <c r="AD334" s="114">
        <v>-1.1773442E-2</v>
      </c>
      <c r="AE334" s="77">
        <v>-3.4962409999999999E-2</v>
      </c>
      <c r="AF334" s="77">
        <f t="shared" si="58"/>
        <v>1.1831106122448979E-2</v>
      </c>
    </row>
    <row r="335" spans="2:32" x14ac:dyDescent="0.25">
      <c r="B335" s="114">
        <v>6.5421400000000005E-2</v>
      </c>
      <c r="C335" s="77">
        <v>-1.5964989000000001</v>
      </c>
      <c r="D335" s="77">
        <f t="shared" si="51"/>
        <v>0.84791852040816329</v>
      </c>
      <c r="F335" s="114">
        <v>1.1558715000000001E-2</v>
      </c>
      <c r="G335" s="77">
        <v>-1.8802579999999999E-2</v>
      </c>
      <c r="H335" s="77">
        <f t="shared" si="52"/>
        <v>1.5490456632653062E-2</v>
      </c>
      <c r="J335" s="114">
        <v>-1.542989E-2</v>
      </c>
      <c r="K335" s="77">
        <v>-6.7314618000000007E-2</v>
      </c>
      <c r="L335" s="77">
        <f t="shared" si="53"/>
        <v>2.6471800000000004E-2</v>
      </c>
      <c r="N335" s="114">
        <v>2.1437470000000001E-3</v>
      </c>
      <c r="O335" s="135">
        <v>-3.5119859999999999E-3</v>
      </c>
      <c r="P335" s="77">
        <f t="shared" si="54"/>
        <v>2.8855780612244896E-3</v>
      </c>
      <c r="R335" s="114">
        <v>-6.5301370000000005E-4</v>
      </c>
      <c r="S335" s="77">
        <v>-1.435698E-2</v>
      </c>
      <c r="T335" s="77">
        <f t="shared" si="55"/>
        <v>6.9918195408163264E-3</v>
      </c>
      <c r="V335" s="114">
        <v>-4.2523659999999996E-3</v>
      </c>
      <c r="W335" s="77">
        <v>-3.9680020000000003E-2</v>
      </c>
      <c r="X335" s="77">
        <f t="shared" si="56"/>
        <v>1.807533367346939E-2</v>
      </c>
      <c r="Z335" s="114">
        <v>5.1599309000000003E-2</v>
      </c>
      <c r="AA335" s="77">
        <v>-2.8325880000000001E-2</v>
      </c>
      <c r="AB335" s="77">
        <f t="shared" si="57"/>
        <v>4.0778157653061232E-2</v>
      </c>
      <c r="AD335" s="114">
        <v>-1.0822826000000001E-2</v>
      </c>
      <c r="AE335" s="77">
        <v>-3.104633E-2</v>
      </c>
      <c r="AF335" s="77">
        <f t="shared" si="58"/>
        <v>1.0318114285714285E-2</v>
      </c>
    </row>
    <row r="336" spans="2:32" x14ac:dyDescent="0.25">
      <c r="B336" s="114">
        <v>0.60899599999999998</v>
      </c>
      <c r="C336" s="77">
        <v>-0.81513550000000001</v>
      </c>
      <c r="D336" s="77">
        <f t="shared" si="51"/>
        <v>0.72659770408163271</v>
      </c>
      <c r="F336" s="114">
        <v>3.4214029999999999E-3</v>
      </c>
      <c r="G336" s="77">
        <v>-2.303301E-2</v>
      </c>
      <c r="H336" s="77">
        <f t="shared" si="52"/>
        <v>1.3497149489795919E-2</v>
      </c>
      <c r="J336" s="114">
        <v>-1.10562E-2</v>
      </c>
      <c r="K336" s="77">
        <v>-7.2106602000000006E-2</v>
      </c>
      <c r="L336" s="77">
        <f t="shared" si="53"/>
        <v>3.1148164285714288E-2</v>
      </c>
      <c r="N336" s="114">
        <v>-1.0933049999999999E-3</v>
      </c>
      <c r="O336" s="135">
        <v>-4.3786770000000001E-3</v>
      </c>
      <c r="P336" s="77">
        <f t="shared" si="54"/>
        <v>1.6762102040816327E-3</v>
      </c>
      <c r="R336" s="114">
        <v>-4.6461413999999996E-3</v>
      </c>
      <c r="S336" s="77">
        <v>-1.8926181E-2</v>
      </c>
      <c r="T336" s="77">
        <f t="shared" si="55"/>
        <v>7.2857344897959185E-3</v>
      </c>
      <c r="V336" s="114">
        <v>1.2348672999999999E-2</v>
      </c>
      <c r="W336" s="77">
        <v>-1.8747260000000002E-2</v>
      </c>
      <c r="X336" s="77">
        <f t="shared" si="56"/>
        <v>1.5865271938775509E-2</v>
      </c>
      <c r="Z336" s="114">
        <v>4.2508968000000001E-2</v>
      </c>
      <c r="AA336" s="77">
        <v>-4.8086650000000002E-2</v>
      </c>
      <c r="AB336" s="77">
        <f t="shared" si="57"/>
        <v>4.6222254081632656E-2</v>
      </c>
      <c r="AD336" s="114">
        <v>-1.9389349999999999E-3</v>
      </c>
      <c r="AE336" s="77">
        <v>-2.4193490000000002E-2</v>
      </c>
      <c r="AF336" s="77">
        <f t="shared" si="58"/>
        <v>1.1354364795918368E-2</v>
      </c>
    </row>
    <row r="337" spans="2:32" x14ac:dyDescent="0.25">
      <c r="B337" s="114">
        <v>3.8577609999999998E-2</v>
      </c>
      <c r="C337" s="77">
        <v>-1.3666073000000001</v>
      </c>
      <c r="D337" s="77">
        <f t="shared" si="51"/>
        <v>0.71693107653061228</v>
      </c>
      <c r="F337" s="114">
        <v>-1.5867367E-2</v>
      </c>
      <c r="G337" s="77">
        <v>-4.0514050000000003E-2</v>
      </c>
      <c r="H337" s="77">
        <f t="shared" si="52"/>
        <v>1.2574838265306124E-2</v>
      </c>
      <c r="J337" s="114">
        <v>-1.269985E-2</v>
      </c>
      <c r="K337" s="77">
        <v>-6.7341323999999994E-2</v>
      </c>
      <c r="L337" s="77">
        <f t="shared" si="53"/>
        <v>2.7878303061224487E-2</v>
      </c>
      <c r="N337" s="114">
        <v>1.022273E-3</v>
      </c>
      <c r="O337" s="135">
        <v>-3.701495E-3</v>
      </c>
      <c r="P337" s="77">
        <f t="shared" si="54"/>
        <v>2.4100857142857141E-3</v>
      </c>
      <c r="R337" s="114">
        <v>-1.7197817999999999E-3</v>
      </c>
      <c r="S337" s="77">
        <v>-1.4933518E-2</v>
      </c>
      <c r="T337" s="77">
        <f t="shared" si="55"/>
        <v>6.7417021428571424E-3</v>
      </c>
      <c r="V337" s="114">
        <v>1.5509125E-2</v>
      </c>
      <c r="W337" s="77">
        <v>-1.6418820000000001E-2</v>
      </c>
      <c r="X337" s="77">
        <f t="shared" si="56"/>
        <v>1.6289767857142857E-2</v>
      </c>
      <c r="Z337" s="114">
        <v>-4.1908496000000003E-2</v>
      </c>
      <c r="AA337" s="77">
        <v>-0.12299299</v>
      </c>
      <c r="AB337" s="77">
        <f t="shared" si="57"/>
        <v>4.1369639795918366E-2</v>
      </c>
      <c r="AD337" s="114">
        <v>4.6165959999999997E-3</v>
      </c>
      <c r="AE337" s="77">
        <v>-1.54691E-2</v>
      </c>
      <c r="AF337" s="77">
        <f t="shared" si="58"/>
        <v>1.0247804081632653E-2</v>
      </c>
    </row>
    <row r="338" spans="2:32" x14ac:dyDescent="0.25">
      <c r="B338" s="114">
        <v>-0.61898153</v>
      </c>
      <c r="C338" s="77">
        <v>-1.9125323999999999</v>
      </c>
      <c r="D338" s="77">
        <f t="shared" si="51"/>
        <v>0.65997493367346927</v>
      </c>
      <c r="F338" s="114">
        <v>-2.8825209999999999E-3</v>
      </c>
      <c r="G338" s="77">
        <v>-2.9521490000000001E-2</v>
      </c>
      <c r="H338" s="77">
        <f t="shared" si="52"/>
        <v>1.3591310714285716E-2</v>
      </c>
      <c r="J338" s="114">
        <v>-2.327889E-2</v>
      </c>
      <c r="K338" s="77">
        <v>-7.0414950000000004E-2</v>
      </c>
      <c r="L338" s="77">
        <f t="shared" si="53"/>
        <v>2.4049010204081636E-2</v>
      </c>
      <c r="N338" s="114">
        <v>-1.337013E-3</v>
      </c>
      <c r="O338" s="135">
        <v>-4.6749399999999998E-3</v>
      </c>
      <c r="P338" s="77">
        <f t="shared" si="54"/>
        <v>1.7030239795918368E-3</v>
      </c>
      <c r="R338" s="114">
        <v>-5.6268906E-3</v>
      </c>
      <c r="S338" s="77">
        <v>-1.5127687000000001E-2</v>
      </c>
      <c r="T338" s="77">
        <f t="shared" si="55"/>
        <v>4.8473451020408171E-3</v>
      </c>
      <c r="V338" s="114">
        <v>-4.3107400000000004E-3</v>
      </c>
      <c r="W338" s="77">
        <v>-2.229443E-2</v>
      </c>
      <c r="X338" s="77">
        <f t="shared" si="56"/>
        <v>9.1753520408163272E-3</v>
      </c>
      <c r="Z338" s="114">
        <v>-2.7960358000000001E-2</v>
      </c>
      <c r="AA338" s="77">
        <v>-9.6454709999999999E-2</v>
      </c>
      <c r="AB338" s="77">
        <f t="shared" si="57"/>
        <v>3.4946097959183672E-2</v>
      </c>
      <c r="AD338" s="114">
        <v>5.8081579999999999E-3</v>
      </c>
      <c r="AE338" s="77">
        <v>-1.197528E-2</v>
      </c>
      <c r="AF338" s="77">
        <f t="shared" si="58"/>
        <v>9.073182653061224E-3</v>
      </c>
    </row>
    <row r="339" spans="2:32" x14ac:dyDescent="0.25">
      <c r="B339" s="114">
        <v>-0.13279769999999999</v>
      </c>
      <c r="C339" s="77">
        <v>-1.2017681</v>
      </c>
      <c r="D339" s="77">
        <f t="shared" si="51"/>
        <v>0.54539306122448983</v>
      </c>
      <c r="F339" s="114">
        <v>8.9279570000000003E-3</v>
      </c>
      <c r="G339" s="77">
        <v>-1.0847209999999999E-2</v>
      </c>
      <c r="H339" s="77">
        <f t="shared" si="52"/>
        <v>1.0089370918367348E-2</v>
      </c>
      <c r="J339" s="114">
        <v>-1.340883E-2</v>
      </c>
      <c r="K339" s="77">
        <v>-5.5747601000000001E-2</v>
      </c>
      <c r="L339" s="77">
        <f t="shared" si="53"/>
        <v>2.1601413775510205E-2</v>
      </c>
      <c r="N339" s="114">
        <v>9.4769720000000002E-4</v>
      </c>
      <c r="O339" s="135">
        <v>-3.1238519999999999E-3</v>
      </c>
      <c r="P339" s="77">
        <f t="shared" si="54"/>
        <v>2.077321020408163E-3</v>
      </c>
      <c r="R339" s="114">
        <v>-3.5443511999999999E-3</v>
      </c>
      <c r="S339" s="77">
        <v>-1.0099294999999999E-2</v>
      </c>
      <c r="T339" s="77">
        <f t="shared" si="55"/>
        <v>3.3443590816326528E-3</v>
      </c>
      <c r="V339" s="114">
        <v>2.3146260000000002E-3</v>
      </c>
      <c r="W339" s="77">
        <v>-2.0622169999999999E-2</v>
      </c>
      <c r="X339" s="77">
        <f t="shared" si="56"/>
        <v>1.170244693877551E-2</v>
      </c>
      <c r="Z339" s="114">
        <v>3.6928573999999999E-2</v>
      </c>
      <c r="AA339" s="77">
        <v>-3.2780820000000002E-2</v>
      </c>
      <c r="AB339" s="77">
        <f t="shared" si="57"/>
        <v>3.5566017346938782E-2</v>
      </c>
      <c r="AD339" s="114">
        <v>3.1540790000000002E-3</v>
      </c>
      <c r="AE339" s="77">
        <v>-1.09844E-2</v>
      </c>
      <c r="AF339" s="77">
        <f t="shared" si="58"/>
        <v>7.2135096938775517E-3</v>
      </c>
    </row>
    <row r="342" spans="2:32" x14ac:dyDescent="0.25">
      <c r="B342" s="77" t="s">
        <v>141</v>
      </c>
      <c r="C342" s="134" t="s">
        <v>133</v>
      </c>
      <c r="D342" s="134"/>
      <c r="F342" s="77" t="s">
        <v>141</v>
      </c>
      <c r="G342" s="134" t="s">
        <v>126</v>
      </c>
      <c r="H342" s="134"/>
      <c r="J342" s="77" t="s">
        <v>141</v>
      </c>
      <c r="K342" s="134" t="s">
        <v>127</v>
      </c>
      <c r="L342" s="134"/>
      <c r="N342" s="77" t="s">
        <v>141</v>
      </c>
      <c r="O342" s="134" t="s">
        <v>138</v>
      </c>
      <c r="P342" s="134"/>
      <c r="R342" s="77" t="s">
        <v>141</v>
      </c>
      <c r="S342" s="134" t="s">
        <v>139</v>
      </c>
      <c r="T342" s="134"/>
      <c r="V342" s="77" t="s">
        <v>141</v>
      </c>
      <c r="W342" s="134" t="s">
        <v>140</v>
      </c>
      <c r="X342" s="134"/>
      <c r="Z342" s="77" t="s">
        <v>141</v>
      </c>
      <c r="AA342" s="134" t="s">
        <v>131</v>
      </c>
      <c r="AB342" s="134"/>
      <c r="AD342" s="77" t="s">
        <v>141</v>
      </c>
      <c r="AE342" s="134" t="s">
        <v>134</v>
      </c>
      <c r="AF342" s="134"/>
    </row>
    <row r="343" spans="2:32" x14ac:dyDescent="0.25">
      <c r="B343" s="77" t="s">
        <v>122</v>
      </c>
      <c r="C343" s="77" t="s">
        <v>123</v>
      </c>
      <c r="D343" s="77" t="s">
        <v>124</v>
      </c>
      <c r="F343" s="77" t="s">
        <v>122</v>
      </c>
      <c r="G343" s="77" t="s">
        <v>123</v>
      </c>
      <c r="H343" s="77" t="s">
        <v>124</v>
      </c>
      <c r="J343" s="77" t="s">
        <v>122</v>
      </c>
      <c r="K343" s="77" t="s">
        <v>123</v>
      </c>
      <c r="L343" s="77" t="s">
        <v>124</v>
      </c>
      <c r="N343" s="77" t="s">
        <v>122</v>
      </c>
      <c r="O343" s="77" t="s">
        <v>123</v>
      </c>
      <c r="P343" s="77" t="s">
        <v>124</v>
      </c>
      <c r="R343" s="77" t="s">
        <v>122</v>
      </c>
      <c r="S343" s="77" t="s">
        <v>123</v>
      </c>
      <c r="T343" s="77" t="s">
        <v>124</v>
      </c>
      <c r="V343" s="77" t="s">
        <v>122</v>
      </c>
      <c r="W343" s="77" t="s">
        <v>123</v>
      </c>
      <c r="X343" s="77" t="s">
        <v>124</v>
      </c>
      <c r="Z343" s="77" t="s">
        <v>122</v>
      </c>
      <c r="AA343" s="77" t="s">
        <v>123</v>
      </c>
      <c r="AB343" s="77" t="s">
        <v>124</v>
      </c>
      <c r="AD343" s="77" t="s">
        <v>122</v>
      </c>
      <c r="AE343" s="77" t="s">
        <v>123</v>
      </c>
      <c r="AF343" s="77" t="s">
        <v>124</v>
      </c>
    </row>
    <row r="344" spans="2:32" x14ac:dyDescent="0.25">
      <c r="B344" s="114">
        <v>-0.82658157099999996</v>
      </c>
      <c r="C344" s="77">
        <v>-1.2189654000000001</v>
      </c>
      <c r="D344" s="77">
        <f>(C344-B344)/-1.96</f>
        <v>0.20019583112244904</v>
      </c>
      <c r="F344" s="114">
        <v>1.5543344299999999E-2</v>
      </c>
      <c r="G344" s="77">
        <v>-3.9238500000000003E-2</v>
      </c>
      <c r="H344" s="77">
        <f>(G344-F344)/-1.96</f>
        <v>2.794992056122449E-2</v>
      </c>
      <c r="J344" s="114">
        <v>-1.3706789E-2</v>
      </c>
      <c r="K344" s="77">
        <v>-9.2797790000000005E-2</v>
      </c>
      <c r="L344" s="77">
        <f>(K344-J344)/-1.96</f>
        <v>4.0352551530612249E-2</v>
      </c>
      <c r="N344" s="114">
        <v>9.0735205999999992E-3</v>
      </c>
      <c r="O344" s="135">
        <v>5.7667959999999996E-4</v>
      </c>
      <c r="P344" s="77">
        <f>(O344-N344)/-1.96</f>
        <v>4.3351229591836737E-3</v>
      </c>
      <c r="R344" s="124">
        <v>-9.5909850000000008E-6</v>
      </c>
      <c r="S344" s="77">
        <v>-9.4140920000000006E-3</v>
      </c>
      <c r="T344" s="77">
        <f>(S344-R344)/-1.96</f>
        <v>4.7982148035714284E-3</v>
      </c>
      <c r="V344" s="114">
        <v>4.2846591000000003E-2</v>
      </c>
      <c r="W344" s="77">
        <v>-4.3372439999999996E-3</v>
      </c>
      <c r="X344" s="77">
        <f>(W344-V344)/-1.96</f>
        <v>2.4073385204081633E-2</v>
      </c>
      <c r="Z344" s="114">
        <v>-1.6324040000000001E-2</v>
      </c>
      <c r="AA344" s="77">
        <v>-9.9331890000000006E-2</v>
      </c>
      <c r="AB344" s="77">
        <f>(AA344-Z344)/-1.96</f>
        <v>4.2350943877551027E-2</v>
      </c>
      <c r="AD344" s="114">
        <v>0.18343214799999999</v>
      </c>
      <c r="AE344" s="77">
        <v>0.128084538</v>
      </c>
      <c r="AF344" s="77">
        <f>(AE344-AD344)/-1.96</f>
        <v>2.823857653061224E-2</v>
      </c>
    </row>
    <row r="345" spans="2:32" x14ac:dyDescent="0.25">
      <c r="B345" s="114">
        <v>0.405913144</v>
      </c>
      <c r="C345" s="77">
        <v>-0.12828249999999999</v>
      </c>
      <c r="D345" s="77">
        <f t="shared" ref="D345:D356" si="59">(C345-B345)/-1.96</f>
        <v>0.27254879795918369</v>
      </c>
      <c r="F345" s="114">
        <v>3.4025362199999999E-2</v>
      </c>
      <c r="G345" s="77">
        <v>-2.6226180000000002E-2</v>
      </c>
      <c r="H345" s="77">
        <f t="shared" ref="H345:H356" si="60">(G345-F345)/-1.96</f>
        <v>3.0740582755102042E-2</v>
      </c>
      <c r="J345" s="114">
        <v>0.124585605</v>
      </c>
      <c r="K345" s="77">
        <v>3.2295829999999998E-2</v>
      </c>
      <c r="L345" s="77">
        <f t="shared" ref="L345:L356" si="61">(K345-J345)/-1.96</f>
        <v>4.7086619897959189E-2</v>
      </c>
      <c r="N345" s="114">
        <v>-1.7781593E-3</v>
      </c>
      <c r="O345" s="77">
        <v>-6.9157495999999999E-3</v>
      </c>
      <c r="P345" s="77">
        <f t="shared" ref="P345:P356" si="62">(O345-N345)/-1.96</f>
        <v>2.6212195408163263E-3</v>
      </c>
      <c r="R345" s="125">
        <v>9.0088009999999999E-4</v>
      </c>
      <c r="S345" s="77">
        <v>-1.1405238999999999E-2</v>
      </c>
      <c r="T345" s="77">
        <f t="shared" ref="T345:T356" si="63">(S345-R345)/-1.96</f>
        <v>6.2786321938775504E-3</v>
      </c>
      <c r="V345" s="114">
        <v>1.2304493E-2</v>
      </c>
      <c r="W345" s="77">
        <v>-3.0606594000000001E-2</v>
      </c>
      <c r="X345" s="77">
        <f t="shared" ref="X345:X356" si="64">(W345-V345)/-1.96</f>
        <v>2.1893411734693877E-2</v>
      </c>
      <c r="Z345" s="114">
        <v>-1.9932999999999999E-2</v>
      </c>
      <c r="AA345" s="77">
        <v>-0.1070715</v>
      </c>
      <c r="AB345" s="77">
        <f t="shared" ref="AB345:AB356" si="65">(AA345-Z345)/-1.96</f>
        <v>4.4458418367346944E-2</v>
      </c>
      <c r="AD345" s="114">
        <v>1.2185751E-2</v>
      </c>
      <c r="AE345" s="77">
        <v>-3.2372677000000002E-2</v>
      </c>
      <c r="AF345" s="77">
        <f t="shared" ref="AF345:AF356" si="66">(AE345-AD345)/-1.96</f>
        <v>2.2733891836734698E-2</v>
      </c>
    </row>
    <row r="346" spans="2:32" x14ac:dyDescent="0.25">
      <c r="B346" s="114">
        <v>0.21330966400000001</v>
      </c>
      <c r="C346" s="77">
        <v>-0.30066969999999998</v>
      </c>
      <c r="D346" s="77">
        <f t="shared" si="59"/>
        <v>0.26223436938775513</v>
      </c>
      <c r="F346" s="114">
        <v>-4.3067242999999998E-2</v>
      </c>
      <c r="G346" s="77">
        <v>-9.1822210000000001E-2</v>
      </c>
      <c r="H346" s="77">
        <f t="shared" si="60"/>
        <v>2.4874983163265307E-2</v>
      </c>
      <c r="J346" s="114">
        <v>0.17222747299999999</v>
      </c>
      <c r="K346" s="77">
        <v>5.3108460000000003E-2</v>
      </c>
      <c r="L346" s="77">
        <f t="shared" si="61"/>
        <v>6.0775006632653061E-2</v>
      </c>
      <c r="N346" s="114">
        <v>7.5692340000000002E-3</v>
      </c>
      <c r="O346" s="77">
        <v>-3.6022389999999999E-4</v>
      </c>
      <c r="P346" s="77">
        <f t="shared" si="62"/>
        <v>4.0456417857142862E-3</v>
      </c>
      <c r="R346" s="125">
        <v>1.129173E-2</v>
      </c>
      <c r="S346" s="77">
        <v>-4.512612E-3</v>
      </c>
      <c r="T346" s="77">
        <f t="shared" si="63"/>
        <v>8.0634397959183663E-3</v>
      </c>
      <c r="V346" s="114">
        <v>-4.5508580999999999E-2</v>
      </c>
      <c r="W346" s="77">
        <v>-7.5404940000000004E-2</v>
      </c>
      <c r="X346" s="77">
        <f t="shared" si="64"/>
        <v>1.5253244387755105E-2</v>
      </c>
      <c r="Z346" s="114">
        <v>-8.9441339999999994E-2</v>
      </c>
      <c r="AA346" s="77">
        <v>-0.17968756999999999</v>
      </c>
      <c r="AB346" s="77">
        <f t="shared" si="65"/>
        <v>4.6043994897959184E-2</v>
      </c>
      <c r="AD346" s="114">
        <v>-4.5892036999999997E-2</v>
      </c>
      <c r="AE346" s="77">
        <v>-7.5518479999999999E-2</v>
      </c>
      <c r="AF346" s="77">
        <f t="shared" si="66"/>
        <v>1.5115532142857144E-2</v>
      </c>
    </row>
    <row r="347" spans="2:32" x14ac:dyDescent="0.25">
      <c r="B347" s="114">
        <v>0.19056916400000001</v>
      </c>
      <c r="C347" s="77">
        <v>-0.33539649999999999</v>
      </c>
      <c r="D347" s="77">
        <f t="shared" si="59"/>
        <v>0.26834982857142858</v>
      </c>
      <c r="F347" s="114">
        <v>9.7430559999999995E-4</v>
      </c>
      <c r="G347" s="77">
        <v>-6.4350619999999997E-2</v>
      </c>
      <c r="H347" s="77">
        <f t="shared" si="60"/>
        <v>3.3329043673469387E-2</v>
      </c>
      <c r="J347" s="114">
        <v>5.9638599999999996E-3</v>
      </c>
      <c r="K347" s="77">
        <v>-9.1463539999999996E-2</v>
      </c>
      <c r="L347" s="77">
        <f t="shared" si="61"/>
        <v>4.9707857142857144E-2</v>
      </c>
      <c r="N347" s="114">
        <v>3.3421889999999999E-4</v>
      </c>
      <c r="O347" s="77">
        <v>-6.1845394999999999E-3</v>
      </c>
      <c r="P347" s="77">
        <f t="shared" si="62"/>
        <v>3.3258971428571427E-3</v>
      </c>
      <c r="R347" s="125">
        <v>3.2352380000000001E-3</v>
      </c>
      <c r="S347" s="77">
        <v>-1.1081371E-2</v>
      </c>
      <c r="T347" s="77">
        <f t="shared" si="63"/>
        <v>7.3043923469387753E-3</v>
      </c>
      <c r="V347" s="114">
        <v>-5.1516311000000002E-2</v>
      </c>
      <c r="W347" s="77">
        <v>-8.5521406999999994E-2</v>
      </c>
      <c r="X347" s="77">
        <f t="shared" si="64"/>
        <v>1.7349538775510199E-2</v>
      </c>
      <c r="Z347" s="114">
        <v>-4.9478250000000001E-2</v>
      </c>
      <c r="AA347" s="77">
        <v>-0.15199366</v>
      </c>
      <c r="AB347" s="77">
        <f t="shared" si="65"/>
        <v>5.2303780612244902E-2</v>
      </c>
      <c r="AD347" s="114">
        <v>-5.7696481000000001E-2</v>
      </c>
      <c r="AE347" s="77">
        <v>-9.5228651999999997E-2</v>
      </c>
      <c r="AF347" s="77">
        <f t="shared" si="66"/>
        <v>1.9149066836734691E-2</v>
      </c>
    </row>
    <row r="348" spans="2:32" x14ac:dyDescent="0.25">
      <c r="B348" s="114">
        <v>-0.21006193300000001</v>
      </c>
      <c r="C348" s="77">
        <v>-0.59539969999999998</v>
      </c>
      <c r="D348" s="77">
        <f t="shared" si="59"/>
        <v>0.19660090153061224</v>
      </c>
      <c r="F348" s="114">
        <v>5.5595918999999999E-3</v>
      </c>
      <c r="G348" s="77">
        <v>-4.1644750000000001E-2</v>
      </c>
      <c r="H348" s="77">
        <f t="shared" si="60"/>
        <v>2.4083847908163265E-2</v>
      </c>
      <c r="J348" s="114">
        <v>-7.7467402000000005E-2</v>
      </c>
      <c r="K348" s="77">
        <v>-0.13433424999999999</v>
      </c>
      <c r="L348" s="77">
        <f t="shared" si="61"/>
        <v>2.9013697959183665E-2</v>
      </c>
      <c r="N348" s="114">
        <v>-1.5043115000000001E-3</v>
      </c>
      <c r="O348" s="77">
        <v>-8.0183896999999997E-3</v>
      </c>
      <c r="P348" s="77">
        <f t="shared" si="62"/>
        <v>3.3235092857142857E-3</v>
      </c>
      <c r="R348" s="125">
        <v>6.3374160000000002E-3</v>
      </c>
      <c r="S348" s="77">
        <v>-1.0252806E-2</v>
      </c>
      <c r="T348" s="77">
        <f t="shared" si="63"/>
        <v>8.4643989795918379E-3</v>
      </c>
      <c r="V348" s="114">
        <v>1.1663725999999999E-2</v>
      </c>
      <c r="W348" s="77">
        <v>-1.9708814000000002E-2</v>
      </c>
      <c r="X348" s="77">
        <f t="shared" si="64"/>
        <v>1.6006397959183676E-2</v>
      </c>
      <c r="Z348" s="114">
        <v>6.6563529999999996E-2</v>
      </c>
      <c r="AA348" s="77">
        <v>-4.4452659999999998E-2</v>
      </c>
      <c r="AB348" s="77">
        <f t="shared" si="65"/>
        <v>5.6640913265306118E-2</v>
      </c>
      <c r="AD348" s="114">
        <v>-4.9325790000000003E-3</v>
      </c>
      <c r="AE348" s="77">
        <v>-4.3460598000000003E-2</v>
      </c>
      <c r="AF348" s="77">
        <f t="shared" si="66"/>
        <v>1.9657152551020411E-2</v>
      </c>
    </row>
    <row r="349" spans="2:32" x14ac:dyDescent="0.25">
      <c r="B349" s="114">
        <v>4.7619135999999999E-2</v>
      </c>
      <c r="C349" s="77">
        <v>-0.27431040000000001</v>
      </c>
      <c r="D349" s="77">
        <f t="shared" si="59"/>
        <v>0.16424976326530613</v>
      </c>
      <c r="F349" s="114">
        <v>1.2699461E-2</v>
      </c>
      <c r="G349" s="77">
        <v>-3.0526660000000001E-2</v>
      </c>
      <c r="H349" s="77">
        <f t="shared" si="60"/>
        <v>2.2054143367346939E-2</v>
      </c>
      <c r="J349" s="114">
        <v>-4.1010201000000003E-2</v>
      </c>
      <c r="K349" s="77">
        <v>-0.10721728</v>
      </c>
      <c r="L349" s="77">
        <f t="shared" si="61"/>
        <v>3.3779121938775511E-2</v>
      </c>
      <c r="N349" s="114">
        <v>-3.0022247000000002E-3</v>
      </c>
      <c r="O349" s="77">
        <v>-6.4947601999999997E-3</v>
      </c>
      <c r="P349" s="77">
        <f t="shared" si="62"/>
        <v>1.7819058673469385E-3</v>
      </c>
      <c r="R349" s="125">
        <v>5.2488739999999997E-3</v>
      </c>
      <c r="S349" s="77">
        <v>-1.0298767E-2</v>
      </c>
      <c r="T349" s="77">
        <f t="shared" si="63"/>
        <v>7.9324698979591837E-3</v>
      </c>
      <c r="V349" s="114">
        <v>1.8140739999999999E-2</v>
      </c>
      <c r="W349" s="77">
        <v>-1.9058663E-2</v>
      </c>
      <c r="X349" s="77">
        <f t="shared" si="64"/>
        <v>1.897928724489796E-2</v>
      </c>
      <c r="Z349" s="114">
        <v>7.9573430000000001E-2</v>
      </c>
      <c r="AA349" s="77">
        <v>-5.1005130000000003E-2</v>
      </c>
      <c r="AB349" s="77">
        <f t="shared" si="65"/>
        <v>6.6621714285714298E-2</v>
      </c>
      <c r="AD349" s="114">
        <v>1.7072542E-2</v>
      </c>
      <c r="AE349" s="77">
        <v>-1.9364105999999999E-2</v>
      </c>
      <c r="AF349" s="77">
        <f t="shared" si="66"/>
        <v>1.8590126530612247E-2</v>
      </c>
    </row>
    <row r="350" spans="2:32" x14ac:dyDescent="0.25">
      <c r="B350" s="114">
        <v>9.3475897000000002E-2</v>
      </c>
      <c r="C350" s="77">
        <v>-0.19101489999999999</v>
      </c>
      <c r="D350" s="77">
        <f t="shared" si="59"/>
        <v>0.14514836581632654</v>
      </c>
      <c r="F350" s="114">
        <v>-1.39640479E-2</v>
      </c>
      <c r="G350" s="77">
        <v>-4.5603369999999997E-2</v>
      </c>
      <c r="H350" s="77">
        <f t="shared" si="60"/>
        <v>1.6142511275510203E-2</v>
      </c>
      <c r="J350" s="114">
        <v>5.408843E-3</v>
      </c>
      <c r="K350" s="77">
        <v>-8.4204119999999993E-2</v>
      </c>
      <c r="L350" s="77">
        <f t="shared" si="61"/>
        <v>4.5720899489795915E-2</v>
      </c>
      <c r="N350" s="114">
        <v>1.5472376999999999E-3</v>
      </c>
      <c r="O350" s="77">
        <v>-5.4777545999999998E-3</v>
      </c>
      <c r="P350" s="77">
        <f t="shared" si="62"/>
        <v>3.5841797448979591E-3</v>
      </c>
      <c r="R350" s="125">
        <v>1.021422E-2</v>
      </c>
      <c r="S350" s="77">
        <v>-4.9190600000000003E-3</v>
      </c>
      <c r="T350" s="77">
        <f t="shared" si="63"/>
        <v>7.7210612244897952E-3</v>
      </c>
      <c r="V350" s="114">
        <v>-5.4291579999999999E-3</v>
      </c>
      <c r="W350" s="77">
        <v>-3.3126979000000001E-2</v>
      </c>
      <c r="X350" s="77">
        <f t="shared" si="64"/>
        <v>1.4131541326530613E-2</v>
      </c>
      <c r="Z350" s="114">
        <v>-2.825517E-2</v>
      </c>
      <c r="AA350" s="77">
        <v>-0.11721093</v>
      </c>
      <c r="AB350" s="77">
        <f t="shared" si="65"/>
        <v>4.5385591836734698E-2</v>
      </c>
      <c r="AD350" s="114">
        <v>6.8650969999999997E-3</v>
      </c>
      <c r="AE350" s="77">
        <v>-2.2889982999999999E-2</v>
      </c>
      <c r="AF350" s="77">
        <f t="shared" si="66"/>
        <v>1.5181163265306122E-2</v>
      </c>
    </row>
    <row r="351" spans="2:32" x14ac:dyDescent="0.25">
      <c r="B351" s="114">
        <v>-3.4251851999999999E-2</v>
      </c>
      <c r="C351" s="77">
        <v>-0.29012320000000003</v>
      </c>
      <c r="D351" s="77">
        <f t="shared" si="59"/>
        <v>0.13054660612244898</v>
      </c>
      <c r="F351" s="114">
        <v>-6.6248128999999998E-3</v>
      </c>
      <c r="G351" s="77">
        <v>-4.4879339999999997E-2</v>
      </c>
      <c r="H351" s="77">
        <f t="shared" si="60"/>
        <v>1.9517615867346939E-2</v>
      </c>
      <c r="J351" s="114">
        <v>7.8230130000000002E-3</v>
      </c>
      <c r="K351" s="77">
        <v>-6.4732819999999996E-2</v>
      </c>
      <c r="L351" s="77">
        <f t="shared" si="61"/>
        <v>3.7018282142857142E-2</v>
      </c>
      <c r="N351" s="114">
        <v>-6.168066E-4</v>
      </c>
      <c r="O351" s="77">
        <v>-5.1728625E-3</v>
      </c>
      <c r="P351" s="77">
        <f t="shared" si="62"/>
        <v>2.3245183163265303E-3</v>
      </c>
      <c r="R351" s="125">
        <v>2.3392119999999998E-3</v>
      </c>
      <c r="S351" s="77">
        <v>-7.6683619999999997E-3</v>
      </c>
      <c r="T351" s="77">
        <f t="shared" si="63"/>
        <v>5.1059051020408168E-3</v>
      </c>
      <c r="V351" s="114">
        <v>-2.7634382999999998E-2</v>
      </c>
      <c r="W351" s="77">
        <v>-5.0437239000000002E-2</v>
      </c>
      <c r="X351" s="77">
        <f t="shared" si="64"/>
        <v>1.1634110204081635E-2</v>
      </c>
      <c r="Z351" s="114">
        <v>-4.0332670000000001E-2</v>
      </c>
      <c r="AA351" s="77">
        <v>-0.12956218999999999</v>
      </c>
      <c r="AB351" s="77">
        <f t="shared" si="65"/>
        <v>4.5525265306122449E-2</v>
      </c>
      <c r="AD351" s="114">
        <v>-1.0920454E-2</v>
      </c>
      <c r="AE351" s="77">
        <v>-3.9968653999999999E-2</v>
      </c>
      <c r="AF351" s="77">
        <f t="shared" si="66"/>
        <v>1.4820510204081632E-2</v>
      </c>
    </row>
    <row r="352" spans="2:32" x14ac:dyDescent="0.25">
      <c r="B352" s="114">
        <v>-1.5920680999999999E-2</v>
      </c>
      <c r="C352" s="77">
        <v>-0.2138806</v>
      </c>
      <c r="D352" s="77">
        <f t="shared" si="59"/>
        <v>0.10099995867346939</v>
      </c>
      <c r="F352" s="114">
        <v>8.0964334999999998E-3</v>
      </c>
      <c r="G352" s="77">
        <v>-2.0395779999999999E-2</v>
      </c>
      <c r="H352" s="77">
        <f t="shared" si="60"/>
        <v>1.4536843622448978E-2</v>
      </c>
      <c r="J352" s="114">
        <v>-9.8748350000000002E-3</v>
      </c>
      <c r="K352" s="77">
        <v>-7.2513069999999999E-2</v>
      </c>
      <c r="L352" s="77">
        <f t="shared" si="61"/>
        <v>3.1958283163265308E-2</v>
      </c>
      <c r="N352" s="114">
        <v>1.7056015999999999E-3</v>
      </c>
      <c r="O352" s="77">
        <v>-3.2212744999999998E-3</v>
      </c>
      <c r="P352" s="77">
        <f t="shared" si="62"/>
        <v>2.5137122959183675E-3</v>
      </c>
      <c r="R352" s="125">
        <v>7.7660350000000001E-4</v>
      </c>
      <c r="S352" s="77">
        <v>-1.1476748E-2</v>
      </c>
      <c r="T352" s="77">
        <f t="shared" si="63"/>
        <v>6.2517099489795922E-3</v>
      </c>
      <c r="V352" s="114">
        <v>-4.6717080000000001E-3</v>
      </c>
      <c r="W352" s="77">
        <v>-2.3555844999999999E-2</v>
      </c>
      <c r="X352" s="77">
        <f t="shared" si="64"/>
        <v>9.634763775510204E-3</v>
      </c>
      <c r="Z352" s="114">
        <v>4.5210119999999999E-2</v>
      </c>
      <c r="AA352" s="77">
        <v>-3.9518959999999999E-2</v>
      </c>
      <c r="AB352" s="77">
        <f t="shared" si="65"/>
        <v>4.3229122448979591E-2</v>
      </c>
      <c r="AD352" s="114">
        <v>-1.2018571E-2</v>
      </c>
      <c r="AE352" s="77">
        <v>-3.0566040999999999E-2</v>
      </c>
      <c r="AF352" s="77">
        <f t="shared" si="66"/>
        <v>9.4629948979591816E-3</v>
      </c>
    </row>
    <row r="353" spans="2:32" x14ac:dyDescent="0.25">
      <c r="B353" s="114">
        <v>6.4506102999999995E-2</v>
      </c>
      <c r="C353" s="77">
        <v>-0.11051850000000001</v>
      </c>
      <c r="D353" s="77">
        <f t="shared" si="59"/>
        <v>8.9298266836734697E-2</v>
      </c>
      <c r="F353" s="114">
        <v>4.8121008E-3</v>
      </c>
      <c r="G353" s="77">
        <v>-2.17386E-2</v>
      </c>
      <c r="H353" s="77">
        <f t="shared" si="60"/>
        <v>1.3546275918367347E-2</v>
      </c>
      <c r="J353" s="114">
        <v>-7.8397129999999999E-3</v>
      </c>
      <c r="K353" s="77">
        <v>-6.2218519999999999E-2</v>
      </c>
      <c r="L353" s="77">
        <f t="shared" si="61"/>
        <v>2.7744289285714287E-2</v>
      </c>
      <c r="N353" s="114">
        <v>-6.2507440000000001E-4</v>
      </c>
      <c r="O353" s="77">
        <v>-5.9886410000000003E-3</v>
      </c>
      <c r="P353" s="77">
        <f t="shared" si="62"/>
        <v>2.7365135714285719E-3</v>
      </c>
      <c r="R353" s="125">
        <v>-3.8555149999999999E-3</v>
      </c>
      <c r="S353" s="77">
        <v>-1.6072896E-2</v>
      </c>
      <c r="T353" s="77">
        <f t="shared" si="63"/>
        <v>6.2333576530612242E-3</v>
      </c>
      <c r="V353" s="114">
        <v>7.2549090000000004E-3</v>
      </c>
      <c r="W353" s="77">
        <v>-1.457716E-2</v>
      </c>
      <c r="X353" s="77">
        <f t="shared" si="64"/>
        <v>1.1138810714285716E-2</v>
      </c>
      <c r="Z353" s="114">
        <v>4.9488999999999998E-2</v>
      </c>
      <c r="AA353" s="77">
        <v>-3.918021E-2</v>
      </c>
      <c r="AB353" s="77">
        <f t="shared" si="65"/>
        <v>4.523939285714286E-2</v>
      </c>
      <c r="AD353" s="114">
        <v>-5.0926560000000001E-3</v>
      </c>
      <c r="AE353" s="77">
        <v>-2.6629785999999999E-2</v>
      </c>
      <c r="AF353" s="77">
        <f t="shared" si="66"/>
        <v>1.0988331632653061E-2</v>
      </c>
    </row>
    <row r="354" spans="2:32" x14ac:dyDescent="0.25">
      <c r="B354" s="114">
        <v>-6.5061889999999999E-3</v>
      </c>
      <c r="C354" s="77">
        <v>-0.2261803</v>
      </c>
      <c r="D354" s="77">
        <f t="shared" si="59"/>
        <v>0.1120786280612245</v>
      </c>
      <c r="F354" s="114">
        <v>-1.43140353E-2</v>
      </c>
      <c r="G354" s="77">
        <v>-3.0716839999999999E-2</v>
      </c>
      <c r="H354" s="77">
        <f t="shared" si="60"/>
        <v>8.3687779081632642E-3</v>
      </c>
      <c r="J354" s="114">
        <v>-1.2165321999999999E-2</v>
      </c>
      <c r="K354" s="77">
        <v>-7.0070129999999994E-2</v>
      </c>
      <c r="L354" s="77">
        <f t="shared" si="61"/>
        <v>2.9543269387755099E-2</v>
      </c>
      <c r="N354" s="114">
        <v>1.1450309000000001E-3</v>
      </c>
      <c r="O354" s="77">
        <v>-3.5100964E-3</v>
      </c>
      <c r="P354" s="77">
        <f t="shared" si="62"/>
        <v>2.375064948979592E-3</v>
      </c>
      <c r="R354" s="125">
        <v>-1.1546569999999999E-3</v>
      </c>
      <c r="S354" s="77">
        <v>-1.129835E-2</v>
      </c>
      <c r="T354" s="77">
        <f t="shared" si="63"/>
        <v>5.1753535714285717E-3</v>
      </c>
      <c r="V354" s="114">
        <v>1.2920920000000001E-2</v>
      </c>
      <c r="W354" s="77">
        <v>-6.9527260000000002E-3</v>
      </c>
      <c r="X354" s="77">
        <f t="shared" si="64"/>
        <v>1.013961530612245E-2</v>
      </c>
      <c r="Z354" s="114">
        <v>-3.3133299999999997E-2</v>
      </c>
      <c r="AA354" s="77">
        <v>-9.9252499999999994E-2</v>
      </c>
      <c r="AB354" s="77">
        <f t="shared" si="65"/>
        <v>3.373428571428571E-2</v>
      </c>
      <c r="AD354" s="114">
        <v>2.5748009999999998E-3</v>
      </c>
      <c r="AE354" s="77">
        <v>-1.7923503E-2</v>
      </c>
      <c r="AF354" s="77">
        <f t="shared" si="66"/>
        <v>1.045831836734694E-2</v>
      </c>
    </row>
    <row r="355" spans="2:32" x14ac:dyDescent="0.25">
      <c r="B355" s="114">
        <v>-7.8401483999999994E-2</v>
      </c>
      <c r="C355" s="77">
        <v>-0.24330470000000001</v>
      </c>
      <c r="D355" s="77">
        <f t="shared" si="59"/>
        <v>8.4134293877551031E-2</v>
      </c>
      <c r="F355" s="114">
        <v>-3.4140397E-3</v>
      </c>
      <c r="G355" s="77">
        <v>-1.992211E-2</v>
      </c>
      <c r="H355" s="77">
        <f t="shared" si="60"/>
        <v>8.4224848469387752E-3</v>
      </c>
      <c r="J355" s="114">
        <v>-2.3610743E-2</v>
      </c>
      <c r="K355" s="77">
        <v>-7.2156049999999999E-2</v>
      </c>
      <c r="L355" s="77">
        <f t="shared" si="61"/>
        <v>2.4768013775510203E-2</v>
      </c>
      <c r="N355" s="114">
        <v>-1.3015355000000001E-3</v>
      </c>
      <c r="O355" s="77">
        <v>-5.0774458000000001E-3</v>
      </c>
      <c r="P355" s="77">
        <f t="shared" si="62"/>
        <v>1.9264848469387756E-3</v>
      </c>
      <c r="R355" s="125">
        <v>-4.9651820000000003E-3</v>
      </c>
      <c r="S355" s="77">
        <v>-1.2782480000000001E-2</v>
      </c>
      <c r="T355" s="77">
        <f t="shared" si="63"/>
        <v>3.9884173469387756E-3</v>
      </c>
      <c r="V355" s="114">
        <v>-1.190265E-3</v>
      </c>
      <c r="W355" s="77">
        <v>-1.5444339E-2</v>
      </c>
      <c r="X355" s="77">
        <f t="shared" si="64"/>
        <v>7.2724867346938777E-3</v>
      </c>
      <c r="Z355" s="114">
        <v>-3.0223719999999999E-2</v>
      </c>
      <c r="AA355" s="77">
        <v>-9.8949389999999998E-2</v>
      </c>
      <c r="AB355" s="77">
        <f t="shared" si="65"/>
        <v>3.5064117346938775E-2</v>
      </c>
      <c r="AD355" s="114">
        <v>6.7265750000000003E-3</v>
      </c>
      <c r="AE355" s="77">
        <v>-1.0859069000000001E-2</v>
      </c>
      <c r="AF355" s="77">
        <f t="shared" si="66"/>
        <v>8.9722673469387754E-3</v>
      </c>
    </row>
    <row r="356" spans="2:32" x14ac:dyDescent="0.25">
      <c r="B356" s="114">
        <v>6.5112700000000004E-3</v>
      </c>
      <c r="C356" s="77">
        <v>-0.1618204</v>
      </c>
      <c r="D356" s="77">
        <f t="shared" si="59"/>
        <v>8.5883505102040833E-2</v>
      </c>
      <c r="F356" s="114">
        <v>8.1896773999999995E-3</v>
      </c>
      <c r="G356" s="77">
        <v>-1.467487E-2</v>
      </c>
      <c r="H356" s="77">
        <f t="shared" si="60"/>
        <v>1.1665585408163264E-2</v>
      </c>
      <c r="J356" s="114">
        <v>-1.6191974000000001E-2</v>
      </c>
      <c r="K356" s="77">
        <v>-5.0591740000000003E-2</v>
      </c>
      <c r="L356" s="77">
        <f t="shared" si="61"/>
        <v>1.7550901020408162E-2</v>
      </c>
      <c r="N356" s="114">
        <v>8.6343430000000005E-4</v>
      </c>
      <c r="O356" s="77">
        <v>-2.871373E-3</v>
      </c>
      <c r="P356" s="77">
        <f t="shared" si="62"/>
        <v>1.9055139285714287E-3</v>
      </c>
      <c r="R356" s="125">
        <v>-3.2262480000000001E-3</v>
      </c>
      <c r="S356" s="77">
        <v>-1.0327618E-2</v>
      </c>
      <c r="T356" s="77">
        <f t="shared" si="63"/>
        <v>3.6231479591836736E-3</v>
      </c>
      <c r="V356" s="114">
        <v>3.738239E-3</v>
      </c>
      <c r="W356" s="77">
        <v>-1.4514622E-2</v>
      </c>
      <c r="X356" s="77">
        <f t="shared" si="64"/>
        <v>9.3126841836734687E-3</v>
      </c>
      <c r="Z356" s="114">
        <v>2.8893459999999999E-2</v>
      </c>
      <c r="AA356" s="77">
        <v>-4.3161079999999998E-2</v>
      </c>
      <c r="AB356" s="77">
        <f t="shared" si="65"/>
        <v>3.6762520408163267E-2</v>
      </c>
      <c r="AD356" s="114">
        <v>5.4378969999999997E-3</v>
      </c>
      <c r="AE356" s="77">
        <v>-6.2882759999999998E-3</v>
      </c>
      <c r="AF356" s="77">
        <f t="shared" si="66"/>
        <v>5.9827413265306122E-3</v>
      </c>
    </row>
    <row r="359" spans="2:32" x14ac:dyDescent="0.25">
      <c r="B359" s="77" t="s">
        <v>142</v>
      </c>
      <c r="C359" s="134" t="s">
        <v>125</v>
      </c>
      <c r="D359" s="134"/>
      <c r="F359" s="77" t="s">
        <v>142</v>
      </c>
      <c r="G359" s="134" t="s">
        <v>136</v>
      </c>
      <c r="H359" s="134"/>
      <c r="J359" s="77" t="s">
        <v>142</v>
      </c>
      <c r="K359" s="134" t="s">
        <v>127</v>
      </c>
      <c r="L359" s="134"/>
      <c r="N359" s="77" t="s">
        <v>142</v>
      </c>
      <c r="O359" s="134" t="s">
        <v>138</v>
      </c>
      <c r="P359" s="134"/>
      <c r="R359" s="77" t="s">
        <v>142</v>
      </c>
      <c r="S359" s="134" t="s">
        <v>139</v>
      </c>
      <c r="T359" s="134"/>
      <c r="V359" s="77" t="s">
        <v>142</v>
      </c>
      <c r="W359" s="134" t="s">
        <v>140</v>
      </c>
      <c r="X359" s="134"/>
      <c r="Z359" s="77" t="s">
        <v>142</v>
      </c>
      <c r="AA359" s="134" t="s">
        <v>131</v>
      </c>
      <c r="AB359" s="134"/>
      <c r="AD359" s="77" t="s">
        <v>142</v>
      </c>
      <c r="AE359" s="134" t="s">
        <v>134</v>
      </c>
      <c r="AF359" s="134"/>
    </row>
    <row r="360" spans="2:32" x14ac:dyDescent="0.25">
      <c r="B360" s="77" t="s">
        <v>122</v>
      </c>
      <c r="C360" s="77" t="s">
        <v>123</v>
      </c>
      <c r="D360" s="77" t="s">
        <v>124</v>
      </c>
      <c r="F360" s="77" t="s">
        <v>122</v>
      </c>
      <c r="G360" s="77" t="s">
        <v>123</v>
      </c>
      <c r="H360" s="77" t="s">
        <v>124</v>
      </c>
      <c r="J360" s="77" t="s">
        <v>122</v>
      </c>
      <c r="K360" s="77" t="s">
        <v>123</v>
      </c>
      <c r="L360" s="77" t="s">
        <v>124</v>
      </c>
      <c r="N360" s="77" t="s">
        <v>122</v>
      </c>
      <c r="O360" s="77" t="s">
        <v>123</v>
      </c>
      <c r="P360" s="77" t="s">
        <v>124</v>
      </c>
      <c r="R360" s="77" t="s">
        <v>122</v>
      </c>
      <c r="S360" s="77" t="s">
        <v>123</v>
      </c>
      <c r="T360" s="77" t="s">
        <v>124</v>
      </c>
      <c r="V360" s="77" t="s">
        <v>122</v>
      </c>
      <c r="W360" s="77" t="s">
        <v>123</v>
      </c>
      <c r="X360" s="77" t="s">
        <v>124</v>
      </c>
      <c r="Z360" s="77" t="s">
        <v>122</v>
      </c>
      <c r="AA360" s="77" t="s">
        <v>123</v>
      </c>
      <c r="AB360" s="77" t="s">
        <v>124</v>
      </c>
      <c r="AD360" s="77" t="s">
        <v>122</v>
      </c>
      <c r="AE360" s="77" t="s">
        <v>123</v>
      </c>
      <c r="AF360" s="77" t="s">
        <v>124</v>
      </c>
    </row>
    <row r="361" spans="2:32" x14ac:dyDescent="0.25">
      <c r="B361" s="114">
        <v>-10.27860735</v>
      </c>
      <c r="C361" s="77">
        <v>-13.095206599999999</v>
      </c>
      <c r="D361" s="77">
        <f>(C361-B361)/-1.96</f>
        <v>1.4370404336734692</v>
      </c>
      <c r="F361" s="114">
        <v>-0.13527024000000001</v>
      </c>
      <c r="G361" s="77">
        <v>-0.27109680000000003</v>
      </c>
      <c r="H361" s="77">
        <f>(G361-F361)/-1.96</f>
        <v>6.9299265306122459E-2</v>
      </c>
      <c r="J361" s="114">
        <v>-4.8336360799999999E-2</v>
      </c>
      <c r="K361" s="77">
        <v>-0.138648047</v>
      </c>
      <c r="L361" s="77">
        <f>(K361-J361)/-1.96</f>
        <v>4.6077390918367343E-2</v>
      </c>
      <c r="N361" s="125">
        <v>8.6392629999999995E-3</v>
      </c>
      <c r="O361" s="135">
        <v>5.9678710000000002E-4</v>
      </c>
      <c r="P361" s="77">
        <f>(O361-N361)/-1.96</f>
        <v>4.1033040306122448E-3</v>
      </c>
      <c r="R361" s="124">
        <v>-5.7182010000000004E-4</v>
      </c>
      <c r="S361" s="77">
        <v>-1.2335041999999999E-2</v>
      </c>
      <c r="T361" s="77">
        <f>(S361-R361)/-1.96</f>
        <v>6.0016438265306114E-3</v>
      </c>
      <c r="V361" s="114">
        <v>3.2377783799999997E-2</v>
      </c>
      <c r="W361" s="77">
        <v>-7.6605579999999996E-3</v>
      </c>
      <c r="X361" s="77">
        <f>(W361-V361)/-1.96</f>
        <v>2.0427725408163264E-2</v>
      </c>
      <c r="Z361" s="114">
        <v>-1.289973E-2</v>
      </c>
      <c r="AA361" s="77">
        <v>-0.10031659</v>
      </c>
      <c r="AB361" s="77">
        <f>(AA361-Z361)/-1.96</f>
        <v>4.4600438775510204E-2</v>
      </c>
      <c r="AD361" s="114">
        <v>0.1853593311</v>
      </c>
      <c r="AE361" s="77">
        <v>0.13278199800000001</v>
      </c>
      <c r="AF361" s="77">
        <f>(AE361-AD361)/-1.96</f>
        <v>2.6825169948979585E-2</v>
      </c>
    </row>
    <row r="362" spans="2:32" x14ac:dyDescent="0.25">
      <c r="B362" s="114">
        <v>1.55188478</v>
      </c>
      <c r="C362" s="77">
        <v>-2.4096635000000002</v>
      </c>
      <c r="D362" s="77">
        <f t="shared" ref="D362:D373" si="67">(C362-B362)/-1.96</f>
        <v>2.0211981020408163</v>
      </c>
      <c r="F362" s="114">
        <v>6.8944080000000005E-2</v>
      </c>
      <c r="G362" s="77">
        <v>-6.6211679999999995E-2</v>
      </c>
      <c r="H362" s="77">
        <f t="shared" ref="H362:H373" si="68">(G362-F362)/-1.96</f>
        <v>6.8957020408163275E-2</v>
      </c>
      <c r="J362" s="114">
        <v>9.7607844999999999E-2</v>
      </c>
      <c r="K362" s="77">
        <v>-8.5014549999999998E-3</v>
      </c>
      <c r="L362" s="77">
        <f t="shared" ref="L362:L373" si="69">(K362-J362)/-1.96</f>
        <v>5.4137397959183674E-2</v>
      </c>
      <c r="N362" s="125">
        <v>-1.943529E-3</v>
      </c>
      <c r="O362" s="77">
        <v>-9.6468526000000002E-3</v>
      </c>
      <c r="P362" s="77">
        <f t="shared" ref="P362:P373" si="70">(O362-N362)/-1.96</f>
        <v>3.9302671428571431E-3</v>
      </c>
      <c r="R362" s="125">
        <v>4.4110890999999996E-3</v>
      </c>
      <c r="S362" s="77">
        <v>-8.9740740000000003E-3</v>
      </c>
      <c r="T362" s="77">
        <f t="shared" ref="T362:T373" si="71">(S362-R362)/-1.96</f>
        <v>6.8291648469387756E-3</v>
      </c>
      <c r="V362" s="114">
        <v>8.6711562000000002E-3</v>
      </c>
      <c r="W362" s="77">
        <v>-4.8121401000000001E-2</v>
      </c>
      <c r="X362" s="77">
        <f t="shared" ref="X362:X373" si="72">(W362-V362)/-1.96</f>
        <v>2.8975794489795922E-2</v>
      </c>
      <c r="Z362" s="114">
        <v>-3.2770170000000001E-2</v>
      </c>
      <c r="AA362" s="77">
        <v>-0.12974833</v>
      </c>
      <c r="AB362" s="77">
        <f t="shared" ref="AB362:AB373" si="73">(AA362-Z362)/-1.96</f>
        <v>4.9478653061224488E-2</v>
      </c>
      <c r="AD362" s="114">
        <v>3.9541161999999998E-3</v>
      </c>
      <c r="AE362" s="77">
        <v>-3.9299702999999998E-2</v>
      </c>
      <c r="AF362" s="77">
        <f t="shared" ref="AF362:AF373" si="74">(AE362-AD362)/-1.96</f>
        <v>2.2068275102040819E-2</v>
      </c>
    </row>
    <row r="363" spans="2:32" x14ac:dyDescent="0.25">
      <c r="B363" s="114">
        <v>1.92966503</v>
      </c>
      <c r="C363" s="77">
        <v>-2.1075058000000002</v>
      </c>
      <c r="D363" s="77">
        <f t="shared" si="67"/>
        <v>2.0597810357142858</v>
      </c>
      <c r="F363" s="114">
        <v>-1.611375E-2</v>
      </c>
      <c r="G363" s="77">
        <v>-0.18074406000000001</v>
      </c>
      <c r="H363" s="77">
        <f t="shared" si="68"/>
        <v>8.399505612244898E-2</v>
      </c>
      <c r="J363" s="114">
        <v>0.18593011139999999</v>
      </c>
      <c r="K363" s="77">
        <v>6.2770119999999999E-2</v>
      </c>
      <c r="L363" s="77">
        <f t="shared" si="69"/>
        <v>6.283673030612244E-2</v>
      </c>
      <c r="N363" s="125">
        <v>6.5114379999999996E-3</v>
      </c>
      <c r="O363" s="77">
        <v>-6.0654179999999999E-4</v>
      </c>
      <c r="P363" s="77">
        <f t="shared" si="70"/>
        <v>3.6316223469387752E-3</v>
      </c>
      <c r="R363" s="125">
        <v>1.5552553199999999E-2</v>
      </c>
      <c r="S363" s="77">
        <v>-4.0114599999999997E-3</v>
      </c>
      <c r="T363" s="77">
        <f t="shared" si="71"/>
        <v>9.9816393877551028E-3</v>
      </c>
      <c r="V363" s="114">
        <v>-3.9674869600000003E-2</v>
      </c>
      <c r="W363" s="77">
        <v>-7.3317219000000003E-2</v>
      </c>
      <c r="X363" s="77">
        <f t="shared" si="72"/>
        <v>1.7164463979591836E-2</v>
      </c>
      <c r="Z363" s="114">
        <v>-9.5448759999999994E-2</v>
      </c>
      <c r="AA363" s="77">
        <v>-0.16466284</v>
      </c>
      <c r="AB363" s="77">
        <f t="shared" si="73"/>
        <v>3.5313306122448984E-2</v>
      </c>
      <c r="AD363" s="114">
        <v>-5.44785172E-2</v>
      </c>
      <c r="AE363" s="77">
        <v>-8.9161701999999995E-2</v>
      </c>
      <c r="AF363" s="77">
        <f t="shared" si="74"/>
        <v>1.7695502448979591E-2</v>
      </c>
    </row>
    <row r="364" spans="2:32" x14ac:dyDescent="0.25">
      <c r="B364" s="114">
        <v>2.3484208199999999</v>
      </c>
      <c r="C364" s="77">
        <v>-0.87340229999999996</v>
      </c>
      <c r="D364" s="77">
        <f t="shared" si="67"/>
        <v>1.6437873061224488</v>
      </c>
      <c r="F364" s="114">
        <v>0.12563622999999999</v>
      </c>
      <c r="G364" s="77">
        <v>-5.8357850000000003E-2</v>
      </c>
      <c r="H364" s="77">
        <f t="shared" si="68"/>
        <v>9.3874530612244905E-2</v>
      </c>
      <c r="J364" s="114">
        <v>-7.1270446000000001E-3</v>
      </c>
      <c r="K364" s="77">
        <v>-0.105370514</v>
      </c>
      <c r="L364" s="77">
        <f t="shared" si="69"/>
        <v>5.0124219081632657E-2</v>
      </c>
      <c r="N364" s="125">
        <v>1.018662E-4</v>
      </c>
      <c r="O364" s="77">
        <v>-7.7763075999999999E-3</v>
      </c>
      <c r="P364" s="77">
        <f t="shared" si="70"/>
        <v>4.0194764285714285E-3</v>
      </c>
      <c r="R364" s="125">
        <v>8.3193613999999992E-3</v>
      </c>
      <c r="S364" s="77">
        <v>-9.5518440000000003E-3</v>
      </c>
      <c r="T364" s="77">
        <f t="shared" si="71"/>
        <v>9.1179619387755095E-3</v>
      </c>
      <c r="V364" s="114">
        <v>-5.3057920799999998E-2</v>
      </c>
      <c r="W364" s="77">
        <v>-8.3171634999999994E-2</v>
      </c>
      <c r="X364" s="77">
        <f t="shared" si="72"/>
        <v>1.5364139897959182E-2</v>
      </c>
      <c r="Z364" s="114">
        <v>-6.729773E-2</v>
      </c>
      <c r="AA364" s="77">
        <v>-0.17768254</v>
      </c>
      <c r="AB364" s="77">
        <f t="shared" si="73"/>
        <v>5.6318780612244899E-2</v>
      </c>
      <c r="AD364" s="114">
        <v>-5.3722070199999999E-2</v>
      </c>
      <c r="AE364" s="77">
        <v>-9.0615180000000004E-2</v>
      </c>
      <c r="AF364" s="77">
        <f t="shared" si="74"/>
        <v>1.8823015204081636E-2</v>
      </c>
    </row>
    <row r="365" spans="2:32" x14ac:dyDescent="0.25">
      <c r="B365" s="114">
        <v>-0.60892369000000002</v>
      </c>
      <c r="C365" s="77">
        <v>-3.4890238</v>
      </c>
      <c r="D365" s="77">
        <f t="shared" si="67"/>
        <v>1.469438831632653</v>
      </c>
      <c r="F365" s="114">
        <v>7.5054480000000007E-2</v>
      </c>
      <c r="G365" s="77">
        <v>-5.8392050000000001E-2</v>
      </c>
      <c r="H365" s="77">
        <f t="shared" si="68"/>
        <v>6.8084964285714297E-2</v>
      </c>
      <c r="J365" s="114">
        <v>-6.0806600600000003E-2</v>
      </c>
      <c r="K365" s="77">
        <v>-0.15004029399999999</v>
      </c>
      <c r="L365" s="77">
        <f t="shared" si="69"/>
        <v>4.5527394591836724E-2</v>
      </c>
      <c r="N365" s="125">
        <v>-1.591367E-3</v>
      </c>
      <c r="O365" s="77">
        <v>-6.5649832999999996E-3</v>
      </c>
      <c r="P365" s="77">
        <f t="shared" si="70"/>
        <v>2.5375593367346939E-3</v>
      </c>
      <c r="R365" s="125">
        <v>7.4948148000000001E-3</v>
      </c>
      <c r="S365" s="77">
        <v>-8.4425049999999995E-3</v>
      </c>
      <c r="T365" s="77">
        <f t="shared" si="71"/>
        <v>8.1312856122448974E-3</v>
      </c>
      <c r="V365" s="114">
        <v>-4.3390049999999998E-4</v>
      </c>
      <c r="W365" s="77">
        <v>-3.6449506E-2</v>
      </c>
      <c r="X365" s="77">
        <f t="shared" si="72"/>
        <v>1.8375308928571428E-2</v>
      </c>
      <c r="Z365" s="114">
        <v>7.4673489999999995E-2</v>
      </c>
      <c r="AA365" s="77">
        <v>-4.6064239999999999E-2</v>
      </c>
      <c r="AB365" s="77">
        <f t="shared" si="73"/>
        <v>6.1600882653061219E-2</v>
      </c>
      <c r="AD365" s="114">
        <v>-9.4866860000000005E-4</v>
      </c>
      <c r="AE365" s="77">
        <v>-3.7979052999999999E-2</v>
      </c>
      <c r="AF365" s="77">
        <f t="shared" si="74"/>
        <v>1.8893053265306121E-2</v>
      </c>
    </row>
    <row r="366" spans="2:32" x14ac:dyDescent="0.25">
      <c r="B366" s="114">
        <v>0.76618319000000001</v>
      </c>
      <c r="C366" s="77">
        <v>-2.5271770999999998</v>
      </c>
      <c r="D366" s="77">
        <f t="shared" si="67"/>
        <v>1.680285862244898</v>
      </c>
      <c r="F366" s="114">
        <v>-2.1053479999999999E-2</v>
      </c>
      <c r="G366" s="77">
        <v>-0.15025830000000001</v>
      </c>
      <c r="H366" s="77">
        <f t="shared" si="68"/>
        <v>6.592082653061225E-2</v>
      </c>
      <c r="J366" s="114">
        <v>-3.4899943500000002E-2</v>
      </c>
      <c r="K366" s="77">
        <v>-9.6936824000000005E-2</v>
      </c>
      <c r="L366" s="77">
        <f t="shared" si="69"/>
        <v>3.1651469642857144E-2</v>
      </c>
      <c r="N366" s="125">
        <v>-3.2189290000000001E-3</v>
      </c>
      <c r="O366" s="77">
        <v>-8.5959387999999994E-3</v>
      </c>
      <c r="P366" s="77">
        <f t="shared" si="70"/>
        <v>2.743372346938775E-3</v>
      </c>
      <c r="R366" s="125">
        <v>4.6709281999999996E-3</v>
      </c>
      <c r="S366" s="77">
        <v>-8.3086619999999996E-3</v>
      </c>
      <c r="T366" s="77">
        <f t="shared" si="71"/>
        <v>6.622239897959183E-3</v>
      </c>
      <c r="V366" s="114">
        <v>2.1342252400000001E-2</v>
      </c>
      <c r="W366" s="77">
        <v>-2.2162141E-2</v>
      </c>
      <c r="X366" s="77">
        <f t="shared" si="72"/>
        <v>2.2196119081632652E-2</v>
      </c>
      <c r="Z366" s="114">
        <v>8.3433579999999993E-2</v>
      </c>
      <c r="AA366" s="77">
        <v>-4.6072380000000003E-2</v>
      </c>
      <c r="AB366" s="77">
        <f t="shared" si="73"/>
        <v>6.6074469387755103E-2</v>
      </c>
      <c r="AD366" s="114">
        <v>1.9267673700000001E-2</v>
      </c>
      <c r="AE366" s="77">
        <v>-1.1326447999999999E-2</v>
      </c>
      <c r="AF366" s="77">
        <f t="shared" si="74"/>
        <v>1.5609245765306123E-2</v>
      </c>
    </row>
    <row r="367" spans="2:32" x14ac:dyDescent="0.25">
      <c r="B367" s="114">
        <v>0.46166386999999998</v>
      </c>
      <c r="C367" s="77">
        <v>-2.2716899000000002</v>
      </c>
      <c r="D367" s="77">
        <f t="shared" si="67"/>
        <v>1.3945682500000001</v>
      </c>
      <c r="F367" s="114">
        <v>7.1524700000000002E-3</v>
      </c>
      <c r="G367" s="77">
        <v>-0.12086924</v>
      </c>
      <c r="H367" s="77">
        <f t="shared" si="68"/>
        <v>6.5317198979591845E-2</v>
      </c>
      <c r="J367" s="114">
        <v>3.0294448200000001E-2</v>
      </c>
      <c r="K367" s="77">
        <v>-3.8372831000000003E-2</v>
      </c>
      <c r="L367" s="77">
        <f t="shared" si="69"/>
        <v>3.5034326122448979E-2</v>
      </c>
      <c r="N367" s="125">
        <v>2.5428E-3</v>
      </c>
      <c r="O367" s="77">
        <v>-2.5106035999999999E-3</v>
      </c>
      <c r="P367" s="77">
        <f t="shared" si="70"/>
        <v>2.5782671428571428E-3</v>
      </c>
      <c r="R367" s="125">
        <v>7.0232269000000003E-3</v>
      </c>
      <c r="S367" s="77">
        <v>-6.0302180000000004E-3</v>
      </c>
      <c r="T367" s="77">
        <f t="shared" si="71"/>
        <v>6.6599208673469397E-3</v>
      </c>
      <c r="V367" s="114">
        <v>-3.6501633999999998E-3</v>
      </c>
      <c r="W367" s="77">
        <v>-3.8983724999999997E-2</v>
      </c>
      <c r="X367" s="77">
        <f t="shared" si="72"/>
        <v>1.8027327346938772E-2</v>
      </c>
      <c r="Z367" s="114">
        <v>-3.9450800000000001E-2</v>
      </c>
      <c r="AA367" s="77">
        <v>-0.12486721000000001</v>
      </c>
      <c r="AB367" s="77">
        <f t="shared" si="73"/>
        <v>4.3579801020408163E-2</v>
      </c>
      <c r="AD367" s="114">
        <v>3.1612930999999999E-3</v>
      </c>
      <c r="AE367" s="77">
        <v>-2.4371800999999998E-2</v>
      </c>
      <c r="AF367" s="77">
        <f t="shared" si="74"/>
        <v>1.4047496989795918E-2</v>
      </c>
    </row>
    <row r="368" spans="2:32" x14ac:dyDescent="0.25">
      <c r="B368" s="114">
        <v>2.998762E-2</v>
      </c>
      <c r="C368" s="77">
        <v>-2.3655381000000002</v>
      </c>
      <c r="D368" s="77">
        <f t="shared" si="67"/>
        <v>1.222207</v>
      </c>
      <c r="F368" s="114">
        <v>-6.0433529999999999E-2</v>
      </c>
      <c r="G368" s="77">
        <v>-0.19791916000000001</v>
      </c>
      <c r="H368" s="77">
        <f t="shared" si="68"/>
        <v>7.014572959183675E-2</v>
      </c>
      <c r="J368" s="114">
        <v>5.6577004999999996E-3</v>
      </c>
      <c r="K368" s="77">
        <v>-6.6072643E-2</v>
      </c>
      <c r="L368" s="77">
        <f t="shared" si="69"/>
        <v>3.6597114030612249E-2</v>
      </c>
      <c r="N368" s="125">
        <v>2.7840639999999998E-5</v>
      </c>
      <c r="O368" s="77">
        <v>-5.5143591000000004E-3</v>
      </c>
      <c r="P368" s="77">
        <f t="shared" si="70"/>
        <v>2.8276529285714289E-3</v>
      </c>
      <c r="R368" s="125">
        <v>-1.5840989E-3</v>
      </c>
      <c r="S368" s="77">
        <v>-1.3743831999999999E-2</v>
      </c>
      <c r="T368" s="77">
        <f t="shared" si="71"/>
        <v>6.2039454591836726E-3</v>
      </c>
      <c r="V368" s="114">
        <v>-2.9721195200000002E-2</v>
      </c>
      <c r="W368" s="77">
        <v>-5.3377428999999997E-2</v>
      </c>
      <c r="X368" s="77">
        <f t="shared" si="72"/>
        <v>1.2069507040816324E-2</v>
      </c>
      <c r="Z368" s="114">
        <v>-3.8395560000000002E-2</v>
      </c>
      <c r="AA368" s="77">
        <v>-0.13623938999999999</v>
      </c>
      <c r="AB368" s="77">
        <f t="shared" si="73"/>
        <v>4.9920321428571425E-2</v>
      </c>
      <c r="AD368" s="114">
        <v>-1.9424525500000001E-2</v>
      </c>
      <c r="AE368" s="77">
        <v>-4.2445623000000002E-2</v>
      </c>
      <c r="AF368" s="77">
        <f t="shared" si="74"/>
        <v>1.1745457908163266E-2</v>
      </c>
    </row>
    <row r="369" spans="2:32" x14ac:dyDescent="0.25">
      <c r="B369" s="114">
        <v>-0.13591099000000001</v>
      </c>
      <c r="C369" s="77">
        <v>-1.7134838999999999</v>
      </c>
      <c r="D369" s="77">
        <f t="shared" si="67"/>
        <v>0.80488413775510204</v>
      </c>
      <c r="F369" s="114">
        <v>-2.1879280000000001E-2</v>
      </c>
      <c r="G369" s="77">
        <v>-0.19307990999999999</v>
      </c>
      <c r="H369" s="77">
        <f t="shared" si="68"/>
        <v>8.7347260204081636E-2</v>
      </c>
      <c r="J369" s="114">
        <v>-3.3770054899999999E-2</v>
      </c>
      <c r="K369" s="77">
        <v>-0.102230795</v>
      </c>
      <c r="L369" s="77">
        <f t="shared" si="69"/>
        <v>3.4928949030612243E-2</v>
      </c>
      <c r="N369" s="125">
        <v>1.8402900000000001E-3</v>
      </c>
      <c r="O369" s="77">
        <v>-2.4282026000000002E-3</v>
      </c>
      <c r="P369" s="77">
        <f t="shared" si="70"/>
        <v>2.1778023469387754E-3</v>
      </c>
      <c r="R369" s="125">
        <v>-3.2708661999999999E-3</v>
      </c>
      <c r="S369" s="77">
        <v>-1.6941628E-2</v>
      </c>
      <c r="T369" s="77">
        <f t="shared" si="71"/>
        <v>6.9748784693877556E-3</v>
      </c>
      <c r="V369" s="114">
        <v>-1.1819208E-3</v>
      </c>
      <c r="W369" s="77">
        <v>-2.8163046000000001E-2</v>
      </c>
      <c r="X369" s="77">
        <f t="shared" si="72"/>
        <v>1.3765880204081633E-2</v>
      </c>
      <c r="Z369" s="114">
        <v>6.3839670000000001E-2</v>
      </c>
      <c r="AA369" s="77">
        <v>-3.2139620000000001E-2</v>
      </c>
      <c r="AB369" s="77">
        <f t="shared" si="73"/>
        <v>4.896902551020408E-2</v>
      </c>
      <c r="AD369" s="114">
        <v>-1.1004192600000001E-2</v>
      </c>
      <c r="AE369" s="77">
        <v>-3.4398064999999999E-2</v>
      </c>
      <c r="AF369" s="77">
        <f t="shared" si="74"/>
        <v>1.1935649183673468E-2</v>
      </c>
    </row>
    <row r="370" spans="2:32" x14ac:dyDescent="0.25">
      <c r="B370" s="114">
        <v>0.42916248000000001</v>
      </c>
      <c r="C370" s="77">
        <v>-0.90457410000000005</v>
      </c>
      <c r="D370" s="77">
        <f t="shared" si="67"/>
        <v>0.68047784693877555</v>
      </c>
      <c r="F370" s="114">
        <v>-2.9284979999999999E-2</v>
      </c>
      <c r="G370" s="77">
        <v>-0.12337497</v>
      </c>
      <c r="H370" s="77">
        <f t="shared" si="68"/>
        <v>4.8005096938775513E-2</v>
      </c>
      <c r="J370" s="114">
        <v>-3.2439379999999997E-2</v>
      </c>
      <c r="K370" s="77">
        <v>-9.8330968000000005E-2</v>
      </c>
      <c r="L370" s="77">
        <f t="shared" si="69"/>
        <v>3.3618157142857145E-2</v>
      </c>
      <c r="N370" s="125">
        <v>-1.4364309999999999E-3</v>
      </c>
      <c r="O370" s="77">
        <v>-6.8005111E-3</v>
      </c>
      <c r="P370" s="77">
        <f t="shared" si="70"/>
        <v>2.7367755612244899E-3</v>
      </c>
      <c r="R370" s="125">
        <v>-5.5924966E-3</v>
      </c>
      <c r="S370" s="77">
        <v>-1.9330356E-2</v>
      </c>
      <c r="T370" s="77">
        <f t="shared" si="71"/>
        <v>7.0091119387755106E-3</v>
      </c>
      <c r="V370" s="114">
        <v>1.8675003200000002E-2</v>
      </c>
      <c r="W370" s="77">
        <v>-3.5970730000000001E-3</v>
      </c>
      <c r="X370" s="77">
        <f t="shared" si="72"/>
        <v>1.136330418367347E-2</v>
      </c>
      <c r="Z370" s="114">
        <v>5.5437840000000002E-2</v>
      </c>
      <c r="AA370" s="77">
        <v>-3.8627750000000002E-2</v>
      </c>
      <c r="AB370" s="77">
        <f t="shared" si="73"/>
        <v>4.7992647959183676E-2</v>
      </c>
      <c r="AD370" s="114">
        <v>1.9518525E-3</v>
      </c>
      <c r="AE370" s="77">
        <v>-2.6137833999999999E-2</v>
      </c>
      <c r="AF370" s="77">
        <f t="shared" si="74"/>
        <v>1.4331472704081633E-2</v>
      </c>
    </row>
    <row r="371" spans="2:32" x14ac:dyDescent="0.25">
      <c r="B371" s="114">
        <v>-0.1911804</v>
      </c>
      <c r="C371" s="77">
        <v>-2.1678112</v>
      </c>
      <c r="D371" s="77">
        <f t="shared" si="67"/>
        <v>1.0084851020408163</v>
      </c>
      <c r="F371" s="114">
        <v>-4.4353400000000001E-2</v>
      </c>
      <c r="G371" s="77">
        <v>-0.14083043000000001</v>
      </c>
      <c r="H371" s="77">
        <f t="shared" si="68"/>
        <v>4.9222974489795922E-2</v>
      </c>
      <c r="J371" s="114">
        <v>-1.9624587200000002E-2</v>
      </c>
      <c r="K371" s="77">
        <v>-7.1688455999999998E-2</v>
      </c>
      <c r="L371" s="77">
        <f t="shared" si="69"/>
        <v>2.6563198367346937E-2</v>
      </c>
      <c r="N371" s="125">
        <v>7.1912199999999999E-4</v>
      </c>
      <c r="O371" s="77">
        <v>-3.2049181999999998E-3</v>
      </c>
      <c r="P371" s="77">
        <f t="shared" si="70"/>
        <v>2.0020613265306119E-3</v>
      </c>
      <c r="R371" s="125">
        <v>-1.4275111E-3</v>
      </c>
      <c r="S371" s="77">
        <v>-1.3839812E-2</v>
      </c>
      <c r="T371" s="77">
        <f t="shared" si="71"/>
        <v>6.3328065816326525E-3</v>
      </c>
      <c r="V371" s="114">
        <v>1.9249156900000002E-2</v>
      </c>
      <c r="W371" s="77">
        <v>-1.7739100000000001E-2</v>
      </c>
      <c r="X371" s="77">
        <f t="shared" si="72"/>
        <v>1.8871559642857146E-2</v>
      </c>
      <c r="Z371" s="114">
        <v>-5.3638900000000003E-2</v>
      </c>
      <c r="AA371" s="77">
        <v>-0.11615312</v>
      </c>
      <c r="AB371" s="77">
        <f t="shared" si="73"/>
        <v>3.1895010204081628E-2</v>
      </c>
      <c r="AD371" s="114">
        <v>1.07114132E-2</v>
      </c>
      <c r="AE371" s="77">
        <v>-1.0968744000000001E-2</v>
      </c>
      <c r="AF371" s="77">
        <f t="shared" si="74"/>
        <v>1.1061304693877552E-2</v>
      </c>
    </row>
    <row r="372" spans="2:32" x14ac:dyDescent="0.25">
      <c r="B372" s="114">
        <v>-0.67728166999999995</v>
      </c>
      <c r="C372" s="77">
        <v>-1.9623486999999999</v>
      </c>
      <c r="D372" s="77">
        <f t="shared" si="67"/>
        <v>0.655646443877551</v>
      </c>
      <c r="F372" s="114">
        <v>-2.0127969999999999E-2</v>
      </c>
      <c r="G372" s="77">
        <v>-9.2443349999999994E-2</v>
      </c>
      <c r="H372" s="77">
        <f t="shared" si="68"/>
        <v>3.6895602040816329E-2</v>
      </c>
      <c r="J372" s="114">
        <v>-1.48782033E-2</v>
      </c>
      <c r="K372" s="77">
        <v>-5.9874723999999997E-2</v>
      </c>
      <c r="L372" s="77">
        <f t="shared" si="69"/>
        <v>2.2957408520408163E-2</v>
      </c>
      <c r="N372" s="125">
        <v>-1.2891720000000001E-3</v>
      </c>
      <c r="O372" s="77">
        <v>-5.6825870999999998E-3</v>
      </c>
      <c r="P372" s="77">
        <f t="shared" si="70"/>
        <v>2.2415383163265305E-3</v>
      </c>
      <c r="R372" s="125">
        <v>-3.9508583999999999E-3</v>
      </c>
      <c r="S372" s="77">
        <v>-1.339692E-2</v>
      </c>
      <c r="T372" s="77">
        <f t="shared" si="71"/>
        <v>4.8194191836734689E-3</v>
      </c>
      <c r="V372" s="114">
        <v>-6.8072349000000004E-3</v>
      </c>
      <c r="W372" s="77">
        <v>-3.2909739E-2</v>
      </c>
      <c r="X372" s="77">
        <f t="shared" si="72"/>
        <v>1.3317604132653061E-2</v>
      </c>
      <c r="Z372" s="114">
        <v>-4.0544330000000003E-2</v>
      </c>
      <c r="AA372" s="77">
        <v>-0.11079905</v>
      </c>
      <c r="AB372" s="77">
        <f t="shared" si="73"/>
        <v>3.5844244897959184E-2</v>
      </c>
      <c r="AD372" s="114">
        <v>6.7506236999999997E-3</v>
      </c>
      <c r="AE372" s="77">
        <v>-8.8638169999999995E-3</v>
      </c>
      <c r="AF372" s="77">
        <f t="shared" si="74"/>
        <v>7.9665513775510205E-3</v>
      </c>
    </row>
    <row r="373" spans="2:32" x14ac:dyDescent="0.25">
      <c r="B373" s="114">
        <v>-2.5417100000000001E-2</v>
      </c>
      <c r="C373" s="77">
        <v>-1.0284257000000001</v>
      </c>
      <c r="D373" s="77">
        <f t="shared" si="67"/>
        <v>0.51173908163265314</v>
      </c>
      <c r="F373" s="114">
        <v>-1.0426889999999999E-2</v>
      </c>
      <c r="G373" s="77">
        <v>-6.8175169999999993E-2</v>
      </c>
      <c r="H373" s="77">
        <f t="shared" si="68"/>
        <v>2.9463408163265304E-2</v>
      </c>
      <c r="J373" s="114">
        <v>-2.9889750000000002E-4</v>
      </c>
      <c r="K373" s="77">
        <v>-3.9529811999999998E-2</v>
      </c>
      <c r="L373" s="77">
        <f t="shared" si="69"/>
        <v>2.0015772704081631E-2</v>
      </c>
      <c r="N373" s="125">
        <v>5.4939479999999998E-4</v>
      </c>
      <c r="O373" s="77">
        <v>-2.5477278999999999E-3</v>
      </c>
      <c r="P373" s="77">
        <f t="shared" si="70"/>
        <v>1.5801646428571427E-3</v>
      </c>
      <c r="R373" s="125">
        <v>-2.1453427E-3</v>
      </c>
      <c r="S373" s="77">
        <v>-1.0611231E-2</v>
      </c>
      <c r="T373" s="77">
        <f t="shared" si="71"/>
        <v>4.3193307653061229E-3</v>
      </c>
      <c r="V373" s="114">
        <v>-1.5446946999999999E-3</v>
      </c>
      <c r="W373" s="77">
        <v>-1.9980611999999998E-2</v>
      </c>
      <c r="X373" s="77">
        <f t="shared" si="72"/>
        <v>9.4060802551020409E-3</v>
      </c>
      <c r="Z373" s="114">
        <v>3.9840739999999999E-2</v>
      </c>
      <c r="AA373" s="77">
        <v>-3.2752410000000003E-2</v>
      </c>
      <c r="AB373" s="77">
        <f t="shared" si="73"/>
        <v>3.7037321428571426E-2</v>
      </c>
      <c r="AD373" s="114">
        <v>4.0525650000000001E-4</v>
      </c>
      <c r="AE373" s="77">
        <v>-1.1705167000000001E-2</v>
      </c>
      <c r="AF373" s="77">
        <f t="shared" si="74"/>
        <v>6.1787875000000004E-3</v>
      </c>
    </row>
    <row r="377" spans="2:32" ht="15.75" thickBot="1" x14ac:dyDescent="0.3"/>
    <row r="378" spans="2:32" ht="15.75" thickBot="1" x14ac:dyDescent="0.3">
      <c r="B378" s="147" t="s">
        <v>143</v>
      </c>
      <c r="C378" s="148" t="s">
        <v>146</v>
      </c>
      <c r="D378" s="148" t="s">
        <v>147</v>
      </c>
      <c r="E378" s="148" t="s">
        <v>148</v>
      </c>
      <c r="F378" s="148" t="s">
        <v>149</v>
      </c>
      <c r="G378" s="148" t="s">
        <v>150</v>
      </c>
      <c r="H378" s="149" t="s">
        <v>151</v>
      </c>
    </row>
    <row r="379" spans="2:32" ht="45" x14ac:dyDescent="0.25">
      <c r="B379" s="150" t="s">
        <v>145</v>
      </c>
      <c r="C379" s="151" t="s">
        <v>153</v>
      </c>
      <c r="D379" s="151" t="s">
        <v>153</v>
      </c>
      <c r="E379" s="151" t="s">
        <v>153</v>
      </c>
      <c r="F379" s="151" t="s">
        <v>153</v>
      </c>
      <c r="G379" s="151" t="s">
        <v>153</v>
      </c>
      <c r="H379" s="152" t="s">
        <v>153</v>
      </c>
      <c r="I379" s="10"/>
    </row>
    <row r="380" spans="2:32" ht="30" x14ac:dyDescent="0.25">
      <c r="B380" s="153" t="s">
        <v>152</v>
      </c>
      <c r="C380" s="154">
        <v>2.2E-16</v>
      </c>
      <c r="D380" s="154">
        <v>2.2E-16</v>
      </c>
      <c r="E380" s="154">
        <v>2.2E-16</v>
      </c>
      <c r="F380" s="154">
        <v>2.2E-16</v>
      </c>
      <c r="G380" s="154">
        <v>2.2E-16</v>
      </c>
      <c r="H380" s="154">
        <v>2.2E-16</v>
      </c>
    </row>
    <row r="381" spans="2:32" ht="30" x14ac:dyDescent="0.25">
      <c r="B381" s="155" t="s">
        <v>144</v>
      </c>
      <c r="C381" s="156" t="s">
        <v>157</v>
      </c>
      <c r="D381" s="156" t="s">
        <v>159</v>
      </c>
      <c r="E381" s="156" t="s">
        <v>160</v>
      </c>
      <c r="F381" s="156" t="s">
        <v>161</v>
      </c>
      <c r="G381" s="156" t="s">
        <v>162</v>
      </c>
      <c r="H381" s="156" t="s">
        <v>163</v>
      </c>
    </row>
    <row r="382" spans="2:32" ht="30.75" thickBot="1" x14ac:dyDescent="0.3">
      <c r="B382" s="157"/>
      <c r="C382" s="158" t="s">
        <v>158</v>
      </c>
      <c r="D382" s="158" t="s">
        <v>158</v>
      </c>
      <c r="E382" s="158" t="s">
        <v>158</v>
      </c>
      <c r="F382" s="158" t="s">
        <v>158</v>
      </c>
      <c r="G382" s="158" t="s">
        <v>158</v>
      </c>
      <c r="H382" s="158" t="s">
        <v>158</v>
      </c>
    </row>
    <row r="385" spans="2:6" ht="15.75" thickBot="1" x14ac:dyDescent="0.3"/>
    <row r="386" spans="2:6" ht="15.75" thickBot="1" x14ac:dyDescent="0.3">
      <c r="B386" s="145" t="s">
        <v>154</v>
      </c>
      <c r="C386" s="146"/>
      <c r="E386" s="145" t="s">
        <v>166</v>
      </c>
      <c r="F386" s="146"/>
    </row>
    <row r="387" spans="2:6" x14ac:dyDescent="0.25">
      <c r="B387" s="143" t="s">
        <v>155</v>
      </c>
      <c r="C387" s="144"/>
      <c r="E387" s="143" t="s">
        <v>164</v>
      </c>
      <c r="F387" s="144"/>
    </row>
    <row r="388" spans="2:6" ht="15.75" thickBot="1" x14ac:dyDescent="0.3">
      <c r="B388" s="141" t="s">
        <v>156</v>
      </c>
      <c r="C388" s="142"/>
      <c r="E388" s="141" t="s">
        <v>165</v>
      </c>
      <c r="F388" s="142"/>
    </row>
  </sheetData>
  <mergeCells count="55">
    <mergeCell ref="W359:X359"/>
    <mergeCell ref="AA359:AB359"/>
    <mergeCell ref="AE359:AF359"/>
    <mergeCell ref="B381:B382"/>
    <mergeCell ref="C359:D359"/>
    <mergeCell ref="G359:H359"/>
    <mergeCell ref="K359:L359"/>
    <mergeCell ref="O359:P359"/>
    <mergeCell ref="S359:T359"/>
    <mergeCell ref="W325:X325"/>
    <mergeCell ref="AA325:AB325"/>
    <mergeCell ref="AE325:AF325"/>
    <mergeCell ref="C342:D342"/>
    <mergeCell ref="G342:H342"/>
    <mergeCell ref="K342:L342"/>
    <mergeCell ref="O342:P342"/>
    <mergeCell ref="S342:T342"/>
    <mergeCell ref="W342:X342"/>
    <mergeCell ref="AA342:AB342"/>
    <mergeCell ref="AE342:AF342"/>
    <mergeCell ref="C325:D325"/>
    <mergeCell ref="G325:H325"/>
    <mergeCell ref="K325:L325"/>
    <mergeCell ref="O325:P325"/>
    <mergeCell ref="S325:T325"/>
    <mergeCell ref="AE250:AF250"/>
    <mergeCell ref="AE279:AF279"/>
    <mergeCell ref="C308:D308"/>
    <mergeCell ref="G308:H308"/>
    <mergeCell ref="K308:L308"/>
    <mergeCell ref="O308:P308"/>
    <mergeCell ref="S308:T308"/>
    <mergeCell ref="W308:X308"/>
    <mergeCell ref="AA308:AB308"/>
    <mergeCell ref="AE308:AF308"/>
    <mergeCell ref="O250:P250"/>
    <mergeCell ref="S250:T250"/>
    <mergeCell ref="W250:X250"/>
    <mergeCell ref="AA250:AB250"/>
    <mergeCell ref="C279:D279"/>
    <mergeCell ref="G279:H279"/>
    <mergeCell ref="K279:L279"/>
    <mergeCell ref="O279:P279"/>
    <mergeCell ref="S279:T279"/>
    <mergeCell ref="W279:X279"/>
    <mergeCell ref="AA279:AB279"/>
    <mergeCell ref="C250:D250"/>
    <mergeCell ref="G250:H250"/>
    <mergeCell ref="K250:L250"/>
    <mergeCell ref="B208:G208"/>
    <mergeCell ref="B2:G2"/>
    <mergeCell ref="B45:C45"/>
    <mergeCell ref="B46:C46"/>
    <mergeCell ref="E45:F45"/>
    <mergeCell ref="E46:F46"/>
  </mergeCells>
  <phoneticPr fontId="19" type="noConversion"/>
  <conditionalFormatting sqref="D186:J186 D165:J165 D145:J145 D128:J128 D97:J97">
    <cfRule type="cellIs" dxfId="3" priority="3" operator="lessThan">
      <formula>7</formula>
    </cfRule>
    <cfRule type="cellIs" dxfId="2" priority="4" operator="greaterThanOrEqual">
      <formula>7</formula>
    </cfRule>
  </conditionalFormatting>
  <conditionalFormatting sqref="D204:J204">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57692-BFFC-4D7E-8C23-38CF734643FD}">
  <dimension ref="B2:J190"/>
  <sheetViews>
    <sheetView tabSelected="1" topLeftCell="A15" workbookViewId="0">
      <selection sqref="A1:XFD1048576"/>
    </sheetView>
  </sheetViews>
  <sheetFormatPr baseColWidth="10" defaultRowHeight="15" x14ac:dyDescent="0.25"/>
  <cols>
    <col min="1" max="2" width="11.42578125" style="12"/>
    <col min="3" max="3" width="12" style="12" customWidth="1"/>
    <col min="4" max="4" width="12.28515625" style="12" customWidth="1"/>
    <col min="5" max="5" width="12.5703125" style="12" customWidth="1"/>
    <col min="6" max="6" width="11.42578125" style="12"/>
    <col min="7" max="7" width="16.140625" style="12" customWidth="1"/>
    <col min="8" max="8" width="13.28515625" style="12" customWidth="1"/>
    <col min="9" max="9" width="13.7109375" style="12" customWidth="1"/>
    <col min="10" max="10" width="16.7109375" style="12" customWidth="1"/>
    <col min="11" max="16384" width="11.42578125" style="12"/>
  </cols>
  <sheetData>
    <row r="2" spans="2:10" x14ac:dyDescent="0.25">
      <c r="B2" s="159" t="s">
        <v>78</v>
      </c>
      <c r="C2" s="160"/>
      <c r="D2" s="160"/>
      <c r="E2" s="160"/>
      <c r="F2" s="160"/>
      <c r="G2" s="160"/>
      <c r="H2" s="160"/>
      <c r="I2" s="160"/>
      <c r="J2" s="161"/>
    </row>
    <row r="3" spans="2:10" x14ac:dyDescent="0.25">
      <c r="B3" s="115" t="s">
        <v>0</v>
      </c>
      <c r="C3" s="162" t="s">
        <v>79</v>
      </c>
      <c r="D3" s="162" t="s">
        <v>80</v>
      </c>
      <c r="E3" s="162" t="s">
        <v>27</v>
      </c>
      <c r="F3" s="162" t="s">
        <v>26</v>
      </c>
      <c r="G3" s="162" t="s">
        <v>81</v>
      </c>
      <c r="H3" s="162" t="s">
        <v>82</v>
      </c>
      <c r="I3" s="162" t="s">
        <v>76</v>
      </c>
      <c r="J3" s="162" t="s">
        <v>83</v>
      </c>
    </row>
    <row r="4" spans="2:10" x14ac:dyDescent="0.25">
      <c r="B4" s="115" t="s">
        <v>84</v>
      </c>
      <c r="C4" s="163" t="s">
        <v>167</v>
      </c>
      <c r="D4" s="163" t="s">
        <v>168</v>
      </c>
      <c r="E4" s="163">
        <v>-1.7715529999999999E-3</v>
      </c>
      <c r="F4" s="163">
        <v>-2.5187409000000001E-2</v>
      </c>
      <c r="G4" s="163">
        <v>8.1534916000000006</v>
      </c>
      <c r="H4" s="163">
        <v>-61.098790000000001</v>
      </c>
      <c r="I4" s="163" t="s">
        <v>169</v>
      </c>
      <c r="J4" s="163">
        <v>1.8431599999999999E-2</v>
      </c>
    </row>
    <row r="5" spans="2:10" x14ac:dyDescent="0.25">
      <c r="B5" s="164"/>
      <c r="C5" s="165">
        <v>6.5182500000000001</v>
      </c>
      <c r="D5" s="165">
        <v>-5.6171199999999999</v>
      </c>
      <c r="E5" s="165">
        <v>-6.0669269228125482E-2</v>
      </c>
      <c r="F5" s="166">
        <v>-0.62843620003665923</v>
      </c>
      <c r="G5" s="165">
        <v>0.64144944638088008</v>
      </c>
      <c r="H5" s="165">
        <v>-1.6193548350455471</v>
      </c>
      <c r="I5" s="165">
        <v>2.7147929999999998</v>
      </c>
      <c r="J5" s="165">
        <v>0.38070848894071285</v>
      </c>
    </row>
    <row r="6" spans="2:10" x14ac:dyDescent="0.25">
      <c r="B6" s="115" t="s">
        <v>85</v>
      </c>
      <c r="C6" s="163" t="s">
        <v>170</v>
      </c>
      <c r="D6" s="163">
        <v>-0.75292236000000001</v>
      </c>
      <c r="E6" s="163">
        <v>3.4889245999999999E-2</v>
      </c>
      <c r="F6" s="163">
        <v>9.1192741999999993E-2</v>
      </c>
      <c r="G6" s="163">
        <v>-5.1831975000000003</v>
      </c>
      <c r="H6" s="163">
        <v>61.954203999999997</v>
      </c>
      <c r="I6" s="163" t="s">
        <v>171</v>
      </c>
      <c r="J6" s="163">
        <v>-3.165167E-2</v>
      </c>
    </row>
    <row r="7" spans="2:10" x14ac:dyDescent="0.25">
      <c r="B7" s="164"/>
      <c r="C7" s="165">
        <v>2.0646589999999998</v>
      </c>
      <c r="D7" s="165">
        <v>-0.40613271390744576</v>
      </c>
      <c r="E7" s="165">
        <v>0.89575021441808556</v>
      </c>
      <c r="F7" s="166">
        <v>1.5056691273046883</v>
      </c>
      <c r="G7" s="165">
        <v>-0.51958232178729225</v>
      </c>
      <c r="H7" s="165">
        <v>1.4027830990743324</v>
      </c>
      <c r="I7" s="165">
        <v>2.1585380000000001</v>
      </c>
      <c r="J7" s="165">
        <v>-0.67268430259159973</v>
      </c>
    </row>
    <row r="8" spans="2:10" x14ac:dyDescent="0.25">
      <c r="B8" s="115" t="s">
        <v>86</v>
      </c>
      <c r="C8" s="163">
        <v>-2.7846111999999999E-2</v>
      </c>
      <c r="D8" s="163">
        <v>0.78359078999999998</v>
      </c>
      <c r="E8" s="163">
        <v>-4.0056231999999997E-2</v>
      </c>
      <c r="F8" s="163" t="s">
        <v>172</v>
      </c>
      <c r="G8" s="163">
        <v>14.3039904</v>
      </c>
      <c r="H8" s="163" t="s">
        <v>173</v>
      </c>
      <c r="I8" s="163">
        <v>-44.926276999999999</v>
      </c>
      <c r="J8" s="163" t="s">
        <v>174</v>
      </c>
    </row>
    <row r="9" spans="2:10" x14ac:dyDescent="0.25">
      <c r="B9" s="164"/>
      <c r="C9" s="165">
        <v>-1.7273350571539225</v>
      </c>
      <c r="D9" s="165">
        <v>0.54389114068588074</v>
      </c>
      <c r="E9" s="165">
        <v>-1.5609495493975853</v>
      </c>
      <c r="F9" s="166">
        <v>2.6816119999999999</v>
      </c>
      <c r="G9" s="165">
        <v>1.4863968890356609</v>
      </c>
      <c r="H9" s="165">
        <v>3.3460830000000001</v>
      </c>
      <c r="I9" s="165">
        <v>-1.6139983976866039</v>
      </c>
      <c r="J9" s="165">
        <v>-4.028035</v>
      </c>
    </row>
    <row r="10" spans="2:10" x14ac:dyDescent="0.25">
      <c r="B10" s="115" t="s">
        <v>87</v>
      </c>
      <c r="C10" s="163" t="s">
        <v>175</v>
      </c>
      <c r="D10" s="163">
        <v>2.1382928300000001</v>
      </c>
      <c r="E10" s="163">
        <v>8.2315740000000002E-3</v>
      </c>
      <c r="F10" s="163">
        <v>4.6404464999999999E-2</v>
      </c>
      <c r="G10" s="163">
        <v>17.911874999999998</v>
      </c>
      <c r="H10" s="163">
        <v>-5.0295719999999999</v>
      </c>
      <c r="I10" s="163" t="s">
        <v>176</v>
      </c>
      <c r="J10" s="163">
        <v>-7.6865550000000005E-2</v>
      </c>
    </row>
    <row r="11" spans="2:10" x14ac:dyDescent="0.25">
      <c r="B11" s="164"/>
      <c r="C11" s="165">
        <v>-3.3254269999999999</v>
      </c>
      <c r="D11" s="165">
        <v>1.1903483759478959</v>
      </c>
      <c r="E11" s="165">
        <v>0.29597145093415483</v>
      </c>
      <c r="F11" s="166">
        <v>0.89313092525221105</v>
      </c>
      <c r="G11" s="165">
        <v>1.6865810938560348</v>
      </c>
      <c r="H11" s="165">
        <v>-0.11571603600043609</v>
      </c>
      <c r="I11" s="165">
        <v>-3.0995400000000002</v>
      </c>
      <c r="J11" s="165">
        <v>-1.2972877364065314</v>
      </c>
    </row>
    <row r="12" spans="2:10" x14ac:dyDescent="0.25">
      <c r="B12" s="115" t="s">
        <v>88</v>
      </c>
      <c r="C12" s="163">
        <v>-1.3732523E-2</v>
      </c>
      <c r="D12" s="163">
        <v>5.5491749999999999E-2</v>
      </c>
      <c r="E12" s="163">
        <v>5.3312760000000002E-3</v>
      </c>
      <c r="F12" s="163">
        <v>-2.3639932999999998E-2</v>
      </c>
      <c r="G12" s="163">
        <v>-9.5088600999999997</v>
      </c>
      <c r="H12" s="163" t="s">
        <v>177</v>
      </c>
      <c r="I12" s="163">
        <v>-12.700434</v>
      </c>
      <c r="J12" s="163">
        <v>0.11538415</v>
      </c>
    </row>
    <row r="13" spans="2:10" x14ac:dyDescent="0.25">
      <c r="B13" s="164"/>
      <c r="C13" s="165">
        <v>-0.84882259219049327</v>
      </c>
      <c r="D13" s="165">
        <v>5.2699421414549287E-2</v>
      </c>
      <c r="E13" s="165">
        <v>0.21307837693806728</v>
      </c>
      <c r="F13" s="166">
        <v>-0.39830677089130068</v>
      </c>
      <c r="G13" s="165">
        <v>-0.7856549595499337</v>
      </c>
      <c r="H13" s="165">
        <v>-3.1770879999999999</v>
      </c>
      <c r="I13" s="165">
        <v>-0.6909115824376566</v>
      </c>
      <c r="J13" s="165">
        <v>1.7612377739053289</v>
      </c>
    </row>
    <row r="14" spans="2:10" x14ac:dyDescent="0.25">
      <c r="B14" s="115" t="s">
        <v>89</v>
      </c>
      <c r="C14" s="163">
        <v>-6.4206940000000002E-3</v>
      </c>
      <c r="D14" s="163">
        <v>1.32944833</v>
      </c>
      <c r="E14" s="163">
        <v>-4.738384E-3</v>
      </c>
      <c r="F14" s="163">
        <v>-1.8459150000000001E-3</v>
      </c>
      <c r="G14" s="163">
        <v>-11.112252</v>
      </c>
      <c r="H14" s="163">
        <v>-6.5166120000000003</v>
      </c>
      <c r="I14" s="163">
        <v>38.322344999999999</v>
      </c>
      <c r="J14" s="163">
        <v>8.4923209999999999E-2</v>
      </c>
    </row>
    <row r="15" spans="2:10" x14ac:dyDescent="0.25">
      <c r="B15" s="164"/>
      <c r="C15" s="165">
        <v>-0.32588970000034434</v>
      </c>
      <c r="D15" s="165">
        <v>0.95918287718067929</v>
      </c>
      <c r="E15" s="165">
        <v>-0.21243188408568445</v>
      </c>
      <c r="F15" s="166">
        <v>-4.9429539313257415E-2</v>
      </c>
      <c r="G15" s="165">
        <v>-1.5527008222607823</v>
      </c>
      <c r="H15" s="165">
        <v>-0.19756330476509332</v>
      </c>
      <c r="I15" s="165">
        <v>1.4482352573475261</v>
      </c>
      <c r="J15" s="165">
        <v>1.5884420727284618</v>
      </c>
    </row>
    <row r="16" spans="2:10" x14ac:dyDescent="0.25">
      <c r="B16" s="115" t="s">
        <v>90</v>
      </c>
      <c r="C16" s="163">
        <v>5.8033579999999998E-3</v>
      </c>
      <c r="D16" s="163">
        <v>-0.39875811</v>
      </c>
      <c r="E16" s="163">
        <v>-1.7761480999999999E-2</v>
      </c>
      <c r="F16" s="163">
        <v>3.8290540000000001E-3</v>
      </c>
      <c r="G16" s="163">
        <v>-4.1783650000000003</v>
      </c>
      <c r="H16" s="163">
        <v>72.497091999999995</v>
      </c>
      <c r="I16" s="163">
        <v>4.7031660000000004</v>
      </c>
      <c r="J16" s="163">
        <v>-7.5467270000000003E-2</v>
      </c>
    </row>
    <row r="17" spans="2:10" x14ac:dyDescent="0.25">
      <c r="B17" s="164"/>
      <c r="C17" s="165">
        <v>0.52517088557917735</v>
      </c>
      <c r="D17" s="165">
        <v>-0.38133571952439521</v>
      </c>
      <c r="E17" s="165">
        <v>-1.0215510278819953</v>
      </c>
      <c r="F17" s="166">
        <v>0.10133839810233737</v>
      </c>
      <c r="G17" s="165">
        <v>-0.50483033071842143</v>
      </c>
      <c r="H17" s="165">
        <v>1.5101616789105732</v>
      </c>
      <c r="I17" s="165">
        <v>0.17727853926661014</v>
      </c>
      <c r="J17" s="165">
        <v>-1.6299367170771508</v>
      </c>
    </row>
    <row r="18" spans="2:10" x14ac:dyDescent="0.25">
      <c r="B18" s="115" t="s">
        <v>91</v>
      </c>
      <c r="C18" s="163">
        <v>1.0980213000000001E-2</v>
      </c>
      <c r="D18" s="163">
        <v>-1.2956440899999999</v>
      </c>
      <c r="E18" s="163">
        <v>4.3356940000000002E-3</v>
      </c>
      <c r="F18" s="163">
        <v>-4.6808865999999998E-2</v>
      </c>
      <c r="G18" s="163">
        <v>7.2005369000000004</v>
      </c>
      <c r="H18" s="163">
        <v>-29.194655999999998</v>
      </c>
      <c r="I18" s="163">
        <v>-26.401895</v>
      </c>
      <c r="J18" s="163">
        <v>-3.7029300000000001E-2</v>
      </c>
    </row>
    <row r="19" spans="2:10" x14ac:dyDescent="0.25">
      <c r="B19" s="164"/>
      <c r="C19" s="165">
        <v>0.83459802088137636</v>
      </c>
      <c r="D19" s="165">
        <v>-1.4568275579013481</v>
      </c>
      <c r="E19" s="165">
        <v>0.23044474117786121</v>
      </c>
      <c r="F19" s="166">
        <v>-1.6080698669786659</v>
      </c>
      <c r="G19" s="165">
        <v>0.77188223882691753</v>
      </c>
      <c r="H19" s="165">
        <v>-0.94016577431069626</v>
      </c>
      <c r="I19" s="165">
        <v>-1.7692177657276473</v>
      </c>
      <c r="J19" s="165">
        <v>-0.76164768808017758</v>
      </c>
    </row>
    <row r="20" spans="2:10" x14ac:dyDescent="0.25">
      <c r="B20" s="115" t="s">
        <v>92</v>
      </c>
      <c r="C20" s="163">
        <v>6.0554399999999996E-3</v>
      </c>
      <c r="D20" s="163">
        <v>-0.37531913</v>
      </c>
      <c r="E20" s="163">
        <v>1.9262238000000001E-2</v>
      </c>
      <c r="F20" s="163">
        <v>-2.8418736E-2</v>
      </c>
      <c r="G20" s="163">
        <v>-2.0166792999999998</v>
      </c>
      <c r="H20" s="163" t="s">
        <v>178</v>
      </c>
      <c r="I20" s="163">
        <v>-8.292662</v>
      </c>
      <c r="J20" s="163" t="s">
        <v>179</v>
      </c>
    </row>
    <row r="21" spans="2:10" x14ac:dyDescent="0.25">
      <c r="B21" s="164"/>
      <c r="C21" s="165">
        <v>0.52884852512387115</v>
      </c>
      <c r="D21" s="165">
        <v>-0.45373999207536891</v>
      </c>
      <c r="E21" s="165">
        <v>1.2737712569974953</v>
      </c>
      <c r="F21" s="166">
        <v>-1.0404439518619542</v>
      </c>
      <c r="G21" s="165">
        <v>-0.2178359510141562</v>
      </c>
      <c r="H21" s="165">
        <v>-2.5804900000000002</v>
      </c>
      <c r="I21" s="165">
        <v>-0.50138392870914084</v>
      </c>
      <c r="J21" s="165">
        <v>2.1255329999999999</v>
      </c>
    </row>
    <row r="22" spans="2:10" x14ac:dyDescent="0.25">
      <c r="B22" s="115" t="s">
        <v>93</v>
      </c>
      <c r="C22" s="163">
        <v>-1.2066458E-2</v>
      </c>
      <c r="D22" s="163">
        <v>1.42822513</v>
      </c>
      <c r="E22" s="163">
        <v>-7.3088459999999999E-3</v>
      </c>
      <c r="F22" s="163">
        <v>2.5151776000000001E-2</v>
      </c>
      <c r="G22" s="163">
        <v>-0.89953709999999998</v>
      </c>
      <c r="H22" s="163">
        <v>27.170963</v>
      </c>
      <c r="I22" s="163">
        <v>24.685689</v>
      </c>
      <c r="J22" s="163">
        <v>4.4723739999999998E-2</v>
      </c>
    </row>
    <row r="23" spans="2:10" x14ac:dyDescent="0.25">
      <c r="B23" s="164"/>
      <c r="C23" s="165">
        <v>-0.98798897057057333</v>
      </c>
      <c r="D23" s="165">
        <v>1.5842244109476686</v>
      </c>
      <c r="E23" s="165">
        <v>-0.62406917476870116</v>
      </c>
      <c r="F23" s="166">
        <v>1.0742516901152419</v>
      </c>
      <c r="G23" s="165">
        <v>-0.16456333483324195</v>
      </c>
      <c r="H23" s="165">
        <v>0.78627697393989615</v>
      </c>
      <c r="I23" s="165">
        <v>1.5405385159380978</v>
      </c>
      <c r="J23" s="165">
        <v>1.2557822378070824</v>
      </c>
    </row>
    <row r="24" spans="2:10" x14ac:dyDescent="0.25">
      <c r="B24" s="115" t="s">
        <v>94</v>
      </c>
      <c r="C24" s="163">
        <v>-4.1681790000000002E-3</v>
      </c>
      <c r="D24" s="163">
        <v>1.9035E-2</v>
      </c>
      <c r="E24" s="163">
        <v>-1.5948575999999999E-2</v>
      </c>
      <c r="F24" s="163">
        <v>1.4933701000000001E-2</v>
      </c>
      <c r="G24" s="163">
        <v>-1.0725484000000001</v>
      </c>
      <c r="H24" s="163">
        <v>69.068355999999994</v>
      </c>
      <c r="I24" s="163">
        <v>6.529293</v>
      </c>
      <c r="J24" s="163" t="s">
        <v>180</v>
      </c>
    </row>
    <row r="25" spans="2:10" x14ac:dyDescent="0.25">
      <c r="B25" s="164"/>
      <c r="C25" s="165">
        <v>-0.52211064938481155</v>
      </c>
      <c r="D25" s="165">
        <v>3.2806198572969146E-2</v>
      </c>
      <c r="E25" s="165">
        <v>-1.2986653055401396</v>
      </c>
      <c r="F25" s="166">
        <v>0.69817338096169368</v>
      </c>
      <c r="G25" s="165">
        <v>-0.16353273007225672</v>
      </c>
      <c r="H25" s="165">
        <v>1.8850160589960245</v>
      </c>
      <c r="I25" s="165">
        <v>0.41791399838887727</v>
      </c>
      <c r="J25" s="165">
        <v>-3.0143149999999999</v>
      </c>
    </row>
    <row r="26" spans="2:10" x14ac:dyDescent="0.25">
      <c r="B26" s="115" t="s">
        <v>95</v>
      </c>
      <c r="C26" s="163">
        <v>8.7317880000000007E-3</v>
      </c>
      <c r="D26" s="163">
        <v>-1.1091140100000001</v>
      </c>
      <c r="E26" s="163">
        <v>6.1905689999999999E-3</v>
      </c>
      <c r="F26" s="163" t="s">
        <v>181</v>
      </c>
      <c r="G26" s="163">
        <v>4.9603025000000001</v>
      </c>
      <c r="H26" s="163">
        <v>-14.391389999999999</v>
      </c>
      <c r="I26" s="163">
        <v>-17.417221000000001</v>
      </c>
      <c r="J26" s="163">
        <v>-3.5861240000000003E-2</v>
      </c>
    </row>
    <row r="27" spans="2:10" x14ac:dyDescent="0.25">
      <c r="B27" s="164"/>
      <c r="C27" s="165">
        <v>1.1309633800784156</v>
      </c>
      <c r="D27" s="165">
        <v>-1.8887057413110453</v>
      </c>
      <c r="E27" s="165">
        <v>0.53923350410187587</v>
      </c>
      <c r="F27" s="166">
        <v>-2.135062</v>
      </c>
      <c r="G27" s="165">
        <v>0.78207902517658057</v>
      </c>
      <c r="H27" s="165">
        <v>-0.53358933351170634</v>
      </c>
      <c r="I27" s="165">
        <v>-1.2981658021989122</v>
      </c>
      <c r="J27" s="165">
        <v>-1.0076356292051583</v>
      </c>
    </row>
    <row r="28" spans="2:10" x14ac:dyDescent="0.25">
      <c r="B28" s="115" t="s">
        <v>96</v>
      </c>
      <c r="C28" s="163">
        <v>5.6562629999999999E-3</v>
      </c>
      <c r="D28" s="163">
        <v>-7.5933589999999995E-2</v>
      </c>
      <c r="E28" s="163">
        <v>1.7259765999999999E-2</v>
      </c>
      <c r="F28" s="163">
        <v>-1.5415976E-2</v>
      </c>
      <c r="G28" s="163">
        <v>-1.2905738</v>
      </c>
      <c r="H28" s="163" t="s">
        <v>182</v>
      </c>
      <c r="I28" s="163">
        <v>-8.9894210000000001</v>
      </c>
      <c r="J28" s="163" t="s">
        <v>183</v>
      </c>
    </row>
    <row r="29" spans="2:10" x14ac:dyDescent="0.25">
      <c r="B29" s="167"/>
      <c r="C29" s="168">
        <v>0.73184324790379252</v>
      </c>
      <c r="D29" s="168">
        <v>-0.13068347991725143</v>
      </c>
      <c r="E29" s="168">
        <v>1.6157785260210469</v>
      </c>
      <c r="F29" s="168">
        <v>-0.90569125393371364</v>
      </c>
      <c r="G29" s="168">
        <v>-0.1837119839007266</v>
      </c>
      <c r="H29" s="168">
        <v>-2.5053960000000002</v>
      </c>
      <c r="I29" s="168">
        <v>-0.67397666642899257</v>
      </c>
      <c r="J29" s="168">
        <v>2.1461790000000001</v>
      </c>
    </row>
    <row r="30" spans="2:10" x14ac:dyDescent="0.25">
      <c r="B30" s="169"/>
      <c r="C30" s="168"/>
      <c r="D30" s="168"/>
      <c r="E30" s="168"/>
      <c r="F30" s="168"/>
      <c r="G30" s="168"/>
      <c r="H30" s="168"/>
      <c r="I30" s="168"/>
      <c r="J30" s="168"/>
    </row>
    <row r="31" spans="2:10" x14ac:dyDescent="0.25">
      <c r="B31" s="169"/>
      <c r="C31" s="170"/>
      <c r="D31" s="170"/>
      <c r="E31" s="170"/>
      <c r="F31" s="170"/>
      <c r="G31" s="170"/>
      <c r="H31" s="170"/>
      <c r="I31" s="170"/>
      <c r="J31" s="170"/>
    </row>
    <row r="32" spans="2:10" x14ac:dyDescent="0.25">
      <c r="B32" s="169"/>
      <c r="C32" s="170"/>
      <c r="D32" s="170"/>
      <c r="E32" s="170"/>
      <c r="F32" s="170"/>
      <c r="G32" s="170"/>
      <c r="H32" s="170"/>
      <c r="I32" s="170"/>
      <c r="J32" s="170"/>
    </row>
    <row r="34" spans="2:10" x14ac:dyDescent="0.25">
      <c r="B34" s="159" t="s">
        <v>98</v>
      </c>
      <c r="C34" s="160"/>
      <c r="D34" s="160"/>
      <c r="E34" s="160"/>
      <c r="F34" s="160"/>
      <c r="G34" s="160"/>
      <c r="H34" s="160"/>
      <c r="I34" s="160"/>
      <c r="J34" s="161"/>
    </row>
    <row r="35" spans="2:10" x14ac:dyDescent="0.25">
      <c r="B35" s="115" t="s">
        <v>0</v>
      </c>
      <c r="C35" s="162" t="s">
        <v>79</v>
      </c>
      <c r="D35" s="162" t="s">
        <v>21</v>
      </c>
      <c r="E35" s="162" t="s">
        <v>27</v>
      </c>
      <c r="F35" s="162" t="s">
        <v>26</v>
      </c>
      <c r="G35" s="162" t="s">
        <v>81</v>
      </c>
      <c r="H35" s="162" t="s">
        <v>82</v>
      </c>
      <c r="I35" s="162" t="s">
        <v>76</v>
      </c>
      <c r="J35" s="162" t="s">
        <v>83</v>
      </c>
    </row>
    <row r="36" spans="2:10" x14ac:dyDescent="0.25">
      <c r="B36" s="115" t="s">
        <v>84</v>
      </c>
      <c r="C36" s="163" t="s">
        <v>184</v>
      </c>
      <c r="D36" s="163" t="s">
        <v>185</v>
      </c>
      <c r="E36" s="163">
        <v>1.6427395E-3</v>
      </c>
      <c r="F36" s="163">
        <v>-2.1389249999999999E-2</v>
      </c>
      <c r="G36" s="163">
        <v>6.9132978999999999</v>
      </c>
      <c r="H36" s="163">
        <v>-40.837639600000003</v>
      </c>
      <c r="I36" s="163" t="s">
        <v>186</v>
      </c>
      <c r="J36" s="163">
        <v>6.3927309999999996E-3</v>
      </c>
    </row>
    <row r="37" spans="2:10" x14ac:dyDescent="0.25">
      <c r="B37" s="164"/>
      <c r="C37" s="165">
        <v>6.5428300000000004</v>
      </c>
      <c r="D37" s="165">
        <v>-2.3470499999999999</v>
      </c>
      <c r="E37" s="165">
        <v>6.6926515067323486E-2</v>
      </c>
      <c r="F37" s="166">
        <v>-0.46499911654124287</v>
      </c>
      <c r="G37" s="165">
        <v>0.72646635061794329</v>
      </c>
      <c r="H37" s="165">
        <v>-1.2342200295767092</v>
      </c>
      <c r="I37" s="165">
        <v>2.6110129999999998</v>
      </c>
      <c r="J37" s="165">
        <v>0.12863996171566344</v>
      </c>
    </row>
    <row r="38" spans="2:10" x14ac:dyDescent="0.25">
      <c r="B38" s="115" t="s">
        <v>85</v>
      </c>
      <c r="C38" s="163">
        <v>5.4025763999999997E-2</v>
      </c>
      <c r="D38" s="163">
        <v>0.2893988797</v>
      </c>
      <c r="E38" s="163">
        <v>4.3902640999999999E-2</v>
      </c>
      <c r="F38" s="163">
        <v>0.10758876000000001</v>
      </c>
      <c r="G38" s="163">
        <v>-5.1224069999999999</v>
      </c>
      <c r="H38" s="163">
        <v>69.297705100000002</v>
      </c>
      <c r="I38" s="163" t="s">
        <v>187</v>
      </c>
      <c r="J38" s="163">
        <v>-4.0122627000000001E-2</v>
      </c>
    </row>
    <row r="39" spans="2:10" x14ac:dyDescent="0.25">
      <c r="B39" s="164"/>
      <c r="C39" s="165">
        <v>1.8803823439160356</v>
      </c>
      <c r="D39" s="165">
        <v>1.0031221232536742</v>
      </c>
      <c r="E39" s="165">
        <v>1.2275160223044577</v>
      </c>
      <c r="F39" s="166">
        <v>1.7363899677134875</v>
      </c>
      <c r="G39" s="165">
        <v>-0.53042492482921721</v>
      </c>
      <c r="H39" s="165">
        <v>1.7007444581624525</v>
      </c>
      <c r="I39" s="165">
        <v>2.774241</v>
      </c>
      <c r="J39" s="165">
        <v>-1.4785302143754011</v>
      </c>
    </row>
    <row r="40" spans="2:10" x14ac:dyDescent="0.25">
      <c r="B40" s="115" t="s">
        <v>86</v>
      </c>
      <c r="C40" s="163">
        <v>-2.294059E-2</v>
      </c>
      <c r="D40" s="163">
        <v>0.3464815309</v>
      </c>
      <c r="E40" s="163">
        <v>-3.0491876099999999E-2</v>
      </c>
      <c r="F40" s="163" t="s">
        <v>188</v>
      </c>
      <c r="G40" s="163">
        <v>15.7457607</v>
      </c>
      <c r="H40" s="163" t="s">
        <v>189</v>
      </c>
      <c r="I40" s="163">
        <v>-45.950358000000001</v>
      </c>
      <c r="J40" s="163" t="s">
        <v>190</v>
      </c>
    </row>
    <row r="41" spans="2:10" x14ac:dyDescent="0.25">
      <c r="B41" s="164"/>
      <c r="C41" s="165">
        <v>-1.381298203947479</v>
      </c>
      <c r="D41" s="165">
        <v>1.5220283838308968</v>
      </c>
      <c r="E41" s="165">
        <v>-1.0000058272133683</v>
      </c>
      <c r="F41" s="166">
        <v>2.812891</v>
      </c>
      <c r="G41" s="165">
        <v>1.6014184911545626</v>
      </c>
      <c r="H41" s="165">
        <v>3.083161</v>
      </c>
      <c r="I41" s="165">
        <v>-1.5300137732784331</v>
      </c>
      <c r="J41" s="165">
        <v>-3.2518159999999998</v>
      </c>
    </row>
    <row r="42" spans="2:10" x14ac:dyDescent="0.25">
      <c r="B42" s="115" t="s">
        <v>87</v>
      </c>
      <c r="C42" s="163" t="s">
        <v>191</v>
      </c>
      <c r="D42" s="163">
        <v>0.23065222299999999</v>
      </c>
      <c r="E42" s="163">
        <v>-6.1384980000000003E-4</v>
      </c>
      <c r="F42" s="163">
        <v>5.7514469999999998E-2</v>
      </c>
      <c r="G42" s="163">
        <v>16.579116200000001</v>
      </c>
      <c r="H42" s="163">
        <v>-22.335055199999999</v>
      </c>
      <c r="I42" s="163" t="s">
        <v>192</v>
      </c>
      <c r="J42" s="163">
        <v>-6.6296042999999999E-2</v>
      </c>
    </row>
    <row r="43" spans="2:10" x14ac:dyDescent="0.25">
      <c r="B43" s="164"/>
      <c r="C43" s="165">
        <v>-3.28491</v>
      </c>
      <c r="D43" s="165">
        <v>0.84878335609095967</v>
      </c>
      <c r="E43" s="165">
        <v>-2.2163945554606452E-2</v>
      </c>
      <c r="F43" s="166">
        <v>1.4247837256064013</v>
      </c>
      <c r="G43" s="165">
        <v>1.923156038365057</v>
      </c>
      <c r="H43" s="165">
        <v>-0.44962100335699667</v>
      </c>
      <c r="I43" s="165">
        <v>-3.1789390000000002</v>
      </c>
      <c r="J43" s="165">
        <v>-1.5004414802306583</v>
      </c>
    </row>
    <row r="44" spans="2:10" x14ac:dyDescent="0.25">
      <c r="B44" s="115" t="s">
        <v>88</v>
      </c>
      <c r="C44" s="163">
        <v>-1.7446128000000002E-2</v>
      </c>
      <c r="D44" s="163">
        <v>-3.5078246799999997E-2</v>
      </c>
      <c r="E44" s="163">
        <v>-2.2031612E-3</v>
      </c>
      <c r="F44" s="163">
        <v>-2.7240219999999999E-2</v>
      </c>
      <c r="G44" s="163">
        <v>-10.6787622</v>
      </c>
      <c r="H44" s="163" t="s">
        <v>193</v>
      </c>
      <c r="I44" s="163">
        <v>-12.423749000000001</v>
      </c>
      <c r="J44" s="163">
        <v>0.12646961400000001</v>
      </c>
    </row>
    <row r="45" spans="2:10" x14ac:dyDescent="0.25">
      <c r="B45" s="164"/>
      <c r="C45" s="165">
        <v>-1.2138572913735808</v>
      </c>
      <c r="D45" s="165">
        <v>-0.19238656327258799</v>
      </c>
      <c r="E45" s="165">
        <v>-7.9772837073380259E-2</v>
      </c>
      <c r="F45" s="166">
        <v>-1.146120000910184</v>
      </c>
      <c r="G45" s="165">
        <v>-1.3312983751904912</v>
      </c>
      <c r="H45" s="165">
        <v>-3.8071579999999998</v>
      </c>
      <c r="I45" s="165">
        <v>-0.64611641800589092</v>
      </c>
      <c r="J45" s="165">
        <v>1.931920721372981</v>
      </c>
    </row>
    <row r="46" spans="2:10" x14ac:dyDescent="0.25">
      <c r="B46" s="115" t="s">
        <v>89</v>
      </c>
      <c r="C46" s="163">
        <v>-5.1458459999999999E-3</v>
      </c>
      <c r="D46" s="163">
        <v>0.20737075199999999</v>
      </c>
      <c r="E46" s="163">
        <v>-2.0650851E-3</v>
      </c>
      <c r="F46" s="163">
        <v>-1.7012039999999999E-2</v>
      </c>
      <c r="G46" s="163" t="s">
        <v>194</v>
      </c>
      <c r="H46" s="163">
        <v>0.54719249999999997</v>
      </c>
      <c r="I46" s="163">
        <v>34.325068000000002</v>
      </c>
      <c r="J46" s="163" t="s">
        <v>195</v>
      </c>
    </row>
    <row r="47" spans="2:10" x14ac:dyDescent="0.25">
      <c r="B47" s="164"/>
      <c r="C47" s="165">
        <v>-0.29138630384796249</v>
      </c>
      <c r="D47" s="165">
        <v>1.2524439617720347</v>
      </c>
      <c r="E47" s="165">
        <v>-9.0297972703530613E-2</v>
      </c>
      <c r="F47" s="166">
        <v>-0.52045164208653927</v>
      </c>
      <c r="G47" s="165">
        <v>-2.1173250000000001</v>
      </c>
      <c r="H47" s="165">
        <v>1.3921725114423725E-2</v>
      </c>
      <c r="I47" s="165">
        <v>1.5679696319258187</v>
      </c>
      <c r="J47" s="165">
        <v>2.1286450000000001</v>
      </c>
    </row>
    <row r="48" spans="2:10" x14ac:dyDescent="0.25">
      <c r="B48" s="115" t="s">
        <v>90</v>
      </c>
      <c r="C48" s="163">
        <v>6.6687059999999999E-3</v>
      </c>
      <c r="D48" s="163">
        <v>2.8308519999999999E-4</v>
      </c>
      <c r="E48" s="163">
        <v>-1.42298392E-2</v>
      </c>
      <c r="F48" s="163">
        <v>-1.556216E-2</v>
      </c>
      <c r="G48" s="163">
        <v>-1.3668465999999999</v>
      </c>
      <c r="H48" s="163">
        <v>70.866239100000001</v>
      </c>
      <c r="I48" s="163">
        <v>-0.55893700000000002</v>
      </c>
      <c r="J48" s="163">
        <v>-6.9620647999999993E-2</v>
      </c>
    </row>
    <row r="49" spans="2:10" x14ac:dyDescent="0.25">
      <c r="B49" s="164"/>
      <c r="C49" s="165">
        <v>0.42351244224144191</v>
      </c>
      <c r="D49" s="165">
        <v>1.4564051725374882E-3</v>
      </c>
      <c r="E49" s="165">
        <v>-0.85370792214446434</v>
      </c>
      <c r="F49" s="166">
        <v>-0.36985234199463324</v>
      </c>
      <c r="G49" s="165">
        <v>-0.14071069375328493</v>
      </c>
      <c r="H49" s="165">
        <v>1.5137134335321436</v>
      </c>
      <c r="I49" s="165">
        <v>-3.576067404932555E-2</v>
      </c>
      <c r="J49" s="165">
        <v>-1.0692995002795795</v>
      </c>
    </row>
    <row r="50" spans="2:10" x14ac:dyDescent="0.25">
      <c r="B50" s="115" t="s">
        <v>91</v>
      </c>
      <c r="C50" s="163">
        <v>6.8027019999999999E-3</v>
      </c>
      <c r="D50" s="163">
        <v>-0.19583885649999999</v>
      </c>
      <c r="E50" s="163">
        <v>2.8515419999999999E-4</v>
      </c>
      <c r="F50" s="163">
        <v>-5.1238319999999997E-2</v>
      </c>
      <c r="G50" s="163">
        <v>6.8914660000000003</v>
      </c>
      <c r="H50" s="163">
        <v>-29.329101999999999</v>
      </c>
      <c r="I50" s="163">
        <v>-28.341581000000001</v>
      </c>
      <c r="J50" s="163">
        <v>-3.8390906000000002E-2</v>
      </c>
    </row>
    <row r="51" spans="2:10" x14ac:dyDescent="0.25">
      <c r="B51" s="164"/>
      <c r="C51" s="165">
        <v>0.57923616376141251</v>
      </c>
      <c r="D51" s="165">
        <v>-1.3637355987697855</v>
      </c>
      <c r="E51" s="165">
        <v>2.2691039704321462E-2</v>
      </c>
      <c r="F51" s="166">
        <v>-1.7870173922033403</v>
      </c>
      <c r="G51" s="165">
        <v>0.88321044258331238</v>
      </c>
      <c r="H51" s="165">
        <v>-0.8266591386115657</v>
      </c>
      <c r="I51" s="165">
        <v>-1.6125319496842532</v>
      </c>
      <c r="J51" s="165">
        <v>-0.95023806548620959</v>
      </c>
    </row>
    <row r="52" spans="2:10" x14ac:dyDescent="0.25">
      <c r="B52" s="115" t="s">
        <v>92</v>
      </c>
      <c r="C52" s="163">
        <v>2.4972660000000002E-3</v>
      </c>
      <c r="D52" s="163">
        <v>-5.9789995999999998E-3</v>
      </c>
      <c r="E52" s="163">
        <v>1.6534240400000001E-2</v>
      </c>
      <c r="F52" s="163">
        <v>-3.414147E-2</v>
      </c>
      <c r="G52" s="163">
        <v>-2.2301956999999999</v>
      </c>
      <c r="H52" s="163" t="s">
        <v>196</v>
      </c>
      <c r="I52" s="163">
        <v>-6.0427419999999996</v>
      </c>
      <c r="J52" s="163">
        <v>0.108873505</v>
      </c>
    </row>
    <row r="53" spans="2:10" x14ac:dyDescent="0.25">
      <c r="B53" s="164"/>
      <c r="C53" s="165">
        <v>0.19224615658224053</v>
      </c>
      <c r="D53" s="165">
        <v>-4.6685700798379533E-2</v>
      </c>
      <c r="E53" s="165">
        <v>0.91589375368198933</v>
      </c>
      <c r="F53" s="166">
        <v>-1.3606020807159354</v>
      </c>
      <c r="G53" s="165">
        <v>-0.30823749480783363</v>
      </c>
      <c r="H53" s="165">
        <v>-2.03254</v>
      </c>
      <c r="I53" s="165">
        <v>-0.30636793964488318</v>
      </c>
      <c r="J53" s="165">
        <v>1.9406542059304523</v>
      </c>
    </row>
    <row r="54" spans="2:10" x14ac:dyDescent="0.25">
      <c r="B54" s="115" t="s">
        <v>93</v>
      </c>
      <c r="C54" s="163">
        <v>-1.1619668999999999E-2</v>
      </c>
      <c r="D54" s="163">
        <v>0.2174936395</v>
      </c>
      <c r="E54" s="163">
        <v>-4.9364530000000004E-3</v>
      </c>
      <c r="F54" s="163">
        <v>1.7922319999999999E-2</v>
      </c>
      <c r="G54" s="163">
        <v>-0.89954999999999996</v>
      </c>
      <c r="H54" s="163">
        <v>30.644883700000001</v>
      </c>
      <c r="I54" s="163">
        <v>23.291003</v>
      </c>
      <c r="J54" s="163">
        <v>4.5289998999999997E-2</v>
      </c>
    </row>
    <row r="55" spans="2:10" x14ac:dyDescent="0.25">
      <c r="B55" s="164"/>
      <c r="C55" s="165">
        <v>-1.3008671194173278</v>
      </c>
      <c r="D55" s="165">
        <v>1.8414546074028695</v>
      </c>
      <c r="E55" s="165">
        <v>-0.41782794628695763</v>
      </c>
      <c r="F55" s="166">
        <v>0.65511822630424532</v>
      </c>
      <c r="G55" s="165">
        <v>-0.17349977293519148</v>
      </c>
      <c r="H55" s="165">
        <v>0.8238324634079186</v>
      </c>
      <c r="I55" s="165">
        <v>1.4247977897303086</v>
      </c>
      <c r="J55" s="165">
        <v>1.3612204502336676</v>
      </c>
    </row>
    <row r="56" spans="2:10" x14ac:dyDescent="0.25">
      <c r="B56" s="115" t="s">
        <v>94</v>
      </c>
      <c r="C56" s="163">
        <v>-4.3639610000000004E-3</v>
      </c>
      <c r="D56" s="163">
        <v>-4.6406797499999999E-2</v>
      </c>
      <c r="E56" s="163">
        <v>-1.50073286E-2</v>
      </c>
      <c r="F56" s="163">
        <v>1.3385869999999999E-2</v>
      </c>
      <c r="G56" s="163">
        <v>0.30079650000000002</v>
      </c>
      <c r="H56" s="163" t="s">
        <v>197</v>
      </c>
      <c r="I56" s="163">
        <v>3.428372</v>
      </c>
      <c r="J56" s="163" t="s">
        <v>198</v>
      </c>
    </row>
    <row r="57" spans="2:10" x14ac:dyDescent="0.25">
      <c r="B57" s="164"/>
      <c r="C57" s="165">
        <v>-0.46921727374682676</v>
      </c>
      <c r="D57" s="165">
        <v>-0.45425102515065829</v>
      </c>
      <c r="E57" s="165">
        <v>-1.9127697812178446</v>
      </c>
      <c r="F57" s="166">
        <v>0.51133376145376441</v>
      </c>
      <c r="G57" s="165">
        <v>4.1611082049504027E-2</v>
      </c>
      <c r="H57" s="165">
        <v>2.0324</v>
      </c>
      <c r="I57" s="165">
        <v>0.22469513483328291</v>
      </c>
      <c r="J57" s="165">
        <v>-2.267185</v>
      </c>
    </row>
    <row r="58" spans="2:10" x14ac:dyDescent="0.25">
      <c r="B58" s="115" t="s">
        <v>95</v>
      </c>
      <c r="C58" s="163">
        <v>7.8137580000000005E-3</v>
      </c>
      <c r="D58" s="163" t="s">
        <v>199</v>
      </c>
      <c r="E58" s="163">
        <v>5.6655927999999999E-3</v>
      </c>
      <c r="F58" s="163" t="s">
        <v>200</v>
      </c>
      <c r="G58" s="163">
        <v>3.5247543000000001</v>
      </c>
      <c r="H58" s="163">
        <v>-16.799789799999999</v>
      </c>
      <c r="I58" s="163">
        <v>-17.261275999999999</v>
      </c>
      <c r="J58" s="163">
        <v>-3.5062074999999998E-2</v>
      </c>
    </row>
    <row r="59" spans="2:10" x14ac:dyDescent="0.25">
      <c r="B59" s="164"/>
      <c r="C59" s="165">
        <v>0.82574960358268823</v>
      </c>
      <c r="D59" s="165">
        <v>-2.069267</v>
      </c>
      <c r="E59" s="165">
        <v>0.53206336439032176</v>
      </c>
      <c r="F59" s="166">
        <v>-2.3104239999999998</v>
      </c>
      <c r="G59" s="165">
        <v>0.59978930534894737</v>
      </c>
      <c r="H59" s="165">
        <v>-0.73721858286393749</v>
      </c>
      <c r="I59" s="165">
        <v>-1.1513728480738248</v>
      </c>
      <c r="J59" s="165">
        <v>-0.93499890713088762</v>
      </c>
    </row>
    <row r="60" spans="2:10" x14ac:dyDescent="0.25">
      <c r="B60" s="115" t="s">
        <v>96</v>
      </c>
      <c r="C60" s="163">
        <v>5.9585000000000003E-3</v>
      </c>
      <c r="D60" s="163">
        <v>4.8949144299999997E-2</v>
      </c>
      <c r="E60" s="163">
        <v>1.76265899E-2</v>
      </c>
      <c r="F60" s="163">
        <v>-1.286786E-2</v>
      </c>
      <c r="G60" s="163">
        <v>-1.7840962</v>
      </c>
      <c r="H60" s="163" t="s">
        <v>201</v>
      </c>
      <c r="I60" s="163">
        <v>-5.5678349999999996</v>
      </c>
      <c r="J60" s="163">
        <v>9.0097298000000006E-2</v>
      </c>
    </row>
    <row r="61" spans="2:10" x14ac:dyDescent="0.25">
      <c r="B61" s="167"/>
      <c r="C61" s="168">
        <v>0.78759545885633009</v>
      </c>
      <c r="D61" s="168">
        <v>0.47612712710920702</v>
      </c>
      <c r="E61" s="168">
        <v>1.4617210590601399</v>
      </c>
      <c r="F61" s="168">
        <v>-0.85125547075217001</v>
      </c>
      <c r="G61" s="168">
        <v>-0.34440918597434</v>
      </c>
      <c r="H61" s="168">
        <v>-2.0460630000000002</v>
      </c>
      <c r="I61" s="168">
        <v>-0.52820080287034921</v>
      </c>
      <c r="J61" s="168">
        <v>1.7738928937404725</v>
      </c>
    </row>
    <row r="62" spans="2:10" x14ac:dyDescent="0.25">
      <c r="B62" s="169"/>
      <c r="C62" s="168"/>
      <c r="D62" s="168"/>
      <c r="E62" s="168"/>
      <c r="F62" s="168"/>
      <c r="G62" s="168"/>
      <c r="H62" s="168"/>
      <c r="I62" s="168"/>
      <c r="J62" s="168"/>
    </row>
    <row r="63" spans="2:10" x14ac:dyDescent="0.25">
      <c r="B63" s="169"/>
      <c r="C63" s="170"/>
      <c r="D63" s="170"/>
      <c r="E63" s="170"/>
      <c r="F63" s="170"/>
      <c r="G63" s="170"/>
      <c r="H63" s="170"/>
      <c r="I63" s="170"/>
      <c r="J63" s="170"/>
    </row>
    <row r="64" spans="2:10" x14ac:dyDescent="0.25">
      <c r="B64" s="169"/>
      <c r="C64" s="170"/>
      <c r="D64" s="170"/>
      <c r="E64" s="170"/>
      <c r="F64" s="170"/>
      <c r="G64" s="170"/>
      <c r="H64" s="170"/>
      <c r="I64" s="170"/>
      <c r="J64" s="170"/>
    </row>
    <row r="66" spans="2:10" x14ac:dyDescent="0.25">
      <c r="B66" s="159" t="s">
        <v>99</v>
      </c>
      <c r="C66" s="160"/>
      <c r="D66" s="160"/>
      <c r="E66" s="160"/>
      <c r="F66" s="160"/>
      <c r="G66" s="160"/>
      <c r="H66" s="160"/>
      <c r="I66" s="160"/>
      <c r="J66" s="161"/>
    </row>
    <row r="67" spans="2:10" x14ac:dyDescent="0.25">
      <c r="B67" s="115" t="s">
        <v>0</v>
      </c>
      <c r="C67" s="162" t="s">
        <v>79</v>
      </c>
      <c r="D67" s="162" t="s">
        <v>80</v>
      </c>
      <c r="E67" s="162" t="s">
        <v>35</v>
      </c>
      <c r="F67" s="162" t="s">
        <v>26</v>
      </c>
      <c r="G67" s="162" t="s">
        <v>81</v>
      </c>
      <c r="H67" s="162" t="s">
        <v>82</v>
      </c>
      <c r="I67" s="162" t="s">
        <v>76</v>
      </c>
      <c r="J67" s="162" t="s">
        <v>83</v>
      </c>
    </row>
    <row r="68" spans="2:10" x14ac:dyDescent="0.25">
      <c r="B68" s="115" t="s">
        <v>84</v>
      </c>
      <c r="C68" s="163" t="s">
        <v>202</v>
      </c>
      <c r="D68" s="163" t="s">
        <v>203</v>
      </c>
      <c r="E68" s="163" t="s">
        <v>204</v>
      </c>
      <c r="F68" s="163">
        <v>-3.7192664E-2</v>
      </c>
      <c r="G68" s="163">
        <v>8.5003525</v>
      </c>
      <c r="H68" s="163">
        <v>-59.788110000000003</v>
      </c>
      <c r="I68" s="163" t="s">
        <v>205</v>
      </c>
      <c r="J68" s="163">
        <v>1.449346E-2</v>
      </c>
    </row>
    <row r="69" spans="2:10" x14ac:dyDescent="0.25">
      <c r="B69" s="164"/>
      <c r="C69" s="165">
        <v>6.4533550000000002</v>
      </c>
      <c r="D69" s="165">
        <v>-5.7504220000000004</v>
      </c>
      <c r="E69" s="165">
        <v>-2.3741560000000002</v>
      </c>
      <c r="F69" s="166">
        <v>-0.7921637414368814</v>
      </c>
      <c r="G69" s="165">
        <v>0.83577830068887404</v>
      </c>
      <c r="H69" s="165">
        <v>-1.6763883030380042</v>
      </c>
      <c r="I69" s="165">
        <v>2.357685</v>
      </c>
      <c r="J69" s="165">
        <v>0.32792874386097121</v>
      </c>
    </row>
    <row r="70" spans="2:10" x14ac:dyDescent="0.25">
      <c r="B70" s="115" t="s">
        <v>85</v>
      </c>
      <c r="C70" s="163">
        <v>5.0452151000000001E-2</v>
      </c>
      <c r="D70" s="163">
        <v>-0.84932138000000001</v>
      </c>
      <c r="E70" s="163">
        <v>6.2439138999999998E-2</v>
      </c>
      <c r="F70" s="163">
        <v>8.0361349999999998E-2</v>
      </c>
      <c r="G70" s="163">
        <v>-2.8366555999999998</v>
      </c>
      <c r="H70" s="163">
        <v>58.960495299999998</v>
      </c>
      <c r="I70" s="163" t="s">
        <v>206</v>
      </c>
      <c r="J70" s="163">
        <v>-4.9044860000000003E-2</v>
      </c>
    </row>
    <row r="71" spans="2:10" x14ac:dyDescent="0.25">
      <c r="B71" s="164"/>
      <c r="C71" s="165">
        <v>1.7013638006504797</v>
      </c>
      <c r="D71" s="165">
        <v>-0.43751001953378393</v>
      </c>
      <c r="E71" s="165">
        <v>0.78903090464161829</v>
      </c>
      <c r="F71" s="166">
        <v>1.6534495187349116</v>
      </c>
      <c r="G71" s="165">
        <v>-0.37479882321213237</v>
      </c>
      <c r="H71" s="165">
        <v>1.5126400521790047</v>
      </c>
      <c r="I71" s="165">
        <v>2.0528759999999999</v>
      </c>
      <c r="J71" s="165">
        <v>-1.1717339159502598</v>
      </c>
    </row>
    <row r="72" spans="2:10" x14ac:dyDescent="0.25">
      <c r="B72" s="115" t="s">
        <v>86</v>
      </c>
      <c r="C72" s="163">
        <v>-3.4026457000000003E-2</v>
      </c>
      <c r="D72" s="163">
        <v>1.20461565</v>
      </c>
      <c r="E72" s="163">
        <v>-6.3762910000000001E-3</v>
      </c>
      <c r="F72" s="163" t="s">
        <v>207</v>
      </c>
      <c r="G72" s="163">
        <v>13.3521334</v>
      </c>
      <c r="H72" s="163" t="s">
        <v>208</v>
      </c>
      <c r="I72" s="163">
        <v>-41.488697999999999</v>
      </c>
      <c r="J72" s="163" t="s">
        <v>209</v>
      </c>
    </row>
    <row r="73" spans="2:10" x14ac:dyDescent="0.25">
      <c r="B73" s="164"/>
      <c r="C73" s="165">
        <v>-1.914283137704341</v>
      </c>
      <c r="D73" s="165">
        <v>0.68645633954380991</v>
      </c>
      <c r="E73" s="165">
        <v>-6.4303727643176378E-2</v>
      </c>
      <c r="F73" s="166">
        <v>3.1389589999999998</v>
      </c>
      <c r="G73" s="165">
        <v>1.2155051579327365</v>
      </c>
      <c r="H73" s="165">
        <v>2.9952800000000002</v>
      </c>
      <c r="I73" s="165">
        <v>-1.9125543483680578</v>
      </c>
      <c r="J73" s="165">
        <v>-3.720701</v>
      </c>
    </row>
    <row r="74" spans="2:10" x14ac:dyDescent="0.25">
      <c r="B74" s="115" t="s">
        <v>87</v>
      </c>
      <c r="C74" s="163" t="s">
        <v>210</v>
      </c>
      <c r="D74" s="163">
        <v>1.74970603</v>
      </c>
      <c r="E74" s="163">
        <v>0.11777658000000001</v>
      </c>
      <c r="F74" s="163">
        <v>3.2612387E-2</v>
      </c>
      <c r="G74" s="163">
        <v>16.917255999999998</v>
      </c>
      <c r="H74" s="163">
        <v>0.85448020000000002</v>
      </c>
      <c r="I74" s="163" t="s">
        <v>211</v>
      </c>
      <c r="J74" s="163" t="s">
        <v>212</v>
      </c>
    </row>
    <row r="75" spans="2:10" x14ac:dyDescent="0.25">
      <c r="B75" s="164"/>
      <c r="C75" s="165">
        <v>-2.5223330000000002</v>
      </c>
      <c r="D75" s="165">
        <v>0.89878689915268539</v>
      </c>
      <c r="E75" s="165">
        <v>1.0722918376171739</v>
      </c>
      <c r="F75" s="166">
        <v>0.60352015684808691</v>
      </c>
      <c r="G75" s="165">
        <v>1.6841424906588964</v>
      </c>
      <c r="H75" s="165">
        <v>2.1470097575510334E-2</v>
      </c>
      <c r="I75" s="165">
        <v>-3.3930150000000001</v>
      </c>
      <c r="J75" s="165">
        <v>-1.981681</v>
      </c>
    </row>
    <row r="76" spans="2:10" x14ac:dyDescent="0.25">
      <c r="B76" s="115" t="s">
        <v>88</v>
      </c>
      <c r="C76" s="163">
        <v>-8.6253979999999994E-3</v>
      </c>
      <c r="D76" s="163">
        <v>-0.44704719999999998</v>
      </c>
      <c r="E76" s="163">
        <v>5.4691019E-2</v>
      </c>
      <c r="F76" s="163">
        <v>-2.5645174E-2</v>
      </c>
      <c r="G76" s="163">
        <v>-10.098536599999999</v>
      </c>
      <c r="H76" s="163" t="s">
        <v>213</v>
      </c>
      <c r="I76" s="163">
        <v>-12.8969</v>
      </c>
      <c r="J76" s="163" t="s">
        <v>214</v>
      </c>
    </row>
    <row r="77" spans="2:10" x14ac:dyDescent="0.25">
      <c r="B77" s="164"/>
      <c r="C77" s="165">
        <v>-0.45017299718807302</v>
      </c>
      <c r="D77" s="165">
        <v>-0.30553015573590792</v>
      </c>
      <c r="E77" s="165">
        <v>0.73060108759336406</v>
      </c>
      <c r="F77" s="166">
        <v>-0.477399947397672</v>
      </c>
      <c r="G77" s="165">
        <v>-1.3512980339287219</v>
      </c>
      <c r="H77" s="165">
        <v>-3.3205119999999999</v>
      </c>
      <c r="I77" s="165">
        <v>-0.49809557378938252</v>
      </c>
      <c r="J77" s="165">
        <v>2.2774709999999998</v>
      </c>
    </row>
    <row r="78" spans="2:10" x14ac:dyDescent="0.25">
      <c r="B78" s="115" t="s">
        <v>89</v>
      </c>
      <c r="C78" s="163">
        <v>-2.9643299999999998E-3</v>
      </c>
      <c r="D78" s="163">
        <v>1.2535834400000001</v>
      </c>
      <c r="E78" s="163">
        <v>-7.4125976999999996E-2</v>
      </c>
      <c r="F78" s="163">
        <v>7.8625110000000008E-3</v>
      </c>
      <c r="G78" s="163">
        <v>-11.0394921</v>
      </c>
      <c r="H78" s="163">
        <v>-13.199087</v>
      </c>
      <c r="I78" s="163">
        <v>39.956434999999999</v>
      </c>
      <c r="J78" s="163">
        <v>9.0929280000000001E-2</v>
      </c>
    </row>
    <row r="79" spans="2:10" x14ac:dyDescent="0.25">
      <c r="B79" s="164"/>
      <c r="C79" s="165">
        <v>-0.18219780898648261</v>
      </c>
      <c r="D79" s="165">
        <v>0.90624283168373709</v>
      </c>
      <c r="E79" s="165">
        <v>-1.4060956175194697</v>
      </c>
      <c r="F79" s="166">
        <v>0.19459149121499658</v>
      </c>
      <c r="G79" s="165">
        <v>-1.6284439194064706</v>
      </c>
      <c r="H79" s="165">
        <v>-0.39565743453616553</v>
      </c>
      <c r="I79" s="165">
        <v>1.4810311265245768</v>
      </c>
      <c r="J79" s="165">
        <v>1.7506013536948433</v>
      </c>
    </row>
    <row r="80" spans="2:10" x14ac:dyDescent="0.25">
      <c r="B80" s="115" t="s">
        <v>90</v>
      </c>
      <c r="C80" s="163">
        <v>6.103608E-3</v>
      </c>
      <c r="D80" s="163">
        <v>-0.33392835999999998</v>
      </c>
      <c r="E80" s="163">
        <v>-2.4572120999999999E-2</v>
      </c>
      <c r="F80" s="163">
        <v>2.0536878000000001E-2</v>
      </c>
      <c r="G80" s="163">
        <v>-2.7633028999999998</v>
      </c>
      <c r="H80" s="163">
        <v>78.856621500000003</v>
      </c>
      <c r="I80" s="163">
        <v>7.4981669999999996</v>
      </c>
      <c r="J80" s="163" t="s">
        <v>215</v>
      </c>
    </row>
    <row r="81" spans="2:10" x14ac:dyDescent="0.25">
      <c r="B81" s="164"/>
      <c r="C81" s="165">
        <v>0.45243030656006772</v>
      </c>
      <c r="D81" s="165">
        <v>-0.34283985171471915</v>
      </c>
      <c r="E81" s="165">
        <v>-0.40658350878079547</v>
      </c>
      <c r="F81" s="166">
        <v>0.4875525131526342</v>
      </c>
      <c r="G81" s="165">
        <v>-0.34511678179461858</v>
      </c>
      <c r="H81" s="165">
        <v>1.5043870057654873</v>
      </c>
      <c r="I81" s="165">
        <v>0.39454553552394001</v>
      </c>
      <c r="J81" s="165">
        <v>-2.1121539999999999</v>
      </c>
    </row>
    <row r="82" spans="2:10" x14ac:dyDescent="0.25">
      <c r="B82" s="115" t="s">
        <v>91</v>
      </c>
      <c r="C82" s="163">
        <v>1.0153746999999999E-2</v>
      </c>
      <c r="D82" s="163">
        <v>-1.41949232</v>
      </c>
      <c r="E82" s="163">
        <v>-4.2956014000000001E-2</v>
      </c>
      <c r="F82" s="163">
        <v>-4.2984873999999999E-2</v>
      </c>
      <c r="G82" s="163">
        <v>5.4294386000000001</v>
      </c>
      <c r="H82" s="163">
        <v>-28.695434299999999</v>
      </c>
      <c r="I82" s="163">
        <v>-28.541810000000002</v>
      </c>
      <c r="J82" s="163">
        <v>-4.7950769999999997E-2</v>
      </c>
    </row>
    <row r="83" spans="2:10" x14ac:dyDescent="0.25">
      <c r="B83" s="164"/>
      <c r="C83" s="165">
        <v>0.66477238661886862</v>
      </c>
      <c r="D83" s="165">
        <v>-1.8157273719292746</v>
      </c>
      <c r="E83" s="165">
        <v>-0.87408528001747798</v>
      </c>
      <c r="F83" s="166">
        <v>-1.2671320885741622</v>
      </c>
      <c r="G83" s="165">
        <v>0.78609449388423824</v>
      </c>
      <c r="H83" s="165">
        <v>-0.84628360861640728</v>
      </c>
      <c r="I83" s="165">
        <v>-1.8481736144375591</v>
      </c>
      <c r="J83" s="165">
        <v>-1.250527531801239</v>
      </c>
    </row>
    <row r="84" spans="2:10" x14ac:dyDescent="0.25">
      <c r="B84" s="115" t="s">
        <v>92</v>
      </c>
      <c r="C84" s="163">
        <v>6.4744069999999997E-3</v>
      </c>
      <c r="D84" s="163">
        <v>-0.44956068999999999</v>
      </c>
      <c r="E84" s="163">
        <v>-2.9857970000000001E-3</v>
      </c>
      <c r="F84" s="163" t="s">
        <v>216</v>
      </c>
      <c r="G84" s="163">
        <v>-1.3299996999999999</v>
      </c>
      <c r="H84" s="163" t="s">
        <v>217</v>
      </c>
      <c r="I84" s="163">
        <v>-8.8866169999999993</v>
      </c>
      <c r="J84" s="163" t="s">
        <v>218</v>
      </c>
    </row>
    <row r="85" spans="2:10" x14ac:dyDescent="0.25">
      <c r="B85" s="164"/>
      <c r="C85" s="165">
        <v>0.46017900212986906</v>
      </c>
      <c r="D85" s="165">
        <v>-0.56169316749005704</v>
      </c>
      <c r="E85" s="165">
        <v>-6.7520486252179518E-2</v>
      </c>
      <c r="F85" s="166">
        <v>-1.972402</v>
      </c>
      <c r="G85" s="165">
        <v>-0.19517573745512118</v>
      </c>
      <c r="H85" s="165">
        <v>-2.874098</v>
      </c>
      <c r="I85" s="165">
        <v>-0.68323693058667245</v>
      </c>
      <c r="J85" s="165">
        <v>2.4261469999999998</v>
      </c>
    </row>
    <row r="86" spans="2:10" x14ac:dyDescent="0.25">
      <c r="B86" s="115" t="s">
        <v>93</v>
      </c>
      <c r="C86" s="163">
        <v>-1.2447481999999999E-2</v>
      </c>
      <c r="D86" s="163" t="s">
        <v>219</v>
      </c>
      <c r="E86" s="163">
        <v>-1.6423900000000001E-3</v>
      </c>
      <c r="F86" s="163">
        <v>2.3074232E-2</v>
      </c>
      <c r="G86" s="163">
        <v>-0.929226</v>
      </c>
      <c r="H86" s="163">
        <v>27.294792699999999</v>
      </c>
      <c r="I86" s="163">
        <v>28.149263999999999</v>
      </c>
      <c r="J86" s="163">
        <v>5.5069279999999998E-2</v>
      </c>
    </row>
    <row r="87" spans="2:10" x14ac:dyDescent="0.25">
      <c r="B87" s="164"/>
      <c r="C87" s="165">
        <v>-1.0137032487904212</v>
      </c>
      <c r="D87" s="165">
        <v>1.972021</v>
      </c>
      <c r="E87" s="165">
        <v>-4.3487894362987271E-2</v>
      </c>
      <c r="F87" s="166">
        <v>0.72277525529708953</v>
      </c>
      <c r="G87" s="165">
        <v>-0.18801731803014479</v>
      </c>
      <c r="H87" s="165">
        <v>0.89560031946091834</v>
      </c>
      <c r="I87" s="165">
        <v>1.4014234225547642</v>
      </c>
      <c r="J87" s="165">
        <v>1.2302514237803632</v>
      </c>
    </row>
    <row r="88" spans="2:10" x14ac:dyDescent="0.25">
      <c r="B88" s="115" t="s">
        <v>94</v>
      </c>
      <c r="C88" s="163">
        <v>-1.5110360000000001E-3</v>
      </c>
      <c r="D88" s="163">
        <v>-8.7954969999999993E-2</v>
      </c>
      <c r="E88" s="163">
        <v>-1.1374810000000001E-2</v>
      </c>
      <c r="F88" s="163">
        <v>1.7451812000000001E-2</v>
      </c>
      <c r="G88" s="163">
        <v>-0.75222719999999998</v>
      </c>
      <c r="H88" s="163" t="s">
        <v>220</v>
      </c>
      <c r="I88" s="163">
        <v>10.580264</v>
      </c>
      <c r="J88" s="163" t="s">
        <v>221</v>
      </c>
    </row>
    <row r="89" spans="2:10" x14ac:dyDescent="0.25">
      <c r="B89" s="164"/>
      <c r="C89" s="165">
        <v>-0.12995900471105307</v>
      </c>
      <c r="D89" s="165">
        <v>-0.12425539223475184</v>
      </c>
      <c r="E89" s="165">
        <v>-0.30227232866519621</v>
      </c>
      <c r="F89" s="166">
        <v>0.57788587498045729</v>
      </c>
      <c r="G89" s="165">
        <v>-0.13301438288841932</v>
      </c>
      <c r="H89" s="165">
        <v>2.0529950000000001</v>
      </c>
      <c r="I89" s="165">
        <v>0.71951310488208031</v>
      </c>
      <c r="J89" s="165">
        <v>-3.3832789999999999</v>
      </c>
    </row>
    <row r="90" spans="2:10" x14ac:dyDescent="0.25">
      <c r="B90" s="115" t="s">
        <v>95</v>
      </c>
      <c r="C90" s="163">
        <v>1.12503E-2</v>
      </c>
      <c r="D90" s="163" t="s">
        <v>222</v>
      </c>
      <c r="E90" s="163">
        <v>1.4809070000000001E-2</v>
      </c>
      <c r="F90" s="163">
        <v>-3.3820678E-2</v>
      </c>
      <c r="G90" s="163">
        <v>4.6352617</v>
      </c>
      <c r="H90" s="163">
        <v>-13.333145</v>
      </c>
      <c r="I90" s="163">
        <v>-18.408809000000002</v>
      </c>
      <c r="J90" s="163">
        <v>-4.1215109999999999E-2</v>
      </c>
    </row>
    <row r="91" spans="2:10" x14ac:dyDescent="0.25">
      <c r="B91" s="164"/>
      <c r="C91" s="165">
        <v>1.2271490897968695</v>
      </c>
      <c r="D91" s="165">
        <v>-2.3217349999999999</v>
      </c>
      <c r="E91" s="165">
        <v>0.66754237601925415</v>
      </c>
      <c r="F91" s="166">
        <v>-1.8253708575567269</v>
      </c>
      <c r="G91" s="165">
        <v>0.8091156653826691</v>
      </c>
      <c r="H91" s="165">
        <v>-0.4520146079808734</v>
      </c>
      <c r="I91" s="165">
        <v>-1.3350797907905667</v>
      </c>
      <c r="J91" s="165">
        <v>-1.1818476570609451</v>
      </c>
    </row>
    <row r="92" spans="2:10" x14ac:dyDescent="0.25">
      <c r="B92" s="115" t="s">
        <v>96</v>
      </c>
      <c r="C92" s="163">
        <v>6.111755E-3</v>
      </c>
      <c r="D92" s="163">
        <v>-7.6243199999999997E-2</v>
      </c>
      <c r="E92" s="163">
        <v>2.7484240000000002E-3</v>
      </c>
      <c r="F92" s="163">
        <v>-1.3162623E-2</v>
      </c>
      <c r="G92" s="163">
        <v>-1.4760271</v>
      </c>
      <c r="H92" s="163" t="s">
        <v>223</v>
      </c>
      <c r="I92" s="163">
        <v>-10.350858000000001</v>
      </c>
      <c r="J92" s="163" t="s">
        <v>224</v>
      </c>
    </row>
    <row r="93" spans="2:10" x14ac:dyDescent="0.25">
      <c r="B93" s="167"/>
      <c r="C93" s="168">
        <v>0.66882224473397056</v>
      </c>
      <c r="D93" s="168">
        <v>-0.14614009145854789</v>
      </c>
      <c r="E93" s="168">
        <v>0.10003497920920515</v>
      </c>
      <c r="F93" s="168">
        <v>-0.82563720556556552</v>
      </c>
      <c r="G93" s="168">
        <v>-0.26604000040866793</v>
      </c>
      <c r="H93" s="168">
        <v>-3.5331060000000001</v>
      </c>
      <c r="I93" s="168">
        <v>-1.0865674779809711</v>
      </c>
      <c r="J93" s="168">
        <v>2.2450950000000001</v>
      </c>
    </row>
    <row r="94" spans="2:10" x14ac:dyDescent="0.25">
      <c r="B94" s="169"/>
      <c r="C94" s="170"/>
      <c r="D94" s="170"/>
      <c r="E94" s="170"/>
      <c r="F94" s="170"/>
      <c r="G94" s="170"/>
      <c r="H94" s="170"/>
      <c r="I94" s="170"/>
      <c r="J94" s="170"/>
    </row>
    <row r="95" spans="2:10" x14ac:dyDescent="0.25">
      <c r="B95" s="169"/>
      <c r="C95" s="170"/>
      <c r="D95" s="170"/>
      <c r="E95" s="170"/>
      <c r="F95" s="170"/>
      <c r="G95" s="170"/>
      <c r="H95" s="170"/>
      <c r="I95" s="170"/>
      <c r="J95" s="170"/>
    </row>
    <row r="96" spans="2:10" x14ac:dyDescent="0.25">
      <c r="B96" s="169"/>
      <c r="C96" s="170"/>
      <c r="D96" s="170"/>
      <c r="E96" s="170"/>
      <c r="F96" s="170"/>
      <c r="G96" s="170"/>
      <c r="H96" s="170"/>
      <c r="I96" s="170"/>
      <c r="J96" s="170"/>
    </row>
    <row r="97" spans="2:10" x14ac:dyDescent="0.25">
      <c r="B97" s="169"/>
      <c r="C97" s="170"/>
      <c r="D97" s="170"/>
      <c r="E97" s="170"/>
      <c r="F97" s="170"/>
      <c r="G97" s="170"/>
      <c r="H97" s="170"/>
      <c r="I97" s="170"/>
      <c r="J97" s="170"/>
    </row>
    <row r="99" spans="2:10" x14ac:dyDescent="0.25">
      <c r="B99" s="159" t="s">
        <v>100</v>
      </c>
      <c r="C99" s="160"/>
      <c r="D99" s="160"/>
      <c r="E99" s="160"/>
      <c r="F99" s="160"/>
      <c r="G99" s="160"/>
      <c r="H99" s="160"/>
      <c r="I99" s="160"/>
      <c r="J99" s="161"/>
    </row>
    <row r="100" spans="2:10" x14ac:dyDescent="0.25">
      <c r="B100" s="115" t="s">
        <v>0</v>
      </c>
      <c r="C100" s="162" t="s">
        <v>79</v>
      </c>
      <c r="D100" s="162" t="s">
        <v>80</v>
      </c>
      <c r="E100" s="162" t="s">
        <v>27</v>
      </c>
      <c r="F100" s="162" t="s">
        <v>26</v>
      </c>
      <c r="G100" s="162" t="s">
        <v>101</v>
      </c>
      <c r="H100" s="162" t="s">
        <v>102</v>
      </c>
      <c r="I100" s="162" t="s">
        <v>103</v>
      </c>
      <c r="J100" s="162" t="s">
        <v>83</v>
      </c>
    </row>
    <row r="101" spans="2:10" x14ac:dyDescent="0.25">
      <c r="B101" s="115" t="s">
        <v>84</v>
      </c>
      <c r="C101" s="163" t="s">
        <v>225</v>
      </c>
      <c r="D101" s="163" t="s">
        <v>226</v>
      </c>
      <c r="E101" s="163">
        <v>1.029821E-2</v>
      </c>
      <c r="F101" s="163">
        <v>-2.3881289999999999E-2</v>
      </c>
      <c r="G101" s="163">
        <v>8.4171880000000008E-3</v>
      </c>
      <c r="H101" s="163">
        <v>-1.1731528000000001E-3</v>
      </c>
      <c r="I101" s="163">
        <v>3.8709568999999999E-2</v>
      </c>
      <c r="J101" s="163">
        <v>-4.6236109999999997E-3</v>
      </c>
    </row>
    <row r="102" spans="2:10" x14ac:dyDescent="0.25">
      <c r="B102" s="164"/>
      <c r="C102" s="165">
        <v>5.9290630000000002</v>
      </c>
      <c r="D102" s="165">
        <v>-4.5859920000000001</v>
      </c>
      <c r="E102" s="165">
        <v>0.36335836191728432</v>
      </c>
      <c r="F102" s="166">
        <v>-0.5999661379831428</v>
      </c>
      <c r="G102" s="165">
        <v>1.9530857366809204</v>
      </c>
      <c r="H102" s="165">
        <v>-0.16384651954722662</v>
      </c>
      <c r="I102" s="165">
        <v>1.4532779104971687</v>
      </c>
      <c r="J102" s="165">
        <v>-9.833809862067297E-2</v>
      </c>
    </row>
    <row r="103" spans="2:10" x14ac:dyDescent="0.25">
      <c r="B103" s="115" t="s">
        <v>85</v>
      </c>
      <c r="C103" s="163">
        <v>1.1281052999999999E-2</v>
      </c>
      <c r="D103" s="163">
        <v>1.2896934900000001</v>
      </c>
      <c r="E103" s="163">
        <v>2.5388363000000001E-2</v>
      </c>
      <c r="F103" s="163">
        <v>0.11240312</v>
      </c>
      <c r="G103" s="163">
        <v>-1.902852E-3</v>
      </c>
      <c r="H103" s="163">
        <v>2.2645804000000001E-3</v>
      </c>
      <c r="I103" s="163">
        <v>1.3635154999999999E-2</v>
      </c>
      <c r="J103" s="163">
        <v>-2.3028107999999999E-2</v>
      </c>
    </row>
    <row r="104" spans="2:10" x14ac:dyDescent="0.25">
      <c r="B104" s="164"/>
      <c r="C104" s="165">
        <v>0.49782387598361116</v>
      </c>
      <c r="D104" s="165">
        <v>0.63075733340023354</v>
      </c>
      <c r="E104" s="165">
        <v>0.96507221354240447</v>
      </c>
      <c r="F104" s="166">
        <v>1.8940022076879153</v>
      </c>
      <c r="G104" s="165">
        <v>-0.68911467482313404</v>
      </c>
      <c r="H104" s="165">
        <v>0.24929380537092979</v>
      </c>
      <c r="I104" s="165">
        <v>0.63165233163273082</v>
      </c>
      <c r="J104" s="165">
        <v>-0.50631147271759047</v>
      </c>
    </row>
    <row r="105" spans="2:10" x14ac:dyDescent="0.25">
      <c r="B105" s="115" t="s">
        <v>86</v>
      </c>
      <c r="C105" s="163" t="s">
        <v>227</v>
      </c>
      <c r="D105" s="163">
        <v>1.44222395</v>
      </c>
      <c r="E105" s="163">
        <v>-4.8893444000000001E-2</v>
      </c>
      <c r="F105" s="163" t="s">
        <v>228</v>
      </c>
      <c r="G105" s="163" t="s">
        <v>229</v>
      </c>
      <c r="H105" s="163">
        <v>1.3227876E-2</v>
      </c>
      <c r="I105" s="163" t="s">
        <v>230</v>
      </c>
      <c r="J105" s="163" t="s">
        <v>231</v>
      </c>
    </row>
    <row r="106" spans="2:10" x14ac:dyDescent="0.25">
      <c r="B106" s="164"/>
      <c r="C106" s="165">
        <v>-2.8156409999999998</v>
      </c>
      <c r="D106" s="165">
        <v>0.74144151643621858</v>
      </c>
      <c r="E106" s="165">
        <v>-1.7433571529250973</v>
      </c>
      <c r="F106" s="166">
        <v>2.7290839999999998</v>
      </c>
      <c r="G106" s="165">
        <v>1.984334</v>
      </c>
      <c r="H106" s="165">
        <v>1.1372189902045242</v>
      </c>
      <c r="I106" s="165">
        <v>-2.6418339999999998</v>
      </c>
      <c r="J106" s="165">
        <v>-1.983617</v>
      </c>
    </row>
    <row r="107" spans="2:10" x14ac:dyDescent="0.25">
      <c r="B107" s="115" t="s">
        <v>87</v>
      </c>
      <c r="C107" s="163" t="s">
        <v>232</v>
      </c>
      <c r="D107" s="163">
        <v>2.49237536</v>
      </c>
      <c r="E107" s="163">
        <v>1.6006452000000001E-2</v>
      </c>
      <c r="F107" s="163">
        <v>1.031229E-2</v>
      </c>
      <c r="G107" s="163">
        <v>9.8716810000000011E-4</v>
      </c>
      <c r="H107" s="163">
        <v>6.0967271000000002E-3</v>
      </c>
      <c r="I107" s="163" t="s">
        <v>233</v>
      </c>
      <c r="J107" s="163">
        <v>-5.3984692000000001E-2</v>
      </c>
    </row>
    <row r="108" spans="2:10" x14ac:dyDescent="0.25">
      <c r="B108" s="164"/>
      <c r="C108" s="165">
        <v>-4.3352690000000003</v>
      </c>
      <c r="D108" s="165">
        <v>1.596370606899459</v>
      </c>
      <c r="E108" s="165">
        <v>0.5095373037878379</v>
      </c>
      <c r="F108" s="166">
        <v>0.22404930907771842</v>
      </c>
      <c r="G108" s="165">
        <v>0.32559842721874022</v>
      </c>
      <c r="H108" s="165">
        <v>0.51932215215214939</v>
      </c>
      <c r="I108" s="165">
        <v>-3.391858</v>
      </c>
      <c r="J108" s="165">
        <v>-1.2672546690209987</v>
      </c>
    </row>
    <row r="109" spans="2:10" x14ac:dyDescent="0.25">
      <c r="B109" s="115" t="s">
        <v>88</v>
      </c>
      <c r="C109" s="163">
        <v>-3.3724010000000001E-3</v>
      </c>
      <c r="D109" s="163">
        <v>-0.44911697</v>
      </c>
      <c r="E109" s="163">
        <v>1.2672371E-2</v>
      </c>
      <c r="F109" s="163">
        <v>-7.2936899999999999E-2</v>
      </c>
      <c r="G109" s="163">
        <v>-1.7847270000000001E-3</v>
      </c>
      <c r="H109" s="163">
        <v>7.5422231999999999E-3</v>
      </c>
      <c r="I109" s="163">
        <v>5.3067940000000001E-3</v>
      </c>
      <c r="J109" s="163">
        <v>6.2838143999999999E-2</v>
      </c>
    </row>
    <row r="110" spans="2:10" x14ac:dyDescent="0.25">
      <c r="B110" s="164"/>
      <c r="C110" s="165">
        <v>-0.16034304001484198</v>
      </c>
      <c r="D110" s="165">
        <v>-0.35361474972157636</v>
      </c>
      <c r="E110" s="165">
        <v>0.40850760831599503</v>
      </c>
      <c r="F110" s="166">
        <v>-1.9495366853843907</v>
      </c>
      <c r="G110" s="165">
        <v>-0.51074589417856842</v>
      </c>
      <c r="H110" s="165">
        <v>0.77964814977118424</v>
      </c>
      <c r="I110" s="165">
        <v>0.27910338436039239</v>
      </c>
      <c r="J110" s="165">
        <v>1.0613360970424803</v>
      </c>
    </row>
    <row r="111" spans="2:10" x14ac:dyDescent="0.25">
      <c r="B111" s="115" t="s">
        <v>89</v>
      </c>
      <c r="C111" s="163">
        <v>1.595682E-2</v>
      </c>
      <c r="D111" s="163">
        <v>0.68557517000000001</v>
      </c>
      <c r="E111" s="163">
        <v>2.829355E-3</v>
      </c>
      <c r="F111" s="163">
        <v>-4.4205910000000001E-2</v>
      </c>
      <c r="G111" s="163">
        <v>-3.810178E-3</v>
      </c>
      <c r="H111" s="163">
        <v>6.3228983000000001E-3</v>
      </c>
      <c r="I111" s="163">
        <v>1.8114104999999998E-2</v>
      </c>
      <c r="J111" s="163">
        <v>7.3580972999999994E-2</v>
      </c>
    </row>
    <row r="112" spans="2:10" x14ac:dyDescent="0.25">
      <c r="B112" s="164"/>
      <c r="C112" s="165">
        <v>0.76927631810352182</v>
      </c>
      <c r="D112" s="165">
        <v>0.41726823265239504</v>
      </c>
      <c r="E112" s="165">
        <v>0.12408650667803961</v>
      </c>
      <c r="F112" s="166">
        <v>-1.2095824508125577</v>
      </c>
      <c r="G112" s="165">
        <v>-1.6134399691655423</v>
      </c>
      <c r="H112" s="165">
        <v>0.75906999952708509</v>
      </c>
      <c r="I112" s="165">
        <v>1.1166197697829372</v>
      </c>
      <c r="J112" s="165">
        <v>1.1248531422888881</v>
      </c>
    </row>
    <row r="113" spans="2:10" x14ac:dyDescent="0.25">
      <c r="B113" s="115" t="s">
        <v>90</v>
      </c>
      <c r="C113" s="163">
        <v>2.0459150000000001E-3</v>
      </c>
      <c r="D113" s="163">
        <v>0.46078786999999999</v>
      </c>
      <c r="E113" s="163">
        <v>-2.3660404999999999E-2</v>
      </c>
      <c r="F113" s="163">
        <v>1.300687E-2</v>
      </c>
      <c r="G113" s="163">
        <v>1.6984159999999999E-3</v>
      </c>
      <c r="H113" s="163">
        <v>9.8210842999999996E-3</v>
      </c>
      <c r="I113" s="163">
        <v>-3.445296E-3</v>
      </c>
      <c r="J113" s="163">
        <v>-2.8050195E-2</v>
      </c>
    </row>
    <row r="114" spans="2:10" x14ac:dyDescent="0.25">
      <c r="B114" s="164"/>
      <c r="C114" s="165">
        <v>0.16156484472122265</v>
      </c>
      <c r="D114" s="165">
        <v>0.33439451222643796</v>
      </c>
      <c r="E114" s="165">
        <v>-1.4929629835311553</v>
      </c>
      <c r="F114" s="166">
        <v>0.36608765330924176</v>
      </c>
      <c r="G114" s="165">
        <v>0.54235033250753595</v>
      </c>
      <c r="H114" s="165">
        <v>1.5939612460735735</v>
      </c>
      <c r="I114" s="165">
        <v>-0.20215923025988411</v>
      </c>
      <c r="J114" s="165">
        <v>-0.49644536016938151</v>
      </c>
    </row>
    <row r="115" spans="2:10" x14ac:dyDescent="0.25">
      <c r="B115" s="115" t="s">
        <v>91</v>
      </c>
      <c r="C115" s="163">
        <v>-1.1773442E-2</v>
      </c>
      <c r="D115" s="163">
        <v>-0.24615310000000001</v>
      </c>
      <c r="E115" s="163">
        <v>-1.048289E-3</v>
      </c>
      <c r="F115" s="163">
        <v>3.8954200000000001E-3</v>
      </c>
      <c r="G115" s="163">
        <v>5.1287440000000002E-5</v>
      </c>
      <c r="H115" s="163">
        <v>1.2859098000000001E-3</v>
      </c>
      <c r="I115" s="163" t="s">
        <v>234</v>
      </c>
      <c r="J115" s="163">
        <v>-2.9682172999999999E-2</v>
      </c>
    </row>
    <row r="116" spans="2:10" x14ac:dyDescent="0.25">
      <c r="B116" s="164"/>
      <c r="C116" s="165">
        <v>-0.99512605821871858</v>
      </c>
      <c r="D116" s="165">
        <v>-0.25120049983924442</v>
      </c>
      <c r="E116" s="165">
        <v>-5.6453354869346245E-2</v>
      </c>
      <c r="F116" s="166">
        <v>0.1052958958073867</v>
      </c>
      <c r="G116" s="165">
        <v>2.1700231858268908E-2</v>
      </c>
      <c r="H116" s="165">
        <v>0.21264970861969701</v>
      </c>
      <c r="I116" s="165">
        <v>-2.529785</v>
      </c>
      <c r="J116" s="165">
        <v>-0.89086466553361765</v>
      </c>
    </row>
    <row r="117" spans="2:10" x14ac:dyDescent="0.25">
      <c r="B117" s="115" t="s">
        <v>92</v>
      </c>
      <c r="C117" s="163">
        <v>-1.0822826000000001E-2</v>
      </c>
      <c r="D117" s="163">
        <v>6.5421400000000005E-2</v>
      </c>
      <c r="E117" s="163">
        <v>1.1558715000000001E-2</v>
      </c>
      <c r="F117" s="163">
        <v>-1.542989E-2</v>
      </c>
      <c r="G117" s="163">
        <v>2.1437470000000001E-3</v>
      </c>
      <c r="H117" s="163">
        <v>-6.5301370000000005E-4</v>
      </c>
      <c r="I117" s="163">
        <v>-4.2523659999999996E-3</v>
      </c>
      <c r="J117" s="163">
        <v>5.1599309000000003E-2</v>
      </c>
    </row>
    <row r="118" spans="2:10" x14ac:dyDescent="0.25">
      <c r="B118" s="164"/>
      <c r="C118" s="165">
        <v>-1.0489151118421418</v>
      </c>
      <c r="D118" s="165">
        <v>7.7155290780189636E-2</v>
      </c>
      <c r="E118" s="165">
        <v>0.74618297407933365</v>
      </c>
      <c r="F118" s="166">
        <v>-0.58288027259196573</v>
      </c>
      <c r="G118" s="165">
        <v>0.74291769431124144</v>
      </c>
      <c r="H118" s="165">
        <v>-9.3396818408696763E-2</v>
      </c>
      <c r="I118" s="165">
        <v>-0.23525795301037991</v>
      </c>
      <c r="J118" s="165">
        <v>1.2653663620363786</v>
      </c>
    </row>
    <row r="119" spans="2:10" x14ac:dyDescent="0.25">
      <c r="B119" s="115" t="s">
        <v>93</v>
      </c>
      <c r="C119" s="163">
        <v>-1.9389349999999999E-3</v>
      </c>
      <c r="D119" s="163">
        <v>0.60899599999999998</v>
      </c>
      <c r="E119" s="163">
        <v>3.4214029999999999E-3</v>
      </c>
      <c r="F119" s="163">
        <v>-1.10562E-2</v>
      </c>
      <c r="G119" s="163">
        <v>-1.0933049999999999E-3</v>
      </c>
      <c r="H119" s="163">
        <v>-4.6461413999999996E-3</v>
      </c>
      <c r="I119" s="163">
        <v>1.2348672999999999E-2</v>
      </c>
      <c r="J119" s="163">
        <v>4.2508968000000001E-2</v>
      </c>
    </row>
    <row r="120" spans="2:10" x14ac:dyDescent="0.25">
      <c r="B120" s="164"/>
      <c r="C120" s="165">
        <v>-0.17076560731050339</v>
      </c>
      <c r="D120" s="165">
        <v>0.83814743231225475</v>
      </c>
      <c r="E120" s="165">
        <v>0.25349078356038363</v>
      </c>
      <c r="F120" s="166">
        <v>-0.35495510742091424</v>
      </c>
      <c r="G120" s="165">
        <v>-0.65224814724177349</v>
      </c>
      <c r="H120" s="165">
        <v>-0.63770391393032266</v>
      </c>
      <c r="I120" s="165">
        <v>0.77834612905809908</v>
      </c>
      <c r="J120" s="165">
        <v>0.91966453918334101</v>
      </c>
    </row>
    <row r="121" spans="2:10" x14ac:dyDescent="0.25">
      <c r="B121" s="115" t="s">
        <v>94</v>
      </c>
      <c r="C121" s="163">
        <v>4.6165959999999997E-3</v>
      </c>
      <c r="D121" s="163">
        <v>3.8577609999999998E-2</v>
      </c>
      <c r="E121" s="163">
        <v>-1.5867367E-2</v>
      </c>
      <c r="F121" s="163">
        <v>-1.269985E-2</v>
      </c>
      <c r="G121" s="163">
        <v>1.022273E-3</v>
      </c>
      <c r="H121" s="163">
        <v>-1.7197817999999999E-3</v>
      </c>
      <c r="I121" s="163">
        <v>1.5509125E-2</v>
      </c>
      <c r="J121" s="163">
        <v>-4.1908496000000003E-2</v>
      </c>
    </row>
    <row r="122" spans="2:10" x14ac:dyDescent="0.25">
      <c r="B122" s="164"/>
      <c r="C122" s="165">
        <v>0.45049612221553087</v>
      </c>
      <c r="D122" s="165">
        <v>5.3809370611587332E-2</v>
      </c>
      <c r="E122" s="165">
        <v>-1.2618346785244894</v>
      </c>
      <c r="F122" s="166">
        <v>-0.45554601986029886</v>
      </c>
      <c r="G122" s="165">
        <v>0.42416458217253689</v>
      </c>
      <c r="H122" s="165">
        <v>-0.25509608160635144</v>
      </c>
      <c r="I122" s="165">
        <v>0.95207771749794734</v>
      </c>
      <c r="J122" s="165">
        <v>-1.0130254023660801</v>
      </c>
    </row>
    <row r="123" spans="2:10" x14ac:dyDescent="0.25">
      <c r="B123" s="115" t="s">
        <v>95</v>
      </c>
      <c r="C123" s="163">
        <v>5.8081579999999999E-3</v>
      </c>
      <c r="D123" s="163">
        <v>-0.61898153</v>
      </c>
      <c r="E123" s="163">
        <v>-2.8825209999999999E-3</v>
      </c>
      <c r="F123" s="163">
        <v>-2.327889E-2</v>
      </c>
      <c r="G123" s="163">
        <v>-1.337013E-3</v>
      </c>
      <c r="H123" s="163">
        <v>-5.6268906E-3</v>
      </c>
      <c r="I123" s="163">
        <v>-4.3107400000000004E-3</v>
      </c>
      <c r="J123" s="163">
        <v>-2.7960358000000001E-2</v>
      </c>
    </row>
    <row r="124" spans="2:10" x14ac:dyDescent="0.25">
      <c r="B124" s="164"/>
      <c r="C124" s="165">
        <v>0.64014560514114316</v>
      </c>
      <c r="D124" s="165">
        <v>-0.93788642328384053</v>
      </c>
      <c r="E124" s="165">
        <v>-0.21208557883752929</v>
      </c>
      <c r="F124" s="166">
        <v>-0.9679770519640376</v>
      </c>
      <c r="G124" s="165">
        <v>-0.78508172287770217</v>
      </c>
      <c r="H124" s="165">
        <v>-1.1608190631261184</v>
      </c>
      <c r="I124" s="165">
        <v>-0.46981739565128183</v>
      </c>
      <c r="J124" s="165">
        <v>-0.80009957142159693</v>
      </c>
    </row>
    <row r="125" spans="2:10" x14ac:dyDescent="0.25">
      <c r="B125" s="115" t="s">
        <v>96</v>
      </c>
      <c r="C125" s="163">
        <v>3.1540790000000002E-3</v>
      </c>
      <c r="D125" s="163">
        <v>-0.13279769999999999</v>
      </c>
      <c r="E125" s="163">
        <v>8.9279570000000003E-3</v>
      </c>
      <c r="F125" s="163">
        <v>-1.340883E-2</v>
      </c>
      <c r="G125" s="163">
        <v>9.4769720000000002E-4</v>
      </c>
      <c r="H125" s="163">
        <v>-3.5443511999999999E-3</v>
      </c>
      <c r="I125" s="163">
        <v>2.3146260000000002E-3</v>
      </c>
      <c r="J125" s="163">
        <v>3.6928573999999999E-2</v>
      </c>
    </row>
    <row r="126" spans="2:10" x14ac:dyDescent="0.25">
      <c r="B126" s="167"/>
      <c r="C126" s="168">
        <v>0.43724610263947061</v>
      </c>
      <c r="D126" s="168">
        <v>-0.24348989644615041</v>
      </c>
      <c r="E126" s="168">
        <v>0.88488738021782565</v>
      </c>
      <c r="F126" s="168">
        <v>-0.62073853773412557</v>
      </c>
      <c r="G126" s="168">
        <v>0.45621124067467989</v>
      </c>
      <c r="H126" s="168">
        <v>-1.0597998341343522</v>
      </c>
      <c r="I126" s="168">
        <v>0.19778991625508638</v>
      </c>
      <c r="J126" s="168">
        <v>1.0383106334276839</v>
      </c>
    </row>
    <row r="127" spans="2:10" x14ac:dyDescent="0.25">
      <c r="B127" s="169"/>
      <c r="C127" s="170"/>
      <c r="D127" s="170"/>
      <c r="E127" s="170"/>
      <c r="F127" s="170"/>
      <c r="G127" s="170"/>
      <c r="H127" s="170"/>
      <c r="I127" s="170"/>
      <c r="J127" s="170"/>
    </row>
    <row r="128" spans="2:10" x14ac:dyDescent="0.25">
      <c r="B128" s="169"/>
      <c r="C128" s="170"/>
      <c r="D128" s="170"/>
      <c r="E128" s="170"/>
      <c r="F128" s="170"/>
      <c r="G128" s="170"/>
      <c r="H128" s="170"/>
      <c r="I128" s="170"/>
      <c r="J128" s="170"/>
    </row>
    <row r="130" spans="2:10" x14ac:dyDescent="0.25">
      <c r="B130" s="159" t="s">
        <v>104</v>
      </c>
      <c r="C130" s="160"/>
      <c r="D130" s="160"/>
      <c r="E130" s="160"/>
      <c r="F130" s="160"/>
      <c r="G130" s="160"/>
      <c r="H130" s="160"/>
      <c r="I130" s="160"/>
      <c r="J130" s="161"/>
    </row>
    <row r="131" spans="2:10" x14ac:dyDescent="0.25">
      <c r="B131" s="115" t="s">
        <v>0</v>
      </c>
      <c r="C131" s="162" t="s">
        <v>79</v>
      </c>
      <c r="D131" s="162" t="s">
        <v>105</v>
      </c>
      <c r="E131" s="162" t="s">
        <v>27</v>
      </c>
      <c r="F131" s="162" t="s">
        <v>26</v>
      </c>
      <c r="G131" s="162" t="s">
        <v>101</v>
      </c>
      <c r="H131" s="162" t="s">
        <v>102</v>
      </c>
      <c r="I131" s="162" t="s">
        <v>103</v>
      </c>
      <c r="J131" s="162" t="s">
        <v>83</v>
      </c>
    </row>
    <row r="132" spans="2:10" x14ac:dyDescent="0.25">
      <c r="B132" s="115" t="s">
        <v>84</v>
      </c>
      <c r="C132" s="163" t="s">
        <v>235</v>
      </c>
      <c r="D132" s="163" t="s">
        <v>236</v>
      </c>
      <c r="E132" s="163">
        <v>1.5543344299999999E-2</v>
      </c>
      <c r="F132" s="163">
        <v>-1.3706789E-2</v>
      </c>
      <c r="G132" s="163" t="s">
        <v>237</v>
      </c>
      <c r="H132" s="163">
        <v>-9.5909850000000008E-6</v>
      </c>
      <c r="I132" s="163">
        <v>4.2846591000000003E-2</v>
      </c>
      <c r="J132" s="163">
        <v>-1.6324040000000001E-2</v>
      </c>
    </row>
    <row r="133" spans="2:10" x14ac:dyDescent="0.25">
      <c r="B133" s="164"/>
      <c r="C133" s="165">
        <v>6.4958</v>
      </c>
      <c r="D133" s="165">
        <v>-4.1288650000000002</v>
      </c>
      <c r="E133" s="165">
        <v>0.55611407788985301</v>
      </c>
      <c r="F133" s="166">
        <v>-0.33967589359502476</v>
      </c>
      <c r="G133" s="165">
        <v>2.0930249999999999</v>
      </c>
      <c r="H133" s="165">
        <v>-1.9988652848265975E-3</v>
      </c>
      <c r="I133" s="165">
        <v>1.7798324014993696</v>
      </c>
      <c r="J133" s="165">
        <v>-0.38544689929928311</v>
      </c>
    </row>
    <row r="134" spans="2:10" x14ac:dyDescent="0.25">
      <c r="B134" s="115" t="s">
        <v>85</v>
      </c>
      <c r="C134" s="163">
        <v>1.2185751E-2</v>
      </c>
      <c r="D134" s="163">
        <v>0.405913144</v>
      </c>
      <c r="E134" s="163">
        <v>3.4025362199999999E-2</v>
      </c>
      <c r="F134" s="163" t="s">
        <v>238</v>
      </c>
      <c r="G134" s="163">
        <v>-1.7781593E-3</v>
      </c>
      <c r="H134" s="163">
        <v>9.0088009999999999E-4</v>
      </c>
      <c r="I134" s="163">
        <v>1.2304493E-2</v>
      </c>
      <c r="J134" s="163">
        <v>-1.9932999999999999E-2</v>
      </c>
    </row>
    <row r="135" spans="2:10" x14ac:dyDescent="0.25">
      <c r="B135" s="164"/>
      <c r="C135" s="165">
        <v>0.53601693399057959</v>
      </c>
      <c r="D135" s="165">
        <v>1.4893228186637928</v>
      </c>
      <c r="E135" s="165">
        <v>1.1068548202571982</v>
      </c>
      <c r="F135" s="166">
        <v>2.6458810000000001</v>
      </c>
      <c r="G135" s="165">
        <v>-0.67837099194149453</v>
      </c>
      <c r="H135" s="165">
        <v>0.14348349643390013</v>
      </c>
      <c r="I135" s="165">
        <v>0.56201806959585998</v>
      </c>
      <c r="J135" s="165">
        <v>-0.44835153233071484</v>
      </c>
    </row>
    <row r="136" spans="2:10" x14ac:dyDescent="0.25">
      <c r="B136" s="115" t="s">
        <v>86</v>
      </c>
      <c r="C136" s="163" t="s">
        <v>239</v>
      </c>
      <c r="D136" s="163">
        <v>0.21330966400000001</v>
      </c>
      <c r="E136" s="163">
        <v>-4.3067242999999998E-2</v>
      </c>
      <c r="F136" s="163" t="s">
        <v>240</v>
      </c>
      <c r="G136" s="163">
        <v>7.5692340000000002E-3</v>
      </c>
      <c r="H136" s="163">
        <v>1.129173E-2</v>
      </c>
      <c r="I136" s="163" t="s">
        <v>241</v>
      </c>
      <c r="J136" s="163">
        <v>-8.9441339999999994E-2</v>
      </c>
    </row>
    <row r="137" spans="2:10" x14ac:dyDescent="0.25">
      <c r="B137" s="164"/>
      <c r="C137" s="165">
        <v>-3.0360849999999999</v>
      </c>
      <c r="D137" s="165">
        <v>0.81343137628381512</v>
      </c>
      <c r="E137" s="165">
        <v>-1.7313476241302757</v>
      </c>
      <c r="F137" s="166">
        <v>2.8338540000000001</v>
      </c>
      <c r="G137" s="165">
        <v>1.8709600110242086</v>
      </c>
      <c r="H137" s="165">
        <v>1.4003614196655578</v>
      </c>
      <c r="I137" s="165">
        <v>-2.9835349999999998</v>
      </c>
      <c r="J137" s="165">
        <v>-1.9425191102165706</v>
      </c>
    </row>
    <row r="138" spans="2:10" x14ac:dyDescent="0.25">
      <c r="B138" s="115" t="s">
        <v>87</v>
      </c>
      <c r="C138" s="163" t="s">
        <v>242</v>
      </c>
      <c r="D138" s="163">
        <v>0.19056916400000001</v>
      </c>
      <c r="E138" s="163">
        <v>9.7430559999999995E-4</v>
      </c>
      <c r="F138" s="163">
        <v>5.9638599999999996E-3</v>
      </c>
      <c r="G138" s="163">
        <v>3.3421889999999999E-4</v>
      </c>
      <c r="H138" s="163">
        <v>3.2352380000000001E-3</v>
      </c>
      <c r="I138" s="163" t="s">
        <v>243</v>
      </c>
      <c r="J138" s="163">
        <v>-4.9478250000000001E-2</v>
      </c>
    </row>
    <row r="139" spans="2:10" x14ac:dyDescent="0.25">
      <c r="B139" s="164"/>
      <c r="C139" s="165">
        <v>-3.0130180000000002</v>
      </c>
      <c r="D139" s="165">
        <v>0.71015198710766037</v>
      </c>
      <c r="E139" s="165">
        <v>2.9232929979793196E-2</v>
      </c>
      <c r="F139" s="166">
        <v>0.11997821557385294</v>
      </c>
      <c r="G139" s="165">
        <v>0.1004898484963026</v>
      </c>
      <c r="H139" s="165">
        <v>0.44291678846576032</v>
      </c>
      <c r="I139" s="165">
        <v>-2.969319</v>
      </c>
      <c r="J139" s="165">
        <v>-0.94597846314032197</v>
      </c>
    </row>
    <row r="140" spans="2:10" x14ac:dyDescent="0.25">
      <c r="B140" s="115" t="s">
        <v>88</v>
      </c>
      <c r="C140" s="163">
        <v>-4.9325790000000003E-3</v>
      </c>
      <c r="D140" s="163">
        <v>-0.21006193300000001</v>
      </c>
      <c r="E140" s="163">
        <v>5.5595918999999999E-3</v>
      </c>
      <c r="F140" s="163" t="s">
        <v>244</v>
      </c>
      <c r="G140" s="163">
        <v>-1.5043115000000001E-3</v>
      </c>
      <c r="H140" s="163">
        <v>6.3374160000000002E-3</v>
      </c>
      <c r="I140" s="163">
        <v>1.1663725999999999E-2</v>
      </c>
      <c r="J140" s="163">
        <v>6.6563529999999996E-2</v>
      </c>
    </row>
    <row r="141" spans="2:10" x14ac:dyDescent="0.25">
      <c r="B141" s="164"/>
      <c r="C141" s="165">
        <v>-0.2509304939867269</v>
      </c>
      <c r="D141" s="165">
        <v>-1.0684688186299685</v>
      </c>
      <c r="E141" s="165">
        <v>0.2308431742801185</v>
      </c>
      <c r="F141" s="166">
        <v>-2.670029</v>
      </c>
      <c r="G141" s="165">
        <v>-0.4526274400574436</v>
      </c>
      <c r="H141" s="165">
        <v>0.74871423420373751</v>
      </c>
      <c r="I141" s="165">
        <v>0.72869149134880362</v>
      </c>
      <c r="J141" s="165">
        <v>1.1751846176670269</v>
      </c>
    </row>
    <row r="142" spans="2:10" x14ac:dyDescent="0.25">
      <c r="B142" s="115" t="s">
        <v>89</v>
      </c>
      <c r="C142" s="163">
        <v>1.7072542E-2</v>
      </c>
      <c r="D142" s="163">
        <v>4.7619135999999999E-2</v>
      </c>
      <c r="E142" s="163">
        <v>1.2699461E-2</v>
      </c>
      <c r="F142" s="163">
        <v>-4.1010201000000003E-2</v>
      </c>
      <c r="G142" s="163">
        <v>-3.0022247000000002E-3</v>
      </c>
      <c r="H142" s="163">
        <v>5.2488739999999997E-3</v>
      </c>
      <c r="I142" s="163">
        <v>1.8140739999999999E-2</v>
      </c>
      <c r="J142" s="163">
        <v>7.9573430000000001E-2</v>
      </c>
    </row>
    <row r="143" spans="2:10" x14ac:dyDescent="0.25">
      <c r="B143" s="164"/>
      <c r="C143" s="165">
        <v>0.9183660999771438</v>
      </c>
      <c r="D143" s="165">
        <v>0.28991905408766222</v>
      </c>
      <c r="E143" s="165">
        <v>0.57583107121733179</v>
      </c>
      <c r="F143" s="166">
        <v>-1.2140694797908242</v>
      </c>
      <c r="G143" s="165">
        <v>-1.6848391124442403</v>
      </c>
      <c r="H143" s="165">
        <v>0.66169478958254824</v>
      </c>
      <c r="I143" s="165">
        <v>0.95581776944108476</v>
      </c>
      <c r="J143" s="165">
        <v>1.1944068214567536</v>
      </c>
    </row>
    <row r="144" spans="2:10" x14ac:dyDescent="0.25">
      <c r="B144" s="115" t="s">
        <v>90</v>
      </c>
      <c r="C144" s="163">
        <v>6.8650969999999997E-3</v>
      </c>
      <c r="D144" s="163">
        <v>9.3475897000000002E-2</v>
      </c>
      <c r="E144" s="163">
        <v>-1.39640479E-2</v>
      </c>
      <c r="F144" s="163">
        <v>5.408843E-3</v>
      </c>
      <c r="G144" s="163">
        <v>1.5472376999999999E-3</v>
      </c>
      <c r="H144" s="163">
        <v>1.021422E-2</v>
      </c>
      <c r="I144" s="163">
        <v>-5.4291579999999999E-3</v>
      </c>
      <c r="J144" s="163">
        <v>-2.825517E-2</v>
      </c>
    </row>
    <row r="145" spans="2:10" x14ac:dyDescent="0.25">
      <c r="B145" s="164"/>
      <c r="C145" s="165">
        <v>0.45221152556134953</v>
      </c>
      <c r="D145" s="165">
        <v>0.64400240729052471</v>
      </c>
      <c r="E145" s="165">
        <v>-0.86504804993909779</v>
      </c>
      <c r="F145" s="166">
        <v>0.11830132522233419</v>
      </c>
      <c r="G145" s="165">
        <v>0.43168529764794189</v>
      </c>
      <c r="H145" s="165">
        <v>1.3229036401890404</v>
      </c>
      <c r="I145" s="165">
        <v>-0.3841872499645369</v>
      </c>
      <c r="J145" s="165">
        <v>-0.62255814800525555</v>
      </c>
    </row>
    <row r="146" spans="2:10" x14ac:dyDescent="0.25">
      <c r="B146" s="115" t="s">
        <v>91</v>
      </c>
      <c r="C146" s="163">
        <v>-1.0920454E-2</v>
      </c>
      <c r="D146" s="163">
        <v>-3.4251851999999999E-2</v>
      </c>
      <c r="E146" s="163">
        <v>-6.6248128999999998E-3</v>
      </c>
      <c r="F146" s="163">
        <v>7.8230130000000002E-3</v>
      </c>
      <c r="G146" s="163">
        <v>-6.168066E-4</v>
      </c>
      <c r="H146" s="163">
        <v>2.3392119999999998E-3</v>
      </c>
      <c r="I146" s="163" t="s">
        <v>245</v>
      </c>
      <c r="J146" s="163">
        <v>-4.0332670000000001E-2</v>
      </c>
    </row>
    <row r="147" spans="2:10" x14ac:dyDescent="0.25">
      <c r="B147" s="164"/>
      <c r="C147" s="165">
        <v>-0.73684737229845565</v>
      </c>
      <c r="D147" s="165">
        <v>-0.26237259640340815</v>
      </c>
      <c r="E147" s="165">
        <v>-0.33942736372239718</v>
      </c>
      <c r="F147" s="166">
        <v>0.21132836390976312</v>
      </c>
      <c r="G147" s="165">
        <v>-0.26534813499544641</v>
      </c>
      <c r="H147" s="165">
        <v>0.45813855785627955</v>
      </c>
      <c r="I147" s="165">
        <v>-2.3752900000000001</v>
      </c>
      <c r="J147" s="165">
        <v>-0.88594036144092225</v>
      </c>
    </row>
    <row r="148" spans="2:10" x14ac:dyDescent="0.25">
      <c r="B148" s="115" t="s">
        <v>92</v>
      </c>
      <c r="C148" s="163">
        <v>-1.2018571E-2</v>
      </c>
      <c r="D148" s="163">
        <v>-1.5920680999999999E-2</v>
      </c>
      <c r="E148" s="163">
        <v>8.0964334999999998E-3</v>
      </c>
      <c r="F148" s="163">
        <v>-9.8748350000000002E-3</v>
      </c>
      <c r="G148" s="163">
        <v>1.7056015999999999E-3</v>
      </c>
      <c r="H148" s="163">
        <v>7.7660350000000001E-4</v>
      </c>
      <c r="I148" s="163">
        <v>-4.6717080000000001E-3</v>
      </c>
      <c r="J148" s="163">
        <v>4.5210119999999999E-2</v>
      </c>
    </row>
    <row r="149" spans="2:10" x14ac:dyDescent="0.25">
      <c r="B149" s="164"/>
      <c r="C149" s="165">
        <v>-1.2700599682867801</v>
      </c>
      <c r="D149" s="165">
        <v>-0.15763056944875795</v>
      </c>
      <c r="E149" s="165">
        <v>0.55695952369583368</v>
      </c>
      <c r="F149" s="166">
        <v>-0.30899141075734332</v>
      </c>
      <c r="G149" s="165">
        <v>0.67851901857243779</v>
      </c>
      <c r="H149" s="165">
        <v>0.12422257371789261</v>
      </c>
      <c r="I149" s="165">
        <v>-0.48488038823272678</v>
      </c>
      <c r="J149" s="165">
        <v>1.0458255323910044</v>
      </c>
    </row>
    <row r="150" spans="2:10" x14ac:dyDescent="0.25">
      <c r="B150" s="115" t="s">
        <v>93</v>
      </c>
      <c r="C150" s="163">
        <v>-5.0926560000000001E-3</v>
      </c>
      <c r="D150" s="163">
        <v>6.4506102999999995E-2</v>
      </c>
      <c r="E150" s="163">
        <v>4.8121008E-3</v>
      </c>
      <c r="F150" s="163">
        <v>-7.8397129999999999E-3</v>
      </c>
      <c r="G150" s="163">
        <v>-6.2507440000000001E-4</v>
      </c>
      <c r="H150" s="163">
        <v>-3.8555149999999999E-3</v>
      </c>
      <c r="I150" s="163">
        <v>7.2549090000000004E-3</v>
      </c>
      <c r="J150" s="163">
        <v>4.9488999999999998E-2</v>
      </c>
    </row>
    <row r="151" spans="2:10" x14ac:dyDescent="0.25">
      <c r="B151" s="164"/>
      <c r="C151" s="165">
        <v>-0.46346034778078604</v>
      </c>
      <c r="D151" s="165">
        <v>0.72236679708395046</v>
      </c>
      <c r="E151" s="165">
        <v>0.35523422297011459</v>
      </c>
      <c r="F151" s="166">
        <v>-0.28257033075403803</v>
      </c>
      <c r="G151" s="165">
        <v>-0.22841998904236591</v>
      </c>
      <c r="H151" s="165">
        <v>-0.61852940495184694</v>
      </c>
      <c r="I151" s="165">
        <v>0.65131809724492895</v>
      </c>
      <c r="J151" s="165">
        <v>1.0939359897308207</v>
      </c>
    </row>
    <row r="152" spans="2:10" x14ac:dyDescent="0.25">
      <c r="B152" s="115" t="s">
        <v>94</v>
      </c>
      <c r="C152" s="163">
        <v>2.5748009999999998E-3</v>
      </c>
      <c r="D152" s="163">
        <v>-6.5061889999999999E-3</v>
      </c>
      <c r="E152" s="163">
        <v>-1.43140353E-2</v>
      </c>
      <c r="F152" s="163">
        <v>-1.2165321999999999E-2</v>
      </c>
      <c r="G152" s="163">
        <v>1.1450309000000001E-3</v>
      </c>
      <c r="H152" s="163">
        <v>-1.1546569999999999E-3</v>
      </c>
      <c r="I152" s="163">
        <v>1.2920920000000001E-2</v>
      </c>
      <c r="J152" s="163">
        <v>-3.3133299999999997E-2</v>
      </c>
    </row>
    <row r="153" spans="2:10" x14ac:dyDescent="0.25">
      <c r="B153" s="164"/>
      <c r="C153" s="165">
        <v>0.2461964638635469</v>
      </c>
      <c r="D153" s="165">
        <v>-5.8050219854992376E-2</v>
      </c>
      <c r="E153" s="165">
        <v>-1.7104092684832126</v>
      </c>
      <c r="F153" s="166">
        <v>-0.41177981489896315</v>
      </c>
      <c r="G153" s="165">
        <v>0.48210508958584225</v>
      </c>
      <c r="H153" s="165">
        <v>-0.22310688227650419</v>
      </c>
      <c r="I153" s="165">
        <v>1.2743008102287823</v>
      </c>
      <c r="J153" s="165">
        <v>-0.98218472092826292</v>
      </c>
    </row>
    <row r="154" spans="2:10" x14ac:dyDescent="0.25">
      <c r="B154" s="115" t="s">
        <v>95</v>
      </c>
      <c r="C154" s="163">
        <v>6.7265750000000003E-3</v>
      </c>
      <c r="D154" s="163">
        <v>-7.8401483999999994E-2</v>
      </c>
      <c r="E154" s="163">
        <v>-3.4140397E-3</v>
      </c>
      <c r="F154" s="163">
        <v>-2.3610743E-2</v>
      </c>
      <c r="G154" s="163">
        <v>-1.3015355000000001E-3</v>
      </c>
      <c r="H154" s="163">
        <v>-4.9651820000000003E-3</v>
      </c>
      <c r="I154" s="163">
        <v>-1.190265E-3</v>
      </c>
      <c r="J154" s="163">
        <v>-3.0223719999999999E-2</v>
      </c>
    </row>
    <row r="155" spans="2:10" x14ac:dyDescent="0.25">
      <c r="B155" s="164"/>
      <c r="C155" s="165">
        <v>0.74970737494742878</v>
      </c>
      <c r="D155" s="165">
        <v>-0.93186119935950773</v>
      </c>
      <c r="E155" s="165">
        <v>-0.40534827453454692</v>
      </c>
      <c r="F155" s="166">
        <v>-0.9532755922215097</v>
      </c>
      <c r="G155" s="165">
        <v>-0.67560121330212741</v>
      </c>
      <c r="H155" s="165">
        <v>-1.244900312102724</v>
      </c>
      <c r="I155" s="165">
        <v>-0.16366685061407707</v>
      </c>
      <c r="J155" s="165">
        <v>-0.86195581941943966</v>
      </c>
    </row>
    <row r="156" spans="2:10" x14ac:dyDescent="0.25">
      <c r="B156" s="115" t="s">
        <v>96</v>
      </c>
      <c r="C156" s="163">
        <v>5.4378969999999997E-3</v>
      </c>
      <c r="D156" s="163">
        <v>6.5112700000000004E-3</v>
      </c>
      <c r="E156" s="163">
        <v>8.1896773999999995E-3</v>
      </c>
      <c r="F156" s="163">
        <v>-1.6191974000000001E-2</v>
      </c>
      <c r="G156" s="163">
        <v>8.6343430000000005E-4</v>
      </c>
      <c r="H156" s="163">
        <v>-3.2262480000000001E-3</v>
      </c>
      <c r="I156" s="163">
        <v>3.738239E-3</v>
      </c>
      <c r="J156" s="163">
        <v>2.8893459999999999E-2</v>
      </c>
    </row>
    <row r="157" spans="2:10" x14ac:dyDescent="0.25">
      <c r="B157" s="167"/>
      <c r="C157" s="168">
        <v>0.90893065623370894</v>
      </c>
      <c r="D157" s="168">
        <v>7.5815140430793557E-2</v>
      </c>
      <c r="E157" s="168">
        <v>0.70203741290763533</v>
      </c>
      <c r="F157" s="168">
        <v>-0.92257223610183869</v>
      </c>
      <c r="G157" s="168">
        <v>0.45312410843793732</v>
      </c>
      <c r="H157" s="168">
        <v>-0.89045438837858049</v>
      </c>
      <c r="I157" s="168">
        <v>0.40141369837857205</v>
      </c>
      <c r="J157" s="168">
        <v>0.78594883264815785</v>
      </c>
    </row>
    <row r="158" spans="2:10" x14ac:dyDescent="0.25">
      <c r="B158" s="169"/>
      <c r="C158" s="170"/>
      <c r="D158" s="170"/>
      <c r="E158" s="170"/>
      <c r="F158" s="170"/>
      <c r="G158" s="170"/>
      <c r="H158" s="170"/>
      <c r="I158" s="170"/>
      <c r="J158" s="170"/>
    </row>
    <row r="159" spans="2:10" x14ac:dyDescent="0.25">
      <c r="B159" s="169"/>
      <c r="C159" s="170"/>
      <c r="D159" s="170"/>
      <c r="E159" s="170"/>
      <c r="F159" s="170"/>
      <c r="G159" s="170"/>
      <c r="H159" s="170"/>
      <c r="I159" s="170"/>
      <c r="J159" s="170"/>
    </row>
    <row r="161" spans="2:10" x14ac:dyDescent="0.25">
      <c r="B161" s="159" t="s">
        <v>106</v>
      </c>
      <c r="C161" s="160"/>
      <c r="D161" s="160"/>
      <c r="E161" s="160"/>
      <c r="F161" s="160"/>
      <c r="G161" s="160"/>
      <c r="H161" s="160"/>
      <c r="I161" s="160"/>
      <c r="J161" s="161"/>
    </row>
    <row r="162" spans="2:10" x14ac:dyDescent="0.25">
      <c r="B162" s="115" t="s">
        <v>0</v>
      </c>
      <c r="C162" s="162" t="s">
        <v>79</v>
      </c>
      <c r="D162" s="162" t="s">
        <v>56</v>
      </c>
      <c r="E162" s="162" t="s">
        <v>107</v>
      </c>
      <c r="F162" s="162" t="s">
        <v>26</v>
      </c>
      <c r="G162" s="162" t="s">
        <v>101</v>
      </c>
      <c r="H162" s="162" t="s">
        <v>102</v>
      </c>
      <c r="I162" s="162" t="s">
        <v>103</v>
      </c>
      <c r="J162" s="162" t="s">
        <v>83</v>
      </c>
    </row>
    <row r="163" spans="2:10" x14ac:dyDescent="0.25">
      <c r="B163" s="115" t="s">
        <v>84</v>
      </c>
      <c r="C163" s="171" t="s">
        <v>246</v>
      </c>
      <c r="D163" s="171" t="s">
        <v>247</v>
      </c>
      <c r="E163" s="171">
        <v>-0.13527024000000001</v>
      </c>
      <c r="F163" s="171">
        <v>-4.8336360799999999E-2</v>
      </c>
      <c r="G163" s="171" t="s">
        <v>248</v>
      </c>
      <c r="H163" s="171">
        <v>-5.7182010000000004E-4</v>
      </c>
      <c r="I163" s="171">
        <v>3.2377783799999997E-2</v>
      </c>
      <c r="J163" s="171">
        <v>-1.289973E-2</v>
      </c>
    </row>
    <row r="164" spans="2:10" x14ac:dyDescent="0.25">
      <c r="B164" s="164"/>
      <c r="C164" s="165">
        <v>6.9099029999999999</v>
      </c>
      <c r="D164" s="165">
        <v>-7.152622</v>
      </c>
      <c r="E164" s="165">
        <v>-1.9519722092645209</v>
      </c>
      <c r="F164" s="166">
        <v>-1.0490255597508709</v>
      </c>
      <c r="G164" s="165">
        <v>2.1054409999999999</v>
      </c>
      <c r="H164" s="165">
        <v>-9.5277246788994116E-2</v>
      </c>
      <c r="I164" s="165">
        <v>1.5849921199284032</v>
      </c>
      <c r="J164" s="165">
        <v>-0.28922876891254157</v>
      </c>
    </row>
    <row r="165" spans="2:10" x14ac:dyDescent="0.25">
      <c r="B165" s="115" t="s">
        <v>85</v>
      </c>
      <c r="C165" s="163">
        <v>3.9541161999999998E-3</v>
      </c>
      <c r="D165" s="163">
        <v>1.55188478</v>
      </c>
      <c r="E165" s="163">
        <v>6.8944080000000005E-2</v>
      </c>
      <c r="F165" s="163">
        <v>9.7607844999999999E-2</v>
      </c>
      <c r="G165" s="163">
        <v>-1.943529E-3</v>
      </c>
      <c r="H165" s="163">
        <v>4.4110890999999996E-3</v>
      </c>
      <c r="I165" s="163">
        <v>8.6711562000000002E-3</v>
      </c>
      <c r="J165" s="163">
        <v>-3.2770170000000001E-2</v>
      </c>
    </row>
    <row r="166" spans="2:10" x14ac:dyDescent="0.25">
      <c r="B166" s="164"/>
      <c r="C166" s="165">
        <v>0.17917649574861122</v>
      </c>
      <c r="D166" s="165">
        <v>0.76780439207470674</v>
      </c>
      <c r="E166" s="165">
        <v>0.99981234096127303</v>
      </c>
      <c r="F166" s="166">
        <v>1.8029652085161243</v>
      </c>
      <c r="G166" s="165">
        <v>-0.4945030272387882</v>
      </c>
      <c r="H166" s="165">
        <v>0.64591925936262962</v>
      </c>
      <c r="I166" s="165">
        <v>0.2992551663442265</v>
      </c>
      <c r="J166" s="165">
        <v>-0.6623092580845007</v>
      </c>
    </row>
    <row r="167" spans="2:10" x14ac:dyDescent="0.25">
      <c r="B167" s="115" t="s">
        <v>86</v>
      </c>
      <c r="C167" s="163" t="s">
        <v>249</v>
      </c>
      <c r="D167" s="163">
        <v>1.92966503</v>
      </c>
      <c r="E167" s="163">
        <v>-1.611375E-2</v>
      </c>
      <c r="F167" s="163" t="s">
        <v>250</v>
      </c>
      <c r="G167" s="163">
        <v>6.5114379999999996E-3</v>
      </c>
      <c r="H167" s="163">
        <v>1.5552553199999999E-2</v>
      </c>
      <c r="I167" s="163" t="s">
        <v>251</v>
      </c>
      <c r="J167" s="163" t="s">
        <v>252</v>
      </c>
    </row>
    <row r="168" spans="2:10" x14ac:dyDescent="0.25">
      <c r="B168" s="164"/>
      <c r="C168" s="165">
        <v>-3.078665</v>
      </c>
      <c r="D168" s="165">
        <v>0.93683017589820439</v>
      </c>
      <c r="E168" s="165">
        <v>-0.19184164811449361</v>
      </c>
      <c r="F168" s="166">
        <v>2.9589400000000001</v>
      </c>
      <c r="G168" s="165">
        <v>1.7929832394298169</v>
      </c>
      <c r="H168" s="165">
        <v>1.558116116584914</v>
      </c>
      <c r="I168" s="165">
        <v>-2.3114539999999999</v>
      </c>
      <c r="J168" s="165">
        <v>-2.702912</v>
      </c>
    </row>
    <row r="169" spans="2:10" x14ac:dyDescent="0.25">
      <c r="B169" s="115" t="s">
        <v>87</v>
      </c>
      <c r="C169" s="163" t="s">
        <v>253</v>
      </c>
      <c r="D169" s="163">
        <v>2.3484208199999999</v>
      </c>
      <c r="E169" s="163">
        <v>0.12563622999999999</v>
      </c>
      <c r="F169" s="163">
        <v>-7.1270446000000001E-3</v>
      </c>
      <c r="G169" s="163">
        <v>1.018662E-4</v>
      </c>
      <c r="H169" s="163">
        <v>8.3193613999999992E-3</v>
      </c>
      <c r="I169" s="163" t="s">
        <v>254</v>
      </c>
      <c r="J169" s="163">
        <v>-6.729773E-2</v>
      </c>
    </row>
    <row r="170" spans="2:10" x14ac:dyDescent="0.25">
      <c r="B170" s="164"/>
      <c r="C170" s="165">
        <v>-2.854063</v>
      </c>
      <c r="D170" s="165">
        <v>1.428664652204743</v>
      </c>
      <c r="E170" s="165">
        <v>1.3383420314392722</v>
      </c>
      <c r="F170" s="166">
        <v>-0.14218764362977596</v>
      </c>
      <c r="G170" s="165">
        <v>2.534315148010571E-2</v>
      </c>
      <c r="H170" s="165">
        <v>0.91241457859356256</v>
      </c>
      <c r="I170" s="165">
        <v>-3.4533610000000001</v>
      </c>
      <c r="J170" s="165">
        <v>-1.1949429527486617</v>
      </c>
    </row>
    <row r="171" spans="2:10" x14ac:dyDescent="0.25">
      <c r="B171" s="115" t="s">
        <v>88</v>
      </c>
      <c r="C171" s="163">
        <v>-9.4866860000000005E-4</v>
      </c>
      <c r="D171" s="163">
        <v>-0.60892369000000002</v>
      </c>
      <c r="E171" s="163">
        <v>7.5054480000000007E-2</v>
      </c>
      <c r="F171" s="163">
        <v>-6.0806600600000003E-2</v>
      </c>
      <c r="G171" s="163">
        <v>-1.591367E-3</v>
      </c>
      <c r="H171" s="163">
        <v>7.4948148000000001E-3</v>
      </c>
      <c r="I171" s="163">
        <v>-4.3390049999999998E-4</v>
      </c>
      <c r="J171" s="163">
        <v>7.4673489999999995E-2</v>
      </c>
    </row>
    <row r="172" spans="2:10" x14ac:dyDescent="0.25">
      <c r="B172" s="164"/>
      <c r="C172" s="165">
        <v>-5.0212561552561152E-2</v>
      </c>
      <c r="D172" s="165">
        <v>-0.41439199570045504</v>
      </c>
      <c r="E172" s="165">
        <v>1.1023649756947596</v>
      </c>
      <c r="F172" s="166">
        <v>-1.335604664952712</v>
      </c>
      <c r="G172" s="165">
        <v>-0.62712503978242151</v>
      </c>
      <c r="H172" s="165">
        <v>0.92172568489213613</v>
      </c>
      <c r="I172" s="165">
        <v>-2.3613235656970977E-2</v>
      </c>
      <c r="J172" s="165">
        <v>1.2122146109588112</v>
      </c>
    </row>
    <row r="173" spans="2:10" x14ac:dyDescent="0.25">
      <c r="B173" s="115" t="s">
        <v>89</v>
      </c>
      <c r="C173" s="163">
        <v>1.9267673700000001E-2</v>
      </c>
      <c r="D173" s="163">
        <v>0.76618319000000001</v>
      </c>
      <c r="E173" s="163">
        <v>-2.1053479999999999E-2</v>
      </c>
      <c r="F173" s="163">
        <v>-3.4899943500000002E-2</v>
      </c>
      <c r="G173" s="163">
        <v>-3.2189290000000001E-3</v>
      </c>
      <c r="H173" s="163">
        <v>4.6709281999999996E-3</v>
      </c>
      <c r="I173" s="163">
        <v>2.1342252400000001E-2</v>
      </c>
      <c r="J173" s="163">
        <v>8.3433579999999993E-2</v>
      </c>
    </row>
    <row r="174" spans="2:10" x14ac:dyDescent="0.25">
      <c r="B174" s="164"/>
      <c r="C174" s="165">
        <v>1.2343757020486716</v>
      </c>
      <c r="D174" s="165">
        <v>0.45598383418900096</v>
      </c>
      <c r="E174" s="165">
        <v>-0.31937524312173488</v>
      </c>
      <c r="F174" s="166">
        <v>-1.1026326389831933</v>
      </c>
      <c r="G174" s="165">
        <v>-1.1733474690710071</v>
      </c>
      <c r="H174" s="165">
        <v>0.70533962405068851</v>
      </c>
      <c r="I174" s="165">
        <v>0.96153081182830613</v>
      </c>
      <c r="J174" s="165">
        <v>1.2627203937177871</v>
      </c>
    </row>
    <row r="175" spans="2:10" x14ac:dyDescent="0.25">
      <c r="B175" s="115" t="s">
        <v>90</v>
      </c>
      <c r="C175" s="163">
        <v>3.1612930999999999E-3</v>
      </c>
      <c r="D175" s="163">
        <v>0.46166386999999998</v>
      </c>
      <c r="E175" s="163">
        <v>7.1524700000000002E-3</v>
      </c>
      <c r="F175" s="163">
        <v>3.0294448200000001E-2</v>
      </c>
      <c r="G175" s="163">
        <v>2.5428E-3</v>
      </c>
      <c r="H175" s="163">
        <v>7.0232269000000003E-3</v>
      </c>
      <c r="I175" s="163">
        <v>-3.6501633999999998E-3</v>
      </c>
      <c r="J175" s="163">
        <v>-3.9450800000000001E-2</v>
      </c>
    </row>
    <row r="176" spans="2:10" x14ac:dyDescent="0.25">
      <c r="B176" s="164"/>
      <c r="C176" s="165">
        <v>0.22504315909776373</v>
      </c>
      <c r="D176" s="165">
        <v>0.33104429991146</v>
      </c>
      <c r="E176" s="165">
        <v>0.10950362403376739</v>
      </c>
      <c r="F176" s="166">
        <v>0.86470760402576141</v>
      </c>
      <c r="G176" s="165">
        <v>0.98624380605578388</v>
      </c>
      <c r="H176" s="165">
        <v>1.054551103517509</v>
      </c>
      <c r="I176" s="165">
        <v>-0.20247945409499848</v>
      </c>
      <c r="J176" s="165">
        <v>-0.90525424798349641</v>
      </c>
    </row>
    <row r="177" spans="2:10" x14ac:dyDescent="0.25">
      <c r="B177" s="115" t="s">
        <v>91</v>
      </c>
      <c r="C177" s="163">
        <v>-1.9424525500000001E-2</v>
      </c>
      <c r="D177" s="163">
        <v>2.998762E-2</v>
      </c>
      <c r="E177" s="163">
        <v>-6.0433529999999999E-2</v>
      </c>
      <c r="F177" s="163">
        <v>5.6577004999999996E-3</v>
      </c>
      <c r="G177" s="163">
        <v>2.7840639999999998E-5</v>
      </c>
      <c r="H177" s="163">
        <v>-1.5840989E-3</v>
      </c>
      <c r="I177" s="163" t="s">
        <v>255</v>
      </c>
      <c r="J177" s="163">
        <v>-3.8395560000000002E-2</v>
      </c>
    </row>
    <row r="178" spans="2:10" x14ac:dyDescent="0.25">
      <c r="B178" s="164"/>
      <c r="C178" s="165">
        <v>-1.6537903972649437</v>
      </c>
      <c r="D178" s="165">
        <v>2.453563103467743E-2</v>
      </c>
      <c r="E178" s="165">
        <v>-0.8615425393912074</v>
      </c>
      <c r="F178" s="166">
        <v>0.15459417087553745</v>
      </c>
      <c r="G178" s="165">
        <v>9.8458476705857566E-3</v>
      </c>
      <c r="H178" s="165">
        <v>-0.25533733499463079</v>
      </c>
      <c r="I178" s="165">
        <v>-2.4625028000000002</v>
      </c>
      <c r="J178" s="165">
        <v>-0.76913687454794044</v>
      </c>
    </row>
    <row r="179" spans="2:10" x14ac:dyDescent="0.25">
      <c r="B179" s="115" t="s">
        <v>92</v>
      </c>
      <c r="C179" s="163">
        <v>-1.1004192600000001E-2</v>
      </c>
      <c r="D179" s="163">
        <v>-0.13591099000000001</v>
      </c>
      <c r="E179" s="163">
        <v>-2.1879280000000001E-2</v>
      </c>
      <c r="F179" s="163">
        <v>-3.3770054899999999E-2</v>
      </c>
      <c r="G179" s="163">
        <v>1.8402900000000001E-3</v>
      </c>
      <c r="H179" s="163">
        <v>-3.2708661999999999E-3</v>
      </c>
      <c r="I179" s="163">
        <v>-1.1819208E-3</v>
      </c>
      <c r="J179" s="163">
        <v>6.3839670000000001E-2</v>
      </c>
    </row>
    <row r="180" spans="2:10" x14ac:dyDescent="0.25">
      <c r="B180" s="164"/>
      <c r="C180" s="165">
        <v>-0.92196012388269688</v>
      </c>
      <c r="D180" s="165">
        <v>-0.16885783136324267</v>
      </c>
      <c r="E180" s="165">
        <v>-0.25048616234648202</v>
      </c>
      <c r="F180" s="166">
        <v>-0.96682138561923026</v>
      </c>
      <c r="G180" s="165">
        <v>0.84502158912024361</v>
      </c>
      <c r="H180" s="165">
        <v>-0.4689495615379678</v>
      </c>
      <c r="I180" s="165">
        <v>-8.5858716077563735E-2</v>
      </c>
      <c r="J180" s="165">
        <v>1.3036745031141614</v>
      </c>
    </row>
    <row r="181" spans="2:10" x14ac:dyDescent="0.25">
      <c r="B181" s="115" t="s">
        <v>93</v>
      </c>
      <c r="C181" s="163">
        <v>1.9518525E-3</v>
      </c>
      <c r="D181" s="163">
        <v>0.42916248000000001</v>
      </c>
      <c r="E181" s="163">
        <v>-2.9284979999999999E-2</v>
      </c>
      <c r="F181" s="163">
        <v>-3.2439379999999997E-2</v>
      </c>
      <c r="G181" s="163">
        <v>-1.4364309999999999E-3</v>
      </c>
      <c r="H181" s="163">
        <v>-5.5924966E-3</v>
      </c>
      <c r="I181" s="163">
        <v>1.8675003200000002E-2</v>
      </c>
      <c r="J181" s="163">
        <v>5.5437840000000002E-2</v>
      </c>
    </row>
    <row r="182" spans="2:10" x14ac:dyDescent="0.25">
      <c r="B182" s="164"/>
      <c r="C182" s="165">
        <v>0.13619343526671257</v>
      </c>
      <c r="D182" s="165">
        <v>0.63067810646687072</v>
      </c>
      <c r="E182" s="165">
        <v>-0.61003897226474346</v>
      </c>
      <c r="F182" s="166">
        <v>-0.96493629505484046</v>
      </c>
      <c r="G182" s="165">
        <v>-0.52486255005774429</v>
      </c>
      <c r="H182" s="165">
        <v>-0.79788946857324794</v>
      </c>
      <c r="I182" s="165">
        <v>1.6434483226130485</v>
      </c>
      <c r="J182" s="165">
        <v>1.1551319286893327</v>
      </c>
    </row>
    <row r="183" spans="2:10" x14ac:dyDescent="0.25">
      <c r="B183" s="115" t="s">
        <v>94</v>
      </c>
      <c r="C183" s="163">
        <v>1.07114132E-2</v>
      </c>
      <c r="D183" s="163">
        <v>-0.1911804</v>
      </c>
      <c r="E183" s="163">
        <v>-4.4353400000000001E-2</v>
      </c>
      <c r="F183" s="163">
        <v>-1.9624587200000002E-2</v>
      </c>
      <c r="G183" s="163">
        <v>7.1912199999999999E-4</v>
      </c>
      <c r="H183" s="163">
        <v>-1.4275111E-3</v>
      </c>
      <c r="I183" s="163">
        <v>1.9249156900000002E-2</v>
      </c>
      <c r="J183" s="163">
        <v>-5.3638900000000003E-2</v>
      </c>
    </row>
    <row r="184" spans="2:10" x14ac:dyDescent="0.25">
      <c r="B184" s="164"/>
      <c r="C184" s="165">
        <v>0.96836797253481166</v>
      </c>
      <c r="D184" s="165">
        <v>-0.18957186339502552</v>
      </c>
      <c r="E184" s="165">
        <v>-0.90107110469714913</v>
      </c>
      <c r="F184" s="166">
        <v>-0.73878856486362388</v>
      </c>
      <c r="G184" s="165">
        <v>0.35919079524210795</v>
      </c>
      <c r="H184" s="165">
        <v>-0.22541523755680146</v>
      </c>
      <c r="I184" s="165">
        <v>1.0200087997117808</v>
      </c>
      <c r="J184" s="165">
        <v>-1.6817332760450345</v>
      </c>
    </row>
    <row r="185" spans="2:10" x14ac:dyDescent="0.25">
      <c r="B185" s="115" t="s">
        <v>95</v>
      </c>
      <c r="C185" s="163">
        <v>6.7506236999999997E-3</v>
      </c>
      <c r="D185" s="163">
        <v>-0.67728166999999995</v>
      </c>
      <c r="E185" s="163">
        <v>-2.0127969999999999E-2</v>
      </c>
      <c r="F185" s="163">
        <v>-1.48782033E-2</v>
      </c>
      <c r="G185" s="163">
        <v>-1.2891720000000001E-3</v>
      </c>
      <c r="H185" s="163">
        <v>-3.9508583999999999E-3</v>
      </c>
      <c r="I185" s="163">
        <v>-6.8072349000000004E-3</v>
      </c>
      <c r="J185" s="163">
        <v>-4.0544330000000003E-2</v>
      </c>
    </row>
    <row r="186" spans="2:10" x14ac:dyDescent="0.25">
      <c r="B186" s="164"/>
      <c r="C186" s="165">
        <v>0.84737088610544975</v>
      </c>
      <c r="D186" s="165">
        <v>-1.0329983123137163</v>
      </c>
      <c r="E186" s="165">
        <v>-0.54553846221924018</v>
      </c>
      <c r="F186" s="166">
        <v>-0.6480785183908675</v>
      </c>
      <c r="G186" s="165">
        <v>-0.57512824590601519</v>
      </c>
      <c r="H186" s="165">
        <v>-0.81977895041463633</v>
      </c>
      <c r="I186" s="165">
        <v>-0.51114561089179189</v>
      </c>
      <c r="J186" s="165">
        <v>-1.1311252368524136</v>
      </c>
    </row>
    <row r="187" spans="2:10" x14ac:dyDescent="0.25">
      <c r="B187" s="115" t="s">
        <v>96</v>
      </c>
      <c r="C187" s="163">
        <v>4.0525650000000001E-4</v>
      </c>
      <c r="D187" s="163">
        <v>-2.5417100000000001E-2</v>
      </c>
      <c r="E187" s="163">
        <v>-1.0426889999999999E-2</v>
      </c>
      <c r="F187" s="163">
        <v>-2.9889750000000002E-4</v>
      </c>
      <c r="G187" s="163">
        <v>5.4939479999999998E-4</v>
      </c>
      <c r="H187" s="163">
        <v>-2.1453427E-3</v>
      </c>
      <c r="I187" s="163">
        <v>-1.5446946999999999E-3</v>
      </c>
      <c r="J187" s="163">
        <v>3.9840739999999999E-2</v>
      </c>
    </row>
    <row r="188" spans="2:10" x14ac:dyDescent="0.25">
      <c r="B188" s="167"/>
      <c r="C188" s="168">
        <v>6.558835370208152E-2</v>
      </c>
      <c r="D188" s="168">
        <v>-4.9668084600670417E-2</v>
      </c>
      <c r="E188" s="168">
        <v>-0.3538928674585633</v>
      </c>
      <c r="F188" s="168">
        <v>-1.4933098233027428E-2</v>
      </c>
      <c r="G188" s="168">
        <v>0.34768199787499543</v>
      </c>
      <c r="H188" s="168">
        <v>-0.49668405050891112</v>
      </c>
      <c r="I188" s="168">
        <v>-0.1642229981146639</v>
      </c>
      <c r="J188" s="168">
        <v>1.0756917202242913</v>
      </c>
    </row>
    <row r="189" spans="2:10" x14ac:dyDescent="0.25">
      <c r="B189" s="169"/>
      <c r="C189" s="170"/>
      <c r="D189" s="170"/>
      <c r="E189" s="170"/>
      <c r="F189" s="170"/>
      <c r="G189" s="170"/>
      <c r="H189" s="170"/>
      <c r="I189" s="170"/>
      <c r="J189" s="170"/>
    </row>
    <row r="190" spans="2:10" x14ac:dyDescent="0.25">
      <c r="B190" s="169"/>
      <c r="C190" s="170"/>
      <c r="D190" s="170"/>
      <c r="E190" s="170"/>
      <c r="F190" s="170"/>
      <c r="G190" s="170"/>
      <c r="H190" s="170"/>
      <c r="I190" s="170"/>
      <c r="J190" s="170"/>
    </row>
  </sheetData>
  <mergeCells count="6">
    <mergeCell ref="B2:J2"/>
    <mergeCell ref="B34:J34"/>
    <mergeCell ref="B66:J66"/>
    <mergeCell ref="B99:J99"/>
    <mergeCell ref="B130:J130"/>
    <mergeCell ref="B161:J1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topLeftCell="A77"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DATOS_NOMBRESLARGOS</vt:lpstr>
      <vt:lpstr>DATOS</vt:lpstr>
      <vt:lpstr>DATOS.TS</vt:lpstr>
      <vt:lpstr>Estadistica Descriptiva</vt:lpstr>
      <vt:lpstr>FIR</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2021-08-19T02:35:48Z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