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E5F472E8-87EC-4BF7-8CD6-6CCB757BC98E}" xr6:coauthVersionLast="47" xr6:coauthVersionMax="47" xr10:uidLastSave="{00000000-0000-0000-0000-000000000000}"/>
  <bookViews>
    <workbookView xWindow="585" yWindow="795" windowWidth="17235" windowHeight="8685"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E202" i="4" l="1"/>
  <c r="E196" i="4"/>
  <c r="F188" i="4"/>
  <c r="F184" i="4"/>
  <c r="F205" i="4"/>
  <c r="C205" i="4"/>
  <c r="B205" i="4"/>
  <c r="F204" i="4"/>
  <c r="F203" i="4"/>
  <c r="C203" i="4"/>
  <c r="B203" i="4"/>
  <c r="F202" i="4"/>
  <c r="F201" i="4"/>
  <c r="F200" i="4"/>
  <c r="F199" i="4"/>
  <c r="F198" i="4"/>
  <c r="F197" i="4"/>
  <c r="F196" i="4"/>
  <c r="F195" i="4"/>
  <c r="F194" i="4"/>
  <c r="F193" i="4"/>
  <c r="F192" i="4"/>
  <c r="F191" i="4"/>
  <c r="F190" i="4"/>
  <c r="F189" i="4"/>
  <c r="F187" i="4"/>
  <c r="F186" i="4"/>
  <c r="F185" i="4"/>
  <c r="J178" i="4"/>
  <c r="I178" i="4"/>
  <c r="H178" i="4"/>
  <c r="G178" i="4"/>
  <c r="F178" i="4"/>
  <c r="E178" i="4"/>
  <c r="D178" i="4"/>
  <c r="J160" i="4"/>
  <c r="I160" i="4"/>
  <c r="H160" i="4"/>
  <c r="G160" i="4"/>
  <c r="F160" i="4"/>
  <c r="E160" i="4"/>
  <c r="D160" i="4"/>
  <c r="J139" i="4"/>
  <c r="I139" i="4"/>
  <c r="H139" i="4"/>
  <c r="G139" i="4"/>
  <c r="F139" i="4"/>
  <c r="E139" i="4"/>
  <c r="D139" i="4"/>
  <c r="J119" i="4"/>
  <c r="I119" i="4"/>
  <c r="H119" i="4"/>
  <c r="G119" i="4"/>
  <c r="F119" i="4"/>
  <c r="E119" i="4"/>
  <c r="D119" i="4"/>
  <c r="J102" i="4"/>
  <c r="I102" i="4"/>
  <c r="H102" i="4"/>
  <c r="G102" i="4"/>
  <c r="F102" i="4"/>
  <c r="E102" i="4"/>
  <c r="D102" i="4"/>
  <c r="J84" i="4"/>
  <c r="I84" i="4"/>
  <c r="H84" i="4"/>
  <c r="G84" i="4"/>
  <c r="F84" i="4"/>
  <c r="E84" i="4"/>
  <c r="D84"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G26" i="4" l="1"/>
  <c r="G32" i="4"/>
  <c r="G40" i="4"/>
  <c r="G188" i="4"/>
  <c r="G184" i="4"/>
  <c r="G186" i="4"/>
  <c r="G190" i="4"/>
  <c r="G194" i="4"/>
  <c r="G200" i="4"/>
  <c r="G16" i="4"/>
  <c r="G6" i="4"/>
  <c r="G34" i="4"/>
  <c r="G38" i="4"/>
  <c r="G22" i="4"/>
  <c r="G18" i="4"/>
  <c r="G14" i="4"/>
  <c r="G10" i="4"/>
  <c r="G28" i="4"/>
  <c r="G8" i="4"/>
  <c r="G30" i="4"/>
  <c r="G202" i="4"/>
  <c r="G204" i="4"/>
  <c r="G36" i="4"/>
  <c r="G198" i="4"/>
  <c r="G24" i="4"/>
  <c r="G20" i="4"/>
  <c r="G12" i="4"/>
  <c r="G192" i="4"/>
  <c r="G196"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<sst xmlns="http://schemas.openxmlformats.org/spreadsheetml/2006/main" count="413" uniqueCount="111">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</sst>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4">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J205"/>
  <sheetViews>
    <sheetView tabSelected="1" topLeftCell="A181" zoomScale="95" zoomScaleNormal="95" workbookViewId="0">
      <selection activeCell="D183" sqref="D183"/>
    </sheetView>
  </sheetViews>
  <sheetFormatPr baseColWidth="10" defaultRowHeight="15" x14ac:dyDescent="0.25"/>
  <cols>
    <col min="2" max="3" width="31" bestFit="1" customWidth="1"/>
    <col min="4" max="4" width="15.42578125" customWidth="1"/>
    <col min="5" max="5" width="26.42578125" bestFit="1" customWidth="1"/>
    <col min="6" max="6" width="22.5703125" bestFit="1" customWidth="1"/>
    <col min="7" max="7" width="17.85546875" customWidth="1"/>
    <col min="9" max="9" width="11.42578125" customWidth="1"/>
  </cols>
  <sheetData>
    <row r="2" spans="1:7" x14ac:dyDescent="0.25">
      <c r="A2" s="72"/>
      <c r="B2" s="113" t="s">
        <v>18</v>
      </c>
      <c r="C2" s="113"/>
      <c r="D2" s="113"/>
      <c r="E2" s="113"/>
      <c r="F2" s="113"/>
      <c r="G2" s="113"/>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14" t="s">
        <v>69</v>
      </c>
      <c r="C45" s="115"/>
      <c r="E45" s="114" t="s">
        <v>69</v>
      </c>
      <c r="F45" s="115"/>
    </row>
    <row r="46" spans="1:7" ht="15.75" thickBot="1" x14ac:dyDescent="0.3">
      <c r="B46" s="116" t="s">
        <v>70</v>
      </c>
      <c r="C46" s="117"/>
      <c r="E46" s="116" t="s">
        <v>108</v>
      </c>
      <c r="F46" s="117"/>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8" t="s">
        <v>78</v>
      </c>
      <c r="C69" s="118"/>
      <c r="D69" s="118"/>
      <c r="E69" s="118"/>
      <c r="F69" s="118"/>
      <c r="G69" s="119"/>
      <c r="H69" s="119"/>
      <c r="I69" s="119"/>
      <c r="J69" s="119"/>
    </row>
    <row r="70" spans="2:10" x14ac:dyDescent="0.25">
      <c r="B70" s="120" t="s">
        <v>0</v>
      </c>
      <c r="C70" s="121" t="s">
        <v>79</v>
      </c>
      <c r="D70" s="122" t="s">
        <v>80</v>
      </c>
      <c r="E70" s="123" t="s">
        <v>27</v>
      </c>
      <c r="F70" s="123" t="s">
        <v>26</v>
      </c>
      <c r="G70" s="122" t="s">
        <v>81</v>
      </c>
      <c r="H70" s="123" t="s">
        <v>82</v>
      </c>
      <c r="I70" s="123" t="s">
        <v>76</v>
      </c>
      <c r="J70" s="123" t="s">
        <v>83</v>
      </c>
    </row>
    <row r="71" spans="2:10" x14ac:dyDescent="0.25">
      <c r="B71" s="120" t="s">
        <v>84</v>
      </c>
      <c r="C71" s="119">
        <v>0.183094865</v>
      </c>
      <c r="D71" s="119">
        <v>-9.4585353600000008</v>
      </c>
      <c r="E71" s="119">
        <v>-1.7715529999999999E-3</v>
      </c>
      <c r="F71" s="119">
        <v>-2.5187409000000001E-2</v>
      </c>
      <c r="G71" s="119">
        <v>8.1534916000000006</v>
      </c>
      <c r="H71" s="119">
        <v>-61.098790000000001</v>
      </c>
      <c r="I71" s="119">
        <v>82.806051999999994</v>
      </c>
      <c r="J71" s="119">
        <v>1.8431599999999999E-2</v>
      </c>
    </row>
    <row r="72" spans="2:10" x14ac:dyDescent="0.25">
      <c r="B72" s="120" t="s">
        <v>85</v>
      </c>
      <c r="C72" s="119">
        <v>4.9200391000000003E-2</v>
      </c>
      <c r="D72" s="119">
        <v>-0.75292236000000001</v>
      </c>
      <c r="E72" s="119">
        <v>3.4889245999999999E-2</v>
      </c>
      <c r="F72" s="119">
        <v>9.1192741999999993E-2</v>
      </c>
      <c r="G72" s="119">
        <v>-5.1831975000000003</v>
      </c>
      <c r="H72" s="119">
        <v>61.954203999999997</v>
      </c>
      <c r="I72" s="119">
        <v>65.513285999999994</v>
      </c>
      <c r="J72" s="119">
        <v>-3.165167E-2</v>
      </c>
    </row>
    <row r="73" spans="2:10" x14ac:dyDescent="0.25">
      <c r="B73" s="120" t="s">
        <v>86</v>
      </c>
      <c r="C73" s="119">
        <v>-2.7846111999999999E-2</v>
      </c>
      <c r="D73" s="119">
        <v>0.78359078999999998</v>
      </c>
      <c r="E73" s="119">
        <v>-4.0056231999999997E-2</v>
      </c>
      <c r="F73" s="119">
        <v>0.188084262</v>
      </c>
      <c r="G73" s="119">
        <v>14.3039904</v>
      </c>
      <c r="H73" s="119">
        <v>178.45226199999999</v>
      </c>
      <c r="I73" s="119">
        <v>-44.926276999999999</v>
      </c>
      <c r="J73" s="119">
        <v>-0.15295211</v>
      </c>
    </row>
    <row r="74" spans="2:10" x14ac:dyDescent="0.25">
      <c r="B74" s="120" t="s">
        <v>87</v>
      </c>
      <c r="C74" s="119">
        <v>-5.2465406999999999E-2</v>
      </c>
      <c r="D74" s="119">
        <v>2.1382928300000001</v>
      </c>
      <c r="E74" s="119">
        <v>8.2315740000000002E-3</v>
      </c>
      <c r="F74" s="119">
        <v>4.6404464999999999E-2</v>
      </c>
      <c r="G74" s="119">
        <v>17.911874999999998</v>
      </c>
      <c r="H74" s="119">
        <v>-5.0295719999999999</v>
      </c>
      <c r="I74" s="119">
        <v>-77.197045000000003</v>
      </c>
      <c r="J74" s="119">
        <v>-7.6865550000000005E-2</v>
      </c>
    </row>
    <row r="75" spans="2:10" x14ac:dyDescent="0.25">
      <c r="B75" s="120" t="s">
        <v>88</v>
      </c>
      <c r="C75" s="119">
        <v>-1.3732523E-2</v>
      </c>
      <c r="D75" s="119">
        <v>5.5491749999999999E-2</v>
      </c>
      <c r="E75" s="119">
        <v>5.3312760000000002E-3</v>
      </c>
      <c r="F75" s="119">
        <v>-2.3639932999999998E-2</v>
      </c>
      <c r="G75" s="119">
        <v>-9.5088600999999997</v>
      </c>
      <c r="H75" s="119">
        <v>-97.648398999999998</v>
      </c>
      <c r="I75" s="119">
        <v>-12.700434</v>
      </c>
      <c r="J75" s="119">
        <v>0.11538415</v>
      </c>
    </row>
    <row r="76" spans="2:10" x14ac:dyDescent="0.25">
      <c r="B76" s="120" t="s">
        <v>89</v>
      </c>
      <c r="C76" s="119">
        <v>-6.4206940000000002E-3</v>
      </c>
      <c r="D76" s="119">
        <v>1.32944833</v>
      </c>
      <c r="E76" s="119">
        <v>-4.738384E-3</v>
      </c>
      <c r="F76" s="119">
        <v>-1.8459150000000001E-3</v>
      </c>
      <c r="G76" s="119">
        <v>-11.112252</v>
      </c>
      <c r="H76" s="119">
        <v>-6.5166120000000003</v>
      </c>
      <c r="I76" s="119">
        <v>38.322344999999999</v>
      </c>
      <c r="J76" s="119">
        <v>8.4923209999999999E-2</v>
      </c>
    </row>
    <row r="77" spans="2:10" x14ac:dyDescent="0.25">
      <c r="B77" s="120" t="s">
        <v>90</v>
      </c>
      <c r="C77" s="119">
        <v>5.8033579999999998E-3</v>
      </c>
      <c r="D77" s="119">
        <v>-0.39875811</v>
      </c>
      <c r="E77" s="119">
        <v>-1.7761480999999999E-2</v>
      </c>
      <c r="F77" s="119">
        <v>3.8290540000000001E-3</v>
      </c>
      <c r="G77" s="119">
        <v>-4.1783650000000003</v>
      </c>
      <c r="H77" s="119">
        <v>72.497091999999995</v>
      </c>
      <c r="I77" s="119">
        <v>4.7031660000000004</v>
      </c>
      <c r="J77" s="119">
        <v>-7.5467270000000003E-2</v>
      </c>
    </row>
    <row r="78" spans="2:10" x14ac:dyDescent="0.25">
      <c r="B78" s="120" t="s">
        <v>91</v>
      </c>
      <c r="C78" s="119">
        <v>1.0980213000000001E-2</v>
      </c>
      <c r="D78" s="119">
        <v>-1.2956440899999999</v>
      </c>
      <c r="E78" s="119">
        <v>4.3356940000000002E-3</v>
      </c>
      <c r="F78" s="119">
        <v>-4.6808865999999998E-2</v>
      </c>
      <c r="G78" s="119">
        <v>7.2005369000000004</v>
      </c>
      <c r="H78" s="119">
        <v>-29.194655999999998</v>
      </c>
      <c r="I78" s="119">
        <v>-26.401895</v>
      </c>
      <c r="J78" s="119">
        <v>-3.7029300000000001E-2</v>
      </c>
    </row>
    <row r="79" spans="2:10" x14ac:dyDescent="0.25">
      <c r="B79" s="120" t="s">
        <v>92</v>
      </c>
      <c r="C79" s="119">
        <v>6.0554399999999996E-3</v>
      </c>
      <c r="D79" s="119">
        <v>-0.37531913</v>
      </c>
      <c r="E79" s="119">
        <v>1.9262238000000001E-2</v>
      </c>
      <c r="F79" s="119">
        <v>-2.8418736E-2</v>
      </c>
      <c r="G79" s="119">
        <v>-2.0166792999999998</v>
      </c>
      <c r="H79" s="119">
        <v>-70.851264999999998</v>
      </c>
      <c r="I79" s="119">
        <v>-8.292662</v>
      </c>
      <c r="J79" s="119">
        <v>0.11168538</v>
      </c>
    </row>
    <row r="80" spans="2:10" x14ac:dyDescent="0.25">
      <c r="B80" s="120" t="s">
        <v>93</v>
      </c>
      <c r="C80" s="119">
        <v>-1.2066458E-2</v>
      </c>
      <c r="D80" s="119">
        <v>1.42822513</v>
      </c>
      <c r="E80" s="119">
        <v>-7.3088459999999999E-3</v>
      </c>
      <c r="F80" s="119">
        <v>2.5151776000000001E-2</v>
      </c>
      <c r="G80" s="119">
        <v>-0.89953709999999998</v>
      </c>
      <c r="H80" s="119">
        <v>27.170963</v>
      </c>
      <c r="I80" s="119">
        <v>24.685689</v>
      </c>
      <c r="J80" s="119">
        <v>4.4723739999999998E-2</v>
      </c>
    </row>
    <row r="81" spans="2:10" x14ac:dyDescent="0.25">
      <c r="B81" s="120" t="s">
        <v>94</v>
      </c>
      <c r="C81" s="119">
        <v>-4.1681790000000002E-3</v>
      </c>
      <c r="D81" s="119">
        <v>1.9035E-2</v>
      </c>
      <c r="E81" s="119">
        <v>-1.5948575999999999E-2</v>
      </c>
      <c r="F81" s="119">
        <v>1.4933701000000001E-2</v>
      </c>
      <c r="G81" s="119">
        <v>-1.0725484000000001</v>
      </c>
      <c r="H81" s="119">
        <v>69.068355999999994</v>
      </c>
      <c r="I81" s="119">
        <v>6.529293</v>
      </c>
      <c r="J81" s="119">
        <v>-0.10128363999999999</v>
      </c>
    </row>
    <row r="82" spans="2:10" x14ac:dyDescent="0.25">
      <c r="B82" s="120" t="s">
        <v>95</v>
      </c>
      <c r="C82" s="119">
        <v>8.7317880000000007E-3</v>
      </c>
      <c r="D82" s="119">
        <v>-1.1091140100000001</v>
      </c>
      <c r="E82" s="119">
        <v>6.1905689999999999E-3</v>
      </c>
      <c r="F82" s="119">
        <v>-3.5512126999999998E-2</v>
      </c>
      <c r="G82" s="119">
        <v>4.9603025000000001</v>
      </c>
      <c r="H82" s="119">
        <v>-14.391389999999999</v>
      </c>
      <c r="I82" s="119">
        <v>-17.417221000000001</v>
      </c>
      <c r="J82" s="119">
        <v>-3.5861240000000003E-2</v>
      </c>
    </row>
    <row r="83" spans="2:10" x14ac:dyDescent="0.25">
      <c r="B83" s="120" t="s">
        <v>96</v>
      </c>
      <c r="C83" s="119">
        <v>5.6562629999999999E-3</v>
      </c>
      <c r="D83" s="119">
        <v>-7.5933589999999995E-2</v>
      </c>
      <c r="E83" s="119">
        <v>1.7259765999999999E-2</v>
      </c>
      <c r="F83" s="119">
        <v>-1.5415976E-2</v>
      </c>
      <c r="G83" s="119">
        <v>-1.2905738</v>
      </c>
      <c r="H83" s="119">
        <v>-62.533324999999998</v>
      </c>
      <c r="I83" s="119">
        <v>-8.9894210000000001</v>
      </c>
      <c r="J83" s="119">
        <v>9.4858499999999998E-2</v>
      </c>
    </row>
    <row r="84" spans="2:10" x14ac:dyDescent="0.25">
      <c r="B84" s="119"/>
      <c r="C84" s="121" t="s">
        <v>97</v>
      </c>
      <c r="D84" s="124">
        <f>COUNTIF(D71:D83,"&lt;0")</f>
        <v>7</v>
      </c>
      <c r="E84" s="125">
        <f>COUNTIF(E71:E83,"&gt;0")</f>
        <v>7</v>
      </c>
      <c r="F84" s="124">
        <f t="shared" ref="F84:J84" si="4">COUNTIF(F71:F83,"&gt;0")</f>
        <v>6</v>
      </c>
      <c r="G84" s="126">
        <f>COUNTIF(G71:G83,"&lt;0")</f>
        <v>8</v>
      </c>
      <c r="H84" s="127">
        <f t="shared" si="4"/>
        <v>5</v>
      </c>
      <c r="I84" s="127">
        <f t="shared" si="4"/>
        <v>6</v>
      </c>
      <c r="J84" s="126">
        <f t="shared" si="4"/>
        <v>6</v>
      </c>
    </row>
    <row r="85" spans="2:10" x14ac:dyDescent="0.25">
      <c r="B85" s="12"/>
      <c r="C85" s="12"/>
      <c r="D85" s="12"/>
      <c r="E85" s="12"/>
      <c r="F85" s="12"/>
      <c r="G85" s="12"/>
      <c r="H85" s="12"/>
      <c r="I85" s="12"/>
      <c r="J85" s="12"/>
    </row>
    <row r="86" spans="2:10" x14ac:dyDescent="0.25">
      <c r="B86" s="12"/>
      <c r="C86" s="12"/>
      <c r="D86" s="12"/>
      <c r="E86" s="12"/>
      <c r="F86" s="12"/>
      <c r="G86" s="12"/>
      <c r="H86" s="12"/>
      <c r="I86" s="12"/>
      <c r="J86" s="12"/>
    </row>
    <row r="87" spans="2:10" x14ac:dyDescent="0.25">
      <c r="B87" s="118" t="s">
        <v>98</v>
      </c>
      <c r="C87" s="118"/>
      <c r="D87" s="118"/>
      <c r="E87" s="118"/>
      <c r="F87" s="118"/>
      <c r="G87" s="119"/>
      <c r="H87" s="119"/>
      <c r="I87" s="119"/>
      <c r="J87" s="119"/>
    </row>
    <row r="88" spans="2:10" x14ac:dyDescent="0.25">
      <c r="B88" s="120" t="s">
        <v>0</v>
      </c>
      <c r="C88" s="121" t="s">
        <v>79</v>
      </c>
      <c r="D88" s="122" t="s">
        <v>21</v>
      </c>
      <c r="E88" s="123" t="s">
        <v>27</v>
      </c>
      <c r="F88" s="123" t="s">
        <v>26</v>
      </c>
      <c r="G88" s="122" t="s">
        <v>81</v>
      </c>
      <c r="H88" s="123" t="s">
        <v>82</v>
      </c>
      <c r="I88" s="123" t="s">
        <v>76</v>
      </c>
      <c r="J88" s="123" t="s">
        <v>83</v>
      </c>
    </row>
    <row r="89" spans="2:10" x14ac:dyDescent="0.25">
      <c r="B89" s="120" t="s">
        <v>84</v>
      </c>
      <c r="C89" s="12">
        <v>0.185855664</v>
      </c>
      <c r="D89" s="119">
        <v>-0.68271410629999996</v>
      </c>
      <c r="E89" s="12">
        <v>1.6427395E-3</v>
      </c>
      <c r="F89" s="119">
        <v>-2.1389249999999999E-2</v>
      </c>
      <c r="G89" s="12">
        <v>6.9132978999999999</v>
      </c>
      <c r="H89" s="12">
        <v>-40.837639600000003</v>
      </c>
      <c r="I89" s="119">
        <v>90.250386000000006</v>
      </c>
      <c r="J89" s="12">
        <v>6.3927309999999996E-3</v>
      </c>
    </row>
    <row r="90" spans="2:10" x14ac:dyDescent="0.25">
      <c r="B90" s="120" t="s">
        <v>85</v>
      </c>
      <c r="C90" s="119">
        <v>5.4025763999999997E-2</v>
      </c>
      <c r="D90" s="119">
        <v>0.2893988797</v>
      </c>
      <c r="E90" s="119">
        <v>4.3902640999999999E-2</v>
      </c>
      <c r="F90" s="119">
        <v>0.10758876000000001</v>
      </c>
      <c r="G90" s="119">
        <v>-5.1224069999999999</v>
      </c>
      <c r="H90" s="119">
        <v>69.297705100000002</v>
      </c>
      <c r="I90" s="119">
        <v>71.286612000000005</v>
      </c>
      <c r="J90" s="119">
        <v>-4.0122627000000001E-2</v>
      </c>
    </row>
    <row r="91" spans="2:10" x14ac:dyDescent="0.25">
      <c r="B91" s="120" t="s">
        <v>86</v>
      </c>
      <c r="C91" s="119">
        <v>-2.294059E-2</v>
      </c>
      <c r="D91" s="119">
        <v>0.3464815309</v>
      </c>
      <c r="E91" s="119">
        <v>-3.0491876099999999E-2</v>
      </c>
      <c r="F91" s="119">
        <v>0.19198355</v>
      </c>
      <c r="G91" s="119">
        <v>15.7457607</v>
      </c>
      <c r="H91" s="119">
        <v>172.56326670000001</v>
      </c>
      <c r="I91" s="119">
        <v>-45.950358000000001</v>
      </c>
      <c r="J91" s="119">
        <v>-0.14807862099999999</v>
      </c>
    </row>
    <row r="92" spans="2:10" x14ac:dyDescent="0.25">
      <c r="B92" s="120" t="s">
        <v>87</v>
      </c>
      <c r="C92" s="119">
        <v>-5.6882408000000002E-2</v>
      </c>
      <c r="D92" s="119">
        <v>0.23065222299999999</v>
      </c>
      <c r="E92" s="119">
        <v>-6.1384980000000003E-4</v>
      </c>
      <c r="F92" s="119">
        <v>5.7514469999999998E-2</v>
      </c>
      <c r="G92" s="119">
        <v>16.579116200000001</v>
      </c>
      <c r="H92" s="119">
        <v>-22.335055199999999</v>
      </c>
      <c r="I92" s="119">
        <v>-79.987376999999995</v>
      </c>
      <c r="J92" s="119">
        <v>-6.6296042999999999E-2</v>
      </c>
    </row>
    <row r="93" spans="2:10" x14ac:dyDescent="0.25">
      <c r="B93" s="120" t="s">
        <v>88</v>
      </c>
      <c r="C93" s="119">
        <v>-1.7446128000000002E-2</v>
      </c>
      <c r="D93" s="119">
        <v>-3.5078246799999997E-2</v>
      </c>
      <c r="E93" s="119">
        <v>-2.2031612E-3</v>
      </c>
      <c r="F93" s="119">
        <v>-2.7240219999999999E-2</v>
      </c>
      <c r="G93" s="119">
        <v>-10.6787622</v>
      </c>
      <c r="H93" s="119">
        <v>-95.562254300000006</v>
      </c>
      <c r="I93" s="119">
        <v>-12.423749000000001</v>
      </c>
      <c r="J93" s="119">
        <v>0.12646961400000001</v>
      </c>
    </row>
    <row r="94" spans="2:10" x14ac:dyDescent="0.25">
      <c r="B94" s="120" t="s">
        <v>89</v>
      </c>
      <c r="C94" s="119">
        <v>-5.1458459999999999E-3</v>
      </c>
      <c r="D94" s="119">
        <v>0.20737075199999999</v>
      </c>
      <c r="E94" s="119">
        <v>-2.0650851E-3</v>
      </c>
      <c r="F94" s="119">
        <v>-1.7012039999999999E-2</v>
      </c>
      <c r="G94" s="119">
        <v>-11.8398442</v>
      </c>
      <c r="H94" s="119">
        <v>0.54719249999999997</v>
      </c>
      <c r="I94" s="119">
        <v>34.325068000000002</v>
      </c>
      <c r="J94" s="119">
        <v>9.7718343999999999E-2</v>
      </c>
    </row>
    <row r="95" spans="2:10" x14ac:dyDescent="0.25">
      <c r="B95" s="120" t="s">
        <v>90</v>
      </c>
      <c r="C95" s="119">
        <v>6.6687059999999999E-3</v>
      </c>
      <c r="D95" s="119">
        <v>2.8308519999999999E-4</v>
      </c>
      <c r="E95" s="119">
        <v>-1.42298392E-2</v>
      </c>
      <c r="F95" s="119">
        <v>-1.556216E-2</v>
      </c>
      <c r="G95" s="119">
        <v>-1.3668465999999999</v>
      </c>
      <c r="H95" s="119">
        <v>70.866239100000001</v>
      </c>
      <c r="I95" s="119">
        <v>-0.55893700000000002</v>
      </c>
      <c r="J95" s="119">
        <v>-6.9620647999999993E-2</v>
      </c>
    </row>
    <row r="96" spans="2:10" x14ac:dyDescent="0.25">
      <c r="B96" s="120" t="s">
        <v>91</v>
      </c>
      <c r="C96" s="119">
        <v>6.8027019999999999E-3</v>
      </c>
      <c r="D96" s="119">
        <v>-0.19583885649999999</v>
      </c>
      <c r="E96" s="119">
        <v>2.8515419999999999E-4</v>
      </c>
      <c r="F96" s="119">
        <v>-5.1238319999999997E-2</v>
      </c>
      <c r="G96" s="119">
        <v>6.8914660000000003</v>
      </c>
      <c r="H96" s="119">
        <v>-29.329101999999999</v>
      </c>
      <c r="I96" s="119">
        <v>-28.341581000000001</v>
      </c>
      <c r="J96" s="119">
        <v>-3.8390906000000002E-2</v>
      </c>
    </row>
    <row r="97" spans="2:10" x14ac:dyDescent="0.25">
      <c r="B97" s="120" t="s">
        <v>92</v>
      </c>
      <c r="C97" s="119">
        <v>2.4972660000000002E-3</v>
      </c>
      <c r="D97" s="119">
        <v>-5.9789995999999998E-3</v>
      </c>
      <c r="E97" s="119">
        <v>1.6534240400000001E-2</v>
      </c>
      <c r="F97" s="119">
        <v>-3.414147E-2</v>
      </c>
      <c r="G97" s="119">
        <v>-2.2301956999999999</v>
      </c>
      <c r="H97" s="119">
        <v>-62.6391724</v>
      </c>
      <c r="I97" s="119">
        <v>-6.0427419999999996</v>
      </c>
      <c r="J97" s="119">
        <v>0.108873505</v>
      </c>
    </row>
    <row r="98" spans="2:10" x14ac:dyDescent="0.25">
      <c r="B98" s="120" t="s">
        <v>93</v>
      </c>
      <c r="C98" s="119">
        <v>-1.1619668999999999E-2</v>
      </c>
      <c r="D98" s="119">
        <v>0.2174936395</v>
      </c>
      <c r="E98" s="119">
        <v>-4.9364530000000004E-3</v>
      </c>
      <c r="F98" s="119">
        <v>1.7922319999999999E-2</v>
      </c>
      <c r="G98" s="119">
        <v>-0.89954999999999996</v>
      </c>
      <c r="H98" s="119">
        <v>30.644883700000001</v>
      </c>
      <c r="I98" s="119">
        <v>23.291003</v>
      </c>
      <c r="J98" s="119">
        <v>4.5289998999999997E-2</v>
      </c>
    </row>
    <row r="99" spans="2:10" x14ac:dyDescent="0.25">
      <c r="B99" s="120" t="s">
        <v>94</v>
      </c>
      <c r="C99" s="119">
        <v>-4.3639610000000004E-3</v>
      </c>
      <c r="D99" s="119">
        <v>-4.6406797499999999E-2</v>
      </c>
      <c r="E99" s="119">
        <v>-1.50073286E-2</v>
      </c>
      <c r="F99" s="119">
        <v>1.3385869999999999E-2</v>
      </c>
      <c r="G99" s="119">
        <v>0.30079650000000002</v>
      </c>
      <c r="H99" s="119">
        <v>61.143445100000001</v>
      </c>
      <c r="I99" s="119">
        <v>3.428372</v>
      </c>
      <c r="J99" s="119">
        <v>-9.8932708999999994E-2</v>
      </c>
    </row>
    <row r="100" spans="2:10" x14ac:dyDescent="0.25">
      <c r="B100" s="120" t="s">
        <v>95</v>
      </c>
      <c r="C100" s="119">
        <v>7.8137580000000005E-3</v>
      </c>
      <c r="D100" s="119">
        <v>-0.1947898327</v>
      </c>
      <c r="E100" s="119">
        <v>5.6655927999999999E-3</v>
      </c>
      <c r="F100" s="119">
        <v>-2.9356239999999999E-2</v>
      </c>
      <c r="G100" s="119">
        <v>3.5247543000000001</v>
      </c>
      <c r="H100" s="119">
        <v>-16.799789799999999</v>
      </c>
      <c r="I100" s="119">
        <v>-17.261275999999999</v>
      </c>
      <c r="J100" s="119">
        <v>-3.5062074999999998E-2</v>
      </c>
    </row>
    <row r="101" spans="2:10" x14ac:dyDescent="0.25">
      <c r="B101" s="120" t="s">
        <v>96</v>
      </c>
      <c r="C101" s="119">
        <v>5.9585000000000003E-3</v>
      </c>
      <c r="D101" s="119">
        <v>4.8949144299999997E-2</v>
      </c>
      <c r="E101" s="119">
        <v>1.76265899E-2</v>
      </c>
      <c r="F101" s="119">
        <v>-1.286786E-2</v>
      </c>
      <c r="G101" s="119">
        <v>-1.7840962</v>
      </c>
      <c r="H101" s="119">
        <v>-55.076634900000002</v>
      </c>
      <c r="I101" s="119">
        <v>-5.5678349999999996</v>
      </c>
      <c r="J101" s="119">
        <v>9.0097298000000006E-2</v>
      </c>
    </row>
    <row r="102" spans="2:10" x14ac:dyDescent="0.25">
      <c r="B102" s="118"/>
      <c r="C102" s="128" t="s">
        <v>97</v>
      </c>
      <c r="D102" s="124">
        <f>COUNTIF(D89:D101,"&lt;0")</f>
        <v>6</v>
      </c>
      <c r="E102" s="125">
        <f t="shared" ref="E102:F102" si="5">COUNTIF(E89:E101,"&gt;0")</f>
        <v>6</v>
      </c>
      <c r="F102" s="124">
        <f t="shared" si="5"/>
        <v>5</v>
      </c>
      <c r="G102" s="126">
        <f>COUNTIF(G89:G101,"&lt;0")</f>
        <v>7</v>
      </c>
      <c r="H102" s="127">
        <f t="shared" ref="H102:J102" si="6">COUNTIF(H89:H101,"&gt;0")</f>
        <v>6</v>
      </c>
      <c r="I102" s="127">
        <f t="shared" si="6"/>
        <v>5</v>
      </c>
      <c r="J102" s="126">
        <f t="shared" si="6"/>
        <v>6</v>
      </c>
    </row>
    <row r="103" spans="2:10" x14ac:dyDescent="0.25">
      <c r="B103" s="12"/>
      <c r="C103" s="12"/>
      <c r="D103" s="12"/>
      <c r="E103" s="12"/>
      <c r="F103" s="12"/>
      <c r="G103" s="12"/>
      <c r="H103" s="12"/>
      <c r="I103" s="12"/>
      <c r="J103" s="12"/>
    </row>
    <row r="104" spans="2:10" x14ac:dyDescent="0.25">
      <c r="B104" s="118" t="s">
        <v>99</v>
      </c>
      <c r="C104" s="118"/>
      <c r="D104" s="118"/>
      <c r="E104" s="118"/>
      <c r="F104" s="118"/>
      <c r="G104" s="119"/>
      <c r="H104" s="119"/>
      <c r="I104" s="119"/>
      <c r="J104" s="119"/>
    </row>
    <row r="105" spans="2:10" x14ac:dyDescent="0.25">
      <c r="B105" s="120" t="s">
        <v>0</v>
      </c>
      <c r="C105" s="121" t="s">
        <v>79</v>
      </c>
      <c r="D105" s="122" t="s">
        <v>80</v>
      </c>
      <c r="E105" s="123" t="s">
        <v>35</v>
      </c>
      <c r="F105" s="123" t="s">
        <v>26</v>
      </c>
      <c r="G105" s="122" t="s">
        <v>81</v>
      </c>
      <c r="H105" s="123" t="s">
        <v>82</v>
      </c>
      <c r="I105" s="123" t="s">
        <v>76</v>
      </c>
      <c r="J105" s="123" t="s">
        <v>83</v>
      </c>
    </row>
    <row r="106" spans="2:10" x14ac:dyDescent="0.25">
      <c r="B106" s="120" t="s">
        <v>84</v>
      </c>
      <c r="C106" s="12">
        <v>0.18431054999999999</v>
      </c>
      <c r="D106" s="119">
        <v>-9.9011627099999995</v>
      </c>
      <c r="E106" s="12">
        <v>-0.18200808199999999</v>
      </c>
      <c r="F106" s="119">
        <v>-3.7192664E-2</v>
      </c>
      <c r="G106" s="12">
        <v>8.5003525</v>
      </c>
      <c r="H106" s="119">
        <v>-59.788110000000003</v>
      </c>
      <c r="I106" s="119">
        <v>82.296890000000005</v>
      </c>
      <c r="J106" s="12">
        <v>1.449346E-2</v>
      </c>
    </row>
    <row r="107" spans="2:10" x14ac:dyDescent="0.25">
      <c r="B107" s="120" t="s">
        <v>85</v>
      </c>
      <c r="C107" s="119">
        <v>5.0452151000000001E-2</v>
      </c>
      <c r="D107" s="119">
        <v>-0.84932138000000001</v>
      </c>
      <c r="E107" s="119">
        <v>6.2439138999999998E-2</v>
      </c>
      <c r="F107" s="119">
        <v>8.0361349999999998E-2</v>
      </c>
      <c r="G107" s="119">
        <v>-2.8366555999999998</v>
      </c>
      <c r="H107" s="119">
        <v>58.960495299999998</v>
      </c>
      <c r="I107" s="119">
        <v>65.761799999999994</v>
      </c>
      <c r="J107" s="119">
        <v>-4.9044860000000003E-2</v>
      </c>
    </row>
    <row r="108" spans="2:10" x14ac:dyDescent="0.25">
      <c r="B108" s="120" t="s">
        <v>86</v>
      </c>
      <c r="C108" s="119">
        <v>-3.4026457000000003E-2</v>
      </c>
      <c r="D108" s="119">
        <v>1.20461565</v>
      </c>
      <c r="E108" s="119">
        <v>-6.3762910000000001E-3</v>
      </c>
      <c r="F108" s="119">
        <v>0.19805609900000001</v>
      </c>
      <c r="G108" s="119">
        <v>13.3521334</v>
      </c>
      <c r="H108" s="119">
        <v>181.4709192</v>
      </c>
      <c r="I108" s="119">
        <v>-41.488697999999999</v>
      </c>
      <c r="J108" s="119">
        <v>-0.14978696999999999</v>
      </c>
    </row>
    <row r="109" spans="2:10" x14ac:dyDescent="0.25">
      <c r="B109" s="120" t="s">
        <v>87</v>
      </c>
      <c r="C109" s="119">
        <v>-4.7501245999999997E-2</v>
      </c>
      <c r="D109" s="119">
        <v>1.74970603</v>
      </c>
      <c r="E109" s="119">
        <v>0.11777658000000001</v>
      </c>
      <c r="F109" s="119">
        <v>3.2612387E-2</v>
      </c>
      <c r="G109" s="119">
        <v>16.917255999999998</v>
      </c>
      <c r="H109" s="119">
        <v>0.85448020000000002</v>
      </c>
      <c r="I109" s="119">
        <v>-67.729643999999993</v>
      </c>
      <c r="J109" s="119">
        <v>-9.1481580000000007E-2</v>
      </c>
    </row>
    <row r="110" spans="2:10" x14ac:dyDescent="0.25">
      <c r="B110" s="120" t="s">
        <v>88</v>
      </c>
      <c r="C110" s="119">
        <v>-8.6253979999999994E-3</v>
      </c>
      <c r="D110" s="119">
        <v>-0.44704719999999998</v>
      </c>
      <c r="E110" s="119">
        <v>5.4691019E-2</v>
      </c>
      <c r="F110" s="119">
        <v>-2.5645174E-2</v>
      </c>
      <c r="G110" s="119">
        <v>-10.098536599999999</v>
      </c>
      <c r="H110" s="119">
        <v>-106.7959841</v>
      </c>
      <c r="I110" s="119">
        <v>-12.8969</v>
      </c>
      <c r="J110" s="119">
        <v>0.11759894</v>
      </c>
    </row>
    <row r="111" spans="2:10" x14ac:dyDescent="0.25">
      <c r="B111" s="120" t="s">
        <v>89</v>
      </c>
      <c r="C111" s="119">
        <v>-2.9643299999999998E-3</v>
      </c>
      <c r="D111" s="119">
        <v>1.2535834400000001</v>
      </c>
      <c r="E111" s="119">
        <v>-7.4125976999999996E-2</v>
      </c>
      <c r="F111" s="119">
        <v>7.8625110000000008E-3</v>
      </c>
      <c r="G111" s="119">
        <v>-11.0394921</v>
      </c>
      <c r="H111" s="119">
        <v>-13.199087</v>
      </c>
      <c r="I111" s="119">
        <v>39.956434999999999</v>
      </c>
      <c r="J111" s="119">
        <v>9.0929280000000001E-2</v>
      </c>
    </row>
    <row r="112" spans="2:10" x14ac:dyDescent="0.25">
      <c r="B112" s="120" t="s">
        <v>90</v>
      </c>
      <c r="C112" s="119">
        <v>6.103608E-3</v>
      </c>
      <c r="D112" s="119">
        <v>-0.33392835999999998</v>
      </c>
      <c r="E112" s="119">
        <v>-2.4572120999999999E-2</v>
      </c>
      <c r="F112" s="119">
        <v>2.0536878000000001E-2</v>
      </c>
      <c r="G112" s="119">
        <v>-2.7633028999999998</v>
      </c>
      <c r="H112" s="119">
        <v>78.856621500000003</v>
      </c>
      <c r="I112" s="119">
        <v>7.4981669999999996</v>
      </c>
      <c r="J112" s="119">
        <v>-8.8153620000000002E-2</v>
      </c>
    </row>
    <row r="113" spans="2:10" x14ac:dyDescent="0.25">
      <c r="B113" s="120" t="s">
        <v>91</v>
      </c>
      <c r="C113" s="119">
        <v>1.0153746999999999E-2</v>
      </c>
      <c r="D113" s="119">
        <v>-1.41949232</v>
      </c>
      <c r="E113" s="119">
        <v>-4.2956014000000001E-2</v>
      </c>
      <c r="F113" s="119">
        <v>-4.2984873999999999E-2</v>
      </c>
      <c r="G113" s="119">
        <v>5.4294386000000001</v>
      </c>
      <c r="H113" s="119">
        <v>-28.695434299999999</v>
      </c>
      <c r="I113" s="119">
        <v>-28.541810000000002</v>
      </c>
      <c r="J113" s="119">
        <v>-4.7950769999999997E-2</v>
      </c>
    </row>
    <row r="114" spans="2:10" x14ac:dyDescent="0.25">
      <c r="B114" s="120" t="s">
        <v>92</v>
      </c>
      <c r="C114" s="119">
        <v>6.4744069999999997E-3</v>
      </c>
      <c r="D114" s="119">
        <v>-0.44956068999999999</v>
      </c>
      <c r="E114" s="119">
        <v>-2.9857970000000001E-3</v>
      </c>
      <c r="F114" s="119">
        <v>-3.7700348000000002E-2</v>
      </c>
      <c r="G114" s="119">
        <v>-1.3299996999999999</v>
      </c>
      <c r="H114" s="119">
        <v>-77.003894200000005</v>
      </c>
      <c r="I114" s="119">
        <v>-8.8866169999999993</v>
      </c>
      <c r="J114" s="119">
        <v>0.12135965999999999</v>
      </c>
    </row>
    <row r="115" spans="2:10" x14ac:dyDescent="0.25">
      <c r="B115" s="120" t="s">
        <v>93</v>
      </c>
      <c r="C115" s="119">
        <v>-1.2447481999999999E-2</v>
      </c>
      <c r="D115" s="119">
        <v>1.47714649</v>
      </c>
      <c r="E115" s="119">
        <v>-1.6423900000000001E-3</v>
      </c>
      <c r="F115" s="119">
        <v>2.3074232E-2</v>
      </c>
      <c r="G115" s="119">
        <v>-0.929226</v>
      </c>
      <c r="H115" s="119">
        <v>27.294792699999999</v>
      </c>
      <c r="I115" s="119">
        <v>28.149263999999999</v>
      </c>
      <c r="J115" s="119">
        <v>5.5069279999999998E-2</v>
      </c>
    </row>
    <row r="116" spans="2:10" x14ac:dyDescent="0.25">
      <c r="B116" s="120" t="s">
        <v>94</v>
      </c>
      <c r="C116" s="119">
        <v>-1.5110360000000001E-3</v>
      </c>
      <c r="D116" s="119">
        <v>-8.7954969999999993E-2</v>
      </c>
      <c r="E116" s="119">
        <v>-1.1374810000000001E-2</v>
      </c>
      <c r="F116" s="119">
        <v>1.7451812000000001E-2</v>
      </c>
      <c r="G116" s="119">
        <v>-0.75222719999999998</v>
      </c>
      <c r="H116" s="119">
        <v>72.650949100000005</v>
      </c>
      <c r="I116" s="119">
        <v>10.580264</v>
      </c>
      <c r="J116" s="119">
        <v>-0.11290451999999999</v>
      </c>
    </row>
    <row r="117" spans="2:10" x14ac:dyDescent="0.25">
      <c r="B117" s="120" t="s">
        <v>95</v>
      </c>
      <c r="C117" s="119">
        <v>1.12503E-2</v>
      </c>
      <c r="D117" s="119">
        <v>-1.32763746</v>
      </c>
      <c r="E117" s="119">
        <v>1.4809070000000001E-2</v>
      </c>
      <c r="F117" s="119">
        <v>-3.3820678E-2</v>
      </c>
      <c r="G117" s="119">
        <v>4.6352617</v>
      </c>
      <c r="H117" s="119">
        <v>-13.333145</v>
      </c>
      <c r="I117" s="119">
        <v>-18.408809000000002</v>
      </c>
      <c r="J117" s="119">
        <v>-4.1215109999999999E-2</v>
      </c>
    </row>
    <row r="118" spans="2:10" x14ac:dyDescent="0.25">
      <c r="B118" s="120" t="s">
        <v>96</v>
      </c>
      <c r="C118" s="119">
        <v>6.111755E-3</v>
      </c>
      <c r="D118" s="119">
        <v>-7.6243199999999997E-2</v>
      </c>
      <c r="E118" s="119">
        <v>2.7484240000000002E-3</v>
      </c>
      <c r="F118" s="119">
        <v>-1.3162623E-2</v>
      </c>
      <c r="G118" s="119">
        <v>-1.4760271</v>
      </c>
      <c r="H118" s="119">
        <v>-67.603893299999996</v>
      </c>
      <c r="I118" s="119">
        <v>-10.350858000000001</v>
      </c>
      <c r="J118" s="119">
        <v>0.10449964</v>
      </c>
    </row>
    <row r="119" spans="2:10" x14ac:dyDescent="0.25">
      <c r="B119" s="118"/>
      <c r="C119" s="128" t="s">
        <v>97</v>
      </c>
      <c r="D119" s="124">
        <f>COUNTIF(D106:D118,"&lt;0")</f>
        <v>9</v>
      </c>
      <c r="E119" s="125">
        <f t="shared" ref="E119:F119" si="7">COUNTIF(E106:E118,"&gt;0")</f>
        <v>5</v>
      </c>
      <c r="F119" s="124">
        <f t="shared" si="7"/>
        <v>7</v>
      </c>
      <c r="G119" s="126">
        <f>COUNTIF(G106:G118,"&lt;0")</f>
        <v>8</v>
      </c>
      <c r="H119" s="127">
        <f t="shared" ref="H119:J119" si="8">COUNTIF(H106:H118,"&gt;0")</f>
        <v>6</v>
      </c>
      <c r="I119" s="127">
        <f t="shared" si="8"/>
        <v>6</v>
      </c>
      <c r="J119" s="126">
        <f t="shared" si="8"/>
        <v>6</v>
      </c>
    </row>
    <row r="120" spans="2:10" x14ac:dyDescent="0.25">
      <c r="B120" s="12"/>
      <c r="C120" s="12"/>
      <c r="D120" s="12"/>
      <c r="E120" s="12"/>
      <c r="F120" s="12"/>
      <c r="G120" s="12"/>
      <c r="H120" s="12"/>
      <c r="I120" s="12"/>
      <c r="J120" s="12"/>
    </row>
    <row r="121" spans="2:10" x14ac:dyDescent="0.25">
      <c r="B121" s="12"/>
      <c r="C121" s="12"/>
      <c r="D121" s="12"/>
      <c r="E121" s="12"/>
      <c r="F121" s="12"/>
      <c r="G121" s="12"/>
      <c r="H121" s="12"/>
      <c r="I121" s="12"/>
      <c r="J121" s="12"/>
    </row>
    <row r="122" spans="2:10" x14ac:dyDescent="0.25">
      <c r="B122" s="12"/>
      <c r="C122" s="12"/>
      <c r="D122" s="12"/>
      <c r="E122" s="12"/>
      <c r="F122" s="12"/>
      <c r="G122" s="12"/>
      <c r="H122" s="12"/>
      <c r="I122" s="12"/>
      <c r="J122" s="12"/>
    </row>
    <row r="123" spans="2:10" x14ac:dyDescent="0.25">
      <c r="B123" s="12"/>
      <c r="C123" s="12"/>
      <c r="D123" s="12"/>
      <c r="E123" s="12"/>
      <c r="F123" s="12"/>
      <c r="G123" s="12"/>
      <c r="H123" s="12"/>
      <c r="I123" s="12"/>
      <c r="J123" s="12"/>
    </row>
    <row r="124" spans="2:10" x14ac:dyDescent="0.25">
      <c r="B124" s="118" t="s">
        <v>100</v>
      </c>
      <c r="C124" s="118"/>
      <c r="D124" s="118"/>
      <c r="E124" s="118"/>
      <c r="F124" s="118"/>
      <c r="G124" s="119"/>
      <c r="H124" s="119"/>
      <c r="I124" s="119"/>
      <c r="J124" s="119"/>
    </row>
    <row r="125" spans="2:10" x14ac:dyDescent="0.25">
      <c r="B125" s="120" t="s">
        <v>0</v>
      </c>
      <c r="C125" s="121" t="s">
        <v>79</v>
      </c>
      <c r="D125" s="122" t="s">
        <v>80</v>
      </c>
      <c r="E125" s="123" t="s">
        <v>27</v>
      </c>
      <c r="F125" s="123" t="s">
        <v>26</v>
      </c>
      <c r="G125" s="122" t="s">
        <v>101</v>
      </c>
      <c r="H125" s="123" t="s">
        <v>102</v>
      </c>
      <c r="I125" s="123" t="s">
        <v>103</v>
      </c>
      <c r="J125" s="123" t="s">
        <v>83</v>
      </c>
    </row>
    <row r="126" spans="2:10" x14ac:dyDescent="0.25">
      <c r="B126" s="120" t="s">
        <v>84</v>
      </c>
      <c r="C126" s="119">
        <v>0.186022453</v>
      </c>
      <c r="D126" s="119">
        <v>-9.7993351499999992</v>
      </c>
      <c r="E126" s="119">
        <v>1.029821E-2</v>
      </c>
      <c r="F126" s="119">
        <v>-2.3881289999999999E-2</v>
      </c>
      <c r="G126" s="119">
        <v>8.4171880000000008E-3</v>
      </c>
      <c r="H126" s="119">
        <v>-1.1731528000000001E-3</v>
      </c>
      <c r="I126" s="119">
        <v>3.8709568999999999E-2</v>
      </c>
      <c r="J126" s="119">
        <v>-4.6236109999999997E-3</v>
      </c>
    </row>
    <row r="127" spans="2:10" x14ac:dyDescent="0.25">
      <c r="B127" s="120" t="s">
        <v>85</v>
      </c>
      <c r="C127" s="119">
        <v>1.1281052999999999E-2</v>
      </c>
      <c r="D127" s="119">
        <v>1.2896934900000001</v>
      </c>
      <c r="E127" s="119">
        <v>2.5388363000000001E-2</v>
      </c>
      <c r="F127" s="119">
        <v>0.11240312</v>
      </c>
      <c r="G127" s="119">
        <v>-1.902852E-3</v>
      </c>
      <c r="H127" s="119">
        <v>2.2645804000000001E-3</v>
      </c>
      <c r="I127" s="119">
        <v>1.3635154999999999E-2</v>
      </c>
      <c r="J127" s="119">
        <v>-2.3028107999999999E-2</v>
      </c>
    </row>
    <row r="128" spans="2:10" x14ac:dyDescent="0.25">
      <c r="B128" s="120" t="s">
        <v>86</v>
      </c>
      <c r="C128" s="119">
        <v>-4.7583154000000003E-2</v>
      </c>
      <c r="D128" s="119">
        <v>1.44222395</v>
      </c>
      <c r="E128" s="119">
        <v>-4.8893444000000001E-2</v>
      </c>
      <c r="F128" s="119">
        <v>0.18459956999999999</v>
      </c>
      <c r="G128" s="119">
        <v>7.9320499999999995E-3</v>
      </c>
      <c r="H128" s="119">
        <v>1.3227876E-2</v>
      </c>
      <c r="I128" s="119">
        <v>-4.3382193999999999E-2</v>
      </c>
      <c r="J128" s="119">
        <v>-0.100165305</v>
      </c>
    </row>
    <row r="129" spans="2:10" x14ac:dyDescent="0.25">
      <c r="B129" s="120" t="s">
        <v>87</v>
      </c>
      <c r="C129" s="119">
        <v>-5.6983205000000002E-2</v>
      </c>
      <c r="D129" s="119">
        <v>2.49237536</v>
      </c>
      <c r="E129" s="119">
        <v>1.6006452000000001E-2</v>
      </c>
      <c r="F129" s="119">
        <v>1.031229E-2</v>
      </c>
      <c r="G129" s="119">
        <v>9.8716810000000011E-4</v>
      </c>
      <c r="H129" s="119">
        <v>6.0967271000000002E-3</v>
      </c>
      <c r="I129" s="119">
        <v>-5.6868854000000003E-2</v>
      </c>
      <c r="J129" s="119">
        <v>-5.3984692000000001E-2</v>
      </c>
    </row>
    <row r="130" spans="2:10" x14ac:dyDescent="0.25">
      <c r="B130" s="120" t="s">
        <v>88</v>
      </c>
      <c r="C130" s="119">
        <v>-3.3724010000000001E-3</v>
      </c>
      <c r="D130" s="119">
        <v>-0.44911697</v>
      </c>
      <c r="E130" s="119">
        <v>1.2672371E-2</v>
      </c>
      <c r="F130" s="119">
        <v>-7.2936899999999999E-2</v>
      </c>
      <c r="G130" s="119">
        <v>-1.7847270000000001E-3</v>
      </c>
      <c r="H130" s="119">
        <v>7.5422231999999999E-3</v>
      </c>
      <c r="I130" s="119">
        <v>5.3067940000000001E-3</v>
      </c>
      <c r="J130" s="119">
        <v>6.2838143999999999E-2</v>
      </c>
    </row>
    <row r="131" spans="2:10" x14ac:dyDescent="0.25">
      <c r="B131" s="120" t="s">
        <v>89</v>
      </c>
      <c r="C131" s="119">
        <v>1.595682E-2</v>
      </c>
      <c r="D131" s="119">
        <v>0.68557517000000001</v>
      </c>
      <c r="E131" s="119">
        <v>2.829355E-3</v>
      </c>
      <c r="F131" s="119">
        <v>-4.4205910000000001E-2</v>
      </c>
      <c r="G131" s="119">
        <v>-3.810178E-3</v>
      </c>
      <c r="H131" s="119">
        <v>6.3228983000000001E-3</v>
      </c>
      <c r="I131" s="119">
        <v>1.8114104999999998E-2</v>
      </c>
      <c r="J131" s="119">
        <v>7.3580972999999994E-2</v>
      </c>
    </row>
    <row r="132" spans="2:10" x14ac:dyDescent="0.25">
      <c r="B132" s="120" t="s">
        <v>90</v>
      </c>
      <c r="C132" s="119">
        <v>2.0459150000000001E-3</v>
      </c>
      <c r="D132" s="119">
        <v>0.46078786999999999</v>
      </c>
      <c r="E132" s="119">
        <v>-2.3660404999999999E-2</v>
      </c>
      <c r="F132" s="119">
        <v>1.300687E-2</v>
      </c>
      <c r="G132" s="119">
        <v>1.6984159999999999E-3</v>
      </c>
      <c r="H132" s="119">
        <v>9.8210842999999996E-3</v>
      </c>
      <c r="I132" s="119">
        <v>-3.445296E-3</v>
      </c>
      <c r="J132" s="119">
        <v>-2.8050195E-2</v>
      </c>
    </row>
    <row r="133" spans="2:10" x14ac:dyDescent="0.25">
      <c r="B133" s="120" t="s">
        <v>91</v>
      </c>
      <c r="C133" s="119">
        <v>-1.1773442E-2</v>
      </c>
      <c r="D133" s="119">
        <v>-0.24615310000000001</v>
      </c>
      <c r="E133" s="119">
        <v>-1.048289E-3</v>
      </c>
      <c r="F133" s="119">
        <v>3.8954200000000001E-3</v>
      </c>
      <c r="G133" s="119">
        <v>5.1287440000000002E-5</v>
      </c>
      <c r="H133" s="119">
        <v>1.2859098000000001E-3</v>
      </c>
      <c r="I133" s="119">
        <v>-2.9475067000000001E-2</v>
      </c>
      <c r="J133" s="119">
        <v>-2.9682172999999999E-2</v>
      </c>
    </row>
    <row r="134" spans="2:10" x14ac:dyDescent="0.25">
      <c r="B134" s="120" t="s">
        <v>92</v>
      </c>
      <c r="C134" s="119">
        <v>-1.0822826000000001E-2</v>
      </c>
      <c r="D134" s="119">
        <v>6.5421400000000005E-2</v>
      </c>
      <c r="E134" s="119">
        <v>1.1558715000000001E-2</v>
      </c>
      <c r="F134" s="119">
        <v>-1.542989E-2</v>
      </c>
      <c r="G134" s="119">
        <v>2.1437470000000001E-3</v>
      </c>
      <c r="H134" s="119">
        <v>-6.5301370000000005E-4</v>
      </c>
      <c r="I134" s="119">
        <v>-4.2523659999999996E-3</v>
      </c>
      <c r="J134" s="119">
        <v>5.1599309000000003E-2</v>
      </c>
    </row>
    <row r="135" spans="2:10" x14ac:dyDescent="0.25">
      <c r="B135" s="120" t="s">
        <v>93</v>
      </c>
      <c r="C135" s="119">
        <v>-1.9389349999999999E-3</v>
      </c>
      <c r="D135" s="119">
        <v>0.60899599999999998</v>
      </c>
      <c r="E135" s="119">
        <v>3.4214029999999999E-3</v>
      </c>
      <c r="F135" s="119">
        <v>-1.10562E-2</v>
      </c>
      <c r="G135" s="119">
        <v>-1.0933049999999999E-3</v>
      </c>
      <c r="H135" s="119">
        <v>-4.6461413999999996E-3</v>
      </c>
      <c r="I135" s="119">
        <v>1.2348672999999999E-2</v>
      </c>
      <c r="J135" s="119">
        <v>4.2508968000000001E-2</v>
      </c>
    </row>
    <row r="136" spans="2:10" x14ac:dyDescent="0.25">
      <c r="B136" s="120" t="s">
        <v>94</v>
      </c>
      <c r="C136" s="119">
        <v>4.6165959999999997E-3</v>
      </c>
      <c r="D136" s="119">
        <v>3.8577609999999998E-2</v>
      </c>
      <c r="E136" s="119">
        <v>-1.5867367E-2</v>
      </c>
      <c r="F136" s="119">
        <v>-1.269985E-2</v>
      </c>
      <c r="G136" s="119">
        <v>1.022273E-3</v>
      </c>
      <c r="H136" s="119">
        <v>-1.7197817999999999E-3</v>
      </c>
      <c r="I136" s="119">
        <v>1.5509125E-2</v>
      </c>
      <c r="J136" s="119">
        <v>-4.1908496000000003E-2</v>
      </c>
    </row>
    <row r="137" spans="2:10" x14ac:dyDescent="0.25">
      <c r="B137" s="120" t="s">
        <v>95</v>
      </c>
      <c r="C137" s="119">
        <v>5.8081579999999999E-3</v>
      </c>
      <c r="D137" s="119">
        <v>-0.61898153</v>
      </c>
      <c r="E137" s="119">
        <v>-2.8825209999999999E-3</v>
      </c>
      <c r="F137" s="119">
        <v>-2.327889E-2</v>
      </c>
      <c r="G137" s="119">
        <v>-1.337013E-3</v>
      </c>
      <c r="H137" s="119">
        <v>-5.6268906E-3</v>
      </c>
      <c r="I137" s="119">
        <v>-4.3107400000000004E-3</v>
      </c>
      <c r="J137" s="119">
        <v>-2.7960358000000001E-2</v>
      </c>
    </row>
    <row r="138" spans="2:10" x14ac:dyDescent="0.25">
      <c r="B138" s="120" t="s">
        <v>96</v>
      </c>
      <c r="C138" s="119">
        <v>3.1540790000000002E-3</v>
      </c>
      <c r="D138" s="119">
        <v>-0.13279769999999999</v>
      </c>
      <c r="E138" s="119">
        <v>8.9279570000000003E-3</v>
      </c>
      <c r="F138" s="119">
        <v>-1.340883E-2</v>
      </c>
      <c r="G138" s="119">
        <v>9.4769720000000002E-4</v>
      </c>
      <c r="H138" s="119">
        <v>-3.5443511999999999E-3</v>
      </c>
      <c r="I138" s="119">
        <v>2.3146260000000002E-3</v>
      </c>
      <c r="J138" s="119">
        <v>3.6928573999999999E-2</v>
      </c>
    </row>
    <row r="139" spans="2:10" x14ac:dyDescent="0.25">
      <c r="B139" s="118"/>
      <c r="C139" s="128" t="s">
        <v>97</v>
      </c>
      <c r="D139" s="124">
        <f>COUNTIF(D126:D138,"&lt;0")</f>
        <v>5</v>
      </c>
      <c r="E139" s="125">
        <f t="shared" ref="E139:F139" si="9">COUNTIF(E126:E138,"&gt;0")</f>
        <v>8</v>
      </c>
      <c r="F139" s="124">
        <f t="shared" si="9"/>
        <v>5</v>
      </c>
      <c r="G139" s="126">
        <f>COUNTIF(G126:G138,"&lt;0")</f>
        <v>5</v>
      </c>
      <c r="H139" s="127">
        <f t="shared" ref="H139:J139" si="10">COUNTIF(H126:H138,"&gt;0")</f>
        <v>7</v>
      </c>
      <c r="I139" s="127">
        <f t="shared" si="10"/>
        <v>7</v>
      </c>
      <c r="J139" s="126">
        <f t="shared" si="10"/>
        <v>5</v>
      </c>
    </row>
    <row r="140" spans="2:10" x14ac:dyDescent="0.25">
      <c r="B140" s="12"/>
      <c r="C140" s="12"/>
      <c r="D140" s="12"/>
      <c r="E140" s="12"/>
      <c r="F140" s="12"/>
      <c r="G140" s="12"/>
      <c r="H140" s="12"/>
      <c r="I140" s="12"/>
      <c r="J140" s="12"/>
    </row>
    <row r="141" spans="2:10" x14ac:dyDescent="0.25">
      <c r="B141" s="12"/>
      <c r="C141" s="12"/>
      <c r="D141" s="12"/>
      <c r="E141" s="12"/>
      <c r="F141" s="12"/>
      <c r="G141" s="12"/>
      <c r="H141" s="12"/>
      <c r="I141" s="12"/>
      <c r="J141" s="12"/>
    </row>
    <row r="142" spans="2:10" x14ac:dyDescent="0.25">
      <c r="B142" s="12"/>
      <c r="C142" s="12"/>
      <c r="D142" s="12"/>
      <c r="E142" s="12"/>
      <c r="F142" s="12"/>
      <c r="G142" s="12"/>
      <c r="H142" s="12"/>
      <c r="I142" s="12"/>
      <c r="J142" s="12"/>
    </row>
    <row r="143" spans="2:10" x14ac:dyDescent="0.25">
      <c r="B143" s="12"/>
      <c r="C143" s="12"/>
      <c r="D143" s="12"/>
      <c r="E143" s="12"/>
      <c r="F143" s="12"/>
      <c r="G143" s="12"/>
      <c r="H143" s="12"/>
      <c r="I143" s="12"/>
      <c r="J143" s="12"/>
    </row>
    <row r="144" spans="2:10" x14ac:dyDescent="0.25">
      <c r="B144" s="12"/>
      <c r="C144" s="12"/>
      <c r="D144" s="12"/>
      <c r="E144" s="12"/>
      <c r="F144" s="12"/>
      <c r="G144" s="12"/>
      <c r="H144" s="12"/>
      <c r="I144" s="12"/>
      <c r="J144" s="12"/>
    </row>
    <row r="145" spans="2:10" x14ac:dyDescent="0.25">
      <c r="B145" s="118" t="s">
        <v>104</v>
      </c>
      <c r="C145" s="118"/>
      <c r="D145" s="118"/>
      <c r="E145" s="118"/>
      <c r="F145" s="118"/>
      <c r="G145" s="119"/>
      <c r="H145" s="119"/>
      <c r="I145" s="119"/>
      <c r="J145" s="119"/>
    </row>
    <row r="146" spans="2:10" x14ac:dyDescent="0.25">
      <c r="B146" s="120" t="s">
        <v>0</v>
      </c>
      <c r="C146" s="121" t="s">
        <v>79</v>
      </c>
      <c r="D146" s="122" t="s">
        <v>105</v>
      </c>
      <c r="E146" s="123" t="s">
        <v>27</v>
      </c>
      <c r="F146" s="123" t="s">
        <v>26</v>
      </c>
      <c r="G146" s="122" t="s">
        <v>101</v>
      </c>
      <c r="H146" s="123" t="s">
        <v>102</v>
      </c>
      <c r="I146" s="123" t="s">
        <v>103</v>
      </c>
      <c r="J146" s="123" t="s">
        <v>83</v>
      </c>
    </row>
    <row r="147" spans="2:10" x14ac:dyDescent="0.25">
      <c r="B147" s="120" t="s">
        <v>84</v>
      </c>
      <c r="C147" s="119">
        <v>0.18343214799999999</v>
      </c>
      <c r="D147" s="119">
        <v>-0.82658157099999996</v>
      </c>
      <c r="E147" s="119">
        <v>1.5543344299999999E-2</v>
      </c>
      <c r="F147" s="119">
        <v>-1.3706789E-2</v>
      </c>
      <c r="G147" s="119">
        <v>9.0735205999999992E-3</v>
      </c>
      <c r="H147" s="129">
        <v>-9.5909850000000008E-6</v>
      </c>
      <c r="I147" s="119">
        <v>4.2846591000000003E-2</v>
      </c>
      <c r="J147" s="119">
        <v>-1.6324040000000001E-2</v>
      </c>
    </row>
    <row r="148" spans="2:10" x14ac:dyDescent="0.25">
      <c r="B148" s="120" t="s">
        <v>85</v>
      </c>
      <c r="C148" s="119">
        <v>1.2185751E-2</v>
      </c>
      <c r="D148" s="119">
        <v>0.405913144</v>
      </c>
      <c r="E148" s="119">
        <v>3.4025362199999999E-2</v>
      </c>
      <c r="F148" s="119">
        <v>0.124585605</v>
      </c>
      <c r="G148" s="119">
        <v>-1.7781593E-3</v>
      </c>
      <c r="H148" s="130">
        <v>9.0088009999999999E-4</v>
      </c>
      <c r="I148" s="119">
        <v>1.2304493E-2</v>
      </c>
      <c r="J148" s="119">
        <v>-1.9932999999999999E-2</v>
      </c>
    </row>
    <row r="149" spans="2:10" x14ac:dyDescent="0.25">
      <c r="B149" s="120" t="s">
        <v>86</v>
      </c>
      <c r="C149" s="119">
        <v>-4.5892036999999997E-2</v>
      </c>
      <c r="D149" s="119">
        <v>0.21330966400000001</v>
      </c>
      <c r="E149" s="119">
        <v>-4.3067242999999998E-2</v>
      </c>
      <c r="F149" s="119">
        <v>0.17222747299999999</v>
      </c>
      <c r="G149" s="119">
        <v>7.5692340000000002E-3</v>
      </c>
      <c r="H149" s="130">
        <v>1.129173E-2</v>
      </c>
      <c r="I149" s="119">
        <v>-4.5508580999999999E-2</v>
      </c>
      <c r="J149" s="119">
        <v>-8.9441339999999994E-2</v>
      </c>
    </row>
    <row r="150" spans="2:10" x14ac:dyDescent="0.25">
      <c r="B150" s="120" t="s">
        <v>87</v>
      </c>
      <c r="C150" s="119">
        <v>-5.7696481000000001E-2</v>
      </c>
      <c r="D150" s="119">
        <v>0.19056916400000001</v>
      </c>
      <c r="E150" s="119">
        <v>9.7430559999999995E-4</v>
      </c>
      <c r="F150" s="119">
        <v>5.9638599999999996E-3</v>
      </c>
      <c r="G150" s="119">
        <v>3.3421889999999999E-4</v>
      </c>
      <c r="H150" s="130">
        <v>3.2352380000000001E-3</v>
      </c>
      <c r="I150" s="119">
        <v>-5.1516311000000002E-2</v>
      </c>
      <c r="J150" s="119">
        <v>-4.9478250000000001E-2</v>
      </c>
    </row>
    <row r="151" spans="2:10" x14ac:dyDescent="0.25">
      <c r="B151" s="120" t="s">
        <v>88</v>
      </c>
      <c r="C151" s="119">
        <v>-4.9325790000000003E-3</v>
      </c>
      <c r="D151" s="119">
        <v>-0.21006193300000001</v>
      </c>
      <c r="E151" s="119">
        <v>5.5595918999999999E-3</v>
      </c>
      <c r="F151" s="119">
        <v>-7.7467402000000005E-2</v>
      </c>
      <c r="G151" s="119">
        <v>-1.5043115000000001E-3</v>
      </c>
      <c r="H151" s="130">
        <v>6.3374160000000002E-3</v>
      </c>
      <c r="I151" s="119">
        <v>1.1663725999999999E-2</v>
      </c>
      <c r="J151" s="119">
        <v>6.6563529999999996E-2</v>
      </c>
    </row>
    <row r="152" spans="2:10" x14ac:dyDescent="0.25">
      <c r="B152" s="120" t="s">
        <v>89</v>
      </c>
      <c r="C152" s="119">
        <v>1.7072542E-2</v>
      </c>
      <c r="D152" s="119">
        <v>4.7619135999999999E-2</v>
      </c>
      <c r="E152" s="119">
        <v>1.2699461E-2</v>
      </c>
      <c r="F152" s="119">
        <v>-4.1010201000000003E-2</v>
      </c>
      <c r="G152" s="119">
        <v>-3.0022247000000002E-3</v>
      </c>
      <c r="H152" s="130">
        <v>5.2488739999999997E-3</v>
      </c>
      <c r="I152" s="119">
        <v>1.8140739999999999E-2</v>
      </c>
      <c r="J152" s="119">
        <v>7.9573430000000001E-2</v>
      </c>
    </row>
    <row r="153" spans="2:10" x14ac:dyDescent="0.25">
      <c r="B153" s="120" t="s">
        <v>90</v>
      </c>
      <c r="C153" s="119">
        <v>6.8650969999999997E-3</v>
      </c>
      <c r="D153" s="119">
        <v>9.3475897000000002E-2</v>
      </c>
      <c r="E153" s="119">
        <v>-1.39640479E-2</v>
      </c>
      <c r="F153" s="119">
        <v>5.408843E-3</v>
      </c>
      <c r="G153" s="119">
        <v>1.5472376999999999E-3</v>
      </c>
      <c r="H153" s="130">
        <v>1.021422E-2</v>
      </c>
      <c r="I153" s="119">
        <v>-5.4291579999999999E-3</v>
      </c>
      <c r="J153" s="119">
        <v>-2.825517E-2</v>
      </c>
    </row>
    <row r="154" spans="2:10" x14ac:dyDescent="0.25">
      <c r="B154" s="120" t="s">
        <v>91</v>
      </c>
      <c r="C154" s="119">
        <v>-1.0920454E-2</v>
      </c>
      <c r="D154" s="119">
        <v>-3.4251851999999999E-2</v>
      </c>
      <c r="E154" s="119">
        <v>-6.6248128999999998E-3</v>
      </c>
      <c r="F154" s="119">
        <v>7.8230130000000002E-3</v>
      </c>
      <c r="G154" s="119">
        <v>-6.168066E-4</v>
      </c>
      <c r="H154" s="130">
        <v>2.3392119999999998E-3</v>
      </c>
      <c r="I154" s="119">
        <v>-2.7634382999999998E-2</v>
      </c>
      <c r="J154" s="119">
        <v>-4.0332670000000001E-2</v>
      </c>
    </row>
    <row r="155" spans="2:10" x14ac:dyDescent="0.25">
      <c r="B155" s="120" t="s">
        <v>92</v>
      </c>
      <c r="C155" s="119">
        <v>-1.2018571E-2</v>
      </c>
      <c r="D155" s="119">
        <v>-1.5920680999999999E-2</v>
      </c>
      <c r="E155" s="119">
        <v>8.0964334999999998E-3</v>
      </c>
      <c r="F155" s="119">
        <v>-9.8748350000000002E-3</v>
      </c>
      <c r="G155" s="119">
        <v>1.7056015999999999E-3</v>
      </c>
      <c r="H155" s="130">
        <v>7.7660350000000001E-4</v>
      </c>
      <c r="I155" s="119">
        <v>-4.6717080000000001E-3</v>
      </c>
      <c r="J155" s="119">
        <v>4.5210119999999999E-2</v>
      </c>
    </row>
    <row r="156" spans="2:10" x14ac:dyDescent="0.25">
      <c r="B156" s="120" t="s">
        <v>93</v>
      </c>
      <c r="C156" s="119">
        <v>-5.0926560000000001E-3</v>
      </c>
      <c r="D156" s="119">
        <v>6.4506102999999995E-2</v>
      </c>
      <c r="E156" s="119">
        <v>4.8121008E-3</v>
      </c>
      <c r="F156" s="119">
        <v>-7.8397129999999999E-3</v>
      </c>
      <c r="G156" s="119">
        <v>-6.2507440000000001E-4</v>
      </c>
      <c r="H156" s="130">
        <v>-3.8555149999999999E-3</v>
      </c>
      <c r="I156" s="119">
        <v>7.2549090000000004E-3</v>
      </c>
      <c r="J156" s="119">
        <v>4.9488999999999998E-2</v>
      </c>
    </row>
    <row r="157" spans="2:10" x14ac:dyDescent="0.25">
      <c r="B157" s="120" t="s">
        <v>94</v>
      </c>
      <c r="C157" s="119">
        <v>2.5748009999999998E-3</v>
      </c>
      <c r="D157" s="119">
        <v>-6.5061889999999999E-3</v>
      </c>
      <c r="E157" s="119">
        <v>-1.43140353E-2</v>
      </c>
      <c r="F157" s="119">
        <v>-1.2165321999999999E-2</v>
      </c>
      <c r="G157" s="119">
        <v>1.1450309000000001E-3</v>
      </c>
      <c r="H157" s="130">
        <v>-1.1546569999999999E-3</v>
      </c>
      <c r="I157" s="119">
        <v>1.2920920000000001E-2</v>
      </c>
      <c r="J157" s="119">
        <v>-3.3133299999999997E-2</v>
      </c>
    </row>
    <row r="158" spans="2:10" x14ac:dyDescent="0.25">
      <c r="B158" s="120" t="s">
        <v>95</v>
      </c>
      <c r="C158" s="119">
        <v>6.7265750000000003E-3</v>
      </c>
      <c r="D158" s="119">
        <v>-7.8401483999999994E-2</v>
      </c>
      <c r="E158" s="119">
        <v>-3.4140397E-3</v>
      </c>
      <c r="F158" s="119">
        <v>-2.3610743E-2</v>
      </c>
      <c r="G158" s="119">
        <v>-1.3015355000000001E-3</v>
      </c>
      <c r="H158" s="130">
        <v>-4.9651820000000003E-3</v>
      </c>
      <c r="I158" s="119">
        <v>-1.190265E-3</v>
      </c>
      <c r="J158" s="119">
        <v>-3.0223719999999999E-2</v>
      </c>
    </row>
    <row r="159" spans="2:10" x14ac:dyDescent="0.25">
      <c r="B159" s="120" t="s">
        <v>96</v>
      </c>
      <c r="C159" s="119">
        <v>5.4378969999999997E-3</v>
      </c>
      <c r="D159" s="119">
        <v>6.5112700000000004E-3</v>
      </c>
      <c r="E159" s="119">
        <v>8.1896773999999995E-3</v>
      </c>
      <c r="F159" s="119">
        <v>-1.6191974000000001E-2</v>
      </c>
      <c r="G159" s="119">
        <v>8.6343430000000005E-4</v>
      </c>
      <c r="H159" s="130">
        <v>-3.2262480000000001E-3</v>
      </c>
      <c r="I159" s="119">
        <v>3.738239E-3</v>
      </c>
      <c r="J159" s="119">
        <v>2.8893459999999999E-2</v>
      </c>
    </row>
    <row r="160" spans="2:10" x14ac:dyDescent="0.25">
      <c r="B160" s="118"/>
      <c r="C160" s="128" t="s">
        <v>97</v>
      </c>
      <c r="D160" s="124">
        <f>COUNTIF(D147:D159,"&lt;0")</f>
        <v>6</v>
      </c>
      <c r="E160" s="125">
        <f t="shared" ref="E160:F160" si="11">COUNTIF(E147:E159,"&gt;0")</f>
        <v>8</v>
      </c>
      <c r="F160" s="124">
        <f t="shared" si="11"/>
        <v>5</v>
      </c>
      <c r="G160" s="126">
        <f>COUNTIF(G147:G159,"&lt;0")</f>
        <v>6</v>
      </c>
      <c r="H160" s="127">
        <f t="shared" ref="H160:J160" si="12">COUNTIF(H147:H159,"&gt;0")</f>
        <v>8</v>
      </c>
      <c r="I160" s="127">
        <f t="shared" si="12"/>
        <v>7</v>
      </c>
      <c r="J160" s="126">
        <f t="shared" si="12"/>
        <v>5</v>
      </c>
    </row>
    <row r="161" spans="2:10" x14ac:dyDescent="0.25">
      <c r="B161" s="12"/>
      <c r="C161" s="12"/>
      <c r="D161" s="12"/>
      <c r="E161" s="12"/>
      <c r="F161" s="12"/>
      <c r="G161" s="12"/>
      <c r="H161" s="12"/>
      <c r="I161" s="12"/>
      <c r="J161" s="12"/>
    </row>
    <row r="162" spans="2:10" x14ac:dyDescent="0.25">
      <c r="B162" s="12"/>
      <c r="C162" s="12"/>
      <c r="D162" s="12"/>
      <c r="E162" s="12"/>
      <c r="F162" s="12"/>
      <c r="G162" s="12"/>
      <c r="H162" s="12"/>
      <c r="I162" s="12"/>
      <c r="J162" s="12"/>
    </row>
    <row r="163" spans="2:10" x14ac:dyDescent="0.25">
      <c r="B163" s="118" t="s">
        <v>106</v>
      </c>
      <c r="C163" s="118"/>
      <c r="D163" s="118"/>
      <c r="E163" s="118"/>
      <c r="F163" s="118"/>
      <c r="G163" s="119"/>
      <c r="H163" s="119"/>
      <c r="I163" s="119"/>
      <c r="J163" s="119"/>
    </row>
    <row r="164" spans="2:10" x14ac:dyDescent="0.25">
      <c r="B164" s="120" t="s">
        <v>0</v>
      </c>
      <c r="C164" s="121" t="s">
        <v>79</v>
      </c>
      <c r="D164" s="122" t="s">
        <v>56</v>
      </c>
      <c r="E164" s="123" t="s">
        <v>107</v>
      </c>
      <c r="F164" s="123" t="s">
        <v>26</v>
      </c>
      <c r="G164" s="122" t="s">
        <v>101</v>
      </c>
      <c r="H164" s="123" t="s">
        <v>102</v>
      </c>
      <c r="I164" s="123" t="s">
        <v>103</v>
      </c>
      <c r="J164" s="123" t="s">
        <v>83</v>
      </c>
    </row>
    <row r="165" spans="2:10" x14ac:dyDescent="0.25">
      <c r="B165" s="120" t="s">
        <v>84</v>
      </c>
      <c r="C165" s="119">
        <v>0.18343214799999999</v>
      </c>
      <c r="D165" s="119">
        <v>-10.27860735</v>
      </c>
      <c r="E165" s="119">
        <v>-0.13527024000000001</v>
      </c>
      <c r="F165" s="119">
        <v>-4.8336360799999999E-2</v>
      </c>
      <c r="G165" s="130">
        <v>8.6392629999999995E-3</v>
      </c>
      <c r="H165" s="129">
        <v>-5.7182010000000004E-4</v>
      </c>
      <c r="I165" s="119">
        <v>3.2377783799999997E-2</v>
      </c>
      <c r="J165" s="119">
        <v>-1.289973E-2</v>
      </c>
    </row>
    <row r="166" spans="2:10" x14ac:dyDescent="0.25">
      <c r="B166" s="120" t="s">
        <v>85</v>
      </c>
      <c r="C166" s="119">
        <v>1.2185751E-2</v>
      </c>
      <c r="D166" s="119">
        <v>1.55188478</v>
      </c>
      <c r="E166" s="119">
        <v>6.8944080000000005E-2</v>
      </c>
      <c r="F166" s="119">
        <v>9.7607844999999999E-2</v>
      </c>
      <c r="G166" s="130">
        <v>-1.943529E-3</v>
      </c>
      <c r="H166" s="130">
        <v>4.4110890999999996E-3</v>
      </c>
      <c r="I166" s="119">
        <v>8.6711562000000002E-3</v>
      </c>
      <c r="J166" s="119">
        <v>-3.2770170000000001E-2</v>
      </c>
    </row>
    <row r="167" spans="2:10" x14ac:dyDescent="0.25">
      <c r="B167" s="120" t="s">
        <v>86</v>
      </c>
      <c r="C167" s="119">
        <v>-4.5892036999999997E-2</v>
      </c>
      <c r="D167" s="119">
        <v>1.92966503</v>
      </c>
      <c r="E167" s="119">
        <v>-1.611375E-2</v>
      </c>
      <c r="F167" s="119">
        <v>0.18593011139999999</v>
      </c>
      <c r="G167" s="130">
        <v>6.5114379999999996E-3</v>
      </c>
      <c r="H167" s="130">
        <v>1.5552553199999999E-2</v>
      </c>
      <c r="I167" s="119">
        <v>-3.9674869600000003E-2</v>
      </c>
      <c r="J167" s="119">
        <v>-9.5448759999999994E-2</v>
      </c>
    </row>
    <row r="168" spans="2:10" x14ac:dyDescent="0.25">
      <c r="B168" s="120" t="s">
        <v>87</v>
      </c>
      <c r="C168" s="119">
        <v>-5.7696481000000001E-2</v>
      </c>
      <c r="D168" s="119">
        <v>2.3484208199999999</v>
      </c>
      <c r="E168" s="119">
        <v>0.12563622999999999</v>
      </c>
      <c r="F168" s="119">
        <v>-7.1270446000000001E-3</v>
      </c>
      <c r="G168" s="130">
        <v>1.018662E-4</v>
      </c>
      <c r="H168" s="130">
        <v>8.3193613999999992E-3</v>
      </c>
      <c r="I168" s="119">
        <v>-5.3057920799999998E-2</v>
      </c>
      <c r="J168" s="119">
        <v>-6.729773E-2</v>
      </c>
    </row>
    <row r="169" spans="2:10" x14ac:dyDescent="0.25">
      <c r="B169" s="120" t="s">
        <v>88</v>
      </c>
      <c r="C169" s="119">
        <v>-4.9325790000000003E-3</v>
      </c>
      <c r="D169" s="119">
        <v>-0.60892369000000002</v>
      </c>
      <c r="E169" s="119">
        <v>7.5054480000000007E-2</v>
      </c>
      <c r="F169" s="119">
        <v>-6.0806600600000003E-2</v>
      </c>
      <c r="G169" s="130">
        <v>-1.591367E-3</v>
      </c>
      <c r="H169" s="130">
        <v>7.4948148000000001E-3</v>
      </c>
      <c r="I169" s="119">
        <v>-4.3390049999999998E-4</v>
      </c>
      <c r="J169" s="119">
        <v>7.4673489999999995E-2</v>
      </c>
    </row>
    <row r="170" spans="2:10" x14ac:dyDescent="0.25">
      <c r="B170" s="120" t="s">
        <v>89</v>
      </c>
      <c r="C170" s="119">
        <v>1.7072542E-2</v>
      </c>
      <c r="D170" s="119">
        <v>0.76618319000000001</v>
      </c>
      <c r="E170" s="119">
        <v>-2.1053479999999999E-2</v>
      </c>
      <c r="F170" s="119">
        <v>-3.4899943500000002E-2</v>
      </c>
      <c r="G170" s="130">
        <v>-3.2189290000000001E-3</v>
      </c>
      <c r="H170" s="130">
        <v>4.6709281999999996E-3</v>
      </c>
      <c r="I170" s="119">
        <v>2.1342252400000001E-2</v>
      </c>
      <c r="J170" s="119">
        <v>8.3433579999999993E-2</v>
      </c>
    </row>
    <row r="171" spans="2:10" x14ac:dyDescent="0.25">
      <c r="B171" s="120" t="s">
        <v>90</v>
      </c>
      <c r="C171" s="119">
        <v>6.8650969999999997E-3</v>
      </c>
      <c r="D171" s="119">
        <v>0.46166386999999998</v>
      </c>
      <c r="E171" s="119">
        <v>7.1524700000000002E-3</v>
      </c>
      <c r="F171" s="119">
        <v>3.0294448200000001E-2</v>
      </c>
      <c r="G171" s="130">
        <v>2.5428E-3</v>
      </c>
      <c r="H171" s="130">
        <v>7.0232269000000003E-3</v>
      </c>
      <c r="I171" s="119">
        <v>-3.6501633999999998E-3</v>
      </c>
      <c r="J171" s="119">
        <v>-3.9450800000000001E-2</v>
      </c>
    </row>
    <row r="172" spans="2:10" x14ac:dyDescent="0.25">
      <c r="B172" s="120" t="s">
        <v>91</v>
      </c>
      <c r="C172" s="119">
        <v>-1.0920454E-2</v>
      </c>
      <c r="D172" s="119">
        <v>2.998762E-2</v>
      </c>
      <c r="E172" s="119">
        <v>-6.0433529999999999E-2</v>
      </c>
      <c r="F172" s="119">
        <v>5.6577004999999996E-3</v>
      </c>
      <c r="G172" s="130">
        <v>2.7840639999999998E-5</v>
      </c>
      <c r="H172" s="130">
        <v>-1.5840989E-3</v>
      </c>
      <c r="I172" s="119">
        <v>-2.9721195200000002E-2</v>
      </c>
      <c r="J172" s="119">
        <v>-3.8395560000000002E-2</v>
      </c>
    </row>
    <row r="173" spans="2:10" x14ac:dyDescent="0.25">
      <c r="B173" s="120" t="s">
        <v>92</v>
      </c>
      <c r="C173" s="119">
        <v>-1.2018571E-2</v>
      </c>
      <c r="D173" s="119">
        <v>-0.13591099000000001</v>
      </c>
      <c r="E173" s="119">
        <v>-2.1879280000000001E-2</v>
      </c>
      <c r="F173" s="119">
        <v>-3.3770054899999999E-2</v>
      </c>
      <c r="G173" s="130">
        <v>1.8402900000000001E-3</v>
      </c>
      <c r="H173" s="130">
        <v>-3.2708661999999999E-3</v>
      </c>
      <c r="I173" s="119">
        <v>-1.1819208E-3</v>
      </c>
      <c r="J173" s="119">
        <v>6.3839670000000001E-2</v>
      </c>
    </row>
    <row r="174" spans="2:10" x14ac:dyDescent="0.25">
      <c r="B174" s="120" t="s">
        <v>93</v>
      </c>
      <c r="C174" s="119">
        <v>-5.0926560000000001E-3</v>
      </c>
      <c r="D174" s="119">
        <v>0.42916248000000001</v>
      </c>
      <c r="E174" s="119">
        <v>-2.9284979999999999E-2</v>
      </c>
      <c r="F174" s="119">
        <v>-3.2439379999999997E-2</v>
      </c>
      <c r="G174" s="130">
        <v>-1.4364309999999999E-3</v>
      </c>
      <c r="H174" s="130">
        <v>-5.5924966E-3</v>
      </c>
      <c r="I174" s="119">
        <v>1.8675003200000002E-2</v>
      </c>
      <c r="J174" s="119">
        <v>5.5437840000000002E-2</v>
      </c>
    </row>
    <row r="175" spans="2:10" x14ac:dyDescent="0.25">
      <c r="B175" s="120" t="s">
        <v>94</v>
      </c>
      <c r="C175" s="119">
        <v>2.5748009999999998E-3</v>
      </c>
      <c r="D175" s="119">
        <v>-0.1911804</v>
      </c>
      <c r="E175" s="119">
        <v>-4.4353400000000001E-2</v>
      </c>
      <c r="F175" s="119">
        <v>-1.9624587200000002E-2</v>
      </c>
      <c r="G175" s="130">
        <v>7.1912199999999999E-4</v>
      </c>
      <c r="H175" s="130">
        <v>-1.4275111E-3</v>
      </c>
      <c r="I175" s="119">
        <v>1.9249156900000002E-2</v>
      </c>
      <c r="J175" s="119">
        <v>-5.3638900000000003E-2</v>
      </c>
    </row>
    <row r="176" spans="2:10" x14ac:dyDescent="0.25">
      <c r="B176" s="120" t="s">
        <v>95</v>
      </c>
      <c r="C176" s="119">
        <v>6.7265750000000003E-3</v>
      </c>
      <c r="D176" s="119">
        <v>-0.67728166999999995</v>
      </c>
      <c r="E176" s="119">
        <v>-2.0127969999999999E-2</v>
      </c>
      <c r="F176" s="119">
        <v>-1.48782033E-2</v>
      </c>
      <c r="G176" s="130">
        <v>-1.2891720000000001E-3</v>
      </c>
      <c r="H176" s="130">
        <v>-3.9508583999999999E-3</v>
      </c>
      <c r="I176" s="119">
        <v>-6.8072349000000004E-3</v>
      </c>
      <c r="J176" s="119">
        <v>-4.0544330000000003E-2</v>
      </c>
    </row>
    <row r="177" spans="2:10" x14ac:dyDescent="0.25">
      <c r="B177" s="120" t="s">
        <v>96</v>
      </c>
      <c r="C177" s="119">
        <v>5.4378969999999997E-3</v>
      </c>
      <c r="D177" s="119">
        <v>-2.5417100000000001E-2</v>
      </c>
      <c r="E177" s="119">
        <v>-1.0426889999999999E-2</v>
      </c>
      <c r="F177" s="119">
        <v>-2.9889750000000002E-4</v>
      </c>
      <c r="G177" s="130">
        <v>5.4939479999999998E-4</v>
      </c>
      <c r="H177" s="130">
        <v>-2.1453427E-3</v>
      </c>
      <c r="I177" s="119">
        <v>-1.5446946999999999E-3</v>
      </c>
      <c r="J177" s="119">
        <v>3.9840739999999999E-2</v>
      </c>
    </row>
    <row r="178" spans="2:10" x14ac:dyDescent="0.25">
      <c r="B178" s="118"/>
      <c r="C178" s="128" t="s">
        <v>97</v>
      </c>
      <c r="D178" s="124">
        <f>COUNTIF(D165:D177,"&lt;0")</f>
        <v>6</v>
      </c>
      <c r="E178" s="125">
        <f t="shared" ref="E178:F178" si="13">COUNTIF(E165:E177,"&gt;0")</f>
        <v>4</v>
      </c>
      <c r="F178" s="124">
        <f t="shared" si="13"/>
        <v>4</v>
      </c>
      <c r="G178" s="126">
        <f>COUNTIF(G165:G177,"&lt;0")</f>
        <v>5</v>
      </c>
      <c r="H178" s="127">
        <f t="shared" ref="H178:J178" si="14">COUNTIF(H165:H177,"&gt;0")</f>
        <v>6</v>
      </c>
      <c r="I178" s="127">
        <f t="shared" si="14"/>
        <v>5</v>
      </c>
      <c r="J178" s="126">
        <f t="shared" si="14"/>
        <v>5</v>
      </c>
    </row>
    <row r="179" spans="2:10" x14ac:dyDescent="0.25">
      <c r="B179" s="12"/>
      <c r="C179" s="12"/>
      <c r="D179" s="12"/>
      <c r="E179" s="12"/>
      <c r="F179" s="12"/>
      <c r="G179" s="12"/>
      <c r="H179" s="12"/>
      <c r="I179" s="12"/>
      <c r="J179" s="12"/>
    </row>
    <row r="180" spans="2:10" x14ac:dyDescent="0.25">
      <c r="B180" s="12"/>
      <c r="C180" s="12"/>
      <c r="D180" s="12"/>
      <c r="E180" s="12"/>
      <c r="F180" s="12"/>
      <c r="G180" s="12"/>
      <c r="H180" s="12"/>
      <c r="I180" s="12"/>
      <c r="J180" s="12"/>
    </row>
    <row r="181" spans="2:10" x14ac:dyDescent="0.25">
      <c r="B181" s="12"/>
      <c r="C181" s="12"/>
      <c r="D181" s="12"/>
      <c r="E181" s="12"/>
      <c r="F181" s="12"/>
      <c r="G181" s="12"/>
      <c r="H181" s="12"/>
      <c r="I181" s="12"/>
      <c r="J181" s="12"/>
    </row>
    <row r="182" spans="2:10" x14ac:dyDescent="0.25">
      <c r="B182" s="113" t="s">
        <v>18</v>
      </c>
      <c r="C182" s="113"/>
      <c r="D182" s="113"/>
      <c r="E182" s="113"/>
      <c r="F182" s="113"/>
      <c r="G182" s="113"/>
    </row>
    <row r="183" spans="2:10" x14ac:dyDescent="0.25">
      <c r="B183" s="6" t="s">
        <v>109</v>
      </c>
      <c r="C183" s="6" t="s">
        <v>110</v>
      </c>
      <c r="D183" s="8" t="s">
        <v>24</v>
      </c>
      <c r="E183" s="8" t="s">
        <v>23</v>
      </c>
      <c r="F183" s="8" t="s">
        <v>25</v>
      </c>
      <c r="G183" s="8" t="s">
        <v>28</v>
      </c>
    </row>
    <row r="184" spans="2:10" x14ac:dyDescent="0.25">
      <c r="B184" s="70" t="s">
        <v>22</v>
      </c>
      <c r="C184" s="70" t="s">
        <v>21</v>
      </c>
      <c r="D184" s="94">
        <v>1.6809999999999999E-2</v>
      </c>
      <c r="E184" s="71">
        <v>1</v>
      </c>
      <c r="F184" s="88" t="str">
        <f t="shared" ref="F184" si="15">IF(D184&lt;0.05, "Sí","No")</f>
        <v>Sí</v>
      </c>
      <c r="G184" s="71" t="str">
        <f t="shared" ref="G184" si="16">IF(AND(F184=F185, F184="Sí"), "Sí", "No")</f>
        <v>Sí</v>
      </c>
    </row>
    <row r="185" spans="2:10" x14ac:dyDescent="0.25">
      <c r="B185" s="70" t="s">
        <v>21</v>
      </c>
      <c r="C185" s="70" t="s">
        <v>22</v>
      </c>
      <c r="D185" s="94">
        <v>7.2379999999999996E-3</v>
      </c>
      <c r="E185" s="71">
        <v>1</v>
      </c>
      <c r="F185" s="88" t="str">
        <f>IF(D185&lt;0.05, "Sí","No")</f>
        <v>Sí</v>
      </c>
      <c r="G185" s="71"/>
    </row>
    <row r="186" spans="2:10" x14ac:dyDescent="0.25">
      <c r="B186" s="83" t="s">
        <v>22</v>
      </c>
      <c r="C186" s="83" t="s">
        <v>56</v>
      </c>
      <c r="D186" s="95">
        <v>3.0609999999999998E-2</v>
      </c>
      <c r="E186" s="84">
        <v>8</v>
      </c>
      <c r="F186" s="131" t="str">
        <f t="shared" ref="F186:F188" si="17">IF(D186&lt;0.05, "Sí","No")</f>
        <v>Sí</v>
      </c>
      <c r="G186" s="84" t="str">
        <f>IF(AND(F186=F187, F186="Sí"), "Sí", "No")</f>
        <v>Sí</v>
      </c>
    </row>
    <row r="187" spans="2:10" x14ac:dyDescent="0.25">
      <c r="B187" s="83" t="s">
        <v>56</v>
      </c>
      <c r="C187" s="83" t="s">
        <v>22</v>
      </c>
      <c r="D187" s="95">
        <v>2.209E-3</v>
      </c>
      <c r="E187" s="84">
        <v>1</v>
      </c>
      <c r="F187" s="131" t="str">
        <f t="shared" si="17"/>
        <v>Sí</v>
      </c>
      <c r="G187" s="84"/>
    </row>
    <row r="188" spans="2:10" x14ac:dyDescent="0.25">
      <c r="B188" s="70" t="s">
        <v>22</v>
      </c>
      <c r="C188" s="70" t="s">
        <v>26</v>
      </c>
      <c r="D188" s="94">
        <v>2.7589999999999998E-4</v>
      </c>
      <c r="E188" s="71">
        <v>1</v>
      </c>
      <c r="F188" s="88" t="str">
        <f t="shared" si="17"/>
        <v>Sí</v>
      </c>
      <c r="G188" s="71" t="str">
        <f>IF(AND(F188=F189, F188="Sí"), "Sí", "No")</f>
        <v>No</v>
      </c>
    </row>
    <row r="189" spans="2:10" x14ac:dyDescent="0.25">
      <c r="B189" s="70" t="s">
        <v>26</v>
      </c>
      <c r="C189" s="70" t="s">
        <v>22</v>
      </c>
      <c r="D189" s="94">
        <v>0.61370000000000002</v>
      </c>
      <c r="E189" s="71">
        <v>12</v>
      </c>
      <c r="F189" s="88" t="str">
        <f t="shared" ref="F189:F201" si="18">IF(D189&lt;0.05, "Sí","No")</f>
        <v>No</v>
      </c>
      <c r="G189" s="71"/>
    </row>
    <row r="190" spans="2:10" x14ac:dyDescent="0.25">
      <c r="B190" s="83" t="s">
        <v>22</v>
      </c>
      <c r="C190" s="83" t="s">
        <v>27</v>
      </c>
      <c r="D190" s="95">
        <v>5.4229999999999999E-3</v>
      </c>
      <c r="E190" s="84">
        <v>3</v>
      </c>
      <c r="F190" s="131" t="str">
        <f t="shared" si="18"/>
        <v>Sí</v>
      </c>
      <c r="G190" s="84" t="str">
        <f t="shared" ref="G190" si="19">IF(AND(F190=F191, F190="Sí"), "Sí", "No")</f>
        <v>No</v>
      </c>
    </row>
    <row r="191" spans="2:10" x14ac:dyDescent="0.25">
      <c r="B191" s="7" t="s">
        <v>27</v>
      </c>
      <c r="C191" s="7" t="s">
        <v>22</v>
      </c>
      <c r="D191" s="96">
        <v>0.64670000000000005</v>
      </c>
      <c r="E191" s="9">
        <v>12</v>
      </c>
      <c r="F191" s="132" t="str">
        <f t="shared" si="18"/>
        <v>No</v>
      </c>
      <c r="G191" s="84"/>
    </row>
    <row r="192" spans="2:10" x14ac:dyDescent="0.25">
      <c r="B192" s="70" t="s">
        <v>22</v>
      </c>
      <c r="C192" s="70" t="s">
        <v>47</v>
      </c>
      <c r="D192" s="94">
        <v>2.9440000000000001E-2</v>
      </c>
      <c r="E192" s="71">
        <v>2</v>
      </c>
      <c r="F192" s="88" t="str">
        <f t="shared" si="18"/>
        <v>Sí</v>
      </c>
      <c r="G192" s="71" t="str">
        <f t="shared" ref="G192" si="20">IF(AND(F192=F193, F192="Sí"), "Sí", "No")</f>
        <v>No</v>
      </c>
    </row>
    <row r="193" spans="2:7" x14ac:dyDescent="0.25">
      <c r="B193" s="87" t="s">
        <v>47</v>
      </c>
      <c r="C193" s="87" t="s">
        <v>22</v>
      </c>
      <c r="D193" s="97">
        <v>0.18709999999999999</v>
      </c>
      <c r="E193" s="88">
        <v>12</v>
      </c>
      <c r="F193" s="88" t="str">
        <f t="shared" si="18"/>
        <v>No</v>
      </c>
      <c r="G193" s="71"/>
    </row>
    <row r="194" spans="2:7" x14ac:dyDescent="0.25">
      <c r="B194" s="83" t="s">
        <v>22</v>
      </c>
      <c r="C194" s="83" t="s">
        <v>48</v>
      </c>
      <c r="D194" s="95">
        <v>1.108E-2</v>
      </c>
      <c r="E194" s="84">
        <v>6</v>
      </c>
      <c r="F194" s="131" t="str">
        <f t="shared" si="18"/>
        <v>Sí</v>
      </c>
      <c r="G194" s="84" t="str">
        <f t="shared" ref="G194" si="21">IF(AND(F194=F195, F194="Sí"), "Sí", "No")</f>
        <v>No</v>
      </c>
    </row>
    <row r="195" spans="2:7" x14ac:dyDescent="0.25">
      <c r="B195" s="7" t="s">
        <v>48</v>
      </c>
      <c r="C195" s="7" t="s">
        <v>22</v>
      </c>
      <c r="D195" s="96">
        <v>0.36409999999999998</v>
      </c>
      <c r="E195" s="76">
        <v>12</v>
      </c>
      <c r="F195" s="132" t="str">
        <f t="shared" si="18"/>
        <v>No</v>
      </c>
      <c r="G195" s="84"/>
    </row>
    <row r="196" spans="2:7" x14ac:dyDescent="0.25">
      <c r="B196" s="70" t="s">
        <v>22</v>
      </c>
      <c r="C196" s="70" t="s">
        <v>49</v>
      </c>
      <c r="D196" s="94">
        <v>4.9299999999999997E-2</v>
      </c>
      <c r="E196" s="109" t="str">
        <f>"2"</f>
        <v>2</v>
      </c>
      <c r="F196" s="88" t="str">
        <f t="shared" si="18"/>
        <v>Sí</v>
      </c>
      <c r="G196" s="71" t="str">
        <f t="shared" ref="G196" si="22">IF(AND(F196=F197, F196="Sí"), "Sí", "No")</f>
        <v>No</v>
      </c>
    </row>
    <row r="197" spans="2:7" x14ac:dyDescent="0.25">
      <c r="B197" s="70" t="s">
        <v>49</v>
      </c>
      <c r="C197" s="70" t="s">
        <v>22</v>
      </c>
      <c r="D197" s="94">
        <v>0.1173</v>
      </c>
      <c r="E197" s="71">
        <v>12</v>
      </c>
      <c r="F197" s="88" t="str">
        <f t="shared" si="18"/>
        <v>No</v>
      </c>
      <c r="G197" s="71"/>
    </row>
    <row r="198" spans="2:7" x14ac:dyDescent="0.25">
      <c r="B198" s="83" t="s">
        <v>22</v>
      </c>
      <c r="C198" s="83" t="s">
        <v>50</v>
      </c>
      <c r="D198" s="95">
        <v>1.984E-5</v>
      </c>
      <c r="E198" s="9">
        <v>4</v>
      </c>
      <c r="F198" s="133" t="str">
        <f t="shared" si="18"/>
        <v>Sí</v>
      </c>
      <c r="G198" s="84" t="str">
        <f t="shared" ref="G198" si="23">IF(AND(F198=F199, F198="Sí"), "Sí", "No")</f>
        <v>Sí</v>
      </c>
    </row>
    <row r="199" spans="2:7" x14ac:dyDescent="0.25">
      <c r="B199" s="75" t="s">
        <v>50</v>
      </c>
      <c r="C199" s="75" t="s">
        <v>22</v>
      </c>
      <c r="D199" s="98">
        <v>3.6380000000000001E-11</v>
      </c>
      <c r="E199" s="9">
        <v>1</v>
      </c>
      <c r="F199" s="133" t="str">
        <f t="shared" si="18"/>
        <v>Sí</v>
      </c>
      <c r="G199" s="84"/>
    </row>
    <row r="200" spans="2:7" x14ac:dyDescent="0.25">
      <c r="B200" s="70" t="s">
        <v>22</v>
      </c>
      <c r="C200" s="70" t="s">
        <v>51</v>
      </c>
      <c r="D200" s="94">
        <v>4.4740000000000002E-2</v>
      </c>
      <c r="E200" s="71">
        <v>5</v>
      </c>
      <c r="F200" s="88" t="str">
        <f t="shared" si="18"/>
        <v>Sí</v>
      </c>
      <c r="G200" s="71" t="str">
        <f t="shared" ref="G200" si="24">IF(AND(F200=F201, F200="Sí"), "Sí", "No")</f>
        <v>No</v>
      </c>
    </row>
    <row r="201" spans="2:7" x14ac:dyDescent="0.25">
      <c r="B201" s="70" t="s">
        <v>51</v>
      </c>
      <c r="C201" s="70" t="s">
        <v>22</v>
      </c>
      <c r="D201" s="94">
        <v>0.2969</v>
      </c>
      <c r="E201" s="71">
        <v>12</v>
      </c>
      <c r="F201" s="88" t="str">
        <f t="shared" si="18"/>
        <v>No</v>
      </c>
      <c r="G201" s="71"/>
    </row>
    <row r="202" spans="2:7" x14ac:dyDescent="0.25">
      <c r="B202" s="90" t="s">
        <v>22</v>
      </c>
      <c r="C202" s="90" t="s">
        <v>58</v>
      </c>
      <c r="D202" s="96">
        <v>4.4729999999999999E-2</v>
      </c>
      <c r="E202" s="9" t="str">
        <f>"4"</f>
        <v>4</v>
      </c>
      <c r="F202" s="133" t="str">
        <f t="shared" ref="F202:F205" si="25">IF(D202&lt;0.05, "Sí","No")</f>
        <v>Sí</v>
      </c>
      <c r="G202" s="84" t="str">
        <f t="shared" ref="G202:G205" si="26">IF(AND(F202=F203, F202="Sí"), "Sí", "No")</f>
        <v>Sí</v>
      </c>
    </row>
    <row r="203" spans="2:7" x14ac:dyDescent="0.25">
      <c r="B203" s="77" t="str">
        <f>C202</f>
        <v>Valor Añadido Servicios</v>
      </c>
      <c r="C203" s="77" t="str">
        <f>B202</f>
        <v>Precio del Cobre</v>
      </c>
      <c r="D203" s="96">
        <v>3.7940000000000001E-3</v>
      </c>
      <c r="E203" s="9">
        <v>1</v>
      </c>
      <c r="F203" s="133" t="str">
        <f t="shared" si="25"/>
        <v>Sí</v>
      </c>
      <c r="G203" s="84"/>
    </row>
    <row r="204" spans="2:7" x14ac:dyDescent="0.25">
      <c r="B204" s="70" t="s">
        <v>22</v>
      </c>
      <c r="C204" s="70" t="s">
        <v>54</v>
      </c>
      <c r="D204" s="94">
        <v>1.1039999999999999E-5</v>
      </c>
      <c r="E204" s="71">
        <v>4</v>
      </c>
      <c r="F204" s="88" t="str">
        <f t="shared" si="25"/>
        <v>Sí</v>
      </c>
      <c r="G204" s="71" t="str">
        <f t="shared" ref="G204:G205" si="27">IF(AND(F204=F205, F204="Sí"), "Sí", "No")</f>
        <v>Sí</v>
      </c>
    </row>
    <row r="205" spans="2:7" x14ac:dyDescent="0.25">
      <c r="B205" s="78" t="str">
        <f>C204</f>
        <v>Valor Añadido Minería</v>
      </c>
      <c r="C205" s="78" t="str">
        <f>B204</f>
        <v>Precio del Cobre</v>
      </c>
      <c r="D205" s="94">
        <v>5.5250000000000002E-13</v>
      </c>
      <c r="E205" s="71">
        <v>1</v>
      </c>
      <c r="F205" s="88" t="str">
        <f t="shared" si="25"/>
        <v>Sí</v>
      </c>
      <c r="G205" s="71"/>
    </row>
  </sheetData>
  <mergeCells count="6">
    <mergeCell ref="B182:G182"/>
    <mergeCell ref="B2:G2"/>
    <mergeCell ref="B45:C45"/>
    <mergeCell ref="B46:C46"/>
    <mergeCell ref="E45:F45"/>
    <mergeCell ref="E46:F46"/>
  </mergeCells>
  <conditionalFormatting sqref="D160:J160 D139:J139 D119:J119 D102:J102 D84:J84">
    <cfRule type="cellIs" dxfId="3" priority="3" operator="lessThan">
      <formula>7</formula>
    </cfRule>
    <cfRule type="cellIs" dxfId="2" priority="4" operator="greaterThanOrEqual">
      <formula>7</formula>
    </cfRule>
  </conditionalFormatting>
  <conditionalFormatting sqref="D178:J178">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2021-08-15T22:05:41Z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