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mc:AlternateContent xmlns:mc="http://schemas.openxmlformats.org/markup-compatibility/2006">
    <mc:Choice Requires="x15">
      <x15ac:absPath xmlns:x15ac="http://schemas.microsoft.com/office/spreadsheetml/2010/11/ac" url="C:\Users\fcoyo\Documents\GitHub\Tesis\"/>
    </mc:Choice>
  </mc:AlternateContent>
  <xr:revisionPtr revIDLastSave="0" documentId="13_ncr:1_{6F259A0C-A51F-4D1D-9A4C-112983F5C540}" xr6:coauthVersionLast="47" xr6:coauthVersionMax="47" xr10:uidLastSave="{00000000-0000-0000-0000-000000000000}"/>
  <bookViews>
    <workbookView xWindow="-300" yWindow="0" windowWidth="17235" windowHeight="8685" firstSheet="1" activeTab="3" xr2:uid="{00000000-000D-0000-FFFF-FFFF00000000}"/>
  </bookViews>
  <sheets>
    <sheet name="DATOS_NOMBRESLARGOS" sheetId="1" r:id="rId1"/>
    <sheet name="DATOS" sheetId="2" r:id="rId2"/>
    <sheet name="DATOS.TS" sheetId="3" r:id="rId3"/>
    <sheet name="Estadistica Descriptiva" sheetId="4" r:id="rId4"/>
    <sheet name="Base_graficada_1" sheetId="5" r:id="rId5"/>
    <sheet name="Base_graficada_2" sheetId="6" r:id="rId6"/>
  </sheets>
  <calcPr calcId="191029"/>
</workbook>
</file>

<file path=xl/calcChain.xml><?xml version="1.0" encoding="utf-8"?>
<calcChain xmlns="http://schemas.openxmlformats.org/spreadsheetml/2006/main">
  <c r="AF272" i="4" l="1"/>
  <c r="AB272" i="4"/>
  <c r="X272" i="4"/>
  <c r="T272" i="4"/>
  <c r="P272" i="4"/>
  <c r="L272" i="4"/>
  <c r="H272" i="4"/>
  <c r="D272" i="4"/>
  <c r="AF271" i="4"/>
  <c r="AB271" i="4"/>
  <c r="X271" i="4"/>
  <c r="T271" i="4"/>
  <c r="P271" i="4"/>
  <c r="L271" i="4"/>
  <c r="H271" i="4"/>
  <c r="D271" i="4"/>
  <c r="AF270" i="4"/>
  <c r="AB270" i="4"/>
  <c r="X270" i="4"/>
  <c r="T270" i="4"/>
  <c r="P270" i="4"/>
  <c r="L270" i="4"/>
  <c r="H270" i="4"/>
  <c r="D270" i="4"/>
  <c r="AF269" i="4"/>
  <c r="AB269" i="4"/>
  <c r="X269" i="4"/>
  <c r="T269" i="4"/>
  <c r="P269" i="4"/>
  <c r="L269" i="4"/>
  <c r="H269" i="4"/>
  <c r="D269" i="4"/>
  <c r="AF268" i="4"/>
  <c r="AB268" i="4"/>
  <c r="X268" i="4"/>
  <c r="T268" i="4"/>
  <c r="P268" i="4"/>
  <c r="L268" i="4"/>
  <c r="H268" i="4"/>
  <c r="D268" i="4"/>
  <c r="AF267" i="4"/>
  <c r="AB267" i="4"/>
  <c r="X267" i="4"/>
  <c r="T267" i="4"/>
  <c r="P267" i="4"/>
  <c r="L267" i="4"/>
  <c r="H267" i="4"/>
  <c r="D267" i="4"/>
  <c r="AF266" i="4"/>
  <c r="AB266" i="4"/>
  <c r="X266" i="4"/>
  <c r="T266" i="4"/>
  <c r="P266" i="4"/>
  <c r="L266" i="4"/>
  <c r="H266" i="4"/>
  <c r="D266" i="4"/>
  <c r="AF265" i="4"/>
  <c r="AB265" i="4"/>
  <c r="X265" i="4"/>
  <c r="T265" i="4"/>
  <c r="P265" i="4"/>
  <c r="L265" i="4"/>
  <c r="H265" i="4"/>
  <c r="D265" i="4"/>
  <c r="AF264" i="4"/>
  <c r="AB264" i="4"/>
  <c r="X264" i="4"/>
  <c r="T264" i="4"/>
  <c r="P264" i="4"/>
  <c r="L264" i="4"/>
  <c r="H264" i="4"/>
  <c r="D264" i="4"/>
  <c r="AF263" i="4"/>
  <c r="AB263" i="4"/>
  <c r="X263" i="4"/>
  <c r="T263" i="4"/>
  <c r="P263" i="4"/>
  <c r="L263" i="4"/>
  <c r="H263" i="4"/>
  <c r="D263" i="4"/>
  <c r="AF262" i="4"/>
  <c r="AB262" i="4"/>
  <c r="X262" i="4"/>
  <c r="T262" i="4"/>
  <c r="P262" i="4"/>
  <c r="L262" i="4"/>
  <c r="H262" i="4"/>
  <c r="D262" i="4"/>
  <c r="AF261" i="4"/>
  <c r="AB261" i="4"/>
  <c r="X261" i="4"/>
  <c r="T261" i="4"/>
  <c r="P261" i="4"/>
  <c r="L261" i="4"/>
  <c r="H261" i="4"/>
  <c r="D261" i="4"/>
  <c r="AF260" i="4"/>
  <c r="AB260" i="4"/>
  <c r="X260" i="4"/>
  <c r="T260" i="4"/>
  <c r="P260" i="4"/>
  <c r="L260" i="4"/>
  <c r="H260" i="4"/>
  <c r="D260" i="4"/>
  <c r="AF255" i="4"/>
  <c r="AF254" i="4"/>
  <c r="AF253" i="4"/>
  <c r="AF252" i="4"/>
  <c r="AF251" i="4"/>
  <c r="AF250" i="4"/>
  <c r="AF249" i="4"/>
  <c r="AF248" i="4"/>
  <c r="AF247" i="4"/>
  <c r="AF246" i="4"/>
  <c r="AF245" i="4"/>
  <c r="AF244" i="4"/>
  <c r="AF243" i="4"/>
  <c r="AF238" i="4"/>
  <c r="AF237" i="4"/>
  <c r="AF236" i="4"/>
  <c r="AF235" i="4"/>
  <c r="AF234" i="4"/>
  <c r="AF233" i="4"/>
  <c r="AF232" i="4"/>
  <c r="AF231" i="4"/>
  <c r="AF230" i="4"/>
  <c r="AF229" i="4"/>
  <c r="AF228" i="4"/>
  <c r="AF227" i="4"/>
  <c r="AF226" i="4"/>
  <c r="AB255" i="4"/>
  <c r="X255" i="4"/>
  <c r="T255" i="4"/>
  <c r="P255" i="4"/>
  <c r="L255" i="4"/>
  <c r="H255" i="4"/>
  <c r="D255" i="4"/>
  <c r="AB254" i="4"/>
  <c r="X254" i="4"/>
  <c r="T254" i="4"/>
  <c r="P254" i="4"/>
  <c r="L254" i="4"/>
  <c r="H254" i="4"/>
  <c r="D254" i="4"/>
  <c r="AB253" i="4"/>
  <c r="X253" i="4"/>
  <c r="T253" i="4"/>
  <c r="P253" i="4"/>
  <c r="L253" i="4"/>
  <c r="H253" i="4"/>
  <c r="D253" i="4"/>
  <c r="AB252" i="4"/>
  <c r="X252" i="4"/>
  <c r="T252" i="4"/>
  <c r="P252" i="4"/>
  <c r="L252" i="4"/>
  <c r="H252" i="4"/>
  <c r="D252" i="4"/>
  <c r="AB251" i="4"/>
  <c r="X251" i="4"/>
  <c r="T251" i="4"/>
  <c r="P251" i="4"/>
  <c r="L251" i="4"/>
  <c r="H251" i="4"/>
  <c r="D251" i="4"/>
  <c r="AB250" i="4"/>
  <c r="X250" i="4"/>
  <c r="T250" i="4"/>
  <c r="P250" i="4"/>
  <c r="L250" i="4"/>
  <c r="H250" i="4"/>
  <c r="D250" i="4"/>
  <c r="AB249" i="4"/>
  <c r="X249" i="4"/>
  <c r="T249" i="4"/>
  <c r="P249" i="4"/>
  <c r="L249" i="4"/>
  <c r="H249" i="4"/>
  <c r="D249" i="4"/>
  <c r="AB248" i="4"/>
  <c r="X248" i="4"/>
  <c r="T248" i="4"/>
  <c r="P248" i="4"/>
  <c r="L248" i="4"/>
  <c r="H248" i="4"/>
  <c r="D248" i="4"/>
  <c r="AB247" i="4"/>
  <c r="X247" i="4"/>
  <c r="T247" i="4"/>
  <c r="P247" i="4"/>
  <c r="L247" i="4"/>
  <c r="H247" i="4"/>
  <c r="D247" i="4"/>
  <c r="AB246" i="4"/>
  <c r="X246" i="4"/>
  <c r="T246" i="4"/>
  <c r="P246" i="4"/>
  <c r="L246" i="4"/>
  <c r="H246" i="4"/>
  <c r="D246" i="4"/>
  <c r="AB245" i="4"/>
  <c r="X245" i="4"/>
  <c r="T245" i="4"/>
  <c r="P245" i="4"/>
  <c r="L245" i="4"/>
  <c r="H245" i="4"/>
  <c r="D245" i="4"/>
  <c r="AB244" i="4"/>
  <c r="X244" i="4"/>
  <c r="T244" i="4"/>
  <c r="P244" i="4"/>
  <c r="L244" i="4"/>
  <c r="H244" i="4"/>
  <c r="D244" i="4"/>
  <c r="AB243" i="4"/>
  <c r="X243" i="4"/>
  <c r="T243" i="4"/>
  <c r="P243" i="4"/>
  <c r="L243" i="4"/>
  <c r="H243" i="4"/>
  <c r="D243" i="4"/>
  <c r="AB238" i="4"/>
  <c r="AB237" i="4"/>
  <c r="AB236" i="4"/>
  <c r="AB235" i="4"/>
  <c r="AB234" i="4"/>
  <c r="AB233" i="4"/>
  <c r="AB232" i="4"/>
  <c r="AB231" i="4"/>
  <c r="AB230" i="4"/>
  <c r="AB229" i="4"/>
  <c r="AB228" i="4"/>
  <c r="AB227" i="4"/>
  <c r="AB226" i="4"/>
  <c r="X238" i="4"/>
  <c r="X237" i="4"/>
  <c r="X236" i="4"/>
  <c r="X235" i="4"/>
  <c r="X234" i="4"/>
  <c r="X233" i="4"/>
  <c r="X232" i="4"/>
  <c r="X231" i="4"/>
  <c r="X230" i="4"/>
  <c r="X229" i="4"/>
  <c r="X228" i="4"/>
  <c r="X227" i="4"/>
  <c r="X226" i="4"/>
  <c r="T238" i="4"/>
  <c r="T237" i="4"/>
  <c r="T236" i="4"/>
  <c r="T235" i="4"/>
  <c r="T234" i="4"/>
  <c r="T233" i="4"/>
  <c r="T232" i="4"/>
  <c r="T231" i="4"/>
  <c r="T230" i="4"/>
  <c r="T229" i="4"/>
  <c r="T228" i="4"/>
  <c r="T227" i="4"/>
  <c r="T226" i="4"/>
  <c r="P238" i="4"/>
  <c r="P237" i="4"/>
  <c r="P236" i="4"/>
  <c r="P235" i="4"/>
  <c r="P234" i="4"/>
  <c r="P233" i="4"/>
  <c r="P232" i="4"/>
  <c r="P231" i="4"/>
  <c r="P230" i="4"/>
  <c r="P229" i="4"/>
  <c r="P228" i="4"/>
  <c r="P227" i="4"/>
  <c r="P226" i="4"/>
  <c r="L238" i="4"/>
  <c r="L237" i="4"/>
  <c r="L236" i="4"/>
  <c r="L235" i="4"/>
  <c r="L234" i="4"/>
  <c r="L233" i="4"/>
  <c r="L232" i="4"/>
  <c r="L231" i="4"/>
  <c r="L230" i="4"/>
  <c r="L229" i="4"/>
  <c r="L228" i="4"/>
  <c r="L227" i="4"/>
  <c r="L226" i="4"/>
  <c r="H238" i="4"/>
  <c r="H237" i="4"/>
  <c r="H236" i="4"/>
  <c r="H235" i="4"/>
  <c r="H234" i="4"/>
  <c r="H233" i="4"/>
  <c r="H232" i="4"/>
  <c r="H231" i="4"/>
  <c r="H230" i="4"/>
  <c r="H229" i="4"/>
  <c r="H228" i="4"/>
  <c r="H227" i="4"/>
  <c r="H226" i="4"/>
  <c r="D227" i="4"/>
  <c r="D228" i="4"/>
  <c r="D229" i="4"/>
  <c r="D230" i="4"/>
  <c r="D231" i="4"/>
  <c r="D232" i="4"/>
  <c r="D233" i="4"/>
  <c r="D234" i="4"/>
  <c r="D235" i="4"/>
  <c r="D236" i="4"/>
  <c r="D237" i="4"/>
  <c r="D238" i="4"/>
  <c r="D226" i="4"/>
  <c r="D221" i="4"/>
  <c r="D220" i="4"/>
  <c r="D219" i="4"/>
  <c r="D213" i="4"/>
  <c r="E202" i="4"/>
  <c r="E196" i="4"/>
  <c r="F188" i="4"/>
  <c r="F184" i="4"/>
  <c r="F205" i="4"/>
  <c r="C205" i="4"/>
  <c r="B205" i="4"/>
  <c r="F204" i="4"/>
  <c r="F203" i="4"/>
  <c r="C203" i="4"/>
  <c r="B203" i="4"/>
  <c r="F202" i="4"/>
  <c r="F201" i="4"/>
  <c r="F200" i="4"/>
  <c r="F199" i="4"/>
  <c r="F198" i="4"/>
  <c r="F197" i="4"/>
  <c r="F196" i="4"/>
  <c r="F195" i="4"/>
  <c r="F194" i="4"/>
  <c r="F193" i="4"/>
  <c r="F192" i="4"/>
  <c r="F191" i="4"/>
  <c r="F190" i="4"/>
  <c r="F189" i="4"/>
  <c r="F187" i="4"/>
  <c r="F186" i="4"/>
  <c r="F185" i="4"/>
  <c r="J178" i="4"/>
  <c r="I178" i="4"/>
  <c r="H178" i="4"/>
  <c r="G178" i="4"/>
  <c r="F178" i="4"/>
  <c r="E178" i="4"/>
  <c r="D178" i="4"/>
  <c r="J160" i="4"/>
  <c r="I160" i="4"/>
  <c r="H160" i="4"/>
  <c r="G160" i="4"/>
  <c r="F160" i="4"/>
  <c r="E160" i="4"/>
  <c r="D160" i="4"/>
  <c r="J139" i="4"/>
  <c r="I139" i="4"/>
  <c r="H139" i="4"/>
  <c r="G139" i="4"/>
  <c r="F139" i="4"/>
  <c r="E139" i="4"/>
  <c r="D139" i="4"/>
  <c r="J119" i="4"/>
  <c r="I119" i="4"/>
  <c r="H119" i="4"/>
  <c r="G119" i="4"/>
  <c r="F119" i="4"/>
  <c r="E119" i="4"/>
  <c r="D119" i="4"/>
  <c r="J102" i="4"/>
  <c r="I102" i="4"/>
  <c r="H102" i="4"/>
  <c r="G102" i="4"/>
  <c r="F102" i="4"/>
  <c r="E102" i="4"/>
  <c r="D102" i="4"/>
  <c r="J84" i="4"/>
  <c r="I84" i="4"/>
  <c r="H84" i="4"/>
  <c r="G84" i="4"/>
  <c r="F84" i="4"/>
  <c r="E84" i="4"/>
  <c r="D84" i="4"/>
  <c r="E38" i="4"/>
  <c r="E28" i="4"/>
  <c r="E24" i="4"/>
  <c r="C41" i="4"/>
  <c r="B41" i="4"/>
  <c r="C39" i="4"/>
  <c r="B39" i="4"/>
  <c r="C37" i="4"/>
  <c r="B37" i="4"/>
  <c r="F36" i="4"/>
  <c r="F37" i="4"/>
  <c r="F38" i="4"/>
  <c r="F39" i="4"/>
  <c r="F40" i="4"/>
  <c r="F41" i="4"/>
  <c r="F6" i="4"/>
  <c r="F7" i="4"/>
  <c r="F32" i="4"/>
  <c r="F28" i="4"/>
  <c r="F29" i="4"/>
  <c r="F30" i="4"/>
  <c r="F31" i="4"/>
  <c r="F33" i="4"/>
  <c r="F34" i="4"/>
  <c r="F35" i="4"/>
  <c r="F27" i="4"/>
  <c r="F26" i="4"/>
  <c r="F5" i="4"/>
  <c r="F8" i="4"/>
  <c r="F9" i="4"/>
  <c r="F10" i="4"/>
  <c r="F11" i="4"/>
  <c r="F12" i="4"/>
  <c r="F13" i="4"/>
  <c r="F14" i="4"/>
  <c r="F15" i="4"/>
  <c r="F16" i="4"/>
  <c r="F17" i="4"/>
  <c r="F18" i="4"/>
  <c r="F19" i="4"/>
  <c r="F20" i="4"/>
  <c r="F21" i="4"/>
  <c r="F22" i="4"/>
  <c r="F23" i="4"/>
  <c r="F24" i="4"/>
  <c r="F25" i="4"/>
  <c r="M138" i="2"/>
  <c r="M139" i="1"/>
  <c r="M140" i="1" s="1"/>
  <c r="M138" i="1"/>
  <c r="D5" i="2"/>
  <c r="D4" i="2" s="1"/>
  <c r="D3" i="2" s="1"/>
  <c r="D2" i="2" s="1"/>
  <c r="D5" i="1"/>
  <c r="D4" i="1" s="1"/>
  <c r="D3" i="1" s="1"/>
  <c r="D2" i="1" s="1"/>
  <c r="U62" i="2"/>
  <c r="F4" i="4"/>
  <c r="G26" i="4" l="1"/>
  <c r="G32" i="4"/>
  <c r="G40" i="4"/>
  <c r="G188" i="4"/>
  <c r="G184" i="4"/>
  <c r="G186" i="4"/>
  <c r="G190" i="4"/>
  <c r="G194" i="4"/>
  <c r="G200" i="4"/>
  <c r="G16" i="4"/>
  <c r="G6" i="4"/>
  <c r="G34" i="4"/>
  <c r="G38" i="4"/>
  <c r="G22" i="4"/>
  <c r="G18" i="4"/>
  <c r="G14" i="4"/>
  <c r="G10" i="4"/>
  <c r="G28" i="4"/>
  <c r="G8" i="4"/>
  <c r="G30" i="4"/>
  <c r="G202" i="4"/>
  <c r="G204" i="4"/>
  <c r="G36" i="4"/>
  <c r="G198" i="4"/>
  <c r="G24" i="4"/>
  <c r="G20" i="4"/>
  <c r="G12" i="4"/>
  <c r="G192" i="4"/>
  <c r="G196" i="4"/>
  <c r="M141" i="1"/>
  <c r="G4" i="4"/>
  <c r="M139" i="2"/>
  <c r="M140" i="2" s="1"/>
  <c r="M141"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Francisco Yorio</author>
  </authors>
  <commentList>
    <comment ref="K1" authorId="0" shapeId="0" xr:uid="{DFEBF978-158E-4FEE-A329-CFEBFE37A431}">
      <text>
        <r>
          <rPr>
            <b/>
            <sz val="9"/>
            <color indexed="81"/>
            <rFont val="Tahoma"/>
            <family val="2"/>
          </rPr>
          <t>Francisco Yorio:</t>
        </r>
        <r>
          <rPr>
            <sz val="9"/>
            <color indexed="81"/>
            <rFont val="Tahoma"/>
            <family val="2"/>
          </rPr>
          <t xml:space="preserve">
Se realiza tendencia desde 1996 a 1986 basados en la serie historica del 86, posteriormente, se realiza tendencia para estimar valores de 1985, basados en la TPM y en si misma</t>
        </r>
      </text>
    </comment>
    <comment ref="Q1" authorId="0" shapeId="0" xr:uid="{01599EE9-C6F0-4240-9245-A5BE3764F037}">
      <text>
        <r>
          <rPr>
            <b/>
            <sz val="9"/>
            <color indexed="81"/>
            <rFont val="Tahoma"/>
            <family val="2"/>
          </rPr>
          <t>Francisco Yorio:</t>
        </r>
        <r>
          <rPr>
            <sz val="9"/>
            <color indexed="81"/>
            <rFont val="Tahoma"/>
            <family val="2"/>
          </rPr>
          <t xml:space="preserve">
Se utiliza la tendencia, lo que quiere decir que partidos de centro izquierda, se consideran de centro
</t>
        </r>
      </text>
    </comment>
    <comment ref="D5" authorId="0" shapeId="0" xr:uid="{151146DB-A7B9-432B-8DA7-450B753680CB}">
      <text>
        <r>
          <rPr>
            <b/>
            <sz val="9"/>
            <color indexed="81"/>
            <rFont val="Tahoma"/>
            <family val="2"/>
          </rPr>
          <t>Francisco Yorio:</t>
        </r>
        <r>
          <rPr>
            <sz val="9"/>
            <color indexed="81"/>
            <rFont val="Tahoma"/>
            <family val="2"/>
          </rPr>
          <t xml:space="preserve">
Estamos usando la tendencia para empalmar los datos que nos faltan de los primeros 2 años
</t>
        </r>
      </text>
    </comment>
    <comment ref="Q19" authorId="0" shapeId="0" xr:uid="{5E04A372-87BE-4223-A0FA-8FAF10F3A015}">
      <text>
        <r>
          <rPr>
            <b/>
            <sz val="9"/>
            <color indexed="81"/>
            <rFont val="Tahoma"/>
            <family val="2"/>
          </rPr>
          <t>Francisco Yorio:</t>
        </r>
        <r>
          <rPr>
            <sz val="9"/>
            <color indexed="81"/>
            <rFont val="Tahoma"/>
            <family val="2"/>
          </rPr>
          <t xml:space="preserve">
Patricio Aylwin
</t>
        </r>
      </text>
    </comment>
    <comment ref="R20" authorId="0" shapeId="0" xr:uid="{D4E65DEC-83C1-48DB-BFC0-FDCC6AF3BA6E}">
      <text>
        <r>
          <rPr>
            <b/>
            <sz val="9"/>
            <color indexed="81"/>
            <rFont val="Tahoma"/>
            <family val="2"/>
          </rPr>
          <t>Francisco Yorio:</t>
        </r>
        <r>
          <rPr>
            <sz val="9"/>
            <color indexed="81"/>
            <rFont val="Tahoma"/>
            <family val="2"/>
          </rPr>
          <t xml:space="preserve">
La receción inicia en julio de 1990 y concluye en abril de 1991
"https://www.probdes.iiec.unam.mx/index.php/pde/article/view/32733/30029
 "Se cree que fue causada por la política monetaria restrictiva promulgada por los bancos centrales, principalmente en respuesta a las preocupaciones sobre la inflación, la pérdida de la confianza de los consumidores y las empresas.
Esos factores fueron el resultado del shock del precio del petróleo en 1990, el final de la Guerra Fría y el posterior caída en el gasto de defensa, la crisis de ahorro y préstamo y una caída en la construcción de oficinas como resultado de la sobreconstrucción en la década de 1980.
</t>
        </r>
      </text>
    </comment>
    <comment ref="Q35" authorId="0" shapeId="0" xr:uid="{F5255B63-D5B9-49F3-B78B-20FF8BD57ACE}">
      <text>
        <r>
          <rPr>
            <b/>
            <sz val="9"/>
            <color indexed="81"/>
            <rFont val="Tahoma"/>
            <family val="2"/>
          </rPr>
          <t>Francisco Yorio:</t>
        </r>
        <r>
          <rPr>
            <sz val="9"/>
            <color indexed="81"/>
            <rFont val="Tahoma"/>
            <family val="2"/>
          </rPr>
          <t xml:space="preserve">
Eduardo Frei
</t>
        </r>
      </text>
    </comment>
    <comment ref="D45" authorId="0" shapeId="0" xr:uid="{5D817B4C-EF0B-4D54-9E14-A0D937A359F9}">
      <text>
        <r>
          <rPr>
            <b/>
            <sz val="9"/>
            <color indexed="81"/>
            <rFont val="Tahoma"/>
            <family val="2"/>
          </rPr>
          <t>Francisco Yorio:</t>
        </r>
        <r>
          <rPr>
            <sz val="9"/>
            <color indexed="81"/>
            <rFont val="Tahoma"/>
            <family val="2"/>
          </rPr>
          <t xml:space="preserve">
Estamos utilizando como proxy el valor de los pagarés reajustables del banco central a 90 días, para aquel periodo en que aún no había TPM</t>
        </r>
      </text>
    </comment>
    <comment ref="R50" authorId="0" shapeId="0" xr:uid="{3250E73B-0907-41A0-A899-35ABBDE93086}">
      <text>
        <r>
          <rPr>
            <b/>
            <sz val="9"/>
            <color indexed="81"/>
            <rFont val="Tahoma"/>
            <family val="2"/>
          </rPr>
          <t>Francisco Yorio:</t>
        </r>
        <r>
          <rPr>
            <sz val="9"/>
            <color indexed="81"/>
            <rFont val="Tahoma"/>
            <family val="2"/>
          </rPr>
          <t xml:space="preserve">
Crisis asiatica, se desata a finales de 1997 y azota al mundo entre 1998 y 1999, en chile el país no se recuperó hasta finales de 2001
http://panorama.utalca.cl/dentro/2002-may/evolucioneconomica%5B1%5D.pdf 
https://www.zonaeconomica.com/chile/crisis</t>
        </r>
      </text>
    </comment>
    <comment ref="Q59" authorId="0" shapeId="0" xr:uid="{145636F7-1476-4930-840E-7229CBDCC7C1}">
      <text>
        <r>
          <rPr>
            <b/>
            <sz val="9"/>
            <color indexed="81"/>
            <rFont val="Tahoma"/>
            <family val="2"/>
          </rPr>
          <t>Francisco Yorio:</t>
        </r>
        <r>
          <rPr>
            <sz val="9"/>
            <color indexed="81"/>
            <rFont val="Tahoma"/>
            <family val="2"/>
          </rPr>
          <t xml:space="preserve">
Ricardo Lagos
</t>
        </r>
      </text>
    </comment>
    <comment ref="Q83" authorId="0" shapeId="0" xr:uid="{B605E624-9536-40AA-AD7E-384ED665810B}">
      <text>
        <r>
          <rPr>
            <b/>
            <sz val="9"/>
            <color indexed="81"/>
            <rFont val="Tahoma"/>
            <family val="2"/>
          </rPr>
          <t>Francisco Yorio:</t>
        </r>
        <r>
          <rPr>
            <sz val="9"/>
            <color indexed="81"/>
            <rFont val="Tahoma"/>
            <family val="2"/>
          </rPr>
          <t xml:space="preserve">
Michelle Bachelet
</t>
        </r>
      </text>
    </comment>
    <comment ref="R93" authorId="0" shapeId="0" xr:uid="{47A707D8-176A-41E6-8F3B-3F29473D0690}">
      <text>
        <r>
          <rPr>
            <b/>
            <sz val="9"/>
            <color indexed="81"/>
            <rFont val="Tahoma"/>
            <family val="2"/>
          </rPr>
          <t>Francisco Yorio:</t>
        </r>
        <r>
          <rPr>
            <sz val="9"/>
            <color indexed="81"/>
            <rFont val="Tahoma"/>
            <family val="2"/>
          </rPr>
          <t xml:space="preserve">
Crisis sub prime, origina en 2007 en estados unidos, desencadena en 2008 una crisis financiera mundial, Chile se recuperó rapidamente, sin embargo en algunos países de europa como es el caso de españa, la crisis persistió hasta mediados del 2014
http://centroestudiosinternacionales.uc.cl/images/publicaciones/publicaciones-ceiuc/2018/Abril/Chile-a-10-aos-crisis-Subprime.pdf
https://www.revistagq.com/noticias/articulo/crisis-2008-que-ocurrio-como-se-resolvio-crack-financiero#:~:text=Econom%C3%ADa-,Crisis%20de%202008%3A%20qu%C3%A9%20ocurri%C3%B3%20y%20c%C3%B3mo%20se%20resolvi%C3%B3%20ese,Espa%C3%B1a%2C%20dur%C3%B3%20casi%2010%20a%C3%B1os.</t>
        </r>
      </text>
    </comment>
    <comment ref="Q99" authorId="0" shapeId="0" xr:uid="{9181BA3C-4CF4-45C6-988B-51CDC9DAA0ED}">
      <text>
        <r>
          <rPr>
            <b/>
            <sz val="9"/>
            <color indexed="81"/>
            <rFont val="Tahoma"/>
            <family val="2"/>
          </rPr>
          <t>Francisco Yorio:</t>
        </r>
        <r>
          <rPr>
            <sz val="9"/>
            <color indexed="81"/>
            <rFont val="Tahoma"/>
            <family val="2"/>
          </rPr>
          <t xml:space="preserve">
Sebastian Piñera
</t>
        </r>
      </text>
    </comment>
    <comment ref="R137" authorId="0" shapeId="0" xr:uid="{B1D815C5-A29C-45A9-9E57-9403850BD598}">
      <text>
        <r>
          <rPr>
            <b/>
            <sz val="9"/>
            <color indexed="81"/>
            <rFont val="Tahoma"/>
            <family val="2"/>
          </rPr>
          <t>Francisco Yorio:</t>
        </r>
        <r>
          <rPr>
            <sz val="9"/>
            <color indexed="81"/>
            <rFont val="Tahoma"/>
            <family val="2"/>
          </rPr>
          <t xml:space="preserve">
Crisis covid 19 + estallido social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Francisco Yorio</author>
  </authors>
  <commentList>
    <comment ref="K1" authorId="0" shapeId="0" xr:uid="{C311650A-150F-4313-81F7-9F3BA339EF9C}">
      <text>
        <r>
          <rPr>
            <b/>
            <sz val="9"/>
            <color indexed="81"/>
            <rFont val="Tahoma"/>
            <family val="2"/>
          </rPr>
          <t>Francisco Yorio:</t>
        </r>
        <r>
          <rPr>
            <sz val="9"/>
            <color indexed="81"/>
            <rFont val="Tahoma"/>
            <family val="2"/>
          </rPr>
          <t xml:space="preserve">
Se realiza tendencia desde 1996 a 1986 basados en la serie historica del 86, posteriormente, se realiza tendencia para estimar valores de 1985, basados en la TPM y en si misma</t>
        </r>
      </text>
    </comment>
    <comment ref="Q1" authorId="0" shapeId="0" xr:uid="{2E637179-FCF3-4443-B8FA-CBA3BB2F7236}">
      <text>
        <r>
          <rPr>
            <b/>
            <sz val="9"/>
            <color indexed="81"/>
            <rFont val="Tahoma"/>
            <family val="2"/>
          </rPr>
          <t>Francisco Yorio:</t>
        </r>
        <r>
          <rPr>
            <sz val="9"/>
            <color indexed="81"/>
            <rFont val="Tahoma"/>
            <family val="2"/>
          </rPr>
          <t xml:space="preserve">
Se utiliza la tendencia, lo que quiere decir que partidos de centro izquierda, se consideran de izquierda</t>
        </r>
      </text>
    </comment>
    <comment ref="D5" authorId="0" shapeId="0" xr:uid="{CC3D7FD9-663E-4D0E-8BE3-E5DED79D3877}">
      <text>
        <r>
          <rPr>
            <b/>
            <sz val="9"/>
            <color indexed="81"/>
            <rFont val="Tahoma"/>
            <family val="2"/>
          </rPr>
          <t>Francisco Yorio:</t>
        </r>
        <r>
          <rPr>
            <sz val="9"/>
            <color indexed="81"/>
            <rFont val="Tahoma"/>
            <family val="2"/>
          </rPr>
          <t xml:space="preserve">
Estamos usando la tendencia para empalmar los datos que nos faltan de los primeros 2 años
</t>
        </r>
      </text>
    </comment>
    <comment ref="Q19" authorId="0" shapeId="0" xr:uid="{93F0F72E-4424-4EFD-8B0A-0F165D5A28CD}">
      <text>
        <r>
          <rPr>
            <b/>
            <sz val="9"/>
            <color indexed="81"/>
            <rFont val="Tahoma"/>
            <family val="2"/>
          </rPr>
          <t>Francisco Yorio:</t>
        </r>
        <r>
          <rPr>
            <sz val="9"/>
            <color indexed="81"/>
            <rFont val="Tahoma"/>
            <family val="2"/>
          </rPr>
          <t xml:space="preserve">
Patricio Aylwin
</t>
        </r>
      </text>
    </comment>
    <comment ref="R20" authorId="0" shapeId="0" xr:uid="{756F253F-ECA1-48F4-B7A6-6F11EF649FA9}">
      <text>
        <r>
          <rPr>
            <b/>
            <sz val="9"/>
            <color indexed="81"/>
            <rFont val="Tahoma"/>
            <family val="2"/>
          </rPr>
          <t>Francisco Yorio:</t>
        </r>
        <r>
          <rPr>
            <sz val="9"/>
            <color indexed="81"/>
            <rFont val="Tahoma"/>
            <family val="2"/>
          </rPr>
          <t xml:space="preserve">
La receción inicia en julio de 1990 y concluye en abril de 1991
"https://www.probdes.iiec.unam.mx/index.php/pde/article/view/32733/30029
 "Se cree que fue causada por la política monetaria restrictiva promulgada por los bancos centrales, principalmente en respuesta a las preocupaciones sobre la inflación, la pérdida de la confianza de los consumidores y las empresas.
Esos factores fueron el resultado del shock del precio del petróleo en 1990, el final de la Guerra Fría y el posterior caída en el gasto de defensa, la crisis de ahorro y préstamo y una caída en la construcción de oficinas como resultado de la sobreconstrucción en la década de 1980.
</t>
        </r>
      </text>
    </comment>
    <comment ref="Q35" authorId="0" shapeId="0" xr:uid="{AA93CF94-1886-4E59-A2D9-C41B82AF628C}">
      <text>
        <r>
          <rPr>
            <b/>
            <sz val="9"/>
            <color indexed="81"/>
            <rFont val="Tahoma"/>
            <family val="2"/>
          </rPr>
          <t>Francisco Yorio:</t>
        </r>
        <r>
          <rPr>
            <sz val="9"/>
            <color indexed="81"/>
            <rFont val="Tahoma"/>
            <family val="2"/>
          </rPr>
          <t xml:space="preserve">
Eduardo Frei
</t>
        </r>
      </text>
    </comment>
    <comment ref="D45" authorId="0" shapeId="0" xr:uid="{EEB4570F-B8CE-4767-B346-731E42573724}">
      <text>
        <r>
          <rPr>
            <b/>
            <sz val="9"/>
            <color indexed="81"/>
            <rFont val="Tahoma"/>
            <family val="2"/>
          </rPr>
          <t>Francisco Yorio:</t>
        </r>
        <r>
          <rPr>
            <sz val="9"/>
            <color indexed="81"/>
            <rFont val="Tahoma"/>
            <family val="2"/>
          </rPr>
          <t xml:space="preserve">
Estamos utilizando como proxy el valor de los pagarés reajustables del banco central a 90 días, para aquel periodo en que aún no había TPM</t>
        </r>
      </text>
    </comment>
    <comment ref="R50" authorId="0" shapeId="0" xr:uid="{4F966781-C123-4E7C-A519-2083112359C3}">
      <text>
        <r>
          <rPr>
            <b/>
            <sz val="9"/>
            <color indexed="81"/>
            <rFont val="Tahoma"/>
            <family val="2"/>
          </rPr>
          <t>Francisco Yorio:</t>
        </r>
        <r>
          <rPr>
            <sz val="9"/>
            <color indexed="81"/>
            <rFont val="Tahoma"/>
            <family val="2"/>
          </rPr>
          <t xml:space="preserve">
Crisis asiatica, se desata a finales de 1997 y azota al mundo entre 1998 y 1999, en chile el país no se recuperó hasta finales de 2001
http://panorama.utalca.cl/dentro/2002-may/evolucioneconomica%5B1%5D.pdf 
https://www.zonaeconomica.com/chile/crisis</t>
        </r>
      </text>
    </comment>
    <comment ref="Q59" authorId="0" shapeId="0" xr:uid="{97D1C258-E679-42C9-934F-70FE73713573}">
      <text>
        <r>
          <rPr>
            <b/>
            <sz val="9"/>
            <color indexed="81"/>
            <rFont val="Tahoma"/>
            <family val="2"/>
          </rPr>
          <t>Francisco Yorio:</t>
        </r>
        <r>
          <rPr>
            <sz val="9"/>
            <color indexed="81"/>
            <rFont val="Tahoma"/>
            <family val="2"/>
          </rPr>
          <t xml:space="preserve">
Ricardo Lagos
</t>
        </r>
      </text>
    </comment>
    <comment ref="Q83" authorId="0" shapeId="0" xr:uid="{FE99B5BC-D1E5-47B1-A4BD-C90563F18AE1}">
      <text>
        <r>
          <rPr>
            <b/>
            <sz val="9"/>
            <color indexed="81"/>
            <rFont val="Tahoma"/>
            <family val="2"/>
          </rPr>
          <t>Francisco Yorio:</t>
        </r>
        <r>
          <rPr>
            <sz val="9"/>
            <color indexed="81"/>
            <rFont val="Tahoma"/>
            <family val="2"/>
          </rPr>
          <t xml:space="preserve">
Michelle Bachelet
</t>
        </r>
      </text>
    </comment>
    <comment ref="R93" authorId="0" shapeId="0" xr:uid="{2AC8DDE8-73F8-4C0F-B5D4-223217A593F5}">
      <text>
        <r>
          <rPr>
            <b/>
            <sz val="9"/>
            <color indexed="81"/>
            <rFont val="Tahoma"/>
            <family val="2"/>
          </rPr>
          <t>Francisco Yorio:</t>
        </r>
        <r>
          <rPr>
            <sz val="9"/>
            <color indexed="81"/>
            <rFont val="Tahoma"/>
            <family val="2"/>
          </rPr>
          <t xml:space="preserve">
Crisis sub prime, origina en 2007 en estados unidos, desencadena en 2008 una crisis financiera mundial, Chile se recuperó rapidamente, sin embargo en algunos países de europa como es el caso de españa, la crisis persistió hasta mediados del 2014
http://centroestudiosinternacionales.uc.cl/images/publicaciones/publicaciones-ceiuc/2018/Abril/Chile-a-10-aos-crisis-Subprime.pdf
https://www.revistagq.com/noticias/articulo/crisis-2008-que-ocurrio-como-se-resolvio-crack-financiero#:~:text=Econom%C3%ADa-,Crisis%20de%202008%3A%20qu%C3%A9%20ocurri%C3%B3%20y%20c%C3%B3mo%20se%20resolvi%C3%B3%20ese,Espa%C3%B1a%2C%20dur%C3%B3%20casi%2010%20a%C3%B1os.</t>
        </r>
      </text>
    </comment>
    <comment ref="Q99" authorId="0" shapeId="0" xr:uid="{45456436-FBE9-44C0-A460-B9A93EF833DB}">
      <text>
        <r>
          <rPr>
            <b/>
            <sz val="9"/>
            <color indexed="81"/>
            <rFont val="Tahoma"/>
            <family val="2"/>
          </rPr>
          <t>Francisco Yorio:</t>
        </r>
        <r>
          <rPr>
            <sz val="9"/>
            <color indexed="81"/>
            <rFont val="Tahoma"/>
            <family val="2"/>
          </rPr>
          <t xml:space="preserve">
Sebastian Piñera
</t>
        </r>
      </text>
    </comment>
    <comment ref="R137" authorId="0" shapeId="0" xr:uid="{03540BE8-09BE-42D7-B293-2A8F58882530}">
      <text>
        <r>
          <rPr>
            <b/>
            <sz val="9"/>
            <color indexed="81"/>
            <rFont val="Tahoma"/>
            <family val="2"/>
          </rPr>
          <t>Francisco Yorio:</t>
        </r>
        <r>
          <rPr>
            <sz val="9"/>
            <color indexed="81"/>
            <rFont val="Tahoma"/>
            <family val="2"/>
          </rPr>
          <t xml:space="preserve">
Crisis covid 19 + estallido social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Francisco Yorio</author>
  </authors>
  <commentList>
    <comment ref="J1" authorId="0" shapeId="0" xr:uid="{08F120BD-3093-436B-A792-11718467F207}">
      <text>
        <r>
          <rPr>
            <b/>
            <sz val="9"/>
            <color indexed="81"/>
            <rFont val="Tahoma"/>
            <family val="2"/>
          </rPr>
          <t>Francisco Yorio:</t>
        </r>
        <r>
          <rPr>
            <sz val="9"/>
            <color indexed="81"/>
            <rFont val="Tahoma"/>
            <family val="2"/>
          </rPr>
          <t xml:space="preserve">
Se realiza tendencia desde 1996 a 1986 basados en la serie historica del 86, posteriormente, se realiza tendencia para estimar valores de 1985, basados en la TPM y en si misma</t>
        </r>
      </text>
    </comment>
    <comment ref="P1" authorId="0" shapeId="0" xr:uid="{770A25E6-423C-44BE-8BA2-A9C513EA21E5}">
      <text>
        <r>
          <rPr>
            <b/>
            <sz val="9"/>
            <color indexed="81"/>
            <rFont val="Tahoma"/>
            <family val="2"/>
          </rPr>
          <t>Francisco Yorio:</t>
        </r>
        <r>
          <rPr>
            <sz val="9"/>
            <color indexed="81"/>
            <rFont val="Tahoma"/>
            <family val="2"/>
          </rPr>
          <t xml:space="preserve">
Se utiliza la tendencia, lo que quiere decir que partidos de centro izquierda, se consideran de izquierda</t>
        </r>
      </text>
    </comment>
    <comment ref="C5" authorId="0" shapeId="0" xr:uid="{12EDFDF0-4BBA-498F-8807-F31E1288947F}">
      <text>
        <r>
          <rPr>
            <b/>
            <sz val="9"/>
            <color indexed="81"/>
            <rFont val="Tahoma"/>
            <family val="2"/>
          </rPr>
          <t>Francisco Yorio:</t>
        </r>
        <r>
          <rPr>
            <sz val="9"/>
            <color indexed="81"/>
            <rFont val="Tahoma"/>
            <family val="2"/>
          </rPr>
          <t xml:space="preserve">
Estamos usando la tendencia para empalmar los datos que nos faltan de los primeros 2 años
</t>
        </r>
      </text>
    </comment>
    <comment ref="P19" authorId="0" shapeId="0" xr:uid="{A3B6BB13-5396-47F6-84A2-D30DD961A9B8}">
      <text>
        <r>
          <rPr>
            <b/>
            <sz val="9"/>
            <color indexed="81"/>
            <rFont val="Tahoma"/>
            <family val="2"/>
          </rPr>
          <t>Francisco Yorio:</t>
        </r>
        <r>
          <rPr>
            <sz val="9"/>
            <color indexed="81"/>
            <rFont val="Tahoma"/>
            <family val="2"/>
          </rPr>
          <t xml:space="preserve">
Patricio Aylwin
</t>
        </r>
      </text>
    </comment>
    <comment ref="Q20" authorId="0" shapeId="0" xr:uid="{9D77CC1F-F2C9-469A-88A2-5D123BD865F0}">
      <text>
        <r>
          <rPr>
            <b/>
            <sz val="9"/>
            <color indexed="81"/>
            <rFont val="Tahoma"/>
            <family val="2"/>
          </rPr>
          <t>Francisco Yorio:</t>
        </r>
        <r>
          <rPr>
            <sz val="9"/>
            <color indexed="81"/>
            <rFont val="Tahoma"/>
            <family val="2"/>
          </rPr>
          <t xml:space="preserve">
La receción inicia en julio de 1990 y concluye en abril de 1991
"https://www.probdes.iiec.unam.mx/index.php/pde/article/view/32733/30029
 "Se cree que fue causada por la política monetaria restrictiva promulgada por los bancos centrales, principalmente en respuesta a las preocupaciones sobre la inflación, la pérdida de la confianza de los consumidores y las empresas.
Esos factores fueron el resultado del shock del precio del petróleo en 1990, el final de la Guerra Fría y el posterior caída en el gasto de defensa, la crisis de ahorro y préstamo y una caída en la construcción de oficinas como resultado de la sobreconstrucción en la década de 1980.
</t>
        </r>
      </text>
    </comment>
    <comment ref="P35" authorId="0" shapeId="0" xr:uid="{76BC7487-9A48-4C52-B8B0-69AB92D68B2B}">
      <text>
        <r>
          <rPr>
            <b/>
            <sz val="9"/>
            <color indexed="81"/>
            <rFont val="Tahoma"/>
            <family val="2"/>
          </rPr>
          <t>Francisco Yorio:</t>
        </r>
        <r>
          <rPr>
            <sz val="9"/>
            <color indexed="81"/>
            <rFont val="Tahoma"/>
            <family val="2"/>
          </rPr>
          <t xml:space="preserve">
Eduardo Frei
</t>
        </r>
      </text>
    </comment>
    <comment ref="C45" authorId="0" shapeId="0" xr:uid="{E2D0B646-5831-4B6C-A1F3-A3C94D709D65}">
      <text>
        <r>
          <rPr>
            <b/>
            <sz val="9"/>
            <color indexed="81"/>
            <rFont val="Tahoma"/>
            <family val="2"/>
          </rPr>
          <t>Francisco Yorio:</t>
        </r>
        <r>
          <rPr>
            <sz val="9"/>
            <color indexed="81"/>
            <rFont val="Tahoma"/>
            <family val="2"/>
          </rPr>
          <t xml:space="preserve">
Estamos utilizando como proxy el valor de los pagarés reajustables del banco central a 90 días, para aquel periodo en que aún no había TPM</t>
        </r>
      </text>
    </comment>
    <comment ref="Q50" authorId="0" shapeId="0" xr:uid="{E996E381-7A07-4073-AF4B-A5D2755DFF13}">
      <text>
        <r>
          <rPr>
            <b/>
            <sz val="9"/>
            <color indexed="81"/>
            <rFont val="Tahoma"/>
            <family val="2"/>
          </rPr>
          <t>Francisco Yorio:</t>
        </r>
        <r>
          <rPr>
            <sz val="9"/>
            <color indexed="81"/>
            <rFont val="Tahoma"/>
            <family val="2"/>
          </rPr>
          <t xml:space="preserve">
Crisis asiatica, se desata a finales de 1997 y azota al mundo entre 1998 y 1999, en chile el país no se recuperó hasta finales de 2001
http://panorama.utalca.cl/dentro/2002-may/evolucioneconomica%5B1%5D.pdf 
https://www.zonaeconomica.com/chile/crisis</t>
        </r>
      </text>
    </comment>
    <comment ref="P59" authorId="0" shapeId="0" xr:uid="{1E410523-5C33-4085-AFD7-9F3920FB5B93}">
      <text>
        <r>
          <rPr>
            <b/>
            <sz val="9"/>
            <color indexed="81"/>
            <rFont val="Tahoma"/>
            <family val="2"/>
          </rPr>
          <t>Francisco Yorio:</t>
        </r>
        <r>
          <rPr>
            <sz val="9"/>
            <color indexed="81"/>
            <rFont val="Tahoma"/>
            <family val="2"/>
          </rPr>
          <t xml:space="preserve">
Ricardo Lagos
</t>
        </r>
      </text>
    </comment>
    <comment ref="P83" authorId="0" shapeId="0" xr:uid="{D2ABAB3F-FED7-4E70-BBB4-1968A5988DBD}">
      <text>
        <r>
          <rPr>
            <b/>
            <sz val="9"/>
            <color indexed="81"/>
            <rFont val="Tahoma"/>
            <family val="2"/>
          </rPr>
          <t>Francisco Yorio:</t>
        </r>
        <r>
          <rPr>
            <sz val="9"/>
            <color indexed="81"/>
            <rFont val="Tahoma"/>
            <family val="2"/>
          </rPr>
          <t xml:space="preserve">
Michelle Bachelet
</t>
        </r>
      </text>
    </comment>
    <comment ref="Q93" authorId="0" shapeId="0" xr:uid="{F19B2B75-1EB7-48D3-A8EF-9BC01350D795}">
      <text>
        <r>
          <rPr>
            <b/>
            <sz val="9"/>
            <color indexed="81"/>
            <rFont val="Tahoma"/>
            <family val="2"/>
          </rPr>
          <t>Francisco Yorio:</t>
        </r>
        <r>
          <rPr>
            <sz val="9"/>
            <color indexed="81"/>
            <rFont val="Tahoma"/>
            <family val="2"/>
          </rPr>
          <t xml:space="preserve">
Crisis sub prime, origina en 2007 en estados unidos, desencadena en 2008 una crisis financiera mundial, Chile se recuperó rapidamente, sin embargo en algunos países de europa como es el caso de españa, la crisis persistió hasta mediados del 2014
http://centroestudiosinternacionales.uc.cl/images/publicaciones/publicaciones-ceiuc/2018/Abril/Chile-a-10-aos-crisis-Subprime.pdf
https://www.revistagq.com/noticias/articulo/crisis-2008-que-ocurrio-como-se-resolvio-crack-financiero#:~:text=Econom%C3%ADa-,Crisis%20de%202008%3A%20qu%C3%A9%20ocurri%C3%B3%20y%20c%C3%B3mo%20se%20resolvi%C3%B3%20ese,Espa%C3%B1a%2C%20dur%C3%B3%20casi%2010%20a%C3%B1os.</t>
        </r>
      </text>
    </comment>
    <comment ref="P99" authorId="0" shapeId="0" xr:uid="{A140EF84-29D2-4888-9CE5-3B5704BDF06B}">
      <text>
        <r>
          <rPr>
            <b/>
            <sz val="9"/>
            <color indexed="81"/>
            <rFont val="Tahoma"/>
            <family val="2"/>
          </rPr>
          <t>Francisco Yorio:</t>
        </r>
        <r>
          <rPr>
            <sz val="9"/>
            <color indexed="81"/>
            <rFont val="Tahoma"/>
            <family val="2"/>
          </rPr>
          <t xml:space="preserve">
Sebastian Piñera
</t>
        </r>
      </text>
    </comment>
    <comment ref="Q137" authorId="0" shapeId="0" xr:uid="{70869250-C7EB-4656-B572-E9A015131FC0}">
      <text>
        <r>
          <rPr>
            <b/>
            <sz val="9"/>
            <color indexed="81"/>
            <rFont val="Tahoma"/>
            <family val="2"/>
          </rPr>
          <t>Francisco Yorio:</t>
        </r>
        <r>
          <rPr>
            <sz val="9"/>
            <color indexed="81"/>
            <rFont val="Tahoma"/>
            <family val="2"/>
          </rPr>
          <t xml:space="preserve">
Crisis covid 19 + estallido social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Francisco Yorio</author>
  </authors>
  <commentList>
    <comment ref="B5" authorId="0" shapeId="0" xr:uid="{19AA39F1-D521-433E-9276-D0453697710C}">
      <text>
        <r>
          <rPr>
            <b/>
            <sz val="9"/>
            <color indexed="81"/>
            <rFont val="Tahoma"/>
            <family val="2"/>
          </rPr>
          <t>Francisco Yorio:</t>
        </r>
        <r>
          <rPr>
            <sz val="9"/>
            <color indexed="81"/>
            <rFont val="Tahoma"/>
            <family val="2"/>
          </rPr>
          <t xml:space="preserve">
Estamos usando la tendencia para empalmar los datos que nos faltan de los primeros 2 años
</t>
        </r>
      </text>
    </comment>
    <comment ref="B45" authorId="0" shapeId="0" xr:uid="{D2263BD0-9524-4742-93FB-9690FB032919}">
      <text>
        <r>
          <rPr>
            <b/>
            <sz val="9"/>
            <color indexed="81"/>
            <rFont val="Tahoma"/>
            <family val="2"/>
          </rPr>
          <t>Francisco Yorio:</t>
        </r>
        <r>
          <rPr>
            <sz val="9"/>
            <color indexed="81"/>
            <rFont val="Tahoma"/>
            <family val="2"/>
          </rPr>
          <t xml:space="preserve">
Estamos utilizando como proxy el valor de los pagarés reajustables del banco central a 90 días, para aquel periodo en que aún no había TPM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Francisco Yorio</author>
  </authors>
  <commentList>
    <comment ref="F1" authorId="0" shapeId="0" xr:uid="{A3A8B933-5059-4A41-84C3-40C8D9F7F3D9}">
      <text>
        <r>
          <rPr>
            <b/>
            <sz val="9"/>
            <color indexed="81"/>
            <rFont val="Tahoma"/>
            <family val="2"/>
          </rPr>
          <t>Francisco Yorio:</t>
        </r>
        <r>
          <rPr>
            <sz val="9"/>
            <color indexed="81"/>
            <rFont val="Tahoma"/>
            <family val="2"/>
          </rPr>
          <t xml:space="preserve">
Se realiza tendencia desde 1996 a 1986 basados en la serie historica del 86, posteriormente, se realiza tendencia para estimar valores de 1985, basados en la TPM y en si misma</t>
        </r>
      </text>
    </comment>
    <comment ref="B5" authorId="0" shapeId="0" xr:uid="{836BBB6C-5749-46B6-BAFF-7A12238D5554}">
      <text>
        <r>
          <rPr>
            <b/>
            <sz val="9"/>
            <color indexed="81"/>
            <rFont val="Tahoma"/>
            <family val="2"/>
          </rPr>
          <t>Francisco Yorio:</t>
        </r>
        <r>
          <rPr>
            <sz val="9"/>
            <color indexed="81"/>
            <rFont val="Tahoma"/>
            <family val="2"/>
          </rPr>
          <t xml:space="preserve">
Estamos usando la tendencia para empalmar los datos que nos faltan de los primeros 2 años
</t>
        </r>
      </text>
    </comment>
    <comment ref="B45" authorId="0" shapeId="0" xr:uid="{4319E0AB-0D6B-44F7-9E50-9806A9124931}">
      <text>
        <r>
          <rPr>
            <b/>
            <sz val="9"/>
            <color indexed="81"/>
            <rFont val="Tahoma"/>
            <family val="2"/>
          </rPr>
          <t>Francisco Yorio:</t>
        </r>
        <r>
          <rPr>
            <sz val="9"/>
            <color indexed="81"/>
            <rFont val="Tahoma"/>
            <family val="2"/>
          </rPr>
          <t xml:space="preserve">
Estamos utilizando como proxy el valor de los pagarés reajustables del banco central a 90 días, para aquel periodo en que aún no había TPM</t>
        </r>
      </text>
    </comment>
  </commentList>
</comments>
</file>

<file path=xl/sharedStrings.xml><?xml version="1.0" encoding="utf-8"?>
<sst xmlns="http://schemas.openxmlformats.org/spreadsheetml/2006/main" count="841" uniqueCount="423">
  <si>
    <t>Periodo</t>
  </si>
  <si>
    <t>Índice de tipo de cambio real - TCR (promedio 1986=100)</t>
  </si>
  <si>
    <t>Tipo de cambio del dólar observado diario, serie histórica</t>
  </si>
  <si>
    <t>Tasa de política monetaria (TPM) (porcentaje)</t>
  </si>
  <si>
    <t>IPC General histórico, variación mensual</t>
  </si>
  <si>
    <t>Precio del cobre refinado BML (dólares/libra)</t>
  </si>
  <si>
    <t>tcambio_real</t>
  </si>
  <si>
    <t>tcambio_dolarobs</t>
  </si>
  <si>
    <t>tasa_TPM</t>
  </si>
  <si>
    <t>tasa_captación</t>
  </si>
  <si>
    <t>tasa_colocación</t>
  </si>
  <si>
    <t>precio_cobre</t>
  </si>
  <si>
    <t>periodo_tri</t>
  </si>
  <si>
    <t>Tasa de interés de colocación, 30 a 89 días, en pesos</t>
  </si>
  <si>
    <t>Tasa de interés de captación, 30 a 89 días, en pesos</t>
  </si>
  <si>
    <t>tipo_gobierno</t>
  </si>
  <si>
    <t>Cisis Económica</t>
  </si>
  <si>
    <t>crisis_económica</t>
  </si>
  <si>
    <t>Causalidad de Granger</t>
  </si>
  <si>
    <t>desde:</t>
  </si>
  <si>
    <t xml:space="preserve">hacia: </t>
  </si>
  <si>
    <t>Tipo de Cambio Real</t>
  </si>
  <si>
    <t>Precio del Cobre</t>
  </si>
  <si>
    <t>Orden</t>
  </si>
  <si>
    <t xml:space="preserve">p-value </t>
  </si>
  <si>
    <t>Presencia de Causalidad</t>
  </si>
  <si>
    <t>TPM</t>
  </si>
  <si>
    <t>IPC</t>
  </si>
  <si>
    <t>Doble Causalidad</t>
  </si>
  <si>
    <t>IPC General, variación mismo período año anterior, información histórica</t>
  </si>
  <si>
    <t>Valor Añadido Sector Manufacturas (% del PIB)</t>
  </si>
  <si>
    <t>Valor Añadido Sector Servicios (% del PIB)</t>
  </si>
  <si>
    <t>Valor Añadido Sector Minería (Rentas Mineras como % del PIB)</t>
  </si>
  <si>
    <t>Tasa de desempleo mensual - trimestralizada nacional INE (porcentaje)</t>
  </si>
  <si>
    <t>tasa_desempleo</t>
  </si>
  <si>
    <t>IPC_acum</t>
  </si>
  <si>
    <t>VA_manufacturas</t>
  </si>
  <si>
    <t>VA_servicios</t>
  </si>
  <si>
    <t>VA_minería</t>
  </si>
  <si>
    <t>Tendencia política del gobierno ( centro 0, derecha1)</t>
  </si>
  <si>
    <t>PIB Industria manufacturera a precios corrientes, series empalmadas, referencia 2013 (miles de millones de pesos)</t>
  </si>
  <si>
    <t>PIB Servicios personales a precios corrientes, series empalmadas, referencia 2013 (miles de millones de pesos)</t>
  </si>
  <si>
    <t>PIB Minería  a precios corrientes, series empalmadas, referencia 2013 (miles de millones de pesos)</t>
  </si>
  <si>
    <t>pib_manufacturas</t>
  </si>
  <si>
    <t>pib_servicios</t>
  </si>
  <si>
    <t>pib_minería</t>
  </si>
  <si>
    <t>Tipo de Gobierno</t>
  </si>
  <si>
    <t>Tasa de desempleo</t>
  </si>
  <si>
    <t>PIB manufacturero</t>
  </si>
  <si>
    <t>PIB servicios</t>
  </si>
  <si>
    <t>PIB minero</t>
  </si>
  <si>
    <t>Valor Añadido Manufacturas</t>
  </si>
  <si>
    <t>Precio del Cobre diff2</t>
  </si>
  <si>
    <t>Valor Añadido Manufacturas diff2</t>
  </si>
  <si>
    <t>Valor Añadido Minería</t>
  </si>
  <si>
    <t>Valor añadido Manufacturas</t>
  </si>
  <si>
    <t>Dólar Observado</t>
  </si>
  <si>
    <t>Dólar Observado diff2</t>
  </si>
  <si>
    <t>Valor Añadido Servicios</t>
  </si>
  <si>
    <t>Variable</t>
  </si>
  <si>
    <t>Diferencias requeridas</t>
  </si>
  <si>
    <t>Crisis Esconómica</t>
  </si>
  <si>
    <t>IPC Acumulado</t>
  </si>
  <si>
    <t>Tasa de Captación</t>
  </si>
  <si>
    <t>Tasa de Colocación</t>
  </si>
  <si>
    <t>Tasa de Desempleo</t>
  </si>
  <si>
    <t>Tendencia Política del Gobierno</t>
  </si>
  <si>
    <t>I[1]</t>
  </si>
  <si>
    <t>I[2]</t>
  </si>
  <si>
    <t>Pruebas de Raíz Unitaria</t>
  </si>
  <si>
    <t>Test ndiffs (kpss, adf, pp)</t>
  </si>
  <si>
    <t>I[0]</t>
  </si>
  <si>
    <t>IPC General</t>
  </si>
  <si>
    <t>Tasa de Política Monetaria</t>
  </si>
  <si>
    <t>PIB Industria Manufacturera</t>
  </si>
  <si>
    <t>PIB Servicios Personales</t>
  </si>
  <si>
    <t>PIB Minería</t>
  </si>
  <si>
    <t>Valor Añadido Sector Servicios</t>
  </si>
  <si>
    <t>Respuesta de las variables frente a impulso del precio del cobre VAR A1</t>
  </si>
  <si>
    <t>Precio Cobre</t>
  </si>
  <si>
    <t>Dólar Obs</t>
  </si>
  <si>
    <t>PIB Manufacturas</t>
  </si>
  <si>
    <t>PIB Servicios</t>
  </si>
  <si>
    <t>Tasa Desempleo</t>
  </si>
  <si>
    <t>[1]</t>
  </si>
  <si>
    <t>[2]</t>
  </si>
  <si>
    <t>[3]</t>
  </si>
  <si>
    <t>[4]</t>
  </si>
  <si>
    <t>[5]</t>
  </si>
  <si>
    <t>[6]</t>
  </si>
  <si>
    <t>[7]</t>
  </si>
  <si>
    <t>[8]</t>
  </si>
  <si>
    <t>[9]</t>
  </si>
  <si>
    <t>[10]</t>
  </si>
  <si>
    <t>[11]</t>
  </si>
  <si>
    <t>[12]</t>
  </si>
  <si>
    <t>[13]</t>
  </si>
  <si>
    <t>No Aplica</t>
  </si>
  <si>
    <t>Respuesta de las variables frente a impulso del precio del cobre VAR A2</t>
  </si>
  <si>
    <t>Respuesta de las variables frente a impulso del precio del cobre VAR A3</t>
  </si>
  <si>
    <t>Respuesta de las variables frente a impulso del precio del cobre VAR B1</t>
  </si>
  <si>
    <t>VA Manufacturas</t>
  </si>
  <si>
    <t>VA Servicios</t>
  </si>
  <si>
    <t>VA Minería</t>
  </si>
  <si>
    <t>Respuesta de las variables frente a impulso del precio del cobre VAR B2</t>
  </si>
  <si>
    <t>Tipo de cambio real</t>
  </si>
  <si>
    <t>Respuesta de las variables frente a impulso del precio del cobre VAR B3</t>
  </si>
  <si>
    <t>IPC Variación Anual</t>
  </si>
  <si>
    <t>Test de Dickey Fuller</t>
  </si>
  <si>
    <t>Desde:</t>
  </si>
  <si>
    <t xml:space="preserve">Hacia: </t>
  </si>
  <si>
    <t>Respuesta esperada FIR</t>
  </si>
  <si>
    <t>Variable Respuesta</t>
  </si>
  <si>
    <t>Signo negativo (-) Se espera una depreciación del dólar (apreciación de la moneda nacional)</t>
  </si>
  <si>
    <t>Signo positivo (+) Se espera una respuesta de la politica monetaria ante inflacion o presiones cambiarias</t>
  </si>
  <si>
    <t>Signo positivo (+) Se espera que la reasignación de recursos conlleve un aumento en el nivel de desempleo</t>
  </si>
  <si>
    <t>Signo positivo (+) Se espera inflación por efecto gasto</t>
  </si>
  <si>
    <t xml:space="preserve">Signo negativo (-) Se espera que el sector manufacturero se vea afectado negativamente </t>
  </si>
  <si>
    <t>Signo positivo (+) Se espera que el sector de servicios se expanda</t>
  </si>
  <si>
    <t>Signo positivo (+) Se espera que el sector minero se expanda</t>
  </si>
  <si>
    <t>Signo negativo (-) Se espera una apreciación del tipo de cambio real (empeoran términos de intercambio por perdida de competitividad)</t>
  </si>
  <si>
    <t>IRF VAR A1</t>
  </si>
  <si>
    <t>COEF</t>
  </si>
  <si>
    <t>ILOW</t>
  </si>
  <si>
    <t>SE</t>
  </si>
  <si>
    <t>Respuesta del dólar observado</t>
  </si>
  <si>
    <t>Respuesta del IPC</t>
  </si>
  <si>
    <t>Respuesta de la TPM</t>
  </si>
  <si>
    <t xml:space="preserve"> [4,]            -1.3825705</t>
  </si>
  <si>
    <t xml:space="preserve"> [5,]            -2.0083607</t>
  </si>
  <si>
    <t xml:space="preserve"> [6,]            -1.3871543</t>
  </si>
  <si>
    <t xml:space="preserve"> [7,]            -2.4483062</t>
  </si>
  <si>
    <t xml:space="preserve"> [8,]            -3.0387896</t>
  </si>
  <si>
    <t xml:space="preserve"> [9,]            -1.9965681</t>
  </si>
  <si>
    <t>[10,]            -0.3387728</t>
  </si>
  <si>
    <t>[11,]            -1.1182074</t>
  </si>
  <si>
    <t>[12,]            -2.2600945</t>
  </si>
  <si>
    <t>[13,]            -1.2147909</t>
  </si>
  <si>
    <t xml:space="preserve"> [2,] -0.041452262</t>
  </si>
  <si>
    <t xml:space="preserve"> [3,] -0.090352678</t>
  </si>
  <si>
    <t xml:space="preserve"> [4,] -0.046280052</t>
  </si>
  <si>
    <t xml:space="preserve"> [5,] -0.043708430</t>
  </si>
  <si>
    <t xml:space="preserve"> [6,] -0.048457022</t>
  </si>
  <si>
    <t xml:space="preserve"> [7,] -0.051839566</t>
  </si>
  <si>
    <t xml:space="preserve"> [8,] -0.032540653</t>
  </si>
  <si>
    <t xml:space="preserve"> [9,] -0.010377296</t>
  </si>
  <si>
    <t>[10,] -0.030263574</t>
  </si>
  <si>
    <t>[11,] -0.040018834</t>
  </si>
  <si>
    <t>[12,] -0.016310843</t>
  </si>
  <si>
    <t>[13,] -0.003676978</t>
  </si>
  <si>
    <t xml:space="preserve"> [2,] -0.02751712</t>
  </si>
  <si>
    <t xml:space="preserve"> [3,]  0.05061281</t>
  </si>
  <si>
    <t xml:space="preserve"> [4,] -0.05543139</t>
  </si>
  <si>
    <t xml:space="preserve"> [5,] -0.13996803</t>
  </si>
  <si>
    <t xml:space="preserve"> [6,] -0.07504088</t>
  </si>
  <si>
    <t xml:space="preserve"> [7,] -0.07022921</t>
  </si>
  <si>
    <t xml:space="preserve"> [8,] -0.10386197</t>
  </si>
  <si>
    <t xml:space="preserve"> [9,] -0.08195427</t>
  </si>
  <si>
    <t>[10,] -0.02073829</t>
  </si>
  <si>
    <t>[11,] -0.02699006</t>
  </si>
  <si>
    <t>[12,] -0.06811248</t>
  </si>
  <si>
    <t>[13,] -0.04877758</t>
  </si>
  <si>
    <t>Respuesta de PIB manufacturas</t>
  </si>
  <si>
    <t xml:space="preserve"> [2,]            -24.735570</t>
  </si>
  <si>
    <t xml:space="preserve"> [3,]             -4.557608</t>
  </si>
  <si>
    <t xml:space="preserve"> [4,]             -2.903771</t>
  </si>
  <si>
    <t xml:space="preserve"> [5,]            -33.230935</t>
  </si>
  <si>
    <t xml:space="preserve"> [6,]            -25.139432</t>
  </si>
  <si>
    <t xml:space="preserve"> [7,]            -20.400836</t>
  </si>
  <si>
    <t xml:space="preserve"> [8,]            -11.083408</t>
  </si>
  <si>
    <t xml:space="preserve"> [9,]            -20.161946</t>
  </si>
  <si>
    <t>[10,]            -11.613301</t>
  </si>
  <si>
    <t>[11,]            -13.927436</t>
  </si>
  <si>
    <t>[12,]             -7.470913</t>
  </si>
  <si>
    <t>[13,]            -15.059543</t>
  </si>
  <si>
    <t>Respuesta de PIB servicios</t>
  </si>
  <si>
    <t xml:space="preserve"> [2,]         -24.609599</t>
  </si>
  <si>
    <t xml:space="preserve"> [3,]          73.922161</t>
  </si>
  <si>
    <t xml:space="preserve"> [4,]         -90.220540</t>
  </si>
  <si>
    <t xml:space="preserve"> [5,]        -157.889366</t>
  </si>
  <si>
    <t xml:space="preserve"> [6,]         -71.167077</t>
  </si>
  <si>
    <t xml:space="preserve"> [7,]         -21.595019</t>
  </si>
  <si>
    <t xml:space="preserve"> [8,]         -90.057886</t>
  </si>
  <si>
    <t xml:space="preserve"> [9,]        -124.666026</t>
  </si>
  <si>
    <t>[10,]         -40.559734</t>
  </si>
  <si>
    <t>[11,]          -2.747466</t>
  </si>
  <si>
    <t>[12,]         -67.254374</t>
  </si>
  <si>
    <t>[13,]        -111.453858</t>
  </si>
  <si>
    <t>Respuesta de PIB minería</t>
  </si>
  <si>
    <t xml:space="preserve"> [2,]         6.025790</t>
  </si>
  <si>
    <t xml:space="preserve"> [3,]       -99.483644</t>
  </si>
  <si>
    <t xml:space="preserve"> [4,]      -126.012750</t>
  </si>
  <si>
    <t xml:space="preserve"> [5,]       -48.729430</t>
  </si>
  <si>
    <t xml:space="preserve"> [6,]       -13.542016</t>
  </si>
  <si>
    <t xml:space="preserve"> [7,]       -47.295262</t>
  </si>
  <si>
    <t xml:space="preserve"> [8,]       -55.650818</t>
  </si>
  <si>
    <t xml:space="preserve"> [9,]       -40.710170</t>
  </si>
  <si>
    <t>[10,]        -6.721478</t>
  </si>
  <si>
    <t>[11,]       -24.092831</t>
  </si>
  <si>
    <t>[12,]       -43.714134</t>
  </si>
  <si>
    <t>[13,]       -35.131669</t>
  </si>
  <si>
    <t>Respuesta Tasa de Desempleo</t>
  </si>
  <si>
    <t xml:space="preserve"> [2,]        -0.123875129</t>
  </si>
  <si>
    <t xml:space="preserve"> [3,]        -0.227377016</t>
  </si>
  <si>
    <t xml:space="preserve"> [4,]        -0.192997441</t>
  </si>
  <si>
    <t xml:space="preserve"> [5,]        -0.013021530</t>
  </si>
  <si>
    <t xml:space="preserve"> [6,]        -0.019864679</t>
  </si>
  <si>
    <t xml:space="preserve"> [7,]        -0.166216713</t>
  </si>
  <si>
    <t xml:space="preserve"> [8,]        -0.132319326</t>
  </si>
  <si>
    <t xml:space="preserve"> [9,]         0.008697886</t>
  </si>
  <si>
    <t>[10,]        -0.025080186</t>
  </si>
  <si>
    <t>[11,]        -0.167141358</t>
  </si>
  <si>
    <t>[12,]        -0.105616644</t>
  </si>
  <si>
    <t>[13,]         0.008228900</t>
  </si>
  <si>
    <t>IRF VAR A2</t>
  </si>
  <si>
    <t>Respuesta del tipo de cambio real</t>
  </si>
  <si>
    <t>Respuesta Tasa  Precio del Cobre</t>
  </si>
  <si>
    <t xml:space="preserve"> [2,]       0.002493997</t>
  </si>
  <si>
    <t xml:space="preserve"> [3,]      -0.059442981</t>
  </si>
  <si>
    <t xml:space="preserve"> [4,]      -0.083388416</t>
  </si>
  <si>
    <t xml:space="preserve"> [5,]      -0.045442029</t>
  </si>
  <si>
    <t xml:space="preserve"> [6,]      -0.045036705</t>
  </si>
  <si>
    <t xml:space="preserve"> [7,]      -0.015855462</t>
  </si>
  <si>
    <t xml:space="preserve"> [8,]      -0.014806114</t>
  </si>
  <si>
    <t xml:space="preserve"> [9,]      -0.016387021</t>
  </si>
  <si>
    <t>[10,]      -0.036004233</t>
  </si>
  <si>
    <t>[11,]      -0.019815496</t>
  </si>
  <si>
    <t>[12,]      -0.006400713</t>
  </si>
  <si>
    <t>[13,]      -0.009492166</t>
  </si>
  <si>
    <t xml:space="preserve"> [2,]       -0.27605750</t>
  </si>
  <si>
    <t xml:space="preserve"> [3,]       -0.09970187</t>
  </si>
  <si>
    <t xml:space="preserve"> [4,]       -0.30196703</t>
  </si>
  <si>
    <t xml:space="preserve"> [5,]       -0.39244917</t>
  </si>
  <si>
    <t xml:space="preserve"> [6,]       -0.11715209</t>
  </si>
  <si>
    <t xml:space="preserve"> [7,]       -0.38068713</t>
  </si>
  <si>
    <t xml:space="preserve"> [8,]       -0.47730409</t>
  </si>
  <si>
    <t xml:space="preserve"> [9,]       -0.25699460</t>
  </si>
  <si>
    <t>[10,]       -0.01400136</t>
  </si>
  <si>
    <t>[11,]       -0.24664261</t>
  </si>
  <si>
    <t>[12,]       -0.37929383</t>
  </si>
  <si>
    <t>[13,]       -0.15255234</t>
  </si>
  <si>
    <t xml:space="preserve"> [2,] -0.026197606</t>
  </si>
  <si>
    <t xml:space="preserve"> [3,] -0.090255605</t>
  </si>
  <si>
    <t xml:space="preserve"> [4,] -0.054897759</t>
  </si>
  <si>
    <t xml:space="preserve"> [5,] -0.056334318</t>
  </si>
  <si>
    <t xml:space="preserve"> [6,] -0.046889644</t>
  </si>
  <si>
    <t xml:space="preserve"> [7,] -0.046899660</t>
  </si>
  <si>
    <t xml:space="preserve"> [8,] -0.024345812</t>
  </si>
  <si>
    <t xml:space="preserve"> [9,] -0.018848806</t>
  </si>
  <si>
    <t>[10,] -0.028092989</t>
  </si>
  <si>
    <t>[11,] -0.030385219</t>
  </si>
  <si>
    <t>[12,] -0.015205158</t>
  </si>
  <si>
    <t>[13,] -0.006008642</t>
  </si>
  <si>
    <t xml:space="preserve"> [2,] -0.01385514</t>
  </si>
  <si>
    <t xml:space="preserve"> [3,]  0.05821094</t>
  </si>
  <si>
    <t xml:space="preserve"> [4,] -0.02160516</t>
  </si>
  <si>
    <t xml:space="preserve"> [5,] -0.07382420</t>
  </si>
  <si>
    <t xml:space="preserve"> [6,] -0.08107870</t>
  </si>
  <si>
    <t xml:space="preserve"> [7,] -0.09803246</t>
  </si>
  <si>
    <t xml:space="preserve"> [8,] -0.10743649</t>
  </si>
  <si>
    <t xml:space="preserve"> [9,] -0.08332358</t>
  </si>
  <si>
    <t>[10,] -0.03569815</t>
  </si>
  <si>
    <t>[11,] -0.03792368</t>
  </si>
  <si>
    <t>[12,] -0.05425999</t>
  </si>
  <si>
    <t>[13,] -0.04249587</t>
  </si>
  <si>
    <t xml:space="preserve"> [2,]           -24.0504725</t>
  </si>
  <si>
    <t xml:space="preserve"> [3,]            -3.5257109</t>
  </si>
  <si>
    <t xml:space="preserve"> [4,]            -0.3176239</t>
  </si>
  <si>
    <t xml:space="preserve"> [5,]           -26.4005375</t>
  </si>
  <si>
    <t xml:space="preserve"> [6,]           -22.7999447</t>
  </si>
  <si>
    <t xml:space="preserve"> [7,]           -20.4060487</t>
  </si>
  <si>
    <t xml:space="preserve"> [8,]            -8.4019145</t>
  </si>
  <si>
    <t xml:space="preserve"> [9,]           -16.4114152</t>
  </si>
  <si>
    <t>[10,]           -11.0616267</t>
  </si>
  <si>
    <t>[11,]           -13.8675719</t>
  </si>
  <si>
    <t>[12,]            -7.9934878</t>
  </si>
  <si>
    <t>[13,]           -11.9372184</t>
  </si>
  <si>
    <t xml:space="preserve"> [2,]          -10.56350</t>
  </si>
  <si>
    <t xml:space="preserve"> [3,]           62.86287</t>
  </si>
  <si>
    <t xml:space="preserve"> [4,]         -119.69863</t>
  </si>
  <si>
    <t xml:space="preserve"> [5,]         -144.75959</t>
  </si>
  <si>
    <t xml:space="preserve"> [6,]          -76.49048</t>
  </si>
  <si>
    <t xml:space="preserve"> [7,]          -20.89342</t>
  </si>
  <si>
    <t xml:space="preserve"> [8,]          -98.86809</t>
  </si>
  <si>
    <t xml:space="preserve"> [9,]         -123.04278</t>
  </si>
  <si>
    <t>[10,]          -42.26311</t>
  </si>
  <si>
    <t>[11,]            2.17812</t>
  </si>
  <si>
    <t>[12,]          -61.46441</t>
  </si>
  <si>
    <t>[13,]         -107.83660</t>
  </si>
  <si>
    <t xml:space="preserve"> [2,]        20.922658</t>
  </si>
  <si>
    <t xml:space="preserve"> [3,]      -104.814339</t>
  </si>
  <si>
    <t xml:space="preserve"> [4,]      -129.304228</t>
  </si>
  <si>
    <t xml:space="preserve"> [5,]       -50.111304</t>
  </si>
  <si>
    <t xml:space="preserve"> [6,]        -8.582098</t>
  </si>
  <si>
    <t xml:space="preserve"> [7,]       -31.193609</t>
  </si>
  <si>
    <t xml:space="preserve"> [8,]       -62.790200</t>
  </si>
  <si>
    <t xml:space="preserve"> [9,]       -44.701403</t>
  </si>
  <si>
    <t>[10,]        -8.748888</t>
  </si>
  <si>
    <t>[11,]       -26.477078</t>
  </si>
  <si>
    <t>[12,]       -46.645416</t>
  </si>
  <si>
    <t>[13,]       -26.228456</t>
  </si>
  <si>
    <t xml:space="preserve"> [2,]        -0.093310819</t>
  </si>
  <si>
    <t xml:space="preserve"> [3,]        -0.237331535</t>
  </si>
  <si>
    <t xml:space="preserve"> [4,]        -0.152897384</t>
  </si>
  <si>
    <t xml:space="preserve"> [5,]        -0.001838158</t>
  </si>
  <si>
    <t xml:space="preserve"> [6,]         0.007741880</t>
  </si>
  <si>
    <t xml:space="preserve"> [7,]        -0.197233604</t>
  </si>
  <si>
    <t xml:space="preserve"> [8,]        -0.117577563</t>
  </si>
  <si>
    <t xml:space="preserve"> [9,]        -0.001085327</t>
  </si>
  <si>
    <t>[10,]        -0.019922361</t>
  </si>
  <si>
    <t>[11,]        -0.184460830</t>
  </si>
  <si>
    <t>[12,]        -0.108561270</t>
  </si>
  <si>
    <t>[13,]        -0.009452514</t>
  </si>
  <si>
    <t xml:space="preserve"> [2,]      -0.002287516</t>
  </si>
  <si>
    <t xml:space="preserve"> [3,]      -0.055492255</t>
  </si>
  <si>
    <t xml:space="preserve"> [4,]      -0.090822313</t>
  </si>
  <si>
    <t xml:space="preserve"> [5,]      -0.045616170</t>
  </si>
  <si>
    <t xml:space="preserve"> [6,]      -0.039759203</t>
  </si>
  <si>
    <t xml:space="preserve"> [7,]      -0.024193820</t>
  </si>
  <si>
    <t xml:space="preserve"> [8,]      -0.016216054</t>
  </si>
  <si>
    <t xml:space="preserve"> [9,]      -0.022963016</t>
  </si>
  <si>
    <t>[10,]      -0.029126877</t>
  </si>
  <si>
    <t>[11,]      -0.022592965</t>
  </si>
  <si>
    <t>[12,]      -0.010732985</t>
  </si>
  <si>
    <t>[13,]      -0.008869747</t>
  </si>
  <si>
    <t>IRF VAR A3</t>
  </si>
  <si>
    <t>Respuesta del IPC var Anual</t>
  </si>
  <si>
    <t xml:space="preserve"> [2,]          -4.654194024</t>
  </si>
  <si>
    <t xml:space="preserve"> [3,]          -2.234855352</t>
  </si>
  <si>
    <t xml:space="preserve"> [4,]          -2.065907907</t>
  </si>
  <si>
    <t xml:space="preserve"> [5,]          -3.314890179</t>
  </si>
  <si>
    <t xml:space="preserve"> [6,]          -1.457636397</t>
  </si>
  <si>
    <t xml:space="preserve"> [7,]          -2.242981763</t>
  </si>
  <si>
    <t xml:space="preserve"> [8,]          -2.951773537</t>
  </si>
  <si>
    <t xml:space="preserve"> [9,]          -2.018280061</t>
  </si>
  <si>
    <t>[10,]           0.009004039</t>
  </si>
  <si>
    <t>[11,]          -1.475353441</t>
  </si>
  <si>
    <t>[12,]          -2.448424268</t>
  </si>
  <si>
    <t>[13,]          -1.098800874</t>
  </si>
  <si>
    <t xml:space="preserve"> [2,]   -0.09266342</t>
  </si>
  <si>
    <t xml:space="preserve"> [3,]   -0.20072786</t>
  </si>
  <si>
    <t xml:space="preserve"> [4,]   -0.09750259</t>
  </si>
  <si>
    <t xml:space="preserve"> [5,]   -0.09202981</t>
  </si>
  <si>
    <t xml:space="preserve"> [6,]   -0.17745246</t>
  </si>
  <si>
    <t xml:space="preserve"> [7,]   -0.14302591</t>
  </si>
  <si>
    <t xml:space="preserve"> [8,]   -0.13927818</t>
  </si>
  <si>
    <t xml:space="preserve"> [9,]   -0.08965819</t>
  </si>
  <si>
    <t>[10,]   -0.07566493</t>
  </si>
  <si>
    <t>[11,]   -0.08513157</t>
  </si>
  <si>
    <t>[12,]   -0.02867248</t>
  </si>
  <si>
    <t>[13,]   -0.05110185</t>
  </si>
  <si>
    <t xml:space="preserve"> [2,] -0.01489904</t>
  </si>
  <si>
    <t xml:space="preserve"> [3,]  0.07438773</t>
  </si>
  <si>
    <t xml:space="preserve"> [4,] -0.07330003</t>
  </si>
  <si>
    <t xml:space="preserve"> [5,] -0.13093329</t>
  </si>
  <si>
    <t xml:space="preserve"> [6,] -0.07133171</t>
  </si>
  <si>
    <t xml:space="preserve"> [7,] -0.06202301</t>
  </si>
  <si>
    <t xml:space="preserve"> [8,] -0.10947388</t>
  </si>
  <si>
    <t xml:space="preserve"> [9,] -0.07516365</t>
  </si>
  <si>
    <t>[10,] -0.03949777</t>
  </si>
  <si>
    <t>[11,] -0.04173903</t>
  </si>
  <si>
    <t>[12,] -0.07013578</t>
  </si>
  <si>
    <t>[13,] -0.04440969</t>
  </si>
  <si>
    <t xml:space="preserve"> [2,]            -17.670867</t>
  </si>
  <si>
    <t xml:space="preserve"> [3,]             -8.178159</t>
  </si>
  <si>
    <t xml:space="preserve"> [4,]             -2.770996</t>
  </si>
  <si>
    <t xml:space="preserve"> [5,]            -24.746032</t>
  </si>
  <si>
    <t xml:space="preserve"> [6,]            -24.326658</t>
  </si>
  <si>
    <t xml:space="preserve"> [7,]            -18.456755</t>
  </si>
  <si>
    <t xml:space="preserve"> [8,]             -8.107992</t>
  </si>
  <si>
    <t xml:space="preserve"> [9,]            -14.686165</t>
  </si>
  <si>
    <t>[10,]            -10.616009</t>
  </si>
  <si>
    <t>[11,]            -11.836482</t>
  </si>
  <si>
    <t>[12,]             -6.593186</t>
  </si>
  <si>
    <t>[13,]            -12.350381</t>
  </si>
  <si>
    <t xml:space="preserve"> [2,]         -17.437436</t>
  </si>
  <si>
    <t xml:space="preserve"> [3,]          62.723075</t>
  </si>
  <si>
    <t xml:space="preserve"> [4,]         -77.150810</t>
  </si>
  <si>
    <t xml:space="preserve"> [5,]        -169.834485</t>
  </si>
  <si>
    <t xml:space="preserve"> [6,]         -78.584464</t>
  </si>
  <si>
    <t xml:space="preserve"> [7,]         -23.882220</t>
  </si>
  <si>
    <t xml:space="preserve"> [8,]         -95.154303</t>
  </si>
  <si>
    <t xml:space="preserve"> [9,]        -129.516932</t>
  </si>
  <si>
    <t>[10,]         -32.439212</t>
  </si>
  <si>
    <t>[11,]           3.290904</t>
  </si>
  <si>
    <t>[12,]         -71.147569</t>
  </si>
  <si>
    <t>[13,]        -105.107333</t>
  </si>
  <si>
    <t xml:space="preserve"> [2,]         2.975178</t>
  </si>
  <si>
    <t xml:space="preserve"> [3,]       -84.006626</t>
  </si>
  <si>
    <t xml:space="preserve"> [4,]      -106.854173</t>
  </si>
  <si>
    <t xml:space="preserve"> [5,]       -63.646044</t>
  </si>
  <si>
    <t xml:space="preserve"> [6,]       -12.922003</t>
  </si>
  <si>
    <t xml:space="preserve"> [7,]       -29.750784</t>
  </si>
  <si>
    <t xml:space="preserve"> [8,]       -58.810583</t>
  </si>
  <si>
    <t xml:space="preserve"> [9,]       -34.379632</t>
  </si>
  <si>
    <t>[10,]       -11.219678</t>
  </si>
  <si>
    <t>[11,]       -18.241056</t>
  </si>
  <si>
    <t>[12,]       -45.434359</t>
  </si>
  <si>
    <t>[13,]       -29.022208</t>
  </si>
  <si>
    <t xml:space="preserve"> [2,]         -0.13108390</t>
  </si>
  <si>
    <t xml:space="preserve"> [3,]         -0.22869212</t>
  </si>
  <si>
    <t xml:space="preserve"> [4,]         -0.18196228</t>
  </si>
  <si>
    <t xml:space="preserve"> [5,]          0.01639284</t>
  </si>
  <si>
    <t xml:space="preserve"> [6,]         -0.01087653</t>
  </si>
  <si>
    <t xml:space="preserve"> [7,]         -0.16995690</t>
  </si>
  <si>
    <t xml:space="preserve"> [8,]         -0.12310586</t>
  </si>
  <si>
    <t xml:space="preserve"> [9,]          0.02331742</t>
  </si>
  <si>
    <t>[10,]         -0.03266546</t>
  </si>
  <si>
    <t>[11,]         -0.17831232</t>
  </si>
  <si>
    <t>[12,]         -0.10956708</t>
  </si>
  <si>
    <t>[13,]          0.01326996</t>
  </si>
  <si>
    <t xml:space="preserve"> [2,]      -0.007669584</t>
  </si>
  <si>
    <t xml:space="preserve"> [3,]      -0.068865533</t>
  </si>
  <si>
    <t xml:space="preserve"> [4,]      -0.084412491</t>
  </si>
  <si>
    <t xml:space="preserve"> [5,]      -0.046179361</t>
  </si>
  <si>
    <t xml:space="preserve"> [6,]      -0.034853225</t>
  </si>
  <si>
    <t xml:space="preserve"> [7,]      -0.020338192</t>
  </si>
  <si>
    <t xml:space="preserve"> [8,]      -0.019783333</t>
  </si>
  <si>
    <t xml:space="preserve"> [9,]      -0.021101466</t>
  </si>
  <si>
    <t>[10,]      -0.036514747</t>
  </si>
  <si>
    <t>[11,]      -0.024299996</t>
  </si>
  <si>
    <t>[12,]      -0.006718656</t>
  </si>
  <si>
    <t>[13,]      -0.011798893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</si>
</sst>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mmm\.yyyy"/>
    <numFmt numFmtId="165" formatCode="#,##0.000"/>
    <numFmt numFmtId="166" formatCode="0.000000"/>
  </numFmts>
  <fonts count="19" x14ac:knownFonts="1">
    <font>
      <sz val="11"/>
      <color rgb="FF000000"/>
      <name val="Calibri"/>
    </font>
    <font>
      <sz val="11"/>
      <color theme="1"/>
      <name val="Calibri"/>
      <family val="2"/>
      <scheme val="minor"/>
    </font>
    <font>
      <sz val="9"/>
      <color rgb="FFFFFFFF"/>
      <name val="Calibri"/>
      <family val="2"/>
    </font>
    <font>
      <sz val="9"/>
      <color theme="0"/>
      <name val="Calibri"/>
      <family val="2"/>
    </font>
    <font>
      <sz val="9"/>
      <color rgb="FFFFFFFF"/>
      <name val="Calibri"/>
      <family val="2"/>
    </font>
    <font>
      <sz val="9"/>
      <color rgb="FF000000"/>
      <name val="Calibri"/>
      <family val="2"/>
    </font>
    <font>
      <sz val="9"/>
      <name val="Calibri"/>
      <family val="2"/>
    </font>
    <font>
      <sz val="11"/>
      <color theme="1"/>
      <name val="Calibri"/>
      <family val="2"/>
    </font>
    <font>
      <sz val="9"/>
      <color indexed="81"/>
      <name val="Tahoma"/>
      <family val="2"/>
    </font>
    <font>
      <b/>
      <sz val="9"/>
      <color indexed="81"/>
      <name val="Tahoma"/>
      <family val="2"/>
    </font>
    <font>
      <sz val="11"/>
      <color rgb="FFFF0000"/>
      <name val="Calibri"/>
      <family val="2"/>
    </font>
    <font>
      <sz val="11"/>
      <color rgb="FF000000"/>
      <name val="Calibri"/>
      <family val="2"/>
    </font>
    <font>
      <sz val="9"/>
      <color rgb="FFFF0000"/>
      <name val="Calibri"/>
      <family val="2"/>
    </font>
    <font>
      <sz val="11"/>
      <color rgb="FF000000"/>
      <name val="Calibri"/>
      <family val="2"/>
    </font>
    <font>
      <sz val="11"/>
      <color rgb="FF7030A0"/>
      <name val="Calibri"/>
      <family val="2"/>
      <scheme val="minor"/>
    </font>
    <font>
      <sz val="11"/>
      <color rgb="FF7030A0"/>
      <name val="Calibri"/>
      <family val="2"/>
    </font>
    <font>
      <sz val="9"/>
      <color rgb="FFC00000"/>
      <name val="Calibri"/>
      <family val="2"/>
    </font>
    <font>
      <sz val="11"/>
      <name val="Calibri"/>
      <family val="2"/>
    </font>
    <font>
      <b/>
      <sz val="11"/>
      <color theme="1"/>
      <name val="Calibri"/>
      <family val="2"/>
      <scheme val="minor"/>
    </font>
  </fonts>
  <fills count="16">
    <fill>
      <patternFill patternType="none"/>
    </fill>
    <fill>
      <patternFill patternType="gray125"/>
    </fill>
    <fill>
      <patternFill patternType="solid">
        <fgColor rgb="FF0B5394"/>
        <bgColor rgb="FF0B5394"/>
      </patternFill>
    </fill>
    <fill>
      <patternFill patternType="solid">
        <fgColor rgb="FFFFFF00"/>
        <bgColor rgb="FFFFFF00"/>
      </patternFill>
    </fill>
    <fill>
      <patternFill patternType="solid">
        <fgColor rgb="FFFF0000"/>
        <bgColor indexed="64"/>
      </patternFill>
    </fill>
    <fill>
      <patternFill patternType="solid">
        <fgColor theme="4"/>
        <bgColor indexed="64"/>
      </patternFill>
    </fill>
    <fill>
      <patternFill patternType="solid">
        <fgColor theme="4" tint="0.39997558519241921"/>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0"/>
        <bgColor indexed="64"/>
      </patternFill>
    </fill>
    <fill>
      <patternFill patternType="solid">
        <fgColor rgb="FFB4C6E7"/>
        <bgColor rgb="FF000000"/>
      </patternFill>
    </fill>
    <fill>
      <patternFill patternType="solid">
        <fgColor rgb="FFD9E1F2"/>
        <bgColor rgb="FF000000"/>
      </patternFill>
    </fill>
    <fill>
      <patternFill patternType="solid">
        <fgColor rgb="FFE2EFDA"/>
        <bgColor rgb="FF000000"/>
      </patternFill>
    </fill>
    <fill>
      <patternFill patternType="solid">
        <fgColor theme="1" tint="0.499984740745262"/>
        <bgColor indexed="64"/>
      </patternFill>
    </fill>
    <fill>
      <patternFill patternType="solid">
        <fgColor rgb="FFFFC000"/>
        <bgColor indexed="64"/>
      </patternFill>
    </fill>
    <fill>
      <patternFill patternType="solid">
        <fgColor theme="9"/>
        <bgColor indexed="64"/>
      </patternFill>
    </fill>
  </fills>
  <borders count="2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medium">
        <color indexed="64"/>
      </bottom>
      <diagonal style="thin">
        <color indexed="64"/>
      </diagonal>
    </border>
    <border>
      <left style="thin">
        <color rgb="FF000000"/>
      </left>
      <right/>
      <top style="thin">
        <color rgb="FF000000"/>
      </top>
      <bottom style="thin">
        <color rgb="FF000000"/>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s>
  <cellStyleXfs count="2">
    <xf numFmtId="0" fontId="0" fillId="0" borderId="0"/>
    <xf numFmtId="43" fontId="13" fillId="0" borderId="0" applyFont="0" applyFill="0" applyBorder="0" applyAlignment="0" applyProtection="0"/>
  </cellStyleXfs>
  <cellXfs count="135">
    <xf numFmtId="0" fontId="0" fillId="0" borderId="0" xfId="0" applyFont="1" applyAlignment="1"/>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top" wrapText="1"/>
    </xf>
    <xf numFmtId="0" fontId="7" fillId="0" borderId="0" xfId="0" applyFont="1" applyAlignment="1"/>
    <xf numFmtId="3" fontId="0" fillId="0" borderId="2" xfId="0" applyNumberFormat="1" applyFont="1" applyFill="1" applyBorder="1" applyAlignment="1">
      <alignment horizontal="right" vertical="center"/>
    </xf>
    <xf numFmtId="3" fontId="0" fillId="0" borderId="3" xfId="0" applyNumberFormat="1" applyFont="1" applyFill="1" applyBorder="1" applyAlignment="1">
      <alignment horizontal="right" vertical="center"/>
    </xf>
    <xf numFmtId="0" fontId="11" fillId="7" borderId="4" xfId="0" applyFont="1" applyFill="1" applyBorder="1" applyAlignment="1"/>
    <xf numFmtId="0" fontId="11" fillId="0" borderId="4" xfId="0" applyFont="1" applyBorder="1" applyAlignment="1"/>
    <xf numFmtId="0" fontId="11" fillId="7" borderId="4" xfId="0" applyFont="1" applyFill="1" applyBorder="1" applyAlignment="1">
      <alignment horizontal="center"/>
    </xf>
    <xf numFmtId="0" fontId="0" fillId="0" borderId="4" xfId="0" applyFont="1" applyBorder="1" applyAlignment="1">
      <alignment horizontal="center"/>
    </xf>
    <xf numFmtId="0" fontId="11" fillId="0" borderId="0" xfId="0" applyFont="1" applyAlignment="1"/>
    <xf numFmtId="0" fontId="0" fillId="0" borderId="0" xfId="0" applyNumberFormat="1" applyFont="1" applyAlignment="1"/>
    <xf numFmtId="0" fontId="0" fillId="0" borderId="0" xfId="0"/>
    <xf numFmtId="4" fontId="10" fillId="0" borderId="1" xfId="0" applyNumberFormat="1" applyFont="1" applyBorder="1" applyAlignment="1">
      <alignment horizontal="right" vertical="center"/>
    </xf>
    <xf numFmtId="0" fontId="2" fillId="2" borderId="4" xfId="0" applyFont="1" applyFill="1" applyBorder="1" applyAlignment="1">
      <alignment horizontal="center" vertical="center" wrapText="1"/>
    </xf>
    <xf numFmtId="0" fontId="2" fillId="2" borderId="4" xfId="0" applyFont="1" applyFill="1" applyBorder="1" applyAlignment="1">
      <alignment horizontal="center" vertical="top" wrapText="1"/>
    </xf>
    <xf numFmtId="0" fontId="3" fillId="2" borderId="4" xfId="0" applyFont="1" applyFill="1" applyBorder="1" applyAlignment="1">
      <alignment horizontal="center" wrapText="1"/>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7" xfId="0" applyFont="1" applyFill="1" applyBorder="1" applyAlignment="1">
      <alignment horizontal="center" vertical="center" wrapText="1"/>
    </xf>
    <xf numFmtId="4" fontId="5" fillId="0" borderId="4" xfId="0" applyNumberFormat="1" applyFont="1" applyBorder="1" applyAlignment="1">
      <alignment horizontal="center"/>
    </xf>
    <xf numFmtId="2" fontId="12" fillId="3" borderId="4" xfId="0" applyNumberFormat="1" applyFont="1" applyFill="1" applyBorder="1" applyAlignment="1">
      <alignment horizontal="center"/>
    </xf>
    <xf numFmtId="4" fontId="10" fillId="0" borderId="4" xfId="0" applyNumberFormat="1" applyFont="1" applyBorder="1" applyAlignment="1">
      <alignment horizontal="center" vertical="center"/>
    </xf>
    <xf numFmtId="4" fontId="0" fillId="0" borderId="4" xfId="0" applyNumberFormat="1" applyFont="1" applyBorder="1" applyAlignment="1">
      <alignment horizontal="center" vertical="center"/>
    </xf>
    <xf numFmtId="0" fontId="5" fillId="0" borderId="4" xfId="0" applyFont="1" applyBorder="1" applyAlignment="1">
      <alignment horizontal="center" wrapText="1"/>
    </xf>
    <xf numFmtId="4" fontId="14" fillId="0" borderId="4" xfId="1" applyNumberFormat="1" applyFont="1" applyBorder="1" applyAlignment="1">
      <alignment horizontal="center"/>
    </xf>
    <xf numFmtId="4" fontId="15" fillId="0" borderId="13" xfId="0" applyNumberFormat="1" applyFont="1" applyBorder="1" applyAlignment="1">
      <alignment horizontal="center" vertical="center"/>
    </xf>
    <xf numFmtId="0" fontId="6" fillId="3" borderId="4" xfId="0" applyFont="1" applyFill="1" applyBorder="1" applyAlignment="1">
      <alignment horizontal="center"/>
    </xf>
    <xf numFmtId="4" fontId="1" fillId="0" borderId="4" xfId="1" applyNumberFormat="1" applyFont="1" applyBorder="1" applyAlignment="1">
      <alignment horizontal="center"/>
    </xf>
    <xf numFmtId="4" fontId="11" fillId="0" borderId="13" xfId="0" applyNumberFormat="1" applyFont="1" applyBorder="1" applyAlignment="1">
      <alignment horizontal="center" vertical="center"/>
    </xf>
    <xf numFmtId="165" fontId="10" fillId="0" borderId="4" xfId="0" applyNumberFormat="1" applyFont="1" applyBorder="1" applyAlignment="1">
      <alignment horizontal="center" vertical="center"/>
    </xf>
    <xf numFmtId="0" fontId="3" fillId="2" borderId="6" xfId="0" applyFont="1" applyFill="1" applyBorder="1" applyAlignment="1">
      <alignment horizontal="center" vertical="center" wrapText="1"/>
    </xf>
    <xf numFmtId="0" fontId="2" fillId="2" borderId="15" xfId="0" applyFont="1" applyFill="1" applyBorder="1" applyAlignment="1">
      <alignment horizontal="center" vertical="top" wrapText="1"/>
    </xf>
    <xf numFmtId="0" fontId="4" fillId="2" borderId="4" xfId="0" applyFont="1" applyFill="1" applyBorder="1" applyAlignment="1">
      <alignment horizontal="center" vertical="top" wrapText="1"/>
    </xf>
    <xf numFmtId="3" fontId="0" fillId="5" borderId="4" xfId="0" applyNumberFormat="1" applyFont="1" applyFill="1" applyBorder="1" applyAlignment="1">
      <alignment horizontal="center" vertical="center"/>
    </xf>
    <xf numFmtId="3" fontId="10" fillId="0" borderId="4" xfId="0" applyNumberFormat="1" applyFont="1" applyBorder="1" applyAlignment="1">
      <alignment horizontal="center" vertical="center"/>
    </xf>
    <xf numFmtId="3" fontId="0" fillId="0" borderId="4" xfId="0" applyNumberFormat="1" applyFont="1" applyBorder="1" applyAlignment="1">
      <alignment horizontal="center" vertical="center"/>
    </xf>
    <xf numFmtId="0" fontId="15" fillId="0" borderId="13" xfId="0" applyFont="1" applyBorder="1" applyAlignment="1">
      <alignment horizontal="center" vertical="center"/>
    </xf>
    <xf numFmtId="3" fontId="15" fillId="0" borderId="13" xfId="0" applyNumberFormat="1" applyFont="1" applyBorder="1" applyAlignment="1">
      <alignment horizontal="center" vertical="center"/>
    </xf>
    <xf numFmtId="3" fontId="7" fillId="4" borderId="4" xfId="0" applyNumberFormat="1" applyFont="1" applyFill="1" applyBorder="1" applyAlignment="1">
      <alignment horizontal="center" vertical="center"/>
    </xf>
    <xf numFmtId="3" fontId="0" fillId="4" borderId="4" xfId="0" applyNumberFormat="1" applyFont="1" applyFill="1" applyBorder="1" applyAlignment="1">
      <alignment horizontal="center" vertical="center"/>
    </xf>
    <xf numFmtId="0" fontId="11" fillId="0" borderId="13" xfId="0" applyFont="1" applyBorder="1" applyAlignment="1">
      <alignment horizontal="center" vertical="center"/>
    </xf>
    <xf numFmtId="3" fontId="11" fillId="0" borderId="13" xfId="0" applyNumberFormat="1" applyFont="1" applyBorder="1" applyAlignment="1">
      <alignment horizontal="center" vertical="center"/>
    </xf>
    <xf numFmtId="164" fontId="5" fillId="0" borderId="1" xfId="0" applyNumberFormat="1" applyFont="1" applyBorder="1" applyAlignment="1">
      <alignment horizontal="center" vertical="center"/>
    </xf>
    <xf numFmtId="4" fontId="5" fillId="0" borderId="15" xfId="0" applyNumberFormat="1" applyFont="1" applyBorder="1" applyAlignment="1">
      <alignment horizontal="center" vertical="center"/>
    </xf>
    <xf numFmtId="2" fontId="16" fillId="0" borderId="4" xfId="0" applyNumberFormat="1" applyFont="1" applyFill="1" applyBorder="1" applyAlignment="1">
      <alignment horizontal="center" vertical="center"/>
    </xf>
    <xf numFmtId="4" fontId="5" fillId="0" borderId="4" xfId="0" applyNumberFormat="1" applyFont="1" applyBorder="1" applyAlignment="1">
      <alignment horizontal="center" vertical="center"/>
    </xf>
    <xf numFmtId="4" fontId="5" fillId="0" borderId="1" xfId="0" applyNumberFormat="1" applyFont="1" applyBorder="1" applyAlignment="1">
      <alignment horizontal="center" vertical="center"/>
    </xf>
    <xf numFmtId="0" fontId="5" fillId="0" borderId="4" xfId="0" applyFont="1" applyBorder="1" applyAlignment="1">
      <alignment horizontal="center" vertical="center" wrapText="1"/>
    </xf>
    <xf numFmtId="43" fontId="14" fillId="0" borderId="4" xfId="1" applyFont="1" applyBorder="1" applyAlignment="1">
      <alignment horizontal="center" vertical="center"/>
    </xf>
    <xf numFmtId="165" fontId="0" fillId="0" borderId="4" xfId="0" applyNumberFormat="1" applyBorder="1" applyAlignment="1">
      <alignment horizontal="center" vertical="center"/>
    </xf>
    <xf numFmtId="0" fontId="6" fillId="3" borderId="4" xfId="0" applyFont="1" applyFill="1" applyBorder="1" applyAlignment="1">
      <alignment horizontal="center" vertical="center"/>
    </xf>
    <xf numFmtId="43" fontId="1" fillId="0" borderId="4" xfId="1" applyFont="1" applyBorder="1" applyAlignment="1">
      <alignment horizontal="center" vertical="center"/>
    </xf>
    <xf numFmtId="3" fontId="10" fillId="0" borderId="9" xfId="0" applyNumberFormat="1" applyFont="1" applyBorder="1" applyAlignment="1">
      <alignment horizontal="center" vertical="center"/>
    </xf>
    <xf numFmtId="3" fontId="0" fillId="0" borderId="9" xfId="0" applyNumberFormat="1" applyFont="1" applyBorder="1" applyAlignment="1">
      <alignment horizontal="center" vertical="center"/>
    </xf>
    <xf numFmtId="4" fontId="0" fillId="0" borderId="11" xfId="0" applyNumberFormat="1" applyFont="1" applyBorder="1" applyAlignment="1">
      <alignment horizontal="center" vertical="center"/>
    </xf>
    <xf numFmtId="4" fontId="11" fillId="0" borderId="14" xfId="0" applyNumberFormat="1" applyFont="1" applyBorder="1" applyAlignment="1">
      <alignment horizontal="center" vertical="center"/>
    </xf>
    <xf numFmtId="4" fontId="10" fillId="0" borderId="11" xfId="0" applyNumberFormat="1" applyFont="1" applyBorder="1" applyAlignment="1">
      <alignment horizontal="center" vertical="center"/>
    </xf>
    <xf numFmtId="3" fontId="0" fillId="0" borderId="11" xfId="0" applyNumberFormat="1" applyFont="1" applyBorder="1" applyAlignment="1">
      <alignment horizontal="center" vertical="center"/>
    </xf>
    <xf numFmtId="3" fontId="10" fillId="0" borderId="12" xfId="0" applyNumberFormat="1" applyFont="1" applyBorder="1" applyAlignment="1">
      <alignment horizontal="center" vertical="center"/>
    </xf>
    <xf numFmtId="164" fontId="5" fillId="0" borderId="8" xfId="0" applyNumberFormat="1" applyFont="1" applyBorder="1" applyAlignment="1">
      <alignment horizontal="center" vertical="center"/>
    </xf>
    <xf numFmtId="2" fontId="12" fillId="3" borderId="4" xfId="0" applyNumberFormat="1" applyFont="1" applyFill="1" applyBorder="1" applyAlignment="1">
      <alignment horizontal="center" vertical="center"/>
    </xf>
    <xf numFmtId="4" fontId="14" fillId="0" borderId="4" xfId="1" applyNumberFormat="1" applyFont="1" applyBorder="1" applyAlignment="1">
      <alignment horizontal="center" vertical="center"/>
    </xf>
    <xf numFmtId="4" fontId="0" fillId="0" borderId="4" xfId="0" applyNumberFormat="1" applyBorder="1" applyAlignment="1">
      <alignment horizontal="center" vertical="center"/>
    </xf>
    <xf numFmtId="4" fontId="1" fillId="0" borderId="4" xfId="1" applyNumberFormat="1" applyFont="1" applyBorder="1" applyAlignment="1">
      <alignment horizontal="center" vertical="center"/>
    </xf>
    <xf numFmtId="164" fontId="5" fillId="0" borderId="10" xfId="0" applyNumberFormat="1" applyFont="1" applyBorder="1" applyAlignment="1">
      <alignment horizontal="center" vertical="center"/>
    </xf>
    <xf numFmtId="4" fontId="5" fillId="0" borderId="11" xfId="0" applyNumberFormat="1" applyFont="1" applyBorder="1" applyAlignment="1">
      <alignment horizontal="center" vertical="center"/>
    </xf>
    <xf numFmtId="0" fontId="5" fillId="0" borderId="11" xfId="0" applyFont="1" applyBorder="1" applyAlignment="1">
      <alignment horizontal="center" vertical="center" wrapText="1"/>
    </xf>
    <xf numFmtId="4" fontId="1" fillId="0" borderId="11" xfId="1" applyNumberFormat="1" applyFont="1" applyBorder="1" applyAlignment="1">
      <alignment horizontal="center" vertical="center"/>
    </xf>
    <xf numFmtId="4" fontId="0" fillId="0" borderId="11" xfId="0" applyNumberFormat="1" applyBorder="1" applyAlignment="1">
      <alignment horizontal="center" vertical="center"/>
    </xf>
    <xf numFmtId="0" fontId="11" fillId="8" borderId="4" xfId="0" applyFont="1" applyFill="1" applyBorder="1" applyAlignment="1"/>
    <xf numFmtId="0" fontId="0" fillId="8" borderId="4" xfId="0" applyFont="1" applyFill="1" applyBorder="1" applyAlignment="1">
      <alignment horizontal="center"/>
    </xf>
    <xf numFmtId="0" fontId="0" fillId="0" borderId="0" xfId="0" applyFont="1" applyAlignment="1">
      <alignment horizontal="right"/>
    </xf>
    <xf numFmtId="0" fontId="11" fillId="0" borderId="0" xfId="0" applyFont="1" applyAlignment="1">
      <alignment horizontal="right"/>
    </xf>
    <xf numFmtId="3" fontId="17" fillId="0" borderId="4" xfId="0" applyNumberFormat="1" applyFont="1" applyBorder="1" applyAlignment="1">
      <alignment horizontal="center" vertical="center"/>
    </xf>
    <xf numFmtId="0" fontId="11" fillId="0" borderId="4" xfId="0" applyFont="1" applyFill="1" applyBorder="1" applyAlignment="1"/>
    <xf numFmtId="0" fontId="0" fillId="0" borderId="4" xfId="0" applyFont="1" applyFill="1" applyBorder="1" applyAlignment="1">
      <alignment horizontal="center"/>
    </xf>
    <xf numFmtId="0" fontId="0" fillId="0" borderId="4" xfId="0" applyFont="1" applyBorder="1" applyAlignment="1"/>
    <xf numFmtId="0" fontId="0" fillId="8" borderId="4" xfId="0" applyFont="1" applyFill="1" applyBorder="1" applyAlignment="1"/>
    <xf numFmtId="0" fontId="10" fillId="8" borderId="4" xfId="0" applyFont="1" applyFill="1" applyBorder="1" applyAlignment="1">
      <alignment horizontal="center"/>
    </xf>
    <xf numFmtId="4" fontId="17" fillId="0" borderId="4" xfId="0" applyNumberFormat="1" applyFont="1" applyBorder="1" applyAlignment="1">
      <alignment horizontal="center" vertical="center"/>
    </xf>
    <xf numFmtId="0" fontId="0" fillId="0" borderId="0" xfId="0" applyFont="1" applyAlignment="1">
      <alignment horizontal="center"/>
    </xf>
    <xf numFmtId="0" fontId="0" fillId="9" borderId="0" xfId="0" applyFont="1" applyFill="1" applyAlignment="1">
      <alignment horizontal="right"/>
    </xf>
    <xf numFmtId="0" fontId="11" fillId="9" borderId="4" xfId="0" applyFont="1" applyFill="1" applyBorder="1" applyAlignment="1"/>
    <xf numFmtId="0" fontId="0" fillId="9" borderId="4" xfId="0" applyFont="1" applyFill="1" applyBorder="1" applyAlignment="1">
      <alignment horizontal="center"/>
    </xf>
    <xf numFmtId="0" fontId="10" fillId="9" borderId="4" xfId="0" applyFont="1" applyFill="1" applyBorder="1" applyAlignment="1">
      <alignment horizontal="center"/>
    </xf>
    <xf numFmtId="0" fontId="0" fillId="9" borderId="0" xfId="0" applyFont="1" applyFill="1" applyAlignment="1"/>
    <xf numFmtId="0" fontId="17" fillId="8" borderId="4" xfId="0" applyFont="1" applyFill="1" applyBorder="1" applyAlignment="1"/>
    <xf numFmtId="0" fontId="17" fillId="8" borderId="4" xfId="0" applyFont="1" applyFill="1" applyBorder="1" applyAlignment="1">
      <alignment horizontal="center"/>
    </xf>
    <xf numFmtId="0" fontId="11" fillId="9" borderId="0" xfId="0" applyFont="1" applyFill="1" applyAlignment="1">
      <alignment horizontal="right"/>
    </xf>
    <xf numFmtId="0" fontId="0" fillId="9" borderId="4" xfId="0" applyFont="1" applyFill="1" applyBorder="1" applyAlignment="1"/>
    <xf numFmtId="0" fontId="0" fillId="4" borderId="0" xfId="0" applyFont="1" applyFill="1" applyAlignment="1"/>
    <xf numFmtId="0" fontId="10" fillId="0" borderId="4" xfId="0" applyFont="1" applyFill="1" applyBorder="1" applyAlignment="1">
      <alignment horizontal="center"/>
    </xf>
    <xf numFmtId="0" fontId="11" fillId="9" borderId="4" xfId="0" applyFont="1" applyFill="1" applyBorder="1" applyAlignment="1">
      <alignment horizontal="center"/>
    </xf>
    <xf numFmtId="166" fontId="0" fillId="8" borderId="4" xfId="0" applyNumberFormat="1" applyFont="1" applyFill="1" applyBorder="1" applyAlignment="1">
      <alignment horizontal="center"/>
    </xf>
    <xf numFmtId="166" fontId="0" fillId="9" borderId="4" xfId="0" applyNumberFormat="1" applyFont="1" applyFill="1" applyBorder="1" applyAlignment="1">
      <alignment horizontal="center"/>
    </xf>
    <xf numFmtId="166" fontId="0" fillId="0" borderId="4" xfId="0" applyNumberFormat="1" applyFont="1" applyBorder="1" applyAlignment="1">
      <alignment horizontal="center"/>
    </xf>
    <xf numFmtId="166" fontId="17" fillId="8" borderId="4" xfId="0" applyNumberFormat="1" applyFont="1" applyFill="1" applyBorder="1" applyAlignment="1">
      <alignment horizontal="center"/>
    </xf>
    <xf numFmtId="166" fontId="11" fillId="0" borderId="4" xfId="0" applyNumberFormat="1" applyFont="1" applyBorder="1" applyAlignment="1">
      <alignment horizontal="center"/>
    </xf>
    <xf numFmtId="4" fontId="17" fillId="0" borderId="13" xfId="0" applyNumberFormat="1" applyFont="1" applyBorder="1" applyAlignment="1">
      <alignment horizontal="center" vertical="center"/>
    </xf>
    <xf numFmtId="4" fontId="17" fillId="0" borderId="11" xfId="0" applyNumberFormat="1" applyFont="1" applyBorder="1" applyAlignment="1">
      <alignment horizontal="center" vertical="center"/>
    </xf>
    <xf numFmtId="0" fontId="5" fillId="12" borderId="18" xfId="0" applyFont="1" applyFill="1" applyBorder="1" applyAlignment="1">
      <alignment horizontal="center"/>
    </xf>
    <xf numFmtId="0" fontId="5" fillId="12" borderId="19" xfId="0" applyFont="1" applyFill="1" applyBorder="1" applyAlignment="1">
      <alignment horizontal="center"/>
    </xf>
    <xf numFmtId="0" fontId="5" fillId="0" borderId="16" xfId="0" applyFont="1" applyBorder="1" applyAlignment="1">
      <alignment horizontal="left"/>
    </xf>
    <xf numFmtId="0" fontId="5" fillId="0" borderId="17" xfId="0" applyFont="1" applyBorder="1" applyAlignment="1">
      <alignment horizontal="center"/>
    </xf>
    <xf numFmtId="0" fontId="5" fillId="0" borderId="8" xfId="0" applyFont="1" applyBorder="1" applyAlignment="1">
      <alignment horizontal="left"/>
    </xf>
    <xf numFmtId="0" fontId="5" fillId="0" borderId="9" xfId="0" applyFont="1" applyBorder="1" applyAlignment="1">
      <alignment horizontal="center"/>
    </xf>
    <xf numFmtId="0" fontId="5" fillId="0" borderId="10" xfId="0" applyFont="1" applyBorder="1" applyAlignment="1">
      <alignment horizontal="left"/>
    </xf>
    <xf numFmtId="0" fontId="5" fillId="0" borderId="12" xfId="0" applyFont="1" applyBorder="1" applyAlignment="1">
      <alignment horizontal="center"/>
    </xf>
    <xf numFmtId="2" fontId="0" fillId="8" borderId="4" xfId="0" applyNumberFormat="1" applyFont="1" applyFill="1" applyBorder="1" applyAlignment="1">
      <alignment horizontal="center"/>
    </xf>
    <xf numFmtId="0" fontId="17" fillId="5" borderId="0" xfId="0" applyFont="1" applyFill="1" applyAlignment="1"/>
    <xf numFmtId="0" fontId="11" fillId="5" borderId="0" xfId="0" applyFont="1" applyFill="1" applyAlignment="1">
      <alignment horizontal="right"/>
    </xf>
    <xf numFmtId="0" fontId="0" fillId="5" borderId="0" xfId="0" applyFont="1" applyFill="1" applyAlignment="1"/>
    <xf numFmtId="0" fontId="18" fillId="0" borderId="4" xfId="0" applyFont="1" applyBorder="1"/>
    <xf numFmtId="0" fontId="0" fillId="0" borderId="4" xfId="0" applyBorder="1"/>
    <xf numFmtId="0" fontId="0" fillId="7" borderId="4" xfId="0" applyFill="1" applyBorder="1"/>
    <xf numFmtId="0" fontId="0" fillId="13" borderId="4" xfId="0" applyFill="1" applyBorder="1"/>
    <xf numFmtId="0" fontId="0" fillId="4" borderId="4" xfId="0" applyFill="1" applyBorder="1"/>
    <xf numFmtId="0" fontId="0" fillId="5" borderId="4" xfId="0" applyFill="1" applyBorder="1"/>
    <xf numFmtId="0" fontId="18" fillId="14" borderId="4" xfId="0" applyFont="1" applyFill="1" applyBorder="1"/>
    <xf numFmtId="0" fontId="18" fillId="15" borderId="4" xfId="0" applyFont="1" applyFill="1" applyBorder="1"/>
    <xf numFmtId="0" fontId="0" fillId="14" borderId="4" xfId="0" applyFill="1" applyBorder="1"/>
    <xf numFmtId="0" fontId="0" fillId="15" borderId="4" xfId="0" applyFill="1" applyBorder="1"/>
    <xf numFmtId="0" fontId="18" fillId="13" borderId="4" xfId="0" applyFont="1" applyFill="1" applyBorder="1"/>
    <xf numFmtId="11" fontId="0" fillId="0" borderId="0" xfId="0" applyNumberFormat="1"/>
    <xf numFmtId="11" fontId="0" fillId="0" borderId="4" xfId="0" applyNumberFormat="1" applyBorder="1"/>
    <xf numFmtId="0" fontId="17" fillId="9" borderId="4" xfId="0" applyFont="1" applyFill="1" applyBorder="1" applyAlignment="1">
      <alignment horizontal="center"/>
    </xf>
    <xf numFmtId="0" fontId="17" fillId="0" borderId="4" xfId="0" applyFont="1" applyBorder="1" applyAlignment="1">
      <alignment horizontal="center"/>
    </xf>
    <xf numFmtId="0" fontId="17" fillId="0" borderId="4" xfId="0" applyFont="1" applyFill="1" applyBorder="1" applyAlignment="1">
      <alignment horizontal="center"/>
    </xf>
    <xf numFmtId="0" fontId="11" fillId="6" borderId="4" xfId="0" applyFont="1" applyFill="1" applyBorder="1" applyAlignment="1">
      <alignment horizontal="center"/>
    </xf>
    <xf numFmtId="0" fontId="5" fillId="10" borderId="20" xfId="0" applyFont="1" applyFill="1" applyBorder="1" applyAlignment="1">
      <alignment horizontal="center"/>
    </xf>
    <xf numFmtId="0" fontId="5" fillId="10" borderId="21" xfId="0" applyFont="1" applyFill="1" applyBorder="1" applyAlignment="1">
      <alignment horizontal="center"/>
    </xf>
    <xf numFmtId="0" fontId="5" fillId="11" borderId="20" xfId="0" applyFont="1" applyFill="1" applyBorder="1" applyAlignment="1">
      <alignment horizontal="center"/>
    </xf>
    <xf numFmtId="0" fontId="5" fillId="11" borderId="21" xfId="0" applyFont="1" applyFill="1" applyBorder="1" applyAlignment="1">
      <alignment horizontal="center"/>
    </xf>
    <xf numFmtId="0" fontId="0" fillId="0" borderId="4" xfId="0" applyFont="1" applyBorder="1" applyAlignment="1">
      <alignment horizontal="center"/>
    </xf>
  </cellXfs>
  <cellStyles count="2">
    <cellStyle name="Millares" xfId="1" builtinId="3"/>
    <cellStyle name="Normal" xfId="0" builtinId="0"/>
  </cellStyles>
  <dxfs count="4">
    <dxf>
      <fill>
        <patternFill>
          <bgColor theme="9"/>
        </patternFill>
      </fill>
    </dxf>
    <dxf>
      <fill>
        <patternFill>
          <bgColor theme="7"/>
        </patternFill>
      </fill>
    </dxf>
    <dxf>
      <fill>
        <patternFill>
          <bgColor theme="9"/>
        </patternFill>
      </fill>
    </dxf>
    <dxf>
      <fill>
        <patternFill>
          <bgColor theme="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lineChart>
        <c:grouping val="standard"/>
        <c:varyColors val="0"/>
        <c:ser>
          <c:idx val="1"/>
          <c:order val="0"/>
          <c:spPr>
            <a:ln w="28575" cap="rnd">
              <a:solidFill>
                <a:schemeClr val="accent2"/>
              </a:solidFill>
              <a:round/>
            </a:ln>
            <a:effectLst/>
          </c:spPr>
          <c:marker>
            <c:symbol val="none"/>
          </c:marker>
          <c:cat>
            <c:numRef>
              <c:f>DATOS_NOMBRESLARGOS!$A$6:$A$141</c:f>
              <c:numCache>
                <c:formatCode>mmm\.yyyy</c:formatCode>
                <c:ptCount val="136"/>
                <c:pt idx="0">
                  <c:v>31778</c:v>
                </c:pt>
                <c:pt idx="1">
                  <c:v>31868</c:v>
                </c:pt>
                <c:pt idx="2">
                  <c:v>31959</c:v>
                </c:pt>
                <c:pt idx="3">
                  <c:v>32051</c:v>
                </c:pt>
                <c:pt idx="4">
                  <c:v>32143</c:v>
                </c:pt>
                <c:pt idx="5">
                  <c:v>32234</c:v>
                </c:pt>
                <c:pt idx="6">
                  <c:v>32325</c:v>
                </c:pt>
                <c:pt idx="7">
                  <c:v>32417</c:v>
                </c:pt>
                <c:pt idx="8">
                  <c:v>32509</c:v>
                </c:pt>
                <c:pt idx="9">
                  <c:v>32599</c:v>
                </c:pt>
                <c:pt idx="10">
                  <c:v>32690</c:v>
                </c:pt>
                <c:pt idx="11">
                  <c:v>32782</c:v>
                </c:pt>
                <c:pt idx="12">
                  <c:v>32874</c:v>
                </c:pt>
                <c:pt idx="13">
                  <c:v>32964</c:v>
                </c:pt>
                <c:pt idx="14">
                  <c:v>33055</c:v>
                </c:pt>
                <c:pt idx="15">
                  <c:v>33147</c:v>
                </c:pt>
                <c:pt idx="16">
                  <c:v>33239</c:v>
                </c:pt>
                <c:pt idx="17">
                  <c:v>33329</c:v>
                </c:pt>
                <c:pt idx="18">
                  <c:v>33420</c:v>
                </c:pt>
                <c:pt idx="19">
                  <c:v>33512</c:v>
                </c:pt>
                <c:pt idx="20">
                  <c:v>33604</c:v>
                </c:pt>
                <c:pt idx="21">
                  <c:v>33695</c:v>
                </c:pt>
                <c:pt idx="22">
                  <c:v>33786</c:v>
                </c:pt>
                <c:pt idx="23">
                  <c:v>33878</c:v>
                </c:pt>
                <c:pt idx="24">
                  <c:v>33970</c:v>
                </c:pt>
                <c:pt idx="25">
                  <c:v>34060</c:v>
                </c:pt>
                <c:pt idx="26">
                  <c:v>34151</c:v>
                </c:pt>
                <c:pt idx="27">
                  <c:v>34243</c:v>
                </c:pt>
                <c:pt idx="28">
                  <c:v>34335</c:v>
                </c:pt>
                <c:pt idx="29">
                  <c:v>34425</c:v>
                </c:pt>
                <c:pt idx="30">
                  <c:v>34516</c:v>
                </c:pt>
                <c:pt idx="31">
                  <c:v>34608</c:v>
                </c:pt>
                <c:pt idx="32">
                  <c:v>34700</c:v>
                </c:pt>
                <c:pt idx="33">
                  <c:v>34790</c:v>
                </c:pt>
                <c:pt idx="34">
                  <c:v>34881</c:v>
                </c:pt>
                <c:pt idx="35">
                  <c:v>34973</c:v>
                </c:pt>
                <c:pt idx="36">
                  <c:v>35065</c:v>
                </c:pt>
                <c:pt idx="37">
                  <c:v>35156</c:v>
                </c:pt>
                <c:pt idx="38">
                  <c:v>35247</c:v>
                </c:pt>
                <c:pt idx="39">
                  <c:v>35339</c:v>
                </c:pt>
                <c:pt idx="40">
                  <c:v>35431</c:v>
                </c:pt>
                <c:pt idx="41">
                  <c:v>35521</c:v>
                </c:pt>
                <c:pt idx="42">
                  <c:v>35612</c:v>
                </c:pt>
                <c:pt idx="43">
                  <c:v>35704</c:v>
                </c:pt>
                <c:pt idx="44">
                  <c:v>35796</c:v>
                </c:pt>
                <c:pt idx="45">
                  <c:v>35886</c:v>
                </c:pt>
                <c:pt idx="46">
                  <c:v>35977</c:v>
                </c:pt>
                <c:pt idx="47">
                  <c:v>36069</c:v>
                </c:pt>
                <c:pt idx="48">
                  <c:v>36161</c:v>
                </c:pt>
                <c:pt idx="49">
                  <c:v>36251</c:v>
                </c:pt>
                <c:pt idx="50">
                  <c:v>36342</c:v>
                </c:pt>
                <c:pt idx="51">
                  <c:v>36434</c:v>
                </c:pt>
                <c:pt idx="52">
                  <c:v>36526</c:v>
                </c:pt>
                <c:pt idx="53">
                  <c:v>36617</c:v>
                </c:pt>
                <c:pt idx="54">
                  <c:v>36708</c:v>
                </c:pt>
                <c:pt idx="55">
                  <c:v>36800</c:v>
                </c:pt>
                <c:pt idx="56">
                  <c:v>36892</c:v>
                </c:pt>
                <c:pt idx="57">
                  <c:v>36982</c:v>
                </c:pt>
                <c:pt idx="58">
                  <c:v>37073</c:v>
                </c:pt>
                <c:pt idx="59">
                  <c:v>37165</c:v>
                </c:pt>
                <c:pt idx="60">
                  <c:v>37257</c:v>
                </c:pt>
                <c:pt idx="61">
                  <c:v>37347</c:v>
                </c:pt>
                <c:pt idx="62">
                  <c:v>37438</c:v>
                </c:pt>
                <c:pt idx="63">
                  <c:v>37530</c:v>
                </c:pt>
                <c:pt idx="64">
                  <c:v>37622</c:v>
                </c:pt>
                <c:pt idx="65">
                  <c:v>37712</c:v>
                </c:pt>
                <c:pt idx="66">
                  <c:v>37803</c:v>
                </c:pt>
                <c:pt idx="67">
                  <c:v>37895</c:v>
                </c:pt>
                <c:pt idx="68">
                  <c:v>37987</c:v>
                </c:pt>
                <c:pt idx="69">
                  <c:v>38078</c:v>
                </c:pt>
                <c:pt idx="70">
                  <c:v>38169</c:v>
                </c:pt>
                <c:pt idx="71">
                  <c:v>38261</c:v>
                </c:pt>
                <c:pt idx="72">
                  <c:v>38353</c:v>
                </c:pt>
                <c:pt idx="73">
                  <c:v>38443</c:v>
                </c:pt>
                <c:pt idx="74">
                  <c:v>38534</c:v>
                </c:pt>
                <c:pt idx="75">
                  <c:v>38626</c:v>
                </c:pt>
                <c:pt idx="76">
                  <c:v>38718</c:v>
                </c:pt>
                <c:pt idx="77">
                  <c:v>38808</c:v>
                </c:pt>
                <c:pt idx="78">
                  <c:v>38899</c:v>
                </c:pt>
                <c:pt idx="79">
                  <c:v>38991</c:v>
                </c:pt>
                <c:pt idx="80">
                  <c:v>39083</c:v>
                </c:pt>
                <c:pt idx="81">
                  <c:v>39173</c:v>
                </c:pt>
                <c:pt idx="82">
                  <c:v>39264</c:v>
                </c:pt>
                <c:pt idx="83">
                  <c:v>39356</c:v>
                </c:pt>
                <c:pt idx="84">
                  <c:v>39448</c:v>
                </c:pt>
                <c:pt idx="85">
                  <c:v>39539</c:v>
                </c:pt>
                <c:pt idx="86">
                  <c:v>39630</c:v>
                </c:pt>
                <c:pt idx="87">
                  <c:v>39722</c:v>
                </c:pt>
                <c:pt idx="88">
                  <c:v>39814</c:v>
                </c:pt>
                <c:pt idx="89">
                  <c:v>39904</c:v>
                </c:pt>
                <c:pt idx="90">
                  <c:v>39995</c:v>
                </c:pt>
                <c:pt idx="91">
                  <c:v>40087</c:v>
                </c:pt>
                <c:pt idx="92">
                  <c:v>40179</c:v>
                </c:pt>
                <c:pt idx="93">
                  <c:v>40269</c:v>
                </c:pt>
                <c:pt idx="94">
                  <c:v>40360</c:v>
                </c:pt>
                <c:pt idx="95">
                  <c:v>40452</c:v>
                </c:pt>
                <c:pt idx="96">
                  <c:v>40544</c:v>
                </c:pt>
                <c:pt idx="97">
                  <c:v>40634</c:v>
                </c:pt>
                <c:pt idx="98">
                  <c:v>40725</c:v>
                </c:pt>
                <c:pt idx="99">
                  <c:v>40817</c:v>
                </c:pt>
                <c:pt idx="100">
                  <c:v>40909</c:v>
                </c:pt>
                <c:pt idx="101">
                  <c:v>41000</c:v>
                </c:pt>
                <c:pt idx="102">
                  <c:v>41091</c:v>
                </c:pt>
                <c:pt idx="103">
                  <c:v>41183</c:v>
                </c:pt>
                <c:pt idx="104">
                  <c:v>41275</c:v>
                </c:pt>
                <c:pt idx="105">
                  <c:v>41365</c:v>
                </c:pt>
                <c:pt idx="106">
                  <c:v>41456</c:v>
                </c:pt>
                <c:pt idx="107">
                  <c:v>41548</c:v>
                </c:pt>
                <c:pt idx="108">
                  <c:v>41640</c:v>
                </c:pt>
                <c:pt idx="109">
                  <c:v>41730</c:v>
                </c:pt>
                <c:pt idx="110">
                  <c:v>41821</c:v>
                </c:pt>
                <c:pt idx="111">
                  <c:v>41913</c:v>
                </c:pt>
                <c:pt idx="112">
                  <c:v>42005</c:v>
                </c:pt>
                <c:pt idx="113">
                  <c:v>42095</c:v>
                </c:pt>
                <c:pt idx="114">
                  <c:v>42186</c:v>
                </c:pt>
                <c:pt idx="115">
                  <c:v>42278</c:v>
                </c:pt>
                <c:pt idx="116">
                  <c:v>42370</c:v>
                </c:pt>
                <c:pt idx="117">
                  <c:v>42461</c:v>
                </c:pt>
                <c:pt idx="118">
                  <c:v>42552</c:v>
                </c:pt>
                <c:pt idx="119">
                  <c:v>42644</c:v>
                </c:pt>
                <c:pt idx="120">
                  <c:v>42736</c:v>
                </c:pt>
                <c:pt idx="121">
                  <c:v>42826</c:v>
                </c:pt>
                <c:pt idx="122">
                  <c:v>42917</c:v>
                </c:pt>
                <c:pt idx="123">
                  <c:v>43009</c:v>
                </c:pt>
                <c:pt idx="124">
                  <c:v>43101</c:v>
                </c:pt>
                <c:pt idx="125">
                  <c:v>43191</c:v>
                </c:pt>
                <c:pt idx="126">
                  <c:v>43282</c:v>
                </c:pt>
                <c:pt idx="127">
                  <c:v>43374</c:v>
                </c:pt>
                <c:pt idx="128">
                  <c:v>43466</c:v>
                </c:pt>
                <c:pt idx="129">
                  <c:v>43556</c:v>
                </c:pt>
                <c:pt idx="130">
                  <c:v>43647</c:v>
                </c:pt>
                <c:pt idx="131">
                  <c:v>43739</c:v>
                </c:pt>
                <c:pt idx="132">
                  <c:v>43831</c:v>
                </c:pt>
                <c:pt idx="133">
                  <c:v>43922</c:v>
                </c:pt>
                <c:pt idx="134">
                  <c:v>44013</c:v>
                </c:pt>
                <c:pt idx="135">
                  <c:v>44105</c:v>
                </c:pt>
              </c:numCache>
            </c:numRef>
          </c:cat>
          <c:val>
            <c:numRef>
              <c:f>DATOS_NOMBRESLARGOS!$D$2:$D$141</c:f>
              <c:numCache>
                <c:formatCode>0.00</c:formatCode>
                <c:ptCount val="140"/>
                <c:pt idx="0">
                  <c:v>4.5737028350296489</c:v>
                </c:pt>
                <c:pt idx="1">
                  <c:v>3.7240426245695954</c:v>
                </c:pt>
                <c:pt idx="2">
                  <c:v>3.1636284432023265</c:v>
                </c:pt>
                <c:pt idx="3">
                  <c:v>4.3567683132100612</c:v>
                </c:pt>
                <c:pt idx="4" formatCode="General">
                  <c:v>3.54</c:v>
                </c:pt>
                <c:pt idx="5" formatCode="General">
                  <c:v>3.8</c:v>
                </c:pt>
                <c:pt idx="6" formatCode="General">
                  <c:v>4.3600000000000003</c:v>
                </c:pt>
                <c:pt idx="7" formatCode="General">
                  <c:v>4.74</c:v>
                </c:pt>
                <c:pt idx="8" formatCode="General">
                  <c:v>4.1100000000000003</c:v>
                </c:pt>
                <c:pt idx="9" formatCode="General">
                  <c:v>4.0999999999999996</c:v>
                </c:pt>
                <c:pt idx="10" formatCode="General">
                  <c:v>4.71</c:v>
                </c:pt>
                <c:pt idx="11" formatCode="General">
                  <c:v>4.8899999999999997</c:v>
                </c:pt>
                <c:pt idx="12" formatCode="General">
                  <c:v>5.49</c:v>
                </c:pt>
                <c:pt idx="13" formatCode="General">
                  <c:v>5.87</c:v>
                </c:pt>
                <c:pt idx="14" formatCode="General">
                  <c:v>6.3</c:v>
                </c:pt>
                <c:pt idx="15" formatCode="General">
                  <c:v>6.8</c:v>
                </c:pt>
                <c:pt idx="16" formatCode="General">
                  <c:v>8.6999999999999993</c:v>
                </c:pt>
                <c:pt idx="17" formatCode="General">
                  <c:v>8.6999999999999993</c:v>
                </c:pt>
                <c:pt idx="18" formatCode="General">
                  <c:v>8.3699999999999992</c:v>
                </c:pt>
                <c:pt idx="19" formatCode="General">
                  <c:v>7.39</c:v>
                </c:pt>
                <c:pt idx="20" formatCode="General">
                  <c:v>6.48</c:v>
                </c:pt>
                <c:pt idx="21" formatCode="General">
                  <c:v>5.7</c:v>
                </c:pt>
                <c:pt idx="22" formatCode="General">
                  <c:v>5.7</c:v>
                </c:pt>
                <c:pt idx="23" formatCode="General">
                  <c:v>5.45</c:v>
                </c:pt>
                <c:pt idx="24" formatCode="General">
                  <c:v>4.7</c:v>
                </c:pt>
                <c:pt idx="25" formatCode="General">
                  <c:v>5.2</c:v>
                </c:pt>
                <c:pt idx="26" formatCode="General">
                  <c:v>5.37</c:v>
                </c:pt>
                <c:pt idx="27" formatCode="General">
                  <c:v>6.23</c:v>
                </c:pt>
                <c:pt idx="28" formatCode="General">
                  <c:v>6.5</c:v>
                </c:pt>
                <c:pt idx="29" formatCode="General">
                  <c:v>6.5</c:v>
                </c:pt>
                <c:pt idx="30" formatCode="General">
                  <c:v>6.5</c:v>
                </c:pt>
                <c:pt idx="31" formatCode="General">
                  <c:v>6.5</c:v>
                </c:pt>
                <c:pt idx="32" formatCode="General">
                  <c:v>6.5</c:v>
                </c:pt>
                <c:pt idx="33" formatCode="General">
                  <c:v>6.5</c:v>
                </c:pt>
                <c:pt idx="34" formatCode="General">
                  <c:v>6.5</c:v>
                </c:pt>
                <c:pt idx="35" formatCode="General">
                  <c:v>6.22</c:v>
                </c:pt>
                <c:pt idx="36" formatCode="General">
                  <c:v>6.1</c:v>
                </c:pt>
                <c:pt idx="37" formatCode="General">
                  <c:v>6</c:v>
                </c:pt>
                <c:pt idx="38" formatCode="General">
                  <c:v>5.76</c:v>
                </c:pt>
                <c:pt idx="39" formatCode="General">
                  <c:v>6.69</c:v>
                </c:pt>
                <c:pt idx="40" formatCode="General">
                  <c:v>6.78</c:v>
                </c:pt>
                <c:pt idx="41" formatCode="General">
                  <c:v>7.4</c:v>
                </c:pt>
                <c:pt idx="42" formatCode="General">
                  <c:v>7.44</c:v>
                </c:pt>
                <c:pt idx="43" formatCode="General">
                  <c:v>7.38</c:v>
                </c:pt>
                <c:pt idx="44" formatCode="#,##0.00">
                  <c:v>7.25</c:v>
                </c:pt>
                <c:pt idx="45" formatCode="#,##0.00">
                  <c:v>6.9682539682539701</c:v>
                </c:pt>
                <c:pt idx="46" formatCode="#,##0.00">
                  <c:v>6.6785714285714297</c:v>
                </c:pt>
                <c:pt idx="47" formatCode="#,##0.00">
                  <c:v>6.5</c:v>
                </c:pt>
                <c:pt idx="48" formatCode="#,##0.00">
                  <c:v>7.92063492063492</c:v>
                </c:pt>
                <c:pt idx="49" formatCode="#,##0.00">
                  <c:v>8.5</c:v>
                </c:pt>
                <c:pt idx="50" formatCode="#,##0.00">
                  <c:v>9.2734375</c:v>
                </c:pt>
                <c:pt idx="51" formatCode="#,##0.00">
                  <c:v>10.2904761904762</c:v>
                </c:pt>
                <c:pt idx="52" formatCode="#,##0.00">
                  <c:v>7.3349206349206302</c:v>
                </c:pt>
                <c:pt idx="53" formatCode="#,##0.00">
                  <c:v>6.07258064516129</c:v>
                </c:pt>
                <c:pt idx="54" formatCode="#,##0.00">
                  <c:v>5</c:v>
                </c:pt>
                <c:pt idx="55" formatCode="#,##0.00">
                  <c:v>5</c:v>
                </c:pt>
                <c:pt idx="56" formatCode="#,##0.00">
                  <c:v>5.2182539682539701</c:v>
                </c:pt>
                <c:pt idx="57" formatCode="#,##0.00">
                  <c:v>5.5</c:v>
                </c:pt>
                <c:pt idx="58" formatCode="#,##0.00">
                  <c:v>5.3253968253968296</c:v>
                </c:pt>
                <c:pt idx="59" formatCode="#,##0.00">
                  <c:v>5</c:v>
                </c:pt>
                <c:pt idx="60" formatCode="#,##0.00">
                  <c:v>4.53515625</c:v>
                </c:pt>
                <c:pt idx="61" formatCode="#,##0.00">
                  <c:v>3.7258064516128999</c:v>
                </c:pt>
                <c:pt idx="62" formatCode="#,##0.00">
                  <c:v>5.1779661016949197</c:v>
                </c:pt>
                <c:pt idx="63" formatCode="#,##0.00">
                  <c:v>6.5</c:v>
                </c:pt>
                <c:pt idx="64" formatCode="#,##0.00">
                  <c:v>5.6935483870967696</c:v>
                </c:pt>
                <c:pt idx="65" formatCode="#,##0.00">
                  <c:v>4.3319672131147504</c:v>
                </c:pt>
                <c:pt idx="66" formatCode="#,##0.00">
                  <c:v>3.2222222222222201</c:v>
                </c:pt>
                <c:pt idx="67" formatCode="#,##0.00">
                  <c:v>3</c:v>
                </c:pt>
                <c:pt idx="68" formatCode="#,##0.00">
                  <c:v>2.7738095238095202</c:v>
                </c:pt>
                <c:pt idx="69" formatCode="#,##0.00">
                  <c:v>2.75</c:v>
                </c:pt>
                <c:pt idx="70" formatCode="#,##0.00">
                  <c:v>2.75</c:v>
                </c:pt>
                <c:pt idx="71" formatCode="#,##0.00">
                  <c:v>2.6547619047619002</c:v>
                </c:pt>
                <c:pt idx="72" formatCode="#,##0.00">
                  <c:v>1.7890625</c:v>
                </c:pt>
                <c:pt idx="73" formatCode="#,##0.00">
                  <c:v>1.75</c:v>
                </c:pt>
                <c:pt idx="74" formatCode="#,##0.00">
                  <c:v>1.81153846153846</c:v>
                </c:pt>
                <c:pt idx="75" formatCode="#,##0.00">
                  <c:v>2.1352459016393399</c:v>
                </c:pt>
                <c:pt idx="76" formatCode="#,##0.00">
                  <c:v>2.6071428571428599</c:v>
                </c:pt>
                <c:pt idx="77" formatCode="#,##0.00">
                  <c:v>3.1111111111111098</c:v>
                </c:pt>
                <c:pt idx="78" formatCode="#,##0.00">
                  <c:v>3.66015625</c:v>
                </c:pt>
                <c:pt idx="79" formatCode="#,##0.00">
                  <c:v>4.3669354838709697</c:v>
                </c:pt>
                <c:pt idx="80" formatCode="#,##0.00">
                  <c:v>4.6384615384615397</c:v>
                </c:pt>
                <c:pt idx="81" formatCode="#,##0.00">
                  <c:v>4.9631147540983598</c:v>
                </c:pt>
                <c:pt idx="82" formatCode="#,##0.00">
                  <c:v>5.2137096774193603</c:v>
                </c:pt>
                <c:pt idx="83" formatCode="#,##0.00">
                  <c:v>5.25</c:v>
                </c:pt>
                <c:pt idx="84" formatCode="#,##0.00">
                  <c:v>5.03125</c:v>
                </c:pt>
                <c:pt idx="85" formatCode="#,##0.00">
                  <c:v>5</c:v>
                </c:pt>
                <c:pt idx="86" formatCode="#,##0.00">
                  <c:v>5.38559322033898</c:v>
                </c:pt>
                <c:pt idx="87" formatCode="#,##0.00">
                  <c:v>5.7903225806451601</c:v>
                </c:pt>
                <c:pt idx="88" formatCode="#,##0.00">
                  <c:v>6.2222222222222197</c:v>
                </c:pt>
                <c:pt idx="89" formatCode="#,##0.00">
                  <c:v>6.3611111111111098</c:v>
                </c:pt>
                <c:pt idx="90" formatCode="#,##0.00">
                  <c:v>7.5564516129032304</c:v>
                </c:pt>
                <c:pt idx="91" formatCode="#,##0.00">
                  <c:v>8.25</c:v>
                </c:pt>
                <c:pt idx="92" formatCode="#,##0.00">
                  <c:v>5.5039682539682504</c:v>
                </c:pt>
                <c:pt idx="93" formatCode="#,##0.00">
                  <c:v>1.4385245901639301</c:v>
                </c:pt>
                <c:pt idx="94" formatCode="#,##0.00">
                  <c:v>0.52734375</c:v>
                </c:pt>
                <c:pt idx="95" formatCode="#,##0.00">
                  <c:v>0.5</c:v>
                </c:pt>
                <c:pt idx="96" formatCode="#,##0.00">
                  <c:v>0.5</c:v>
                </c:pt>
                <c:pt idx="97" formatCode="#,##0.00">
                  <c:v>0.58064516129032295</c:v>
                </c:pt>
                <c:pt idx="98" formatCode="#,##0.00">
                  <c:v>1.7380952380952399</c:v>
                </c:pt>
                <c:pt idx="99" formatCode="#,##0.00">
                  <c:v>2.87903225806452</c:v>
                </c:pt>
                <c:pt idx="100" formatCode="#,##0.00">
                  <c:v>3.4453125</c:v>
                </c:pt>
                <c:pt idx="101" formatCode="#,##0.00">
                  <c:v>4.75</c:v>
                </c:pt>
                <c:pt idx="102" formatCode="#,##0.00">
                  <c:v>5.25</c:v>
                </c:pt>
                <c:pt idx="103" formatCode="#,##0.00">
                  <c:v>5.25</c:v>
                </c:pt>
                <c:pt idx="104" formatCode="#,##0.00">
                  <c:v>5.0346153846153801</c:v>
                </c:pt>
                <c:pt idx="105" formatCode="#,##0.00">
                  <c:v>5</c:v>
                </c:pt>
                <c:pt idx="106" formatCode="#,##0.00">
                  <c:v>5</c:v>
                </c:pt>
                <c:pt idx="107" formatCode="#,##0.00">
                  <c:v>5</c:v>
                </c:pt>
                <c:pt idx="108" formatCode="#,##0.00">
                  <c:v>5</c:v>
                </c:pt>
                <c:pt idx="109" formatCode="#,##0.00">
                  <c:v>5</c:v>
                </c:pt>
                <c:pt idx="110" formatCode="#,##0.00">
                  <c:v>5</c:v>
                </c:pt>
                <c:pt idx="111" formatCode="#,##0.00">
                  <c:v>4.6895161290322598</c:v>
                </c:pt>
                <c:pt idx="112" formatCode="#,##0.00">
                  <c:v>4.3373015873015897</c:v>
                </c:pt>
                <c:pt idx="113" formatCode="#,##0.00">
                  <c:v>4</c:v>
                </c:pt>
                <c:pt idx="114" formatCode="#,##0.00">
                  <c:v>3.62903225806452</c:v>
                </c:pt>
                <c:pt idx="115" formatCode="#,##0.00">
                  <c:v>3.04838709677419</c:v>
                </c:pt>
                <c:pt idx="116" formatCode="#,##0.00">
                  <c:v>3</c:v>
                </c:pt>
                <c:pt idx="117" formatCode="#,##0.00">
                  <c:v>3</c:v>
                </c:pt>
                <c:pt idx="118" formatCode="#,##0.00">
                  <c:v>3</c:v>
                </c:pt>
                <c:pt idx="119" formatCode="#,##0.00">
                  <c:v>3.2419354838709702</c:v>
                </c:pt>
                <c:pt idx="120" formatCode="#,##0.00">
                  <c:v>3.5</c:v>
                </c:pt>
                <c:pt idx="121" formatCode="#,##0.00">
                  <c:v>3.5</c:v>
                </c:pt>
                <c:pt idx="122" formatCode="#,##0.00">
                  <c:v>3.5</c:v>
                </c:pt>
                <c:pt idx="123" formatCode="#,##0.00">
                  <c:v>3.5</c:v>
                </c:pt>
                <c:pt idx="124" formatCode="#,##0.00">
                  <c:v>3.2578125</c:v>
                </c:pt>
                <c:pt idx="125" formatCode="#,##0.00">
                  <c:v>2.6639344262295102</c:v>
                </c:pt>
                <c:pt idx="126" formatCode="#,##0.00">
                  <c:v>2.5</c:v>
                </c:pt>
                <c:pt idx="127" formatCode="#,##0.00">
                  <c:v>2.5</c:v>
                </c:pt>
                <c:pt idx="128" formatCode="#,##0.00">
                  <c:v>2.5</c:v>
                </c:pt>
                <c:pt idx="129" formatCode="#,##0.00">
                  <c:v>2.5</c:v>
                </c:pt>
                <c:pt idx="130" formatCode="#,##0.00">
                  <c:v>2.5</c:v>
                </c:pt>
                <c:pt idx="131" formatCode="#,##0.00">
                  <c:v>2.69758064516129</c:v>
                </c:pt>
                <c:pt idx="132" formatCode="#,##0.00">
                  <c:v>2.9166666666666701</c:v>
                </c:pt>
                <c:pt idx="133" formatCode="#,##0.00">
                  <c:v>2.87903225806452</c:v>
                </c:pt>
                <c:pt idx="134" formatCode="#,##0.00">
                  <c:v>2.3688524590163902</c:v>
                </c:pt>
                <c:pt idx="135" formatCode="#,##0.00">
                  <c:v>1.8174603174603201</c:v>
                </c:pt>
                <c:pt idx="136" formatCode="#,##0.00">
                  <c:v>1.62109375</c:v>
                </c:pt>
                <c:pt idx="137" formatCode="#,##0.00">
                  <c:v>0.5</c:v>
                </c:pt>
                <c:pt idx="138" formatCode="#,##0.00">
                  <c:v>0.5</c:v>
                </c:pt>
                <c:pt idx="139" formatCode="#,##0.00">
                  <c:v>0.5</c:v>
                </c:pt>
              </c:numCache>
            </c:numRef>
          </c:val>
          <c:smooth val="0"/>
          <c:extLst>
            <c:ext xmlns:c16="http://schemas.microsoft.com/office/drawing/2014/chart" uri="{C3380CC4-5D6E-409C-BE32-E72D297353CC}">
              <c16:uniqueId val="{00000002-21A6-4B59-B881-7CD64A79A90B}"/>
            </c:ext>
          </c:extLst>
        </c:ser>
        <c:dLbls>
          <c:showLegendKey val="0"/>
          <c:showVal val="0"/>
          <c:showCatName val="0"/>
          <c:showSerName val="0"/>
          <c:showPercent val="0"/>
          <c:showBubbleSize val="0"/>
        </c:dLbls>
        <c:smooth val="0"/>
        <c:axId val="1849436800"/>
        <c:axId val="1849428480"/>
      </c:lineChart>
      <c:dateAx>
        <c:axId val="1849436800"/>
        <c:scaling>
          <c:orientation val="minMax"/>
        </c:scaling>
        <c:delete val="0"/>
        <c:axPos val="b"/>
        <c:numFmt formatCode="mmm\.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849428480"/>
        <c:crosses val="autoZero"/>
        <c:auto val="1"/>
        <c:lblOffset val="100"/>
        <c:baseTimeUnit val="months"/>
      </c:dateAx>
      <c:valAx>
        <c:axId val="18494284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849436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IPC VS PRECIO COBRE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manualLayout>
          <c:layoutTarget val="inner"/>
          <c:xMode val="edge"/>
          <c:yMode val="edge"/>
          <c:x val="7.9247812773403328E-2"/>
          <c:y val="6.9861111111111124E-2"/>
          <c:w val="0.87630774278215218"/>
          <c:h val="0.6031481481481481"/>
        </c:manualLayout>
      </c:layout>
      <c:lineChart>
        <c:grouping val="standard"/>
        <c:varyColors val="0"/>
        <c:ser>
          <c:idx val="5"/>
          <c:order val="5"/>
          <c:tx>
            <c:strRef>
              <c:f>DATOS!$I$1</c:f>
              <c:strCache>
                <c:ptCount val="1"/>
                <c:pt idx="0">
                  <c:v>tasa_desempleo</c:v>
                </c:pt>
              </c:strCache>
            </c:strRef>
          </c:tx>
          <c:spPr>
            <a:ln w="28575" cap="rnd">
              <a:solidFill>
                <a:schemeClr val="accent6"/>
              </a:solidFill>
              <a:round/>
            </a:ln>
            <a:effectLst/>
          </c:spPr>
          <c:marker>
            <c:symbol val="none"/>
          </c:marker>
          <c:cat>
            <c:numRef>
              <c:f>DATOS!$A$2:$A$141</c:f>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f>DATOS!$G$2:$G$141</c:f>
              <c:numCache>
                <c:formatCode>#,##0.00</c:formatCode>
                <c:ptCount val="140"/>
                <c:pt idx="0">
                  <c:v>1.7</c:v>
                </c:pt>
                <c:pt idx="1">
                  <c:v>1.13333333333333</c:v>
                </c:pt>
                <c:pt idx="2">
                  <c:v>1.0333333333333301</c:v>
                </c:pt>
                <c:pt idx="3">
                  <c:v>1.4666666666666699</c:v>
                </c:pt>
                <c:pt idx="4">
                  <c:v>1.7666666666666699</c:v>
                </c:pt>
                <c:pt idx="5">
                  <c:v>1.5333333333333301</c:v>
                </c:pt>
                <c:pt idx="6">
                  <c:v>1.6666666666666701</c:v>
                </c:pt>
                <c:pt idx="7">
                  <c:v>1.5333333333333301</c:v>
                </c:pt>
                <c:pt idx="8">
                  <c:v>1</c:v>
                </c:pt>
                <c:pt idx="9">
                  <c:v>0.63333333333333297</c:v>
                </c:pt>
                <c:pt idx="10">
                  <c:v>0.6</c:v>
                </c:pt>
                <c:pt idx="11">
                  <c:v>1.7666666666666699</c:v>
                </c:pt>
                <c:pt idx="12">
                  <c:v>1.0333333333333301</c:v>
                </c:pt>
                <c:pt idx="13">
                  <c:v>1.6</c:v>
                </c:pt>
                <c:pt idx="14">
                  <c:v>1.63333333333333</c:v>
                </c:pt>
                <c:pt idx="15">
                  <c:v>2.2333333333333298</c:v>
                </c:pt>
                <c:pt idx="16">
                  <c:v>1.7333333333333301</c:v>
                </c:pt>
                <c:pt idx="17">
                  <c:v>1.8333333333333299</c:v>
                </c:pt>
                <c:pt idx="18">
                  <c:v>2.8666666666666698</c:v>
                </c:pt>
                <c:pt idx="19">
                  <c:v>1.7333333333333301</c:v>
                </c:pt>
                <c:pt idx="20">
                  <c:v>0.56666666666666698</c:v>
                </c:pt>
                <c:pt idx="21">
                  <c:v>2.0333333333333301</c:v>
                </c:pt>
                <c:pt idx="22">
                  <c:v>1.43333333333333</c:v>
                </c:pt>
                <c:pt idx="23">
                  <c:v>1.6666666666666701</c:v>
                </c:pt>
                <c:pt idx="24">
                  <c:v>0.4</c:v>
                </c:pt>
                <c:pt idx="25">
                  <c:v>1.0333333333333301</c:v>
                </c:pt>
                <c:pt idx="26">
                  <c:v>1.6</c:v>
                </c:pt>
                <c:pt idx="27">
                  <c:v>0.96666666666666701</c:v>
                </c:pt>
                <c:pt idx="28">
                  <c:v>0.4</c:v>
                </c:pt>
                <c:pt idx="29">
                  <c:v>1.13333333333333</c:v>
                </c:pt>
                <c:pt idx="30">
                  <c:v>1.43333333333333</c:v>
                </c:pt>
                <c:pt idx="31">
                  <c:v>0.96666666666666701</c:v>
                </c:pt>
                <c:pt idx="32">
                  <c:v>0.8</c:v>
                </c:pt>
                <c:pt idx="33">
                  <c:v>0.8</c:v>
                </c:pt>
                <c:pt idx="34">
                  <c:v>0.73333333333333295</c:v>
                </c:pt>
                <c:pt idx="35">
                  <c:v>0.5</c:v>
                </c:pt>
                <c:pt idx="36">
                  <c:v>0.56666666666666698</c:v>
                </c:pt>
                <c:pt idx="37">
                  <c:v>0.63333333333333297</c:v>
                </c:pt>
                <c:pt idx="38">
                  <c:v>1</c:v>
                </c:pt>
                <c:pt idx="39">
                  <c:v>0.4</c:v>
                </c:pt>
                <c:pt idx="40">
                  <c:v>0.5</c:v>
                </c:pt>
                <c:pt idx="41">
                  <c:v>0.73333333333333295</c:v>
                </c:pt>
                <c:pt idx="42">
                  <c:v>0.4</c:v>
                </c:pt>
                <c:pt idx="43">
                  <c:v>0.5</c:v>
                </c:pt>
                <c:pt idx="44">
                  <c:v>0.53333333333333299</c:v>
                </c:pt>
                <c:pt idx="45">
                  <c:v>0.233333333333333</c:v>
                </c:pt>
                <c:pt idx="46">
                  <c:v>0.63333333333333297</c:v>
                </c:pt>
                <c:pt idx="47">
                  <c:v>0.46666666666666701</c:v>
                </c:pt>
                <c:pt idx="48">
                  <c:v>0.33333333333333298</c:v>
                </c:pt>
                <c:pt idx="49">
                  <c:v>0.3</c:v>
                </c:pt>
                <c:pt idx="50">
                  <c:v>0.4</c:v>
                </c:pt>
                <c:pt idx="51">
                  <c:v>0.46666666666666701</c:v>
                </c:pt>
                <c:pt idx="52">
                  <c:v>0.133333333333333</c:v>
                </c:pt>
                <c:pt idx="53">
                  <c:v>0.2</c:v>
                </c:pt>
                <c:pt idx="54">
                  <c:v>0.16666666666666699</c:v>
                </c:pt>
                <c:pt idx="55">
                  <c:v>0.3</c:v>
                </c:pt>
                <c:pt idx="56">
                  <c:v>0.5</c:v>
                </c:pt>
                <c:pt idx="57">
                  <c:v>0.3</c:v>
                </c:pt>
                <c:pt idx="58">
                  <c:v>0.33333333333333298</c:v>
                </c:pt>
                <c:pt idx="59">
                  <c:v>0.33333333333333298</c:v>
                </c:pt>
                <c:pt idx="60">
                  <c:v>0.16666666666666699</c:v>
                </c:pt>
                <c:pt idx="61">
                  <c:v>0.33333333333333298</c:v>
                </c:pt>
                <c:pt idx="62">
                  <c:v>0.43333333333333302</c:v>
                </c:pt>
                <c:pt idx="63">
                  <c:v>-6.6666666666666693E-2</c:v>
                </c:pt>
                <c:pt idx="64">
                  <c:v>0.133333333333333</c:v>
                </c:pt>
                <c:pt idx="65">
                  <c:v>0.133333333333333</c:v>
                </c:pt>
                <c:pt idx="66">
                  <c:v>0.53333333333333299</c:v>
                </c:pt>
                <c:pt idx="67">
                  <c:v>0.133333333333333</c:v>
                </c:pt>
                <c:pt idx="68">
                  <c:v>0.7</c:v>
                </c:pt>
                <c:pt idx="69">
                  <c:v>-0.16666666666666699</c:v>
                </c:pt>
                <c:pt idx="70">
                  <c:v>0.1</c:v>
                </c:pt>
                <c:pt idx="71">
                  <c:v>-0.266666666666667</c:v>
                </c:pt>
                <c:pt idx="72">
                  <c:v>6.6666666666666693E-2</c:v>
                </c:pt>
                <c:pt idx="73">
                  <c:v>0.43333333333333302</c:v>
                </c:pt>
                <c:pt idx="74">
                  <c:v>0.233333333333333</c:v>
                </c:pt>
                <c:pt idx="75">
                  <c:v>6.6666666666666693E-2</c:v>
                </c:pt>
                <c:pt idx="76">
                  <c:v>6.6666666666666693E-2</c:v>
                </c:pt>
                <c:pt idx="77">
                  <c:v>0.53333333333333299</c:v>
                </c:pt>
                <c:pt idx="78">
                  <c:v>0.63333333333333297</c:v>
                </c:pt>
                <c:pt idx="79">
                  <c:v>0</c:v>
                </c:pt>
                <c:pt idx="80">
                  <c:v>0.2</c:v>
                </c:pt>
                <c:pt idx="81">
                  <c:v>0.46666666666666701</c:v>
                </c:pt>
                <c:pt idx="82">
                  <c:v>0.266666666666667</c:v>
                </c:pt>
                <c:pt idx="83">
                  <c:v>-0.133333333333333</c:v>
                </c:pt>
                <c:pt idx="84">
                  <c:v>0.16666666666666699</c:v>
                </c:pt>
                <c:pt idx="85">
                  <c:v>0.7</c:v>
                </c:pt>
                <c:pt idx="86">
                  <c:v>1.1000000000000001</c:v>
                </c:pt>
                <c:pt idx="87">
                  <c:v>0.53333333333333299</c:v>
                </c:pt>
                <c:pt idx="88">
                  <c:v>0.4</c:v>
                </c:pt>
                <c:pt idx="89">
                  <c:v>1.0333333333333301</c:v>
                </c:pt>
                <c:pt idx="90">
                  <c:v>1.0333333333333301</c:v>
                </c:pt>
                <c:pt idx="91">
                  <c:v>-0.133333333333333</c:v>
                </c:pt>
                <c:pt idx="92">
                  <c:v>-0.266666666666667</c:v>
                </c:pt>
                <c:pt idx="93">
                  <c:v>-6.6666666666666693E-2</c:v>
                </c:pt>
                <c:pt idx="94">
                  <c:v>6.6666666666666693E-2</c:v>
                </c:pt>
                <c:pt idx="95">
                  <c:v>-0.266666666666667</c:v>
                </c:pt>
                <c:pt idx="96">
                  <c:v>0.3</c:v>
                </c:pt>
                <c:pt idx="97">
                  <c:v>0.3</c:v>
                </c:pt>
                <c:pt idx="98">
                  <c:v>0.3</c:v>
                </c:pt>
                <c:pt idx="99">
                  <c:v>0.1</c:v>
                </c:pt>
                <c:pt idx="100">
                  <c:v>0.43333333333333302</c:v>
                </c:pt>
                <c:pt idx="101">
                  <c:v>0.3</c:v>
                </c:pt>
                <c:pt idx="102">
                  <c:v>0.266666666666667</c:v>
                </c:pt>
                <c:pt idx="103">
                  <c:v>0.46666666666666701</c:v>
                </c:pt>
                <c:pt idx="104">
                  <c:v>0.233333333333333</c:v>
                </c:pt>
                <c:pt idx="105">
                  <c:v>-6.6666666666666693E-2</c:v>
                </c:pt>
                <c:pt idx="106">
                  <c:v>0.33333333333333298</c:v>
                </c:pt>
                <c:pt idx="107">
                  <c:v>3.3333333333333298E-2</c:v>
                </c:pt>
                <c:pt idx="108">
                  <c:v>0.233333333333333</c:v>
                </c:pt>
                <c:pt idx="109">
                  <c:v>3.3333333333333298E-2</c:v>
                </c:pt>
                <c:pt idx="110">
                  <c:v>0.33333333333333298</c:v>
                </c:pt>
                <c:pt idx="111">
                  <c:v>0.36666666666666697</c:v>
                </c:pt>
                <c:pt idx="112">
                  <c:v>0.5</c:v>
                </c:pt>
                <c:pt idx="113">
                  <c:v>0.33333333333333298</c:v>
                </c:pt>
                <c:pt idx="114">
                  <c:v>0.43333333333333302</c:v>
                </c:pt>
                <c:pt idx="115">
                  <c:v>0.2</c:v>
                </c:pt>
                <c:pt idx="116">
                  <c:v>0.36666666666666697</c:v>
                </c:pt>
                <c:pt idx="117">
                  <c:v>0.43333333333333302</c:v>
                </c:pt>
                <c:pt idx="118">
                  <c:v>0.53333333333333299</c:v>
                </c:pt>
                <c:pt idx="119">
                  <c:v>0.133333333333333</c:v>
                </c:pt>
                <c:pt idx="120">
                  <c:v>0.4</c:v>
                </c:pt>
                <c:pt idx="121">
                  <c:v>0.3</c:v>
                </c:pt>
                <c:pt idx="122">
                  <c:v>0.133333333333333</c:v>
                </c:pt>
                <c:pt idx="123">
                  <c:v>3.3333333333333298E-2</c:v>
                </c:pt>
                <c:pt idx="124">
                  <c:v>0.36666666666666697</c:v>
                </c:pt>
                <c:pt idx="125">
                  <c:v>-3.3333333333333298E-2</c:v>
                </c:pt>
                <c:pt idx="126">
                  <c:v>6.6666666666666693E-2</c:v>
                </c:pt>
                <c:pt idx="127">
                  <c:v>0.266666666666667</c:v>
                </c:pt>
                <c:pt idx="128">
                  <c:v>0.233333333333333</c:v>
                </c:pt>
                <c:pt idx="129">
                  <c:v>0.233333333333333</c:v>
                </c:pt>
                <c:pt idx="130">
                  <c:v>0.3</c:v>
                </c:pt>
                <c:pt idx="131">
                  <c:v>0.1</c:v>
                </c:pt>
                <c:pt idx="132">
                  <c:v>0.2</c:v>
                </c:pt>
                <c:pt idx="133">
                  <c:v>0.3</c:v>
                </c:pt>
                <c:pt idx="134">
                  <c:v>0.133333333333333</c:v>
                </c:pt>
                <c:pt idx="135">
                  <c:v>0.33333333333333298</c:v>
                </c:pt>
                <c:pt idx="136">
                  <c:v>0.43333333333333302</c:v>
                </c:pt>
                <c:pt idx="137">
                  <c:v>-6.6666666666666693E-2</c:v>
                </c:pt>
                <c:pt idx="138">
                  <c:v>0.266666666666667</c:v>
                </c:pt>
                <c:pt idx="139">
                  <c:v>0.3</c:v>
                </c:pt>
              </c:numCache>
            </c:numRef>
          </c:val>
          <c:smooth val="0"/>
          <c:extLst>
            <c:ext xmlns:c16="http://schemas.microsoft.com/office/drawing/2014/chart" uri="{C3380CC4-5D6E-409C-BE32-E72D297353CC}">
              <c16:uniqueId val="{00000005-38D7-43FE-ABF0-C28BBD1D5460}"/>
            </c:ext>
          </c:extLst>
        </c:ser>
        <c:ser>
          <c:idx val="7"/>
          <c:order val="7"/>
          <c:tx>
            <c:strRef>
              <c:f>DATOS!#REF!</c:f>
              <c:strCache>
                <c:ptCount val="1"/>
                <c:pt idx="0">
                  <c:v>#REF!</c:v>
                </c:pt>
              </c:strCache>
            </c:strRef>
          </c:tx>
          <c:spPr>
            <a:ln w="28575" cap="rnd">
              <a:solidFill>
                <a:schemeClr val="accent2">
                  <a:lumMod val="60000"/>
                </a:schemeClr>
              </a:solidFill>
              <a:round/>
            </a:ln>
            <a:effectLst/>
          </c:spPr>
          <c:marker>
            <c:symbol val="none"/>
          </c:marker>
          <c:cat>
            <c:numRef>
              <c:f>DATOS!$A$2:$A$141</c:f>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f>DATOS!$I$2:$I$141</c:f>
              <c:numCache>
                <c:formatCode>General</c:formatCode>
                <c:ptCount val="140"/>
                <c:pt idx="0">
                  <c:v>13.45</c:v>
                </c:pt>
                <c:pt idx="1">
                  <c:v>12.59</c:v>
                </c:pt>
                <c:pt idx="2">
                  <c:v>12.25</c:v>
                </c:pt>
                <c:pt idx="3">
                  <c:v>11.21</c:v>
                </c:pt>
                <c:pt idx="4">
                  <c:v>10.32</c:v>
                </c:pt>
                <c:pt idx="5">
                  <c:v>11.34</c:v>
                </c:pt>
                <c:pt idx="6">
                  <c:v>11.94</c:v>
                </c:pt>
                <c:pt idx="7">
                  <c:v>10.33</c:v>
                </c:pt>
                <c:pt idx="8">
                  <c:v>9.76</c:v>
                </c:pt>
                <c:pt idx="9">
                  <c:v>10.43</c:v>
                </c:pt>
                <c:pt idx="10">
                  <c:v>10.55</c:v>
                </c:pt>
                <c:pt idx="11">
                  <c:v>8.7799999999999994</c:v>
                </c:pt>
                <c:pt idx="12">
                  <c:v>7.69</c:v>
                </c:pt>
                <c:pt idx="13">
                  <c:v>8.34</c:v>
                </c:pt>
                <c:pt idx="14">
                  <c:v>8.2899999999999991</c:v>
                </c:pt>
                <c:pt idx="15">
                  <c:v>7.61</c:v>
                </c:pt>
                <c:pt idx="16">
                  <c:v>6.88</c:v>
                </c:pt>
                <c:pt idx="17">
                  <c:v>7.81</c:v>
                </c:pt>
                <c:pt idx="18">
                  <c:v>8.42</c:v>
                </c:pt>
                <c:pt idx="19">
                  <c:v>7.9</c:v>
                </c:pt>
                <c:pt idx="20">
                  <c:v>7.53</c:v>
                </c:pt>
                <c:pt idx="21">
                  <c:v>8.11</c:v>
                </c:pt>
                <c:pt idx="22">
                  <c:v>9.18</c:v>
                </c:pt>
                <c:pt idx="23">
                  <c:v>8.01</c:v>
                </c:pt>
                <c:pt idx="24">
                  <c:v>6.72</c:v>
                </c:pt>
                <c:pt idx="25">
                  <c:v>6.46</c:v>
                </c:pt>
                <c:pt idx="26">
                  <c:v>7.02</c:v>
                </c:pt>
                <c:pt idx="27">
                  <c:v>6.54</c:v>
                </c:pt>
                <c:pt idx="28">
                  <c:v>6.24</c:v>
                </c:pt>
                <c:pt idx="29">
                  <c:v>6.38</c:v>
                </c:pt>
                <c:pt idx="30">
                  <c:v>6.88</c:v>
                </c:pt>
                <c:pt idx="31">
                  <c:v>6.48</c:v>
                </c:pt>
                <c:pt idx="32">
                  <c:v>6.97</c:v>
                </c:pt>
                <c:pt idx="33">
                  <c:v>7.58</c:v>
                </c:pt>
                <c:pt idx="34">
                  <c:v>8.3699999999999992</c:v>
                </c:pt>
                <c:pt idx="35">
                  <c:v>8.25</c:v>
                </c:pt>
                <c:pt idx="36">
                  <c:v>7.37</c:v>
                </c:pt>
                <c:pt idx="37">
                  <c:v>7.43</c:v>
                </c:pt>
                <c:pt idx="38">
                  <c:v>7.8</c:v>
                </c:pt>
                <c:pt idx="39">
                  <c:v>6.88</c:v>
                </c:pt>
                <c:pt idx="40">
                  <c:v>6.83</c:v>
                </c:pt>
                <c:pt idx="41">
                  <c:v>6.31</c:v>
                </c:pt>
                <c:pt idx="42">
                  <c:v>6.95</c:v>
                </c:pt>
                <c:pt idx="43">
                  <c:v>5.84</c:v>
                </c:pt>
                <c:pt idx="44">
                  <c:v>5.57</c:v>
                </c:pt>
                <c:pt idx="45">
                  <c:v>6.3</c:v>
                </c:pt>
                <c:pt idx="46">
                  <c:v>6.69</c:v>
                </c:pt>
                <c:pt idx="47">
                  <c:v>5.92</c:v>
                </c:pt>
                <c:pt idx="48">
                  <c:v>5.22</c:v>
                </c:pt>
                <c:pt idx="49">
                  <c:v>5.7</c:v>
                </c:pt>
                <c:pt idx="50">
                  <c:v>6.73</c:v>
                </c:pt>
                <c:pt idx="51">
                  <c:v>7.2</c:v>
                </c:pt>
                <c:pt idx="52">
                  <c:v>7.89</c:v>
                </c:pt>
                <c:pt idx="53">
                  <c:v>10.06</c:v>
                </c:pt>
                <c:pt idx="54">
                  <c:v>11.71</c:v>
                </c:pt>
                <c:pt idx="55">
                  <c:v>10.37</c:v>
                </c:pt>
                <c:pt idx="56">
                  <c:v>8.58</c:v>
                </c:pt>
                <c:pt idx="57">
                  <c:v>9.36</c:v>
                </c:pt>
                <c:pt idx="58">
                  <c:v>11.06</c:v>
                </c:pt>
                <c:pt idx="59">
                  <c:v>9.83</c:v>
                </c:pt>
                <c:pt idx="60">
                  <c:v>9.16</c:v>
                </c:pt>
                <c:pt idx="61">
                  <c:v>10.119999999999999</c:v>
                </c:pt>
                <c:pt idx="62">
                  <c:v>10.64</c:v>
                </c:pt>
                <c:pt idx="63">
                  <c:v>9.56</c:v>
                </c:pt>
                <c:pt idx="64">
                  <c:v>9.16</c:v>
                </c:pt>
                <c:pt idx="65">
                  <c:v>9.9499999999999993</c:v>
                </c:pt>
                <c:pt idx="66">
                  <c:v>10.47</c:v>
                </c:pt>
                <c:pt idx="67">
                  <c:v>9.66</c:v>
                </c:pt>
                <c:pt idx="68">
                  <c:v>8.85</c:v>
                </c:pt>
                <c:pt idx="69">
                  <c:v>9.82</c:v>
                </c:pt>
                <c:pt idx="70">
                  <c:v>10.33</c:v>
                </c:pt>
                <c:pt idx="71">
                  <c:v>9.16</c:v>
                </c:pt>
                <c:pt idx="72">
                  <c:v>8.68</c:v>
                </c:pt>
                <c:pt idx="73">
                  <c:v>10.51</c:v>
                </c:pt>
                <c:pt idx="74">
                  <c:v>11.1</c:v>
                </c:pt>
                <c:pt idx="75">
                  <c:v>9.8000000000000007</c:v>
                </c:pt>
                <c:pt idx="76">
                  <c:v>8.83</c:v>
                </c:pt>
                <c:pt idx="77">
                  <c:v>9.7100000000000009</c:v>
                </c:pt>
                <c:pt idx="78">
                  <c:v>9.98</c:v>
                </c:pt>
                <c:pt idx="79">
                  <c:v>8.6999999999999993</c:v>
                </c:pt>
                <c:pt idx="80">
                  <c:v>7.96</c:v>
                </c:pt>
                <c:pt idx="81">
                  <c:v>8.76</c:v>
                </c:pt>
                <c:pt idx="82">
                  <c:v>8.42</c:v>
                </c:pt>
                <c:pt idx="83">
                  <c:v>6.67</c:v>
                </c:pt>
                <c:pt idx="84">
                  <c:v>6.39</c:v>
                </c:pt>
                <c:pt idx="85">
                  <c:v>6.82</c:v>
                </c:pt>
                <c:pt idx="86">
                  <c:v>7.46</c:v>
                </c:pt>
                <c:pt idx="87">
                  <c:v>7.43</c:v>
                </c:pt>
                <c:pt idx="88">
                  <c:v>7.36</c:v>
                </c:pt>
                <c:pt idx="89">
                  <c:v>8</c:v>
                </c:pt>
                <c:pt idx="90">
                  <c:v>8.11</c:v>
                </c:pt>
                <c:pt idx="91">
                  <c:v>7.51</c:v>
                </c:pt>
                <c:pt idx="92">
                  <c:v>8.57</c:v>
                </c:pt>
                <c:pt idx="93">
                  <c:v>10.23</c:v>
                </c:pt>
                <c:pt idx="94">
                  <c:v>10.6</c:v>
                </c:pt>
                <c:pt idx="95">
                  <c:v>9.1300000000000008</c:v>
                </c:pt>
                <c:pt idx="96">
                  <c:v>9.23</c:v>
                </c:pt>
                <c:pt idx="97">
                  <c:v>8.86</c:v>
                </c:pt>
                <c:pt idx="98">
                  <c:v>8.36</c:v>
                </c:pt>
                <c:pt idx="99">
                  <c:v>7.42</c:v>
                </c:pt>
                <c:pt idx="100">
                  <c:v>7.48</c:v>
                </c:pt>
                <c:pt idx="101">
                  <c:v>7.24</c:v>
                </c:pt>
                <c:pt idx="102">
                  <c:v>7.56</c:v>
                </c:pt>
                <c:pt idx="103">
                  <c:v>7.19</c:v>
                </c:pt>
                <c:pt idx="104">
                  <c:v>6.73</c:v>
                </c:pt>
                <c:pt idx="105">
                  <c:v>6.83</c:v>
                </c:pt>
                <c:pt idx="106">
                  <c:v>6.59</c:v>
                </c:pt>
                <c:pt idx="107">
                  <c:v>6.43</c:v>
                </c:pt>
                <c:pt idx="108">
                  <c:v>6.3</c:v>
                </c:pt>
                <c:pt idx="109">
                  <c:v>6.45</c:v>
                </c:pt>
                <c:pt idx="110">
                  <c:v>5.86</c:v>
                </c:pt>
                <c:pt idx="111">
                  <c:v>5.87</c:v>
                </c:pt>
                <c:pt idx="112">
                  <c:v>6.3</c:v>
                </c:pt>
                <c:pt idx="113">
                  <c:v>6.33</c:v>
                </c:pt>
                <c:pt idx="114">
                  <c:v>6.73</c:v>
                </c:pt>
                <c:pt idx="115">
                  <c:v>6.33</c:v>
                </c:pt>
                <c:pt idx="116">
                  <c:v>6.22</c:v>
                </c:pt>
                <c:pt idx="117">
                  <c:v>6.59</c:v>
                </c:pt>
                <c:pt idx="118">
                  <c:v>6.6</c:v>
                </c:pt>
                <c:pt idx="119">
                  <c:v>6.16</c:v>
                </c:pt>
                <c:pt idx="120">
                  <c:v>6.15</c:v>
                </c:pt>
                <c:pt idx="121">
                  <c:v>6.88</c:v>
                </c:pt>
                <c:pt idx="122">
                  <c:v>7.12</c:v>
                </c:pt>
                <c:pt idx="123">
                  <c:v>6.43</c:v>
                </c:pt>
                <c:pt idx="124">
                  <c:v>6.73</c:v>
                </c:pt>
                <c:pt idx="125">
                  <c:v>7.24</c:v>
                </c:pt>
                <c:pt idx="126">
                  <c:v>7.04</c:v>
                </c:pt>
                <c:pt idx="127">
                  <c:v>6.73</c:v>
                </c:pt>
                <c:pt idx="128">
                  <c:v>7.07</c:v>
                </c:pt>
                <c:pt idx="129">
                  <c:v>7.3</c:v>
                </c:pt>
                <c:pt idx="130">
                  <c:v>7.68</c:v>
                </c:pt>
                <c:pt idx="131">
                  <c:v>7.29</c:v>
                </c:pt>
                <c:pt idx="132">
                  <c:v>7.13</c:v>
                </c:pt>
                <c:pt idx="133">
                  <c:v>7.19</c:v>
                </c:pt>
                <c:pt idx="134">
                  <c:v>7.49</c:v>
                </c:pt>
                <c:pt idx="135">
                  <c:v>7.05</c:v>
                </c:pt>
                <c:pt idx="136">
                  <c:v>7.82</c:v>
                </c:pt>
                <c:pt idx="137">
                  <c:v>10.82</c:v>
                </c:pt>
                <c:pt idx="138">
                  <c:v>12.79</c:v>
                </c:pt>
                <c:pt idx="139">
                  <c:v>10.87</c:v>
                </c:pt>
              </c:numCache>
            </c:numRef>
          </c:val>
          <c:smooth val="0"/>
          <c:extLst>
            <c:ext xmlns:c16="http://schemas.microsoft.com/office/drawing/2014/chart" uri="{C3380CC4-5D6E-409C-BE32-E72D297353CC}">
              <c16:uniqueId val="{00000007-38D7-43FE-ABF0-C28BBD1D5460}"/>
            </c:ext>
          </c:extLst>
        </c:ser>
        <c:dLbls>
          <c:showLegendKey val="0"/>
          <c:showVal val="0"/>
          <c:showCatName val="0"/>
          <c:showSerName val="0"/>
          <c:showPercent val="0"/>
          <c:showBubbleSize val="0"/>
        </c:dLbls>
        <c:smooth val="0"/>
        <c:axId val="1140269440"/>
        <c:axId val="1140268608"/>
        <c:extLst>
          <c:ext xmlns:c15="http://schemas.microsoft.com/office/drawing/2012/chart" uri="{02D57815-91ED-43cb-92C2-25804820EDAC}">
            <c15:filteredLineSeries>
              <c15:ser>
                <c:idx val="0"/>
                <c:order val="0"/>
                <c:tx>
                  <c:strRef>
                    <c:extLst>
                      <c:ext uri="{02D57815-91ED-43cb-92C2-25804820EDAC}">
                        <c15:formulaRef>
                          <c15:sqref>DATOS!$B$1</c15:sqref>
                        </c15:formulaRef>
                      </c:ext>
                    </c:extLst>
                    <c:strCache>
                      <c:ptCount val="1"/>
                      <c:pt idx="0">
                        <c:v>tcambio_real</c:v>
                      </c:pt>
                    </c:strCache>
                  </c:strRef>
                </c:tx>
                <c:spPr>
                  <a:ln w="28575" cap="rnd">
                    <a:solidFill>
                      <a:schemeClr val="accent1"/>
                    </a:solidFill>
                    <a:round/>
                  </a:ln>
                  <a:effectLst/>
                </c:spPr>
                <c:marker>
                  <c:symbol val="none"/>
                </c:marker>
                <c:cat>
                  <c:numRef>
                    <c:extLst>
                      <c:ex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c:ext uri="{02D57815-91ED-43cb-92C2-25804820EDAC}">
                        <c15:formulaRef>
                          <c15:sqref>DATOS!$B$2:$B$141</c15:sqref>
                        </c15:formulaRef>
                      </c:ext>
                    </c:extLst>
                    <c:numCache>
                      <c:formatCode>#,##0.00</c:formatCode>
                      <c:ptCount val="140"/>
                      <c:pt idx="0">
                        <c:v>99.905171929999995</c:v>
                      </c:pt>
                      <c:pt idx="1">
                        <c:v>98.161851126666704</c:v>
                      </c:pt>
                      <c:pt idx="2">
                        <c:v>101.01772131</c:v>
                      </c:pt>
                      <c:pt idx="3">
                        <c:v>101.018123033333</c:v>
                      </c:pt>
                      <c:pt idx="4">
                        <c:v>101.77643853333301</c:v>
                      </c:pt>
                      <c:pt idx="5">
                        <c:v>103.669256733333</c:v>
                      </c:pt>
                      <c:pt idx="6">
                        <c:v>104.43316876666699</c:v>
                      </c:pt>
                      <c:pt idx="7">
                        <c:v>107.46899809999999</c:v>
                      </c:pt>
                      <c:pt idx="8">
                        <c:v>110.94400546666699</c:v>
                      </c:pt>
                      <c:pt idx="9">
                        <c:v>113.1124708</c:v>
                      </c:pt>
                      <c:pt idx="10">
                        <c:v>110.993049633333</c:v>
                      </c:pt>
                      <c:pt idx="11">
                        <c:v>109.63786159999999</c:v>
                      </c:pt>
                      <c:pt idx="12">
                        <c:v>107.57390056666701</c:v>
                      </c:pt>
                      <c:pt idx="13">
                        <c:v>104.112244766667</c:v>
                      </c:pt>
                      <c:pt idx="14">
                        <c:v>110.869434066667</c:v>
                      </c:pt>
                      <c:pt idx="15">
                        <c:v>111.65457266666699</c:v>
                      </c:pt>
                      <c:pt idx="16">
                        <c:v>115.157569833333</c:v>
                      </c:pt>
                      <c:pt idx="17">
                        <c:v>111.127894633333</c:v>
                      </c:pt>
                      <c:pt idx="18">
                        <c:v>110.6681914</c:v>
                      </c:pt>
                      <c:pt idx="19">
                        <c:v>113.862006966667</c:v>
                      </c:pt>
                      <c:pt idx="20">
                        <c:v>113.728902866667</c:v>
                      </c:pt>
                      <c:pt idx="21">
                        <c:v>104.89374890000001</c:v>
                      </c:pt>
                      <c:pt idx="22">
                        <c:v>103.238185766667</c:v>
                      </c:pt>
                      <c:pt idx="23">
                        <c:v>103.64495056666701</c:v>
                      </c:pt>
                      <c:pt idx="24">
                        <c:v>99.051597053333296</c:v>
                      </c:pt>
                      <c:pt idx="25">
                        <c:v>95.2003411266667</c:v>
                      </c:pt>
                      <c:pt idx="26">
                        <c:v>100.34320437333299</c:v>
                      </c:pt>
                      <c:pt idx="27">
                        <c:v>95.848846963333301</c:v>
                      </c:pt>
                      <c:pt idx="28">
                        <c:v>96.7961166533333</c:v>
                      </c:pt>
                      <c:pt idx="29">
                        <c:v>99.635460440000003</c:v>
                      </c:pt>
                      <c:pt idx="30">
                        <c:v>96.684344896666701</c:v>
                      </c:pt>
                      <c:pt idx="31">
                        <c:v>94.461724520000004</c:v>
                      </c:pt>
                      <c:pt idx="32">
                        <c:v>96.023032639999997</c:v>
                      </c:pt>
                      <c:pt idx="33">
                        <c:v>93.620878410000003</c:v>
                      </c:pt>
                      <c:pt idx="34">
                        <c:v>94.487796590000002</c:v>
                      </c:pt>
                      <c:pt idx="35">
                        <c:v>92.863089819999999</c:v>
                      </c:pt>
                      <c:pt idx="36">
                        <c:v>93.393406510000005</c:v>
                      </c:pt>
                      <c:pt idx="37">
                        <c:v>88.348367249999995</c:v>
                      </c:pt>
                      <c:pt idx="38">
                        <c:v>85.722357336666704</c:v>
                      </c:pt>
                      <c:pt idx="39">
                        <c:v>88.081120276666695</c:v>
                      </c:pt>
                      <c:pt idx="40">
                        <c:v>86.888832716666698</c:v>
                      </c:pt>
                      <c:pt idx="41">
                        <c:v>84.186495679999993</c:v>
                      </c:pt>
                      <c:pt idx="42">
                        <c:v>83.808875599999993</c:v>
                      </c:pt>
                      <c:pt idx="43">
                        <c:v>83.76482378</c:v>
                      </c:pt>
                      <c:pt idx="44">
                        <c:v>80.482798033333296</c:v>
                      </c:pt>
                      <c:pt idx="45">
                        <c:v>79.072382869999998</c:v>
                      </c:pt>
                      <c:pt idx="46">
                        <c:v>76.787387503333306</c:v>
                      </c:pt>
                      <c:pt idx="47">
                        <c:v>76.286067826666695</c:v>
                      </c:pt>
                      <c:pt idx="48">
                        <c:v>77.8207092166667</c:v>
                      </c:pt>
                      <c:pt idx="49">
                        <c:v>77.581767499999998</c:v>
                      </c:pt>
                      <c:pt idx="50">
                        <c:v>78.392978373333307</c:v>
                      </c:pt>
                      <c:pt idx="51">
                        <c:v>78.24356822</c:v>
                      </c:pt>
                      <c:pt idx="52">
                        <c:v>79.003184383333306</c:v>
                      </c:pt>
                      <c:pt idx="53">
                        <c:v>78.759715043333301</c:v>
                      </c:pt>
                      <c:pt idx="54">
                        <c:v>83.643016043333304</c:v>
                      </c:pt>
                      <c:pt idx="55">
                        <c:v>87.753102606666701</c:v>
                      </c:pt>
                      <c:pt idx="56">
                        <c:v>83.045629586666706</c:v>
                      </c:pt>
                      <c:pt idx="57">
                        <c:v>82.963746926666701</c:v>
                      </c:pt>
                      <c:pt idx="58">
                        <c:v>88.377872859999997</c:v>
                      </c:pt>
                      <c:pt idx="59">
                        <c:v>89.688116436666604</c:v>
                      </c:pt>
                      <c:pt idx="60">
                        <c:v>89.807629293333306</c:v>
                      </c:pt>
                      <c:pt idx="61">
                        <c:v>91.981607546666694</c:v>
                      </c:pt>
                      <c:pt idx="62">
                        <c:v>100.19087841</c:v>
                      </c:pt>
                      <c:pt idx="63">
                        <c:v>101.024328383333</c:v>
                      </c:pt>
                      <c:pt idx="64">
                        <c:v>94.106552406666694</c:v>
                      </c:pt>
                      <c:pt idx="65">
                        <c:v>92.694273666666703</c:v>
                      </c:pt>
                      <c:pt idx="66">
                        <c:v>99.926025436666706</c:v>
                      </c:pt>
                      <c:pt idx="67">
                        <c:v>100.697737933333</c:v>
                      </c:pt>
                      <c:pt idx="68">
                        <c:v>107.616457833333</c:v>
                      </c:pt>
                      <c:pt idx="69">
                        <c:v>106.98439386666701</c:v>
                      </c:pt>
                      <c:pt idx="70">
                        <c:v>105.04781413333301</c:v>
                      </c:pt>
                      <c:pt idx="71">
                        <c:v>97.56635618</c:v>
                      </c:pt>
                      <c:pt idx="72">
                        <c:v>94.544257656666701</c:v>
                      </c:pt>
                      <c:pt idx="73">
                        <c:v>100.947072906667</c:v>
                      </c:pt>
                      <c:pt idx="74">
                        <c:v>101.89872440000001</c:v>
                      </c:pt>
                      <c:pt idx="75">
                        <c:v>99.371568213333305</c:v>
                      </c:pt>
                      <c:pt idx="76">
                        <c:v>98.795403473333295</c:v>
                      </c:pt>
                      <c:pt idx="77">
                        <c:v>98.999865020000001</c:v>
                      </c:pt>
                      <c:pt idx="78">
                        <c:v>93.833876976666701</c:v>
                      </c:pt>
                      <c:pt idx="79">
                        <c:v>88.743747543333299</c:v>
                      </c:pt>
                      <c:pt idx="80">
                        <c:v>89.574733269999996</c:v>
                      </c:pt>
                      <c:pt idx="81">
                        <c:v>90.996022463333304</c:v>
                      </c:pt>
                      <c:pt idx="82">
                        <c:v>93.701873696666695</c:v>
                      </c:pt>
                      <c:pt idx="83">
                        <c:v>92.445106920000001</c:v>
                      </c:pt>
                      <c:pt idx="84">
                        <c:v>94.995940956666601</c:v>
                      </c:pt>
                      <c:pt idx="85">
                        <c:v>94.876382969999995</c:v>
                      </c:pt>
                      <c:pt idx="86">
                        <c:v>93.339966476666703</c:v>
                      </c:pt>
                      <c:pt idx="87">
                        <c:v>92.178127943333294</c:v>
                      </c:pt>
                      <c:pt idx="88">
                        <c:v>87.476784416666703</c:v>
                      </c:pt>
                      <c:pt idx="89">
                        <c:v>91.8312890866667</c:v>
                      </c:pt>
                      <c:pt idx="90">
                        <c:v>98.766081549999996</c:v>
                      </c:pt>
                      <c:pt idx="91">
                        <c:v>106.82739523333299</c:v>
                      </c:pt>
                      <c:pt idx="92">
                        <c:v>98.691259856065997</c:v>
                      </c:pt>
                      <c:pt idx="93">
                        <c:v>95.405262533672001</c:v>
                      </c:pt>
                      <c:pt idx="94">
                        <c:v>95.620053829100698</c:v>
                      </c:pt>
                      <c:pt idx="95">
                        <c:v>93.229804839139703</c:v>
                      </c:pt>
                      <c:pt idx="96">
                        <c:v>92.442857770408295</c:v>
                      </c:pt>
                      <c:pt idx="97">
                        <c:v>93.400383127469695</c:v>
                      </c:pt>
                      <c:pt idx="98">
                        <c:v>91.116655104198998</c:v>
                      </c:pt>
                      <c:pt idx="99">
                        <c:v>88.462575039108302</c:v>
                      </c:pt>
                      <c:pt idx="100">
                        <c:v>90.940553139494199</c:v>
                      </c:pt>
                      <c:pt idx="101">
                        <c:v>90.9424146352316</c:v>
                      </c:pt>
                      <c:pt idx="102">
                        <c:v>91.136503424909606</c:v>
                      </c:pt>
                      <c:pt idx="103">
                        <c:v>95.324461766536103</c:v>
                      </c:pt>
                      <c:pt idx="104">
                        <c:v>91.243175022917399</c:v>
                      </c:pt>
                      <c:pt idx="105">
                        <c:v>91.239735011557897</c:v>
                      </c:pt>
                      <c:pt idx="106">
                        <c:v>88.637001040298998</c:v>
                      </c:pt>
                      <c:pt idx="107">
                        <c:v>87.989769112070405</c:v>
                      </c:pt>
                      <c:pt idx="108">
                        <c:v>87.293416532454501</c:v>
                      </c:pt>
                      <c:pt idx="109">
                        <c:v>88.633912026344802</c:v>
                      </c:pt>
                      <c:pt idx="110">
                        <c:v>91.425537261750705</c:v>
                      </c:pt>
                      <c:pt idx="111">
                        <c:v>92.716514007735995</c:v>
                      </c:pt>
                      <c:pt idx="112">
                        <c:v>97.564550036871196</c:v>
                      </c:pt>
                      <c:pt idx="113">
                        <c:v>97.396988490407693</c:v>
                      </c:pt>
                      <c:pt idx="114">
                        <c:v>99.806644660461203</c:v>
                      </c:pt>
                      <c:pt idx="115">
                        <c:v>97.760128064954799</c:v>
                      </c:pt>
                      <c:pt idx="116">
                        <c:v>96.930350858019906</c:v>
                      </c:pt>
                      <c:pt idx="117">
                        <c:v>94.017065387270094</c:v>
                      </c:pt>
                      <c:pt idx="118">
                        <c:v>98.990509553600901</c:v>
                      </c:pt>
                      <c:pt idx="119">
                        <c:v>98.869882264380394</c:v>
                      </c:pt>
                      <c:pt idx="120">
                        <c:v>96.5433741083868</c:v>
                      </c:pt>
                      <c:pt idx="121">
                        <c:v>95.576521951996497</c:v>
                      </c:pt>
                      <c:pt idx="122">
                        <c:v>93.297388907374994</c:v>
                      </c:pt>
                      <c:pt idx="123">
                        <c:v>92.055555067855096</c:v>
                      </c:pt>
                      <c:pt idx="124">
                        <c:v>91.389197208910005</c:v>
                      </c:pt>
                      <c:pt idx="125">
                        <c:v>93.327247294415699</c:v>
                      </c:pt>
                      <c:pt idx="126">
                        <c:v>92.0674882907918</c:v>
                      </c:pt>
                      <c:pt idx="127">
                        <c:v>90.937886275095494</c:v>
                      </c:pt>
                      <c:pt idx="128">
                        <c:v>88.525552552165294</c:v>
                      </c:pt>
                      <c:pt idx="129">
                        <c:v>89.714648042540006</c:v>
                      </c:pt>
                      <c:pt idx="130">
                        <c:v>92.021779681124698</c:v>
                      </c:pt>
                      <c:pt idx="131">
                        <c:v>92.744165518944499</c:v>
                      </c:pt>
                      <c:pt idx="132">
                        <c:v>92.062650497454996</c:v>
                      </c:pt>
                      <c:pt idx="133">
                        <c:v>93.176343388511199</c:v>
                      </c:pt>
                      <c:pt idx="134">
                        <c:v>94.556751192599904</c:v>
                      </c:pt>
                      <c:pt idx="135">
                        <c:v>100.346819724881</c:v>
                      </c:pt>
                      <c:pt idx="136">
                        <c:v>105.230280676703</c:v>
                      </c:pt>
                      <c:pt idx="137">
                        <c:v>102.78108807464599</c:v>
                      </c:pt>
                      <c:pt idx="138">
                        <c:v>100.848167481313</c:v>
                      </c:pt>
                      <c:pt idx="139">
                        <c:v>100.865296333157</c:v>
                      </c:pt>
                    </c:numCache>
                  </c:numRef>
                </c:val>
                <c:smooth val="0"/>
                <c:extLst>
                  <c:ext xmlns:c16="http://schemas.microsoft.com/office/drawing/2014/chart" uri="{C3380CC4-5D6E-409C-BE32-E72D297353CC}">
                    <c16:uniqueId val="{00000000-38D7-43FE-ABF0-C28BBD1D5460}"/>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DATOS!$C$1</c15:sqref>
                        </c15:formulaRef>
                      </c:ext>
                    </c:extLst>
                    <c:strCache>
                      <c:ptCount val="1"/>
                      <c:pt idx="0">
                        <c:v>tcambio_dolarobs</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xmlns:c15="http://schemas.microsoft.com/office/drawing/2012/chart">
                      <c:ext xmlns:c15="http://schemas.microsoft.com/office/drawing/2012/chart" uri="{02D57815-91ED-43cb-92C2-25804820EDAC}">
                        <c15:formulaRef>
                          <c15:sqref>DATOS!$C$2:$C$141</c15:sqref>
                        </c15:formulaRef>
                      </c:ext>
                    </c:extLst>
                    <c:numCache>
                      <c:formatCode>#,##0.00</c:formatCode>
                      <c:ptCount val="140"/>
                      <c:pt idx="0">
                        <c:v>186.85</c:v>
                      </c:pt>
                      <c:pt idx="1">
                        <c:v>188.67</c:v>
                      </c:pt>
                      <c:pt idx="2">
                        <c:v>194.12</c:v>
                      </c:pt>
                      <c:pt idx="3">
                        <c:v>201.69</c:v>
                      </c:pt>
                      <c:pt idx="4">
                        <c:v>206.15</c:v>
                      </c:pt>
                      <c:pt idx="5">
                        <c:v>214.1</c:v>
                      </c:pt>
                      <c:pt idx="6">
                        <c:v>224.59</c:v>
                      </c:pt>
                      <c:pt idx="7">
                        <c:v>232.77</c:v>
                      </c:pt>
                      <c:pt idx="8">
                        <c:v>242.36</c:v>
                      </c:pt>
                      <c:pt idx="9">
                        <c:v>245.11</c:v>
                      </c:pt>
                      <c:pt idx="10">
                        <c:v>246.51</c:v>
                      </c:pt>
                      <c:pt idx="11">
                        <c:v>246.02</c:v>
                      </c:pt>
                      <c:pt idx="12">
                        <c:v>247.58</c:v>
                      </c:pt>
                      <c:pt idx="13">
                        <c:v>255.21</c:v>
                      </c:pt>
                      <c:pt idx="14">
                        <c:v>276.36</c:v>
                      </c:pt>
                      <c:pt idx="15">
                        <c:v>288.3</c:v>
                      </c:pt>
                      <c:pt idx="16">
                        <c:v>295.38</c:v>
                      </c:pt>
                      <c:pt idx="17">
                        <c:v>296.73</c:v>
                      </c:pt>
                      <c:pt idx="18">
                        <c:v>302.37</c:v>
                      </c:pt>
                      <c:pt idx="19">
                        <c:v>324.25</c:v>
                      </c:pt>
                      <c:pt idx="20">
                        <c:v>338.3</c:v>
                      </c:pt>
                      <c:pt idx="21">
                        <c:v>341.66</c:v>
                      </c:pt>
                      <c:pt idx="22">
                        <c:v>351.45</c:v>
                      </c:pt>
                      <c:pt idx="23">
                        <c:v>364.79</c:v>
                      </c:pt>
                      <c:pt idx="24">
                        <c:v>355.55</c:v>
                      </c:pt>
                      <c:pt idx="25">
                        <c:v>349.33</c:v>
                      </c:pt>
                      <c:pt idx="26">
                        <c:v>368.37</c:v>
                      </c:pt>
                      <c:pt idx="27">
                        <c:v>376.93</c:v>
                      </c:pt>
                      <c:pt idx="28">
                        <c:v>390.04</c:v>
                      </c:pt>
                      <c:pt idx="29">
                        <c:v>403.13</c:v>
                      </c:pt>
                      <c:pt idx="30">
                        <c:v>406.88</c:v>
                      </c:pt>
                      <c:pt idx="31">
                        <c:v>417.01</c:v>
                      </c:pt>
                      <c:pt idx="32">
                        <c:v>429.9</c:v>
                      </c:pt>
                      <c:pt idx="33">
                        <c:v>423.33</c:v>
                      </c:pt>
                      <c:pt idx="34">
                        <c:v>418.28</c:v>
                      </c:pt>
                      <c:pt idx="35">
                        <c:v>409.25</c:v>
                      </c:pt>
                      <c:pt idx="36">
                        <c:v>409.39</c:v>
                      </c:pt>
                      <c:pt idx="37">
                        <c:v>381.34</c:v>
                      </c:pt>
                      <c:pt idx="38">
                        <c:v>386.26</c:v>
                      </c:pt>
                      <c:pt idx="39">
                        <c:v>409.31</c:v>
                      </c:pt>
                      <c:pt idx="40">
                        <c:v>410.32</c:v>
                      </c:pt>
                      <c:pt idx="41">
                        <c:v>408.11</c:v>
                      </c:pt>
                      <c:pt idx="42">
                        <c:v>411.18</c:v>
                      </c:pt>
                      <c:pt idx="43">
                        <c:v>419.15</c:v>
                      </c:pt>
                      <c:pt idx="44">
                        <c:v>418.2</c:v>
                      </c:pt>
                      <c:pt idx="45">
                        <c:v>417.84</c:v>
                      </c:pt>
                      <c:pt idx="46">
                        <c:v>415.52</c:v>
                      </c:pt>
                      <c:pt idx="47">
                        <c:v>425.34</c:v>
                      </c:pt>
                      <c:pt idx="48">
                        <c:v>451.55</c:v>
                      </c:pt>
                      <c:pt idx="49">
                        <c:v>454.45</c:v>
                      </c:pt>
                      <c:pt idx="50">
                        <c:v>468.64</c:v>
                      </c:pt>
                      <c:pt idx="51">
                        <c:v>466.32</c:v>
                      </c:pt>
                      <c:pt idx="52">
                        <c:v>487.46</c:v>
                      </c:pt>
                      <c:pt idx="53">
                        <c:v>489.72</c:v>
                      </c:pt>
                      <c:pt idx="54">
                        <c:v>518.01</c:v>
                      </c:pt>
                      <c:pt idx="55">
                        <c:v>540</c:v>
                      </c:pt>
                      <c:pt idx="56">
                        <c:v>512.30999999999995</c:v>
                      </c:pt>
                      <c:pt idx="57">
                        <c:v>520.09</c:v>
                      </c:pt>
                      <c:pt idx="58">
                        <c:v>552.54999999999995</c:v>
                      </c:pt>
                      <c:pt idx="59">
                        <c:v>572.28</c:v>
                      </c:pt>
                      <c:pt idx="60">
                        <c:v>574.35</c:v>
                      </c:pt>
                      <c:pt idx="61">
                        <c:v>606.36</c:v>
                      </c:pt>
                      <c:pt idx="62">
                        <c:v>669.8</c:v>
                      </c:pt>
                      <c:pt idx="63">
                        <c:v>689.83</c:v>
                      </c:pt>
                      <c:pt idx="64">
                        <c:v>669.71</c:v>
                      </c:pt>
                      <c:pt idx="65">
                        <c:v>659.36</c:v>
                      </c:pt>
                      <c:pt idx="66">
                        <c:v>707.57</c:v>
                      </c:pt>
                      <c:pt idx="67">
                        <c:v>719.08</c:v>
                      </c:pt>
                      <c:pt idx="68">
                        <c:v>736.63</c:v>
                      </c:pt>
                      <c:pt idx="69">
                        <c:v>710.47</c:v>
                      </c:pt>
                      <c:pt idx="70">
                        <c:v>693.82</c:v>
                      </c:pt>
                      <c:pt idx="71">
                        <c:v>625.83000000000004</c:v>
                      </c:pt>
                      <c:pt idx="72">
                        <c:v>587.85</c:v>
                      </c:pt>
                      <c:pt idx="73">
                        <c:v>628.79999999999995</c:v>
                      </c:pt>
                      <c:pt idx="74">
                        <c:v>628.47</c:v>
                      </c:pt>
                      <c:pt idx="75">
                        <c:v>593.16999999999996</c:v>
                      </c:pt>
                      <c:pt idx="76">
                        <c:v>578.27</c:v>
                      </c:pt>
                      <c:pt idx="77">
                        <c:v>581.41</c:v>
                      </c:pt>
                      <c:pt idx="78">
                        <c:v>552.92999999999995</c:v>
                      </c:pt>
                      <c:pt idx="79">
                        <c:v>526.42999999999995</c:v>
                      </c:pt>
                      <c:pt idx="80">
                        <c:v>526.37</c:v>
                      </c:pt>
                      <c:pt idx="81">
                        <c:v>526.82000000000005</c:v>
                      </c:pt>
                      <c:pt idx="82">
                        <c:v>539.27</c:v>
                      </c:pt>
                      <c:pt idx="83">
                        <c:v>528.69000000000005</c:v>
                      </c:pt>
                      <c:pt idx="84">
                        <c:v>540.36</c:v>
                      </c:pt>
                      <c:pt idx="85">
                        <c:v>526.92999999999995</c:v>
                      </c:pt>
                      <c:pt idx="86">
                        <c:v>520.13</c:v>
                      </c:pt>
                      <c:pt idx="87">
                        <c:v>502.64</c:v>
                      </c:pt>
                      <c:pt idx="88">
                        <c:v>464.29</c:v>
                      </c:pt>
                      <c:pt idx="89">
                        <c:v>469.67</c:v>
                      </c:pt>
                      <c:pt idx="90">
                        <c:v>515.91999999999996</c:v>
                      </c:pt>
                      <c:pt idx="91">
                        <c:v>639.04999999999995</c:v>
                      </c:pt>
                      <c:pt idx="92">
                        <c:v>607.1</c:v>
                      </c:pt>
                      <c:pt idx="93">
                        <c:v>567.38</c:v>
                      </c:pt>
                      <c:pt idx="94">
                        <c:v>545.38</c:v>
                      </c:pt>
                      <c:pt idx="95">
                        <c:v>518.63</c:v>
                      </c:pt>
                      <c:pt idx="96">
                        <c:v>519</c:v>
                      </c:pt>
                      <c:pt idx="97">
                        <c:v>530.12</c:v>
                      </c:pt>
                      <c:pt idx="98">
                        <c:v>511.9</c:v>
                      </c:pt>
                      <c:pt idx="99">
                        <c:v>480.32</c:v>
                      </c:pt>
                      <c:pt idx="100">
                        <c:v>481.63</c:v>
                      </c:pt>
                      <c:pt idx="101">
                        <c:v>469.43</c:v>
                      </c:pt>
                      <c:pt idx="102">
                        <c:v>471.07</c:v>
                      </c:pt>
                      <c:pt idx="103">
                        <c:v>512.47</c:v>
                      </c:pt>
                      <c:pt idx="104">
                        <c:v>489.53</c:v>
                      </c:pt>
                      <c:pt idx="105">
                        <c:v>496.4</c:v>
                      </c:pt>
                      <c:pt idx="106">
                        <c:v>482.97</c:v>
                      </c:pt>
                      <c:pt idx="107">
                        <c:v>477.62</c:v>
                      </c:pt>
                      <c:pt idx="108">
                        <c:v>472.5</c:v>
                      </c:pt>
                      <c:pt idx="109">
                        <c:v>484.38</c:v>
                      </c:pt>
                      <c:pt idx="110">
                        <c:v>507.47</c:v>
                      </c:pt>
                      <c:pt idx="111">
                        <c:v>516</c:v>
                      </c:pt>
                      <c:pt idx="112">
                        <c:v>551.48</c:v>
                      </c:pt>
                      <c:pt idx="113">
                        <c:v>554.35</c:v>
                      </c:pt>
                      <c:pt idx="114">
                        <c:v>576.30999999999995</c:v>
                      </c:pt>
                      <c:pt idx="115">
                        <c:v>598.17999999999995</c:v>
                      </c:pt>
                      <c:pt idx="116">
                        <c:v>624.41999999999996</c:v>
                      </c:pt>
                      <c:pt idx="117">
                        <c:v>617.76</c:v>
                      </c:pt>
                      <c:pt idx="118">
                        <c:v>676.25</c:v>
                      </c:pt>
                      <c:pt idx="119">
                        <c:v>697.75</c:v>
                      </c:pt>
                      <c:pt idx="120">
                        <c:v>702.07</c:v>
                      </c:pt>
                      <c:pt idx="121">
                        <c:v>677.69</c:v>
                      </c:pt>
                      <c:pt idx="122">
                        <c:v>661.65</c:v>
                      </c:pt>
                      <c:pt idx="123">
                        <c:v>665.8</c:v>
                      </c:pt>
                      <c:pt idx="124">
                        <c:v>655.58</c:v>
                      </c:pt>
                      <c:pt idx="125">
                        <c:v>664.68</c:v>
                      </c:pt>
                      <c:pt idx="126">
                        <c:v>643.23</c:v>
                      </c:pt>
                      <c:pt idx="127">
                        <c:v>633.36</c:v>
                      </c:pt>
                      <c:pt idx="128">
                        <c:v>602.08000000000004</c:v>
                      </c:pt>
                      <c:pt idx="129">
                        <c:v>620.94000000000005</c:v>
                      </c:pt>
                      <c:pt idx="130">
                        <c:v>662.05</c:v>
                      </c:pt>
                      <c:pt idx="131">
                        <c:v>678.7</c:v>
                      </c:pt>
                      <c:pt idx="132">
                        <c:v>667.34</c:v>
                      </c:pt>
                      <c:pt idx="133">
                        <c:v>683.8</c:v>
                      </c:pt>
                      <c:pt idx="134">
                        <c:v>705.13</c:v>
                      </c:pt>
                      <c:pt idx="135">
                        <c:v>754.86</c:v>
                      </c:pt>
                      <c:pt idx="136">
                        <c:v>803</c:v>
                      </c:pt>
                      <c:pt idx="137">
                        <c:v>823.01</c:v>
                      </c:pt>
                      <c:pt idx="138">
                        <c:v>780.99</c:v>
                      </c:pt>
                      <c:pt idx="139">
                        <c:v>762.4</c:v>
                      </c:pt>
                    </c:numCache>
                  </c:numRef>
                </c:val>
                <c:smooth val="0"/>
                <c:extLst xmlns:c15="http://schemas.microsoft.com/office/drawing/2012/chart">
                  <c:ext xmlns:c16="http://schemas.microsoft.com/office/drawing/2014/chart" uri="{C3380CC4-5D6E-409C-BE32-E72D297353CC}">
                    <c16:uniqueId val="{00000001-38D7-43FE-ABF0-C28BBD1D5460}"/>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DATOS!$D$1</c15:sqref>
                        </c15:formulaRef>
                      </c:ext>
                    </c:extLst>
                    <c:strCache>
                      <c:ptCount val="1"/>
                      <c:pt idx="0">
                        <c:v>tasa_TPM</c:v>
                      </c:pt>
                    </c:strCache>
                  </c:strRef>
                </c:tx>
                <c:spPr>
                  <a:ln w="28575" cap="rnd">
                    <a:solidFill>
                      <a:schemeClr val="accent3"/>
                    </a:solidFill>
                    <a:round/>
                  </a:ln>
                  <a:effectLst/>
                </c:spPr>
                <c:marker>
                  <c:symbol val="none"/>
                </c:marker>
                <c:cat>
                  <c:numRef>
                    <c:extLst xmlns:c15="http://schemas.microsoft.com/office/drawing/2012/chart">
                      <c:ext xmlns:c15="http://schemas.microsoft.com/office/drawing/2012/char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xmlns:c15="http://schemas.microsoft.com/office/drawing/2012/chart">
                      <c:ext xmlns:c15="http://schemas.microsoft.com/office/drawing/2012/chart" uri="{02D57815-91ED-43cb-92C2-25804820EDAC}">
                        <c15:formulaRef>
                          <c15:sqref>DATOS!$D$2:$D$141</c15:sqref>
                        </c15:formulaRef>
                      </c:ext>
                    </c:extLst>
                    <c:numCache>
                      <c:formatCode>0.00</c:formatCode>
                      <c:ptCount val="140"/>
                      <c:pt idx="0">
                        <c:v>4.5737028350296489</c:v>
                      </c:pt>
                      <c:pt idx="1">
                        <c:v>3.7240426245695954</c:v>
                      </c:pt>
                      <c:pt idx="2">
                        <c:v>3.1636284432023265</c:v>
                      </c:pt>
                      <c:pt idx="3">
                        <c:v>4.3567683132100612</c:v>
                      </c:pt>
                      <c:pt idx="4" formatCode="General">
                        <c:v>3.54</c:v>
                      </c:pt>
                      <c:pt idx="5" formatCode="General">
                        <c:v>3.8</c:v>
                      </c:pt>
                      <c:pt idx="6" formatCode="General">
                        <c:v>4.3600000000000003</c:v>
                      </c:pt>
                      <c:pt idx="7" formatCode="General">
                        <c:v>4.74</c:v>
                      </c:pt>
                      <c:pt idx="8" formatCode="General">
                        <c:v>4.1100000000000003</c:v>
                      </c:pt>
                      <c:pt idx="9" formatCode="General">
                        <c:v>4.0999999999999996</c:v>
                      </c:pt>
                      <c:pt idx="10" formatCode="General">
                        <c:v>4.71</c:v>
                      </c:pt>
                      <c:pt idx="11" formatCode="General">
                        <c:v>4.8899999999999997</c:v>
                      </c:pt>
                      <c:pt idx="12" formatCode="General">
                        <c:v>5.49</c:v>
                      </c:pt>
                      <c:pt idx="13" formatCode="General">
                        <c:v>5.87</c:v>
                      </c:pt>
                      <c:pt idx="14" formatCode="General">
                        <c:v>6.3</c:v>
                      </c:pt>
                      <c:pt idx="15" formatCode="General">
                        <c:v>6.8</c:v>
                      </c:pt>
                      <c:pt idx="16" formatCode="General">
                        <c:v>8.6999999999999993</c:v>
                      </c:pt>
                      <c:pt idx="17" formatCode="General">
                        <c:v>8.6999999999999993</c:v>
                      </c:pt>
                      <c:pt idx="18" formatCode="General">
                        <c:v>8.3699999999999992</c:v>
                      </c:pt>
                      <c:pt idx="19" formatCode="General">
                        <c:v>7.39</c:v>
                      </c:pt>
                      <c:pt idx="20" formatCode="General">
                        <c:v>6.48</c:v>
                      </c:pt>
                      <c:pt idx="21" formatCode="General">
                        <c:v>5.7</c:v>
                      </c:pt>
                      <c:pt idx="22" formatCode="General">
                        <c:v>5.7</c:v>
                      </c:pt>
                      <c:pt idx="23" formatCode="General">
                        <c:v>5.45</c:v>
                      </c:pt>
                      <c:pt idx="24" formatCode="General">
                        <c:v>4.7</c:v>
                      </c:pt>
                      <c:pt idx="25" formatCode="General">
                        <c:v>5.2</c:v>
                      </c:pt>
                      <c:pt idx="26" formatCode="General">
                        <c:v>5.37</c:v>
                      </c:pt>
                      <c:pt idx="27" formatCode="General">
                        <c:v>6.23</c:v>
                      </c:pt>
                      <c:pt idx="28" formatCode="General">
                        <c:v>6.5</c:v>
                      </c:pt>
                      <c:pt idx="29" formatCode="General">
                        <c:v>6.5</c:v>
                      </c:pt>
                      <c:pt idx="30" formatCode="General">
                        <c:v>6.5</c:v>
                      </c:pt>
                      <c:pt idx="31" formatCode="General">
                        <c:v>6.5</c:v>
                      </c:pt>
                      <c:pt idx="32" formatCode="General">
                        <c:v>6.5</c:v>
                      </c:pt>
                      <c:pt idx="33" formatCode="General">
                        <c:v>6.5</c:v>
                      </c:pt>
                      <c:pt idx="34" formatCode="General">
                        <c:v>6.5</c:v>
                      </c:pt>
                      <c:pt idx="35" formatCode="General">
                        <c:v>6.22</c:v>
                      </c:pt>
                      <c:pt idx="36" formatCode="General">
                        <c:v>6.1</c:v>
                      </c:pt>
                      <c:pt idx="37" formatCode="General">
                        <c:v>6</c:v>
                      </c:pt>
                      <c:pt idx="38" formatCode="General">
                        <c:v>5.76</c:v>
                      </c:pt>
                      <c:pt idx="39" formatCode="General">
                        <c:v>6.69</c:v>
                      </c:pt>
                      <c:pt idx="40" formatCode="General">
                        <c:v>6.78</c:v>
                      </c:pt>
                      <c:pt idx="41" formatCode="General">
                        <c:v>7.4</c:v>
                      </c:pt>
                      <c:pt idx="42" formatCode="General">
                        <c:v>7.44</c:v>
                      </c:pt>
                      <c:pt idx="43" formatCode="General">
                        <c:v>7.38</c:v>
                      </c:pt>
                      <c:pt idx="44" formatCode="#,##0.00">
                        <c:v>7.25</c:v>
                      </c:pt>
                      <c:pt idx="45" formatCode="#,##0.00">
                        <c:v>6.9682539682539701</c:v>
                      </c:pt>
                      <c:pt idx="46" formatCode="#,##0.00">
                        <c:v>6.6785714285714297</c:v>
                      </c:pt>
                      <c:pt idx="47" formatCode="#,##0.00">
                        <c:v>6.5</c:v>
                      </c:pt>
                      <c:pt idx="48" formatCode="#,##0.00">
                        <c:v>7.92063492063492</c:v>
                      </c:pt>
                      <c:pt idx="49" formatCode="#,##0.00">
                        <c:v>8.5</c:v>
                      </c:pt>
                      <c:pt idx="50" formatCode="#,##0.00">
                        <c:v>9.2734375</c:v>
                      </c:pt>
                      <c:pt idx="51" formatCode="#,##0.00">
                        <c:v>10.2904761904762</c:v>
                      </c:pt>
                      <c:pt idx="52" formatCode="#,##0.00">
                        <c:v>7.3349206349206302</c:v>
                      </c:pt>
                      <c:pt idx="53" formatCode="#,##0.00">
                        <c:v>6.07258064516129</c:v>
                      </c:pt>
                      <c:pt idx="54" formatCode="#,##0.00">
                        <c:v>5</c:v>
                      </c:pt>
                      <c:pt idx="55" formatCode="#,##0.00">
                        <c:v>5</c:v>
                      </c:pt>
                      <c:pt idx="56" formatCode="#,##0.00">
                        <c:v>5.2182539682539701</c:v>
                      </c:pt>
                      <c:pt idx="57" formatCode="#,##0.00">
                        <c:v>5.5</c:v>
                      </c:pt>
                      <c:pt idx="58" formatCode="#,##0.00">
                        <c:v>5.3253968253968296</c:v>
                      </c:pt>
                      <c:pt idx="59" formatCode="#,##0.00">
                        <c:v>5</c:v>
                      </c:pt>
                      <c:pt idx="60" formatCode="#,##0.00">
                        <c:v>4.53515625</c:v>
                      </c:pt>
                      <c:pt idx="61" formatCode="#,##0.00">
                        <c:v>3.7258064516128999</c:v>
                      </c:pt>
                      <c:pt idx="62" formatCode="#,##0.00">
                        <c:v>5.1779661016949197</c:v>
                      </c:pt>
                      <c:pt idx="63" formatCode="#,##0.00">
                        <c:v>6.5</c:v>
                      </c:pt>
                      <c:pt idx="64" formatCode="#,##0.00">
                        <c:v>5.6935483870967696</c:v>
                      </c:pt>
                      <c:pt idx="65" formatCode="#,##0.00">
                        <c:v>4.3319672131147504</c:v>
                      </c:pt>
                      <c:pt idx="66" formatCode="#,##0.00">
                        <c:v>3.2222222222222201</c:v>
                      </c:pt>
                      <c:pt idx="67" formatCode="#,##0.00">
                        <c:v>3</c:v>
                      </c:pt>
                      <c:pt idx="68" formatCode="#,##0.00">
                        <c:v>2.7738095238095202</c:v>
                      </c:pt>
                      <c:pt idx="69" formatCode="#,##0.00">
                        <c:v>2.75</c:v>
                      </c:pt>
                      <c:pt idx="70" formatCode="#,##0.00">
                        <c:v>2.75</c:v>
                      </c:pt>
                      <c:pt idx="71" formatCode="#,##0.00">
                        <c:v>2.6547619047619002</c:v>
                      </c:pt>
                      <c:pt idx="72" formatCode="#,##0.00">
                        <c:v>1.7890625</c:v>
                      </c:pt>
                      <c:pt idx="73" formatCode="#,##0.00">
                        <c:v>1.75</c:v>
                      </c:pt>
                      <c:pt idx="74" formatCode="#,##0.00">
                        <c:v>1.81153846153846</c:v>
                      </c:pt>
                      <c:pt idx="75" formatCode="#,##0.00">
                        <c:v>2.1352459016393399</c:v>
                      </c:pt>
                      <c:pt idx="76" formatCode="#,##0.00">
                        <c:v>2.6071428571428599</c:v>
                      </c:pt>
                      <c:pt idx="77" formatCode="#,##0.00">
                        <c:v>3.1111111111111098</c:v>
                      </c:pt>
                      <c:pt idx="78" formatCode="#,##0.00">
                        <c:v>3.66015625</c:v>
                      </c:pt>
                      <c:pt idx="79" formatCode="#,##0.00">
                        <c:v>4.3669354838709697</c:v>
                      </c:pt>
                      <c:pt idx="80" formatCode="#,##0.00">
                        <c:v>4.6384615384615397</c:v>
                      </c:pt>
                      <c:pt idx="81" formatCode="#,##0.00">
                        <c:v>4.9631147540983598</c:v>
                      </c:pt>
                      <c:pt idx="82" formatCode="#,##0.00">
                        <c:v>5.2137096774193603</c:v>
                      </c:pt>
                      <c:pt idx="83" formatCode="#,##0.00">
                        <c:v>5.25</c:v>
                      </c:pt>
                      <c:pt idx="84" formatCode="#,##0.00">
                        <c:v>5.03125</c:v>
                      </c:pt>
                      <c:pt idx="85" formatCode="#,##0.00">
                        <c:v>5</c:v>
                      </c:pt>
                      <c:pt idx="86" formatCode="#,##0.00">
                        <c:v>5.38559322033898</c:v>
                      </c:pt>
                      <c:pt idx="87" formatCode="#,##0.00">
                        <c:v>5.7903225806451601</c:v>
                      </c:pt>
                      <c:pt idx="88" formatCode="#,##0.00">
                        <c:v>6.2222222222222197</c:v>
                      </c:pt>
                      <c:pt idx="89" formatCode="#,##0.00">
                        <c:v>6.3611111111111098</c:v>
                      </c:pt>
                      <c:pt idx="90" formatCode="#,##0.00">
                        <c:v>7.5564516129032304</c:v>
                      </c:pt>
                      <c:pt idx="91" formatCode="#,##0.00">
                        <c:v>8.25</c:v>
                      </c:pt>
                      <c:pt idx="92" formatCode="#,##0.00">
                        <c:v>5.5039682539682504</c:v>
                      </c:pt>
                      <c:pt idx="93" formatCode="#,##0.00">
                        <c:v>1.4385245901639301</c:v>
                      </c:pt>
                      <c:pt idx="94" formatCode="#,##0.00">
                        <c:v>0.52734375</c:v>
                      </c:pt>
                      <c:pt idx="95" formatCode="#,##0.00">
                        <c:v>0.5</c:v>
                      </c:pt>
                      <c:pt idx="96" formatCode="#,##0.00">
                        <c:v>0.5</c:v>
                      </c:pt>
                      <c:pt idx="97" formatCode="#,##0.00">
                        <c:v>0.58064516129032295</c:v>
                      </c:pt>
                      <c:pt idx="98" formatCode="#,##0.00">
                        <c:v>1.7380952380952399</c:v>
                      </c:pt>
                      <c:pt idx="99" formatCode="#,##0.00">
                        <c:v>2.87903225806452</c:v>
                      </c:pt>
                      <c:pt idx="100" formatCode="#,##0.00">
                        <c:v>3.4453125</c:v>
                      </c:pt>
                      <c:pt idx="101" formatCode="#,##0.00">
                        <c:v>4.75</c:v>
                      </c:pt>
                      <c:pt idx="102" formatCode="#,##0.00">
                        <c:v>5.25</c:v>
                      </c:pt>
                      <c:pt idx="103" formatCode="#,##0.00">
                        <c:v>5.25</c:v>
                      </c:pt>
                      <c:pt idx="104" formatCode="#,##0.00">
                        <c:v>5.0346153846153801</c:v>
                      </c:pt>
                      <c:pt idx="105" formatCode="#,##0.00">
                        <c:v>5</c:v>
                      </c:pt>
                      <c:pt idx="106" formatCode="#,##0.00">
                        <c:v>5</c:v>
                      </c:pt>
                      <c:pt idx="107" formatCode="#,##0.00">
                        <c:v>5</c:v>
                      </c:pt>
                      <c:pt idx="108" formatCode="#,##0.00">
                        <c:v>5</c:v>
                      </c:pt>
                      <c:pt idx="109" formatCode="#,##0.00">
                        <c:v>5</c:v>
                      </c:pt>
                      <c:pt idx="110" formatCode="#,##0.00">
                        <c:v>5</c:v>
                      </c:pt>
                      <c:pt idx="111" formatCode="#,##0.00">
                        <c:v>4.6895161290322598</c:v>
                      </c:pt>
                      <c:pt idx="112" formatCode="#,##0.00">
                        <c:v>4.3373015873015897</c:v>
                      </c:pt>
                      <c:pt idx="113" formatCode="#,##0.00">
                        <c:v>4</c:v>
                      </c:pt>
                      <c:pt idx="114" formatCode="#,##0.00">
                        <c:v>3.62903225806452</c:v>
                      </c:pt>
                      <c:pt idx="115" formatCode="#,##0.00">
                        <c:v>3.04838709677419</c:v>
                      </c:pt>
                      <c:pt idx="116" formatCode="#,##0.00">
                        <c:v>3</c:v>
                      </c:pt>
                      <c:pt idx="117" formatCode="#,##0.00">
                        <c:v>3</c:v>
                      </c:pt>
                      <c:pt idx="118" formatCode="#,##0.00">
                        <c:v>3</c:v>
                      </c:pt>
                      <c:pt idx="119" formatCode="#,##0.00">
                        <c:v>3.2419354838709702</c:v>
                      </c:pt>
                      <c:pt idx="120" formatCode="#,##0.00">
                        <c:v>3.5</c:v>
                      </c:pt>
                      <c:pt idx="121" formatCode="#,##0.00">
                        <c:v>3.5</c:v>
                      </c:pt>
                      <c:pt idx="122" formatCode="#,##0.00">
                        <c:v>3.5</c:v>
                      </c:pt>
                      <c:pt idx="123" formatCode="#,##0.00">
                        <c:v>3.5</c:v>
                      </c:pt>
                      <c:pt idx="124" formatCode="#,##0.00">
                        <c:v>3.2578125</c:v>
                      </c:pt>
                      <c:pt idx="125" formatCode="#,##0.00">
                        <c:v>2.6639344262295102</c:v>
                      </c:pt>
                      <c:pt idx="126" formatCode="#,##0.00">
                        <c:v>2.5</c:v>
                      </c:pt>
                      <c:pt idx="127" formatCode="#,##0.00">
                        <c:v>2.5</c:v>
                      </c:pt>
                      <c:pt idx="128" formatCode="#,##0.00">
                        <c:v>2.5</c:v>
                      </c:pt>
                      <c:pt idx="129" formatCode="#,##0.00">
                        <c:v>2.5</c:v>
                      </c:pt>
                      <c:pt idx="130" formatCode="#,##0.00">
                        <c:v>2.5</c:v>
                      </c:pt>
                      <c:pt idx="131" formatCode="#,##0.00">
                        <c:v>2.69758064516129</c:v>
                      </c:pt>
                      <c:pt idx="132" formatCode="#,##0.00">
                        <c:v>2.9166666666666701</c:v>
                      </c:pt>
                      <c:pt idx="133" formatCode="#,##0.00">
                        <c:v>2.87903225806452</c:v>
                      </c:pt>
                      <c:pt idx="134" formatCode="#,##0.00">
                        <c:v>2.3688524590163902</c:v>
                      </c:pt>
                      <c:pt idx="135" formatCode="#,##0.00">
                        <c:v>1.8174603174603201</c:v>
                      </c:pt>
                      <c:pt idx="136" formatCode="#,##0.00">
                        <c:v>1.62109375</c:v>
                      </c:pt>
                      <c:pt idx="137" formatCode="#,##0.00">
                        <c:v>0.5</c:v>
                      </c:pt>
                      <c:pt idx="138" formatCode="#,##0.00">
                        <c:v>0.5</c:v>
                      </c:pt>
                      <c:pt idx="139" formatCode="#,##0.00">
                        <c:v>0.5</c:v>
                      </c:pt>
                    </c:numCache>
                  </c:numRef>
                </c:val>
                <c:smooth val="0"/>
                <c:extLst xmlns:c15="http://schemas.microsoft.com/office/drawing/2012/chart">
                  <c:ext xmlns:c16="http://schemas.microsoft.com/office/drawing/2014/chart" uri="{C3380CC4-5D6E-409C-BE32-E72D297353CC}">
                    <c16:uniqueId val="{00000002-38D7-43FE-ABF0-C28BBD1D5460}"/>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DATOS!$E$1</c15:sqref>
                        </c15:formulaRef>
                      </c:ext>
                    </c:extLst>
                    <c:strCache>
                      <c:ptCount val="1"/>
                      <c:pt idx="0">
                        <c:v>tasa_captación</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xmlns:c15="http://schemas.microsoft.com/office/drawing/2012/chart">
                      <c:ext xmlns:c15="http://schemas.microsoft.com/office/drawing/2012/chart" uri="{02D57815-91ED-43cb-92C2-25804820EDAC}">
                        <c15:formulaRef>
                          <c15:sqref>DATOS!$E$2:$E$141</c15:sqref>
                        </c15:formulaRef>
                      </c:ext>
                    </c:extLst>
                    <c:numCache>
                      <c:formatCode>#,##0.00</c:formatCode>
                      <c:ptCount val="140"/>
                      <c:pt idx="0">
                        <c:v>20.239999999999998</c:v>
                      </c:pt>
                      <c:pt idx="1">
                        <c:v>16.48</c:v>
                      </c:pt>
                      <c:pt idx="2">
                        <c:v>14</c:v>
                      </c:pt>
                      <c:pt idx="3">
                        <c:v>19.28</c:v>
                      </c:pt>
                      <c:pt idx="4">
                        <c:v>22.88</c:v>
                      </c:pt>
                      <c:pt idx="5">
                        <c:v>23.12</c:v>
                      </c:pt>
                      <c:pt idx="6">
                        <c:v>18.920000000000002</c:v>
                      </c:pt>
                      <c:pt idx="7">
                        <c:v>25.84</c:v>
                      </c:pt>
                      <c:pt idx="8">
                        <c:v>10.96</c:v>
                      </c:pt>
                      <c:pt idx="9">
                        <c:v>14.6</c:v>
                      </c:pt>
                      <c:pt idx="10">
                        <c:v>9.8000000000000007</c:v>
                      </c:pt>
                      <c:pt idx="11">
                        <c:v>20.88</c:v>
                      </c:pt>
                      <c:pt idx="12">
                        <c:v>17.64</c:v>
                      </c:pt>
                      <c:pt idx="13">
                        <c:v>23.52</c:v>
                      </c:pt>
                      <c:pt idx="14">
                        <c:v>24.52</c:v>
                      </c:pt>
                      <c:pt idx="15">
                        <c:v>32.64</c:v>
                      </c:pt>
                      <c:pt idx="16">
                        <c:v>32.520000000000003</c:v>
                      </c:pt>
                      <c:pt idx="17">
                        <c:v>31.72</c:v>
                      </c:pt>
                      <c:pt idx="18">
                        <c:v>33.64</c:v>
                      </c:pt>
                      <c:pt idx="19">
                        <c:v>37.880000000000003</c:v>
                      </c:pt>
                      <c:pt idx="20">
                        <c:v>9.9600000000000009</c:v>
                      </c:pt>
                      <c:pt idx="21">
                        <c:v>25.16</c:v>
                      </c:pt>
                      <c:pt idx="22">
                        <c:v>22.24</c:v>
                      </c:pt>
                      <c:pt idx="23">
                        <c:v>23.04</c:v>
                      </c:pt>
                      <c:pt idx="24">
                        <c:v>10.84</c:v>
                      </c:pt>
                      <c:pt idx="25">
                        <c:v>15.8</c:v>
                      </c:pt>
                      <c:pt idx="26">
                        <c:v>18.32</c:v>
                      </c:pt>
                      <c:pt idx="27">
                        <c:v>22.08</c:v>
                      </c:pt>
                      <c:pt idx="28">
                        <c:v>8.44</c:v>
                      </c:pt>
                      <c:pt idx="29">
                        <c:v>19</c:v>
                      </c:pt>
                      <c:pt idx="30">
                        <c:v>20.079999999999998</c:v>
                      </c:pt>
                      <c:pt idx="31">
                        <c:v>19.079999999999998</c:v>
                      </c:pt>
                      <c:pt idx="32">
                        <c:v>13</c:v>
                      </c:pt>
                      <c:pt idx="33">
                        <c:v>17.2</c:v>
                      </c:pt>
                      <c:pt idx="34">
                        <c:v>14.6</c:v>
                      </c:pt>
                      <c:pt idx="35">
                        <c:v>11.72</c:v>
                      </c:pt>
                      <c:pt idx="36">
                        <c:v>11.2</c:v>
                      </c:pt>
                      <c:pt idx="37">
                        <c:v>12.36</c:v>
                      </c:pt>
                      <c:pt idx="38">
                        <c:v>16.72</c:v>
                      </c:pt>
                      <c:pt idx="39">
                        <c:v>11.32</c:v>
                      </c:pt>
                      <c:pt idx="40">
                        <c:v>10.88</c:v>
                      </c:pt>
                      <c:pt idx="41">
                        <c:v>16.079999999999998</c:v>
                      </c:pt>
                      <c:pt idx="42">
                        <c:v>11.24</c:v>
                      </c:pt>
                      <c:pt idx="43">
                        <c:v>12.56</c:v>
                      </c:pt>
                      <c:pt idx="44">
                        <c:v>12.76</c:v>
                      </c:pt>
                      <c:pt idx="45">
                        <c:v>9.1199999999999992</c:v>
                      </c:pt>
                      <c:pt idx="46">
                        <c:v>10.68</c:v>
                      </c:pt>
                      <c:pt idx="47">
                        <c:v>12.92</c:v>
                      </c:pt>
                      <c:pt idx="48">
                        <c:v>11.44</c:v>
                      </c:pt>
                      <c:pt idx="49">
                        <c:v>12.2</c:v>
                      </c:pt>
                      <c:pt idx="50">
                        <c:v>17.68</c:v>
                      </c:pt>
                      <c:pt idx="51">
                        <c:v>14.4</c:v>
                      </c:pt>
                      <c:pt idx="52">
                        <c:v>8.2799999999999994</c:v>
                      </c:pt>
                      <c:pt idx="53">
                        <c:v>9.76</c:v>
                      </c:pt>
                      <c:pt idx="54">
                        <c:v>6.44</c:v>
                      </c:pt>
                      <c:pt idx="55">
                        <c:v>8.4</c:v>
                      </c:pt>
                      <c:pt idx="56">
                        <c:v>9.32</c:v>
                      </c:pt>
                      <c:pt idx="57">
                        <c:v>9.48</c:v>
                      </c:pt>
                      <c:pt idx="58">
                        <c:v>7.2</c:v>
                      </c:pt>
                      <c:pt idx="59">
                        <c:v>9.2799999999999994</c:v>
                      </c:pt>
                      <c:pt idx="60">
                        <c:v>5</c:v>
                      </c:pt>
                      <c:pt idx="61">
                        <c:v>7.52</c:v>
                      </c:pt>
                      <c:pt idx="62">
                        <c:v>5.36</c:v>
                      </c:pt>
                      <c:pt idx="63">
                        <c:v>6.16</c:v>
                      </c:pt>
                      <c:pt idx="64">
                        <c:v>5.24</c:v>
                      </c:pt>
                      <c:pt idx="65">
                        <c:v>4.04</c:v>
                      </c:pt>
                      <c:pt idx="66">
                        <c:v>2.88</c:v>
                      </c:pt>
                      <c:pt idx="67">
                        <c:v>2.76</c:v>
                      </c:pt>
                      <c:pt idx="68">
                        <c:v>2.6</c:v>
                      </c:pt>
                      <c:pt idx="69">
                        <c:v>2.68</c:v>
                      </c:pt>
                      <c:pt idx="70">
                        <c:v>2.84</c:v>
                      </c:pt>
                      <c:pt idx="71">
                        <c:v>2.68</c:v>
                      </c:pt>
                      <c:pt idx="72">
                        <c:v>1.8</c:v>
                      </c:pt>
                      <c:pt idx="73">
                        <c:v>1.72</c:v>
                      </c:pt>
                      <c:pt idx="74">
                        <c:v>1.8</c:v>
                      </c:pt>
                      <c:pt idx="75">
                        <c:v>2.36</c:v>
                      </c:pt>
                      <c:pt idx="76">
                        <c:v>2.88</c:v>
                      </c:pt>
                      <c:pt idx="77">
                        <c:v>3.76</c:v>
                      </c:pt>
                      <c:pt idx="78">
                        <c:v>3.84</c:v>
                      </c:pt>
                      <c:pt idx="79">
                        <c:v>4.96</c:v>
                      </c:pt>
                      <c:pt idx="80">
                        <c:v>4.72</c:v>
                      </c:pt>
                      <c:pt idx="81">
                        <c:v>4.92</c:v>
                      </c:pt>
                      <c:pt idx="82">
                        <c:v>5.12</c:v>
                      </c:pt>
                      <c:pt idx="83">
                        <c:v>5.2</c:v>
                      </c:pt>
                      <c:pt idx="84">
                        <c:v>5.04</c:v>
                      </c:pt>
                      <c:pt idx="85">
                        <c:v>5.16</c:v>
                      </c:pt>
                      <c:pt idx="86">
                        <c:v>5.6</c:v>
                      </c:pt>
                      <c:pt idx="87">
                        <c:v>6.08</c:v>
                      </c:pt>
                      <c:pt idx="88">
                        <c:v>6.36</c:v>
                      </c:pt>
                      <c:pt idx="89">
                        <c:v>6.6</c:v>
                      </c:pt>
                      <c:pt idx="90">
                        <c:v>7.56</c:v>
                      </c:pt>
                      <c:pt idx="91">
                        <c:v>8.44</c:v>
                      </c:pt>
                      <c:pt idx="92">
                        <c:v>5.04</c:v>
                      </c:pt>
                      <c:pt idx="93">
                        <c:v>1.72</c:v>
                      </c:pt>
                      <c:pt idx="94">
                        <c:v>0.64</c:v>
                      </c:pt>
                      <c:pt idx="95">
                        <c:v>0.64</c:v>
                      </c:pt>
                      <c:pt idx="96">
                        <c:v>0.6</c:v>
                      </c:pt>
                      <c:pt idx="97">
                        <c:v>0.76</c:v>
                      </c:pt>
                      <c:pt idx="98">
                        <c:v>2.44</c:v>
                      </c:pt>
                      <c:pt idx="99">
                        <c:v>3.44</c:v>
                      </c:pt>
                      <c:pt idx="100">
                        <c:v>3.92</c:v>
                      </c:pt>
                      <c:pt idx="101">
                        <c:v>5.24</c:v>
                      </c:pt>
                      <c:pt idx="102">
                        <c:v>5.64</c:v>
                      </c:pt>
                      <c:pt idx="103">
                        <c:v>5.84</c:v>
                      </c:pt>
                      <c:pt idx="104">
                        <c:v>5.48</c:v>
                      </c:pt>
                      <c:pt idx="105">
                        <c:v>5.76</c:v>
                      </c:pt>
                      <c:pt idx="106">
                        <c:v>5.56</c:v>
                      </c:pt>
                      <c:pt idx="107">
                        <c:v>5.76</c:v>
                      </c:pt>
                      <c:pt idx="108">
                        <c:v>5.36</c:v>
                      </c:pt>
                      <c:pt idx="109">
                        <c:v>4.92</c:v>
                      </c:pt>
                      <c:pt idx="110">
                        <c:v>5.16</c:v>
                      </c:pt>
                      <c:pt idx="111">
                        <c:v>4.76</c:v>
                      </c:pt>
                      <c:pt idx="112">
                        <c:v>4.24</c:v>
                      </c:pt>
                      <c:pt idx="113">
                        <c:v>3.96</c:v>
                      </c:pt>
                      <c:pt idx="114">
                        <c:v>3.68</c:v>
                      </c:pt>
                      <c:pt idx="115">
                        <c:v>3.52</c:v>
                      </c:pt>
                      <c:pt idx="116">
                        <c:v>3.32</c:v>
                      </c:pt>
                      <c:pt idx="117">
                        <c:v>3.44</c:v>
                      </c:pt>
                      <c:pt idx="118">
                        <c:v>3.6</c:v>
                      </c:pt>
                      <c:pt idx="119">
                        <c:v>3.84</c:v>
                      </c:pt>
                      <c:pt idx="120">
                        <c:v>3.88</c:v>
                      </c:pt>
                      <c:pt idx="121">
                        <c:v>3.72</c:v>
                      </c:pt>
                      <c:pt idx="122">
                        <c:v>3.72</c:v>
                      </c:pt>
                      <c:pt idx="123">
                        <c:v>3.68</c:v>
                      </c:pt>
                      <c:pt idx="124">
                        <c:v>3.36</c:v>
                      </c:pt>
                      <c:pt idx="125">
                        <c:v>2.88</c:v>
                      </c:pt>
                      <c:pt idx="126">
                        <c:v>2.68</c:v>
                      </c:pt>
                      <c:pt idx="127">
                        <c:v>2.68</c:v>
                      </c:pt>
                      <c:pt idx="128">
                        <c:v>2.68</c:v>
                      </c:pt>
                      <c:pt idx="129">
                        <c:v>2.56</c:v>
                      </c:pt>
                      <c:pt idx="130">
                        <c:v>2.64</c:v>
                      </c:pt>
                      <c:pt idx="131">
                        <c:v>2.8</c:v>
                      </c:pt>
                      <c:pt idx="132">
                        <c:v>2.84</c:v>
                      </c:pt>
                      <c:pt idx="133">
                        <c:v>2.84</c:v>
                      </c:pt>
                      <c:pt idx="134">
                        <c:v>2.3199999999999998</c:v>
                      </c:pt>
                      <c:pt idx="135">
                        <c:v>2.02</c:v>
                      </c:pt>
                      <c:pt idx="136">
                        <c:v>1.83</c:v>
                      </c:pt>
                      <c:pt idx="137">
                        <c:v>0.65</c:v>
                      </c:pt>
                      <c:pt idx="138">
                        <c:v>0.49</c:v>
                      </c:pt>
                      <c:pt idx="139">
                        <c:v>0.45</c:v>
                      </c:pt>
                    </c:numCache>
                  </c:numRef>
                </c:val>
                <c:smooth val="0"/>
                <c:extLst xmlns:c15="http://schemas.microsoft.com/office/drawing/2012/chart">
                  <c:ext xmlns:c16="http://schemas.microsoft.com/office/drawing/2014/chart" uri="{C3380CC4-5D6E-409C-BE32-E72D297353CC}">
                    <c16:uniqueId val="{00000003-38D7-43FE-ABF0-C28BBD1D5460}"/>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DATOS!$F$1</c15:sqref>
                        </c15:formulaRef>
                      </c:ext>
                    </c:extLst>
                    <c:strCache>
                      <c:ptCount val="1"/>
                      <c:pt idx="0">
                        <c:v>tasa_colocación</c:v>
                      </c:pt>
                    </c:strCache>
                  </c:strRef>
                </c:tx>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xmlns:c15="http://schemas.microsoft.com/office/drawing/2012/chart">
                      <c:ext xmlns:c15="http://schemas.microsoft.com/office/drawing/2012/chart" uri="{02D57815-91ED-43cb-92C2-25804820EDAC}">
                        <c15:formulaRef>
                          <c15:sqref>DATOS!$F$2:$F$141</c15:sqref>
                        </c15:formulaRef>
                      </c:ext>
                    </c:extLst>
                    <c:numCache>
                      <c:formatCode>#,##0.00</c:formatCode>
                      <c:ptCount val="140"/>
                      <c:pt idx="0">
                        <c:v>27.6</c:v>
                      </c:pt>
                      <c:pt idx="1">
                        <c:v>22.68</c:v>
                      </c:pt>
                      <c:pt idx="2">
                        <c:v>20</c:v>
                      </c:pt>
                      <c:pt idx="3">
                        <c:v>23.96</c:v>
                      </c:pt>
                      <c:pt idx="4">
                        <c:v>28.32</c:v>
                      </c:pt>
                      <c:pt idx="5">
                        <c:v>29.52</c:v>
                      </c:pt>
                      <c:pt idx="6">
                        <c:v>24.84</c:v>
                      </c:pt>
                      <c:pt idx="7">
                        <c:v>32.36</c:v>
                      </c:pt>
                      <c:pt idx="8">
                        <c:v>17.079999999999998</c:v>
                      </c:pt>
                      <c:pt idx="9">
                        <c:v>20.12</c:v>
                      </c:pt>
                      <c:pt idx="10">
                        <c:v>14.8</c:v>
                      </c:pt>
                      <c:pt idx="11">
                        <c:v>25.12</c:v>
                      </c:pt>
                      <c:pt idx="12">
                        <c:v>25.2</c:v>
                      </c:pt>
                      <c:pt idx="13">
                        <c:v>29.28</c:v>
                      </c:pt>
                      <c:pt idx="14">
                        <c:v>30.96</c:v>
                      </c:pt>
                      <c:pt idx="15">
                        <c:v>38.520000000000003</c:v>
                      </c:pt>
                      <c:pt idx="16">
                        <c:v>39.6</c:v>
                      </c:pt>
                      <c:pt idx="17">
                        <c:v>37.6</c:v>
                      </c:pt>
                      <c:pt idx="18">
                        <c:v>38.72</c:v>
                      </c:pt>
                      <c:pt idx="19">
                        <c:v>44.28</c:v>
                      </c:pt>
                      <c:pt idx="20">
                        <c:v>15.84</c:v>
                      </c:pt>
                      <c:pt idx="21">
                        <c:v>29.2</c:v>
                      </c:pt>
                      <c:pt idx="22">
                        <c:v>27.56</c:v>
                      </c:pt>
                      <c:pt idx="23">
                        <c:v>28.12</c:v>
                      </c:pt>
                      <c:pt idx="24">
                        <c:v>16.84</c:v>
                      </c:pt>
                      <c:pt idx="25">
                        <c:v>20</c:v>
                      </c:pt>
                      <c:pt idx="26">
                        <c:v>22.28</c:v>
                      </c:pt>
                      <c:pt idx="27">
                        <c:v>27.08</c:v>
                      </c:pt>
                      <c:pt idx="28">
                        <c:v>13.72</c:v>
                      </c:pt>
                      <c:pt idx="29">
                        <c:v>23.24</c:v>
                      </c:pt>
                      <c:pt idx="30">
                        <c:v>25.28</c:v>
                      </c:pt>
                      <c:pt idx="31">
                        <c:v>24.88</c:v>
                      </c:pt>
                      <c:pt idx="32">
                        <c:v>17.72</c:v>
                      </c:pt>
                      <c:pt idx="33">
                        <c:v>21.48</c:v>
                      </c:pt>
                      <c:pt idx="34">
                        <c:v>19.04</c:v>
                      </c:pt>
                      <c:pt idx="35">
                        <c:v>16.28</c:v>
                      </c:pt>
                      <c:pt idx="36">
                        <c:v>15.28</c:v>
                      </c:pt>
                      <c:pt idx="37">
                        <c:v>16</c:v>
                      </c:pt>
                      <c:pt idx="38">
                        <c:v>20.239999999999998</c:v>
                      </c:pt>
                      <c:pt idx="39">
                        <c:v>15.56</c:v>
                      </c:pt>
                      <c:pt idx="40">
                        <c:v>14.2</c:v>
                      </c:pt>
                      <c:pt idx="41">
                        <c:v>19.399999999999999</c:v>
                      </c:pt>
                      <c:pt idx="42">
                        <c:v>14.88</c:v>
                      </c:pt>
                      <c:pt idx="43">
                        <c:v>15.92</c:v>
                      </c:pt>
                      <c:pt idx="44">
                        <c:v>16</c:v>
                      </c:pt>
                      <c:pt idx="45">
                        <c:v>12.68</c:v>
                      </c:pt>
                      <c:pt idx="46">
                        <c:v>13.76</c:v>
                      </c:pt>
                      <c:pt idx="47">
                        <c:v>16.04</c:v>
                      </c:pt>
                      <c:pt idx="48">
                        <c:v>15.64</c:v>
                      </c:pt>
                      <c:pt idx="49">
                        <c:v>15.4</c:v>
                      </c:pt>
                      <c:pt idx="50">
                        <c:v>23.72</c:v>
                      </c:pt>
                      <c:pt idx="51">
                        <c:v>18.920000000000002</c:v>
                      </c:pt>
                      <c:pt idx="52">
                        <c:v>12.52</c:v>
                      </c:pt>
                      <c:pt idx="53">
                        <c:v>13.48</c:v>
                      </c:pt>
                      <c:pt idx="54">
                        <c:v>9.8000000000000007</c:v>
                      </c:pt>
                      <c:pt idx="55">
                        <c:v>11.92</c:v>
                      </c:pt>
                      <c:pt idx="56">
                        <c:v>13.2</c:v>
                      </c:pt>
                      <c:pt idx="57">
                        <c:v>14.24</c:v>
                      </c:pt>
                      <c:pt idx="58">
                        <c:v>12.92</c:v>
                      </c:pt>
                      <c:pt idx="59">
                        <c:v>15.28</c:v>
                      </c:pt>
                      <c:pt idx="60">
                        <c:v>11.8</c:v>
                      </c:pt>
                      <c:pt idx="61">
                        <c:v>12.8</c:v>
                      </c:pt>
                      <c:pt idx="62">
                        <c:v>10.32</c:v>
                      </c:pt>
                      <c:pt idx="63">
                        <c:v>10.199999999999999</c:v>
                      </c:pt>
                      <c:pt idx="64">
                        <c:v>8.7200000000000006</c:v>
                      </c:pt>
                      <c:pt idx="65">
                        <c:v>8.08</c:v>
                      </c:pt>
                      <c:pt idx="66">
                        <c:v>6.96</c:v>
                      </c:pt>
                      <c:pt idx="67">
                        <c:v>6.2</c:v>
                      </c:pt>
                      <c:pt idx="68">
                        <c:v>5.76</c:v>
                      </c:pt>
                      <c:pt idx="69">
                        <c:v>5.92</c:v>
                      </c:pt>
                      <c:pt idx="70">
                        <c:v>6.32</c:v>
                      </c:pt>
                      <c:pt idx="71">
                        <c:v>6.04</c:v>
                      </c:pt>
                      <c:pt idx="72">
                        <c:v>5.24</c:v>
                      </c:pt>
                      <c:pt idx="73">
                        <c:v>4.88</c:v>
                      </c:pt>
                      <c:pt idx="74">
                        <c:v>5</c:v>
                      </c:pt>
                      <c:pt idx="75">
                        <c:v>4.92</c:v>
                      </c:pt>
                      <c:pt idx="76">
                        <c:v>5.76</c:v>
                      </c:pt>
                      <c:pt idx="77">
                        <c:v>6.24</c:v>
                      </c:pt>
                      <c:pt idx="78">
                        <c:v>6.56</c:v>
                      </c:pt>
                      <c:pt idx="79">
                        <c:v>7.36</c:v>
                      </c:pt>
                      <c:pt idx="80">
                        <c:v>7.48</c:v>
                      </c:pt>
                      <c:pt idx="81">
                        <c:v>7.48</c:v>
                      </c:pt>
                      <c:pt idx="82">
                        <c:v>8.0399999999999991</c:v>
                      </c:pt>
                      <c:pt idx="83">
                        <c:v>7.88</c:v>
                      </c:pt>
                      <c:pt idx="84">
                        <c:v>7.76</c:v>
                      </c:pt>
                      <c:pt idx="85">
                        <c:v>7.72</c:v>
                      </c:pt>
                      <c:pt idx="86">
                        <c:v>7.88</c:v>
                      </c:pt>
                      <c:pt idx="87">
                        <c:v>10</c:v>
                      </c:pt>
                      <c:pt idx="88">
                        <c:v>10.68</c:v>
                      </c:pt>
                      <c:pt idx="89">
                        <c:v>11.04</c:v>
                      </c:pt>
                      <c:pt idx="90">
                        <c:v>11.56</c:v>
                      </c:pt>
                      <c:pt idx="91">
                        <c:v>16.68</c:v>
                      </c:pt>
                      <c:pt idx="92">
                        <c:v>12.36</c:v>
                      </c:pt>
                      <c:pt idx="93">
                        <c:v>7.48</c:v>
                      </c:pt>
                      <c:pt idx="94">
                        <c:v>4.3600000000000003</c:v>
                      </c:pt>
                      <c:pt idx="95">
                        <c:v>3.64</c:v>
                      </c:pt>
                      <c:pt idx="96">
                        <c:v>4</c:v>
                      </c:pt>
                      <c:pt idx="97">
                        <c:v>3.72</c:v>
                      </c:pt>
                      <c:pt idx="98">
                        <c:v>4.92</c:v>
                      </c:pt>
                      <c:pt idx="99">
                        <c:v>5.96</c:v>
                      </c:pt>
                      <c:pt idx="100">
                        <c:v>7.12</c:v>
                      </c:pt>
                      <c:pt idx="101">
                        <c:v>8.08</c:v>
                      </c:pt>
                      <c:pt idx="102">
                        <c:v>9.52</c:v>
                      </c:pt>
                      <c:pt idx="103">
                        <c:v>9.9600000000000009</c:v>
                      </c:pt>
                      <c:pt idx="104">
                        <c:v>9.68</c:v>
                      </c:pt>
                      <c:pt idx="105">
                        <c:v>10.4</c:v>
                      </c:pt>
                      <c:pt idx="106">
                        <c:v>9.24</c:v>
                      </c:pt>
                      <c:pt idx="107">
                        <c:v>9.16</c:v>
                      </c:pt>
                      <c:pt idx="108">
                        <c:v>9.1199999999999992</c:v>
                      </c:pt>
                      <c:pt idx="109">
                        <c:v>9.1199999999999992</c:v>
                      </c:pt>
                      <c:pt idx="110">
                        <c:v>8.84</c:v>
                      </c:pt>
                      <c:pt idx="111">
                        <c:v>8.48</c:v>
                      </c:pt>
                      <c:pt idx="112">
                        <c:v>8.36</c:v>
                      </c:pt>
                      <c:pt idx="113">
                        <c:v>8.16</c:v>
                      </c:pt>
                      <c:pt idx="114">
                        <c:v>7.8</c:v>
                      </c:pt>
                      <c:pt idx="115">
                        <c:v>7.12</c:v>
                      </c:pt>
                      <c:pt idx="116">
                        <c:v>5.56</c:v>
                      </c:pt>
                      <c:pt idx="117">
                        <c:v>5.28</c:v>
                      </c:pt>
                      <c:pt idx="118">
                        <c:v>5.36</c:v>
                      </c:pt>
                      <c:pt idx="119">
                        <c:v>5.72</c:v>
                      </c:pt>
                      <c:pt idx="120">
                        <c:v>5.64</c:v>
                      </c:pt>
                      <c:pt idx="121">
                        <c:v>5.4</c:v>
                      </c:pt>
                      <c:pt idx="122">
                        <c:v>5.52</c:v>
                      </c:pt>
                      <c:pt idx="123">
                        <c:v>5.24</c:v>
                      </c:pt>
                      <c:pt idx="124">
                        <c:v>4.88</c:v>
                      </c:pt>
                      <c:pt idx="125">
                        <c:v>4.4000000000000004</c:v>
                      </c:pt>
                      <c:pt idx="126">
                        <c:v>4.28</c:v>
                      </c:pt>
                      <c:pt idx="127">
                        <c:v>4.12</c:v>
                      </c:pt>
                      <c:pt idx="128">
                        <c:v>4.16</c:v>
                      </c:pt>
                      <c:pt idx="129">
                        <c:v>4</c:v>
                      </c:pt>
                      <c:pt idx="130">
                        <c:v>3.96</c:v>
                      </c:pt>
                      <c:pt idx="131">
                        <c:v>4.28</c:v>
                      </c:pt>
                      <c:pt idx="132">
                        <c:v>4.4800000000000004</c:v>
                      </c:pt>
                      <c:pt idx="133">
                        <c:v>4.28</c:v>
                      </c:pt>
                      <c:pt idx="134">
                        <c:v>3.77</c:v>
                      </c:pt>
                      <c:pt idx="135">
                        <c:v>3.8</c:v>
                      </c:pt>
                      <c:pt idx="136">
                        <c:v>3.22</c:v>
                      </c:pt>
                      <c:pt idx="137">
                        <c:v>3.32</c:v>
                      </c:pt>
                      <c:pt idx="138">
                        <c:v>3.1</c:v>
                      </c:pt>
                      <c:pt idx="139">
                        <c:v>2.82</c:v>
                      </c:pt>
                    </c:numCache>
                  </c:numRef>
                </c:val>
                <c:smooth val="0"/>
                <c:extLst xmlns:c15="http://schemas.microsoft.com/office/drawing/2012/chart">
                  <c:ext xmlns:c16="http://schemas.microsoft.com/office/drawing/2014/chart" uri="{C3380CC4-5D6E-409C-BE32-E72D297353CC}">
                    <c16:uniqueId val="{00000004-38D7-43FE-ABF0-C28BBD1D5460}"/>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DATOS!$H$1</c15:sqref>
                        </c15:formulaRef>
                      </c:ext>
                    </c:extLst>
                    <c:strCache>
                      <c:ptCount val="1"/>
                      <c:pt idx="0">
                        <c:v>IPC_acum</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xmlns:c15="http://schemas.microsoft.com/office/drawing/2012/chart">
                      <c:ext xmlns:c15="http://schemas.microsoft.com/office/drawing/2012/chart" uri="{02D57815-91ED-43cb-92C2-25804820EDAC}">
                        <c15:formulaRef>
                          <c15:sqref>DATOS!$H$2:$H$141</c15:sqref>
                        </c15:formulaRef>
                      </c:ext>
                    </c:extLst>
                    <c:numCache>
                      <c:formatCode>#,##0.00</c:formatCode>
                      <c:ptCount val="140"/>
                      <c:pt idx="0">
                        <c:v>24.43</c:v>
                      </c:pt>
                      <c:pt idx="1">
                        <c:v>19.899999999999999</c:v>
                      </c:pt>
                      <c:pt idx="2">
                        <c:v>17.13</c:v>
                      </c:pt>
                      <c:pt idx="3">
                        <c:v>17.27</c:v>
                      </c:pt>
                      <c:pt idx="4">
                        <c:v>17.27</c:v>
                      </c:pt>
                      <c:pt idx="5">
                        <c:v>19.170000000000002</c:v>
                      </c:pt>
                      <c:pt idx="6">
                        <c:v>20.6</c:v>
                      </c:pt>
                      <c:pt idx="7">
                        <c:v>22.23</c:v>
                      </c:pt>
                      <c:pt idx="8">
                        <c:v>18.93</c:v>
                      </c:pt>
                      <c:pt idx="9">
                        <c:v>15.97</c:v>
                      </c:pt>
                      <c:pt idx="10">
                        <c:v>12.9</c:v>
                      </c:pt>
                      <c:pt idx="11">
                        <c:v>11.53</c:v>
                      </c:pt>
                      <c:pt idx="12">
                        <c:v>12.93</c:v>
                      </c:pt>
                      <c:pt idx="13">
                        <c:v>14.73</c:v>
                      </c:pt>
                      <c:pt idx="14">
                        <c:v>18.73</c:v>
                      </c:pt>
                      <c:pt idx="15">
                        <c:v>21.3</c:v>
                      </c:pt>
                      <c:pt idx="16">
                        <c:v>23.43</c:v>
                      </c:pt>
                      <c:pt idx="17">
                        <c:v>24.63</c:v>
                      </c:pt>
                      <c:pt idx="18">
                        <c:v>26.57</c:v>
                      </c:pt>
                      <c:pt idx="19">
                        <c:v>29.03</c:v>
                      </c:pt>
                      <c:pt idx="20">
                        <c:v>24.1</c:v>
                      </c:pt>
                      <c:pt idx="21">
                        <c:v>23.73</c:v>
                      </c:pt>
                      <c:pt idx="22">
                        <c:v>21.93</c:v>
                      </c:pt>
                      <c:pt idx="23">
                        <c:v>18.100000000000001</c:v>
                      </c:pt>
                      <c:pt idx="24">
                        <c:v>18.7</c:v>
                      </c:pt>
                      <c:pt idx="25">
                        <c:v>15.9</c:v>
                      </c:pt>
                      <c:pt idx="26">
                        <c:v>14.23</c:v>
                      </c:pt>
                      <c:pt idx="27">
                        <c:v>13.37</c:v>
                      </c:pt>
                      <c:pt idx="28">
                        <c:v>12.4</c:v>
                      </c:pt>
                      <c:pt idx="29">
                        <c:v>13</c:v>
                      </c:pt>
                      <c:pt idx="30">
                        <c:v>12.9</c:v>
                      </c:pt>
                      <c:pt idx="31">
                        <c:v>12.63</c:v>
                      </c:pt>
                      <c:pt idx="32">
                        <c:v>13.33</c:v>
                      </c:pt>
                      <c:pt idx="33">
                        <c:v>12.7</c:v>
                      </c:pt>
                      <c:pt idx="34">
                        <c:v>11.3</c:v>
                      </c:pt>
                      <c:pt idx="35">
                        <c:v>8.6999999999999993</c:v>
                      </c:pt>
                      <c:pt idx="36">
                        <c:v>8.4700000000000006</c:v>
                      </c:pt>
                      <c:pt idx="37">
                        <c:v>7.77</c:v>
                      </c:pt>
                      <c:pt idx="38">
                        <c:v>8.33</c:v>
                      </c:pt>
                      <c:pt idx="39">
                        <c:v>8.4</c:v>
                      </c:pt>
                      <c:pt idx="40">
                        <c:v>7.83</c:v>
                      </c:pt>
                      <c:pt idx="41">
                        <c:v>8.43</c:v>
                      </c:pt>
                      <c:pt idx="42">
                        <c:v>6.8</c:v>
                      </c:pt>
                      <c:pt idx="43">
                        <c:v>6.47</c:v>
                      </c:pt>
                      <c:pt idx="44">
                        <c:v>6.97</c:v>
                      </c:pt>
                      <c:pt idx="45">
                        <c:v>5.6</c:v>
                      </c:pt>
                      <c:pt idx="46">
                        <c:v>5.73</c:v>
                      </c:pt>
                      <c:pt idx="47">
                        <c:v>6.3</c:v>
                      </c:pt>
                      <c:pt idx="48">
                        <c:v>5.57</c:v>
                      </c:pt>
                      <c:pt idx="49">
                        <c:v>5.37</c:v>
                      </c:pt>
                      <c:pt idx="50">
                        <c:v>5.0999999999999996</c:v>
                      </c:pt>
                      <c:pt idx="51">
                        <c:v>4.43</c:v>
                      </c:pt>
                      <c:pt idx="52">
                        <c:v>3.83</c:v>
                      </c:pt>
                      <c:pt idx="53">
                        <c:v>3.93</c:v>
                      </c:pt>
                      <c:pt idx="54">
                        <c:v>3.17</c:v>
                      </c:pt>
                      <c:pt idx="55">
                        <c:v>2.4700000000000002</c:v>
                      </c:pt>
                      <c:pt idx="56">
                        <c:v>3.17</c:v>
                      </c:pt>
                      <c:pt idx="57">
                        <c:v>3.6</c:v>
                      </c:pt>
                      <c:pt idx="58">
                        <c:v>3.97</c:v>
                      </c:pt>
                      <c:pt idx="59">
                        <c:v>4.57</c:v>
                      </c:pt>
                      <c:pt idx="60">
                        <c:v>4</c:v>
                      </c:pt>
                      <c:pt idx="61">
                        <c:v>3.6</c:v>
                      </c:pt>
                      <c:pt idx="62">
                        <c:v>3.63</c:v>
                      </c:pt>
                      <c:pt idx="63">
                        <c:v>3.03</c:v>
                      </c:pt>
                      <c:pt idx="64">
                        <c:v>2.4300000000000002</c:v>
                      </c:pt>
                      <c:pt idx="65">
                        <c:v>2.2000000000000002</c:v>
                      </c:pt>
                      <c:pt idx="66">
                        <c:v>2.37</c:v>
                      </c:pt>
                      <c:pt idx="67">
                        <c:v>2.93</c:v>
                      </c:pt>
                      <c:pt idx="68">
                        <c:v>3.77</c:v>
                      </c:pt>
                      <c:pt idx="69">
                        <c:v>3.7</c:v>
                      </c:pt>
                      <c:pt idx="70">
                        <c:v>2.73</c:v>
                      </c:pt>
                      <c:pt idx="71">
                        <c:v>1.1000000000000001</c:v>
                      </c:pt>
                      <c:pt idx="72">
                        <c:v>0.03</c:v>
                      </c:pt>
                      <c:pt idx="73">
                        <c:v>0.47</c:v>
                      </c:pt>
                      <c:pt idx="74">
                        <c:v>1.5</c:v>
                      </c:pt>
                      <c:pt idx="75">
                        <c:v>2.27</c:v>
                      </c:pt>
                      <c:pt idx="76">
                        <c:v>2.2999999999999998</c:v>
                      </c:pt>
                      <c:pt idx="77">
                        <c:v>2.77</c:v>
                      </c:pt>
                      <c:pt idx="78">
                        <c:v>3.33</c:v>
                      </c:pt>
                      <c:pt idx="79">
                        <c:v>3.8</c:v>
                      </c:pt>
                      <c:pt idx="80">
                        <c:v>4.07</c:v>
                      </c:pt>
                      <c:pt idx="81">
                        <c:v>3.8</c:v>
                      </c:pt>
                      <c:pt idx="82">
                        <c:v>3.47</c:v>
                      </c:pt>
                      <c:pt idx="83">
                        <c:v>2.27</c:v>
                      </c:pt>
                      <c:pt idx="84">
                        <c:v>2.7</c:v>
                      </c:pt>
                      <c:pt idx="85">
                        <c:v>2.87</c:v>
                      </c:pt>
                      <c:pt idx="86">
                        <c:v>4.7699999999999996</c:v>
                      </c:pt>
                      <c:pt idx="87">
                        <c:v>7.23</c:v>
                      </c:pt>
                      <c:pt idx="88">
                        <c:v>8.0299999999999994</c:v>
                      </c:pt>
                      <c:pt idx="89">
                        <c:v>8.9</c:v>
                      </c:pt>
                      <c:pt idx="90">
                        <c:v>9.33</c:v>
                      </c:pt>
                      <c:pt idx="91">
                        <c:v>8.6300000000000008</c:v>
                      </c:pt>
                      <c:pt idx="92">
                        <c:v>5.6</c:v>
                      </c:pt>
                      <c:pt idx="93">
                        <c:v>3.13</c:v>
                      </c:pt>
                      <c:pt idx="94">
                        <c:v>-0.6</c:v>
                      </c:pt>
                      <c:pt idx="95">
                        <c:v>-1.87</c:v>
                      </c:pt>
                      <c:pt idx="96">
                        <c:v>-0.23</c:v>
                      </c:pt>
                      <c:pt idx="97">
                        <c:v>1.2</c:v>
                      </c:pt>
                      <c:pt idx="98">
                        <c:v>2.27</c:v>
                      </c:pt>
                      <c:pt idx="99">
                        <c:v>2.5</c:v>
                      </c:pt>
                      <c:pt idx="100">
                        <c:v>2.93</c:v>
                      </c:pt>
                      <c:pt idx="101">
                        <c:v>3.3</c:v>
                      </c:pt>
                      <c:pt idx="102">
                        <c:v>3.13</c:v>
                      </c:pt>
                      <c:pt idx="103">
                        <c:v>4</c:v>
                      </c:pt>
                      <c:pt idx="104">
                        <c:v>4.13</c:v>
                      </c:pt>
                      <c:pt idx="105">
                        <c:v>3.1</c:v>
                      </c:pt>
                      <c:pt idx="106">
                        <c:v>2.63</c:v>
                      </c:pt>
                      <c:pt idx="107">
                        <c:v>2.17</c:v>
                      </c:pt>
                      <c:pt idx="108">
                        <c:v>1.47</c:v>
                      </c:pt>
                      <c:pt idx="109">
                        <c:v>1.27</c:v>
                      </c:pt>
                      <c:pt idx="110">
                        <c:v>2.13</c:v>
                      </c:pt>
                      <c:pt idx="111">
                        <c:v>2.2999999999999998</c:v>
                      </c:pt>
                      <c:pt idx="112">
                        <c:v>3.17</c:v>
                      </c:pt>
                      <c:pt idx="113">
                        <c:v>4.43</c:v>
                      </c:pt>
                      <c:pt idx="114">
                        <c:v>4.63</c:v>
                      </c:pt>
                      <c:pt idx="115">
                        <c:v>5.27</c:v>
                      </c:pt>
                      <c:pt idx="116">
                        <c:v>4.37</c:v>
                      </c:pt>
                      <c:pt idx="117">
                        <c:v>4.17</c:v>
                      </c:pt>
                      <c:pt idx="118">
                        <c:v>4.7300000000000004</c:v>
                      </c:pt>
                      <c:pt idx="119">
                        <c:v>4.0999999999999996</c:v>
                      </c:pt>
                      <c:pt idx="120">
                        <c:v>4.67</c:v>
                      </c:pt>
                      <c:pt idx="121">
                        <c:v>4.2</c:v>
                      </c:pt>
                      <c:pt idx="122">
                        <c:v>3.5</c:v>
                      </c:pt>
                      <c:pt idx="123">
                        <c:v>2.8</c:v>
                      </c:pt>
                      <c:pt idx="124">
                        <c:v>2.73</c:v>
                      </c:pt>
                      <c:pt idx="125">
                        <c:v>2.33</c:v>
                      </c:pt>
                      <c:pt idx="126">
                        <c:v>1.7</c:v>
                      </c:pt>
                      <c:pt idx="127">
                        <c:v>2.0299999999999998</c:v>
                      </c:pt>
                      <c:pt idx="128">
                        <c:v>2</c:v>
                      </c:pt>
                      <c:pt idx="129">
                        <c:v>2.13</c:v>
                      </c:pt>
                      <c:pt idx="130">
                        <c:v>2.8</c:v>
                      </c:pt>
                      <c:pt idx="131">
                        <c:v>2.77</c:v>
                      </c:pt>
                      <c:pt idx="132">
                        <c:v>1.83</c:v>
                      </c:pt>
                      <c:pt idx="133">
                        <c:v>2.2000000000000002</c:v>
                      </c:pt>
                      <c:pt idx="134">
                        <c:v>2.2000000000000002</c:v>
                      </c:pt>
                      <c:pt idx="135">
                        <c:v>2.73</c:v>
                      </c:pt>
                      <c:pt idx="136">
                        <c:v>3.7</c:v>
                      </c:pt>
                      <c:pt idx="137">
                        <c:v>2.93</c:v>
                      </c:pt>
                      <c:pt idx="138">
                        <c:v>2.67</c:v>
                      </c:pt>
                      <c:pt idx="139">
                        <c:v>2.9</c:v>
                      </c:pt>
                    </c:numCache>
                  </c:numRef>
                </c:val>
                <c:smooth val="0"/>
                <c:extLst xmlns:c15="http://schemas.microsoft.com/office/drawing/2012/chart">
                  <c:ext xmlns:c16="http://schemas.microsoft.com/office/drawing/2014/chart" uri="{C3380CC4-5D6E-409C-BE32-E72D297353CC}">
                    <c16:uniqueId val="{00000006-38D7-43FE-ABF0-C28BBD1D5460}"/>
                  </c:ext>
                </c:extLst>
              </c15:ser>
            </c15:filteredLineSeries>
          </c:ext>
        </c:extLst>
      </c:lineChart>
      <c:dateAx>
        <c:axId val="1140269440"/>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40268608"/>
        <c:crosses val="autoZero"/>
        <c:auto val="1"/>
        <c:lblOffset val="100"/>
        <c:baseTimeUnit val="months"/>
      </c:dateAx>
      <c:valAx>
        <c:axId val="11402686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402694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TPM vs PRECIO COBRE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lineChart>
        <c:grouping val="standard"/>
        <c:varyColors val="0"/>
        <c:ser>
          <c:idx val="2"/>
          <c:order val="2"/>
          <c:tx>
            <c:strRef>
              <c:f>DATOS!$D$1</c:f>
              <c:strCache>
                <c:ptCount val="1"/>
                <c:pt idx="0">
                  <c:v>tasa_TPM</c:v>
                </c:pt>
              </c:strCache>
            </c:strRef>
          </c:tx>
          <c:spPr>
            <a:ln w="28575" cap="rnd">
              <a:solidFill>
                <a:schemeClr val="accent3"/>
              </a:solidFill>
              <a:round/>
            </a:ln>
            <a:effectLst/>
          </c:spPr>
          <c:marker>
            <c:symbol val="none"/>
          </c:marker>
          <c:cat>
            <c:numRef>
              <c:f>DATOS!$A$2:$A$141</c:f>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f>DATOS!$D$2:$D$141</c:f>
              <c:numCache>
                <c:formatCode>0.00</c:formatCode>
                <c:ptCount val="140"/>
                <c:pt idx="0">
                  <c:v>4.5737028350296489</c:v>
                </c:pt>
                <c:pt idx="1">
                  <c:v>3.7240426245695954</c:v>
                </c:pt>
                <c:pt idx="2">
                  <c:v>3.1636284432023265</c:v>
                </c:pt>
                <c:pt idx="3">
                  <c:v>4.3567683132100612</c:v>
                </c:pt>
                <c:pt idx="4" formatCode="General">
                  <c:v>3.54</c:v>
                </c:pt>
                <c:pt idx="5" formatCode="General">
                  <c:v>3.8</c:v>
                </c:pt>
                <c:pt idx="6" formatCode="General">
                  <c:v>4.3600000000000003</c:v>
                </c:pt>
                <c:pt idx="7" formatCode="General">
                  <c:v>4.74</c:v>
                </c:pt>
                <c:pt idx="8" formatCode="General">
                  <c:v>4.1100000000000003</c:v>
                </c:pt>
                <c:pt idx="9" formatCode="General">
                  <c:v>4.0999999999999996</c:v>
                </c:pt>
                <c:pt idx="10" formatCode="General">
                  <c:v>4.71</c:v>
                </c:pt>
                <c:pt idx="11" formatCode="General">
                  <c:v>4.8899999999999997</c:v>
                </c:pt>
                <c:pt idx="12" formatCode="General">
                  <c:v>5.49</c:v>
                </c:pt>
                <c:pt idx="13" formatCode="General">
                  <c:v>5.87</c:v>
                </c:pt>
                <c:pt idx="14" formatCode="General">
                  <c:v>6.3</c:v>
                </c:pt>
                <c:pt idx="15" formatCode="General">
                  <c:v>6.8</c:v>
                </c:pt>
                <c:pt idx="16" formatCode="General">
                  <c:v>8.6999999999999993</c:v>
                </c:pt>
                <c:pt idx="17" formatCode="General">
                  <c:v>8.6999999999999993</c:v>
                </c:pt>
                <c:pt idx="18" formatCode="General">
                  <c:v>8.3699999999999992</c:v>
                </c:pt>
                <c:pt idx="19" formatCode="General">
                  <c:v>7.39</c:v>
                </c:pt>
                <c:pt idx="20" formatCode="General">
                  <c:v>6.48</c:v>
                </c:pt>
                <c:pt idx="21" formatCode="General">
                  <c:v>5.7</c:v>
                </c:pt>
                <c:pt idx="22" formatCode="General">
                  <c:v>5.7</c:v>
                </c:pt>
                <c:pt idx="23" formatCode="General">
                  <c:v>5.45</c:v>
                </c:pt>
                <c:pt idx="24" formatCode="General">
                  <c:v>4.7</c:v>
                </c:pt>
                <c:pt idx="25" formatCode="General">
                  <c:v>5.2</c:v>
                </c:pt>
                <c:pt idx="26" formatCode="General">
                  <c:v>5.37</c:v>
                </c:pt>
                <c:pt idx="27" formatCode="General">
                  <c:v>6.23</c:v>
                </c:pt>
                <c:pt idx="28" formatCode="General">
                  <c:v>6.5</c:v>
                </c:pt>
                <c:pt idx="29" formatCode="General">
                  <c:v>6.5</c:v>
                </c:pt>
                <c:pt idx="30" formatCode="General">
                  <c:v>6.5</c:v>
                </c:pt>
                <c:pt idx="31" formatCode="General">
                  <c:v>6.5</c:v>
                </c:pt>
                <c:pt idx="32" formatCode="General">
                  <c:v>6.5</c:v>
                </c:pt>
                <c:pt idx="33" formatCode="General">
                  <c:v>6.5</c:v>
                </c:pt>
                <c:pt idx="34" formatCode="General">
                  <c:v>6.5</c:v>
                </c:pt>
                <c:pt idx="35" formatCode="General">
                  <c:v>6.22</c:v>
                </c:pt>
                <c:pt idx="36" formatCode="General">
                  <c:v>6.1</c:v>
                </c:pt>
                <c:pt idx="37" formatCode="General">
                  <c:v>6</c:v>
                </c:pt>
                <c:pt idx="38" formatCode="General">
                  <c:v>5.76</c:v>
                </c:pt>
                <c:pt idx="39" formatCode="General">
                  <c:v>6.69</c:v>
                </c:pt>
                <c:pt idx="40" formatCode="General">
                  <c:v>6.78</c:v>
                </c:pt>
                <c:pt idx="41" formatCode="General">
                  <c:v>7.4</c:v>
                </c:pt>
                <c:pt idx="42" formatCode="General">
                  <c:v>7.44</c:v>
                </c:pt>
                <c:pt idx="43" formatCode="General">
                  <c:v>7.38</c:v>
                </c:pt>
                <c:pt idx="44" formatCode="#,##0.00">
                  <c:v>7.25</c:v>
                </c:pt>
                <c:pt idx="45" formatCode="#,##0.00">
                  <c:v>6.9682539682539701</c:v>
                </c:pt>
                <c:pt idx="46" formatCode="#,##0.00">
                  <c:v>6.6785714285714297</c:v>
                </c:pt>
                <c:pt idx="47" formatCode="#,##0.00">
                  <c:v>6.5</c:v>
                </c:pt>
                <c:pt idx="48" formatCode="#,##0.00">
                  <c:v>7.92063492063492</c:v>
                </c:pt>
                <c:pt idx="49" formatCode="#,##0.00">
                  <c:v>8.5</c:v>
                </c:pt>
                <c:pt idx="50" formatCode="#,##0.00">
                  <c:v>9.2734375</c:v>
                </c:pt>
                <c:pt idx="51" formatCode="#,##0.00">
                  <c:v>10.2904761904762</c:v>
                </c:pt>
                <c:pt idx="52" formatCode="#,##0.00">
                  <c:v>7.3349206349206302</c:v>
                </c:pt>
                <c:pt idx="53" formatCode="#,##0.00">
                  <c:v>6.07258064516129</c:v>
                </c:pt>
                <c:pt idx="54" formatCode="#,##0.00">
                  <c:v>5</c:v>
                </c:pt>
                <c:pt idx="55" formatCode="#,##0.00">
                  <c:v>5</c:v>
                </c:pt>
                <c:pt idx="56" formatCode="#,##0.00">
                  <c:v>5.2182539682539701</c:v>
                </c:pt>
                <c:pt idx="57" formatCode="#,##0.00">
                  <c:v>5.5</c:v>
                </c:pt>
                <c:pt idx="58" formatCode="#,##0.00">
                  <c:v>5.3253968253968296</c:v>
                </c:pt>
                <c:pt idx="59" formatCode="#,##0.00">
                  <c:v>5</c:v>
                </c:pt>
                <c:pt idx="60" formatCode="#,##0.00">
                  <c:v>4.53515625</c:v>
                </c:pt>
                <c:pt idx="61" formatCode="#,##0.00">
                  <c:v>3.7258064516128999</c:v>
                </c:pt>
                <c:pt idx="62" formatCode="#,##0.00">
                  <c:v>5.1779661016949197</c:v>
                </c:pt>
                <c:pt idx="63" formatCode="#,##0.00">
                  <c:v>6.5</c:v>
                </c:pt>
                <c:pt idx="64" formatCode="#,##0.00">
                  <c:v>5.6935483870967696</c:v>
                </c:pt>
                <c:pt idx="65" formatCode="#,##0.00">
                  <c:v>4.3319672131147504</c:v>
                </c:pt>
                <c:pt idx="66" formatCode="#,##0.00">
                  <c:v>3.2222222222222201</c:v>
                </c:pt>
                <c:pt idx="67" formatCode="#,##0.00">
                  <c:v>3</c:v>
                </c:pt>
                <c:pt idx="68" formatCode="#,##0.00">
                  <c:v>2.7738095238095202</c:v>
                </c:pt>
                <c:pt idx="69" formatCode="#,##0.00">
                  <c:v>2.75</c:v>
                </c:pt>
                <c:pt idx="70" formatCode="#,##0.00">
                  <c:v>2.75</c:v>
                </c:pt>
                <c:pt idx="71" formatCode="#,##0.00">
                  <c:v>2.6547619047619002</c:v>
                </c:pt>
                <c:pt idx="72" formatCode="#,##0.00">
                  <c:v>1.7890625</c:v>
                </c:pt>
                <c:pt idx="73" formatCode="#,##0.00">
                  <c:v>1.75</c:v>
                </c:pt>
                <c:pt idx="74" formatCode="#,##0.00">
                  <c:v>1.81153846153846</c:v>
                </c:pt>
                <c:pt idx="75" formatCode="#,##0.00">
                  <c:v>2.1352459016393399</c:v>
                </c:pt>
                <c:pt idx="76" formatCode="#,##0.00">
                  <c:v>2.6071428571428599</c:v>
                </c:pt>
                <c:pt idx="77" formatCode="#,##0.00">
                  <c:v>3.1111111111111098</c:v>
                </c:pt>
                <c:pt idx="78" formatCode="#,##0.00">
                  <c:v>3.66015625</c:v>
                </c:pt>
                <c:pt idx="79" formatCode="#,##0.00">
                  <c:v>4.3669354838709697</c:v>
                </c:pt>
                <c:pt idx="80" formatCode="#,##0.00">
                  <c:v>4.6384615384615397</c:v>
                </c:pt>
                <c:pt idx="81" formatCode="#,##0.00">
                  <c:v>4.9631147540983598</c:v>
                </c:pt>
                <c:pt idx="82" formatCode="#,##0.00">
                  <c:v>5.2137096774193603</c:v>
                </c:pt>
                <c:pt idx="83" formatCode="#,##0.00">
                  <c:v>5.25</c:v>
                </c:pt>
                <c:pt idx="84" formatCode="#,##0.00">
                  <c:v>5.03125</c:v>
                </c:pt>
                <c:pt idx="85" formatCode="#,##0.00">
                  <c:v>5</c:v>
                </c:pt>
                <c:pt idx="86" formatCode="#,##0.00">
                  <c:v>5.38559322033898</c:v>
                </c:pt>
                <c:pt idx="87" formatCode="#,##0.00">
                  <c:v>5.7903225806451601</c:v>
                </c:pt>
                <c:pt idx="88" formatCode="#,##0.00">
                  <c:v>6.2222222222222197</c:v>
                </c:pt>
                <c:pt idx="89" formatCode="#,##0.00">
                  <c:v>6.3611111111111098</c:v>
                </c:pt>
                <c:pt idx="90" formatCode="#,##0.00">
                  <c:v>7.5564516129032304</c:v>
                </c:pt>
                <c:pt idx="91" formatCode="#,##0.00">
                  <c:v>8.25</c:v>
                </c:pt>
                <c:pt idx="92" formatCode="#,##0.00">
                  <c:v>5.5039682539682504</c:v>
                </c:pt>
                <c:pt idx="93" formatCode="#,##0.00">
                  <c:v>1.4385245901639301</c:v>
                </c:pt>
                <c:pt idx="94" formatCode="#,##0.00">
                  <c:v>0.52734375</c:v>
                </c:pt>
                <c:pt idx="95" formatCode="#,##0.00">
                  <c:v>0.5</c:v>
                </c:pt>
                <c:pt idx="96" formatCode="#,##0.00">
                  <c:v>0.5</c:v>
                </c:pt>
                <c:pt idx="97" formatCode="#,##0.00">
                  <c:v>0.58064516129032295</c:v>
                </c:pt>
                <c:pt idx="98" formatCode="#,##0.00">
                  <c:v>1.7380952380952399</c:v>
                </c:pt>
                <c:pt idx="99" formatCode="#,##0.00">
                  <c:v>2.87903225806452</c:v>
                </c:pt>
                <c:pt idx="100" formatCode="#,##0.00">
                  <c:v>3.4453125</c:v>
                </c:pt>
                <c:pt idx="101" formatCode="#,##0.00">
                  <c:v>4.75</c:v>
                </c:pt>
                <c:pt idx="102" formatCode="#,##0.00">
                  <c:v>5.25</c:v>
                </c:pt>
                <c:pt idx="103" formatCode="#,##0.00">
                  <c:v>5.25</c:v>
                </c:pt>
                <c:pt idx="104" formatCode="#,##0.00">
                  <c:v>5.0346153846153801</c:v>
                </c:pt>
                <c:pt idx="105" formatCode="#,##0.00">
                  <c:v>5</c:v>
                </c:pt>
                <c:pt idx="106" formatCode="#,##0.00">
                  <c:v>5</c:v>
                </c:pt>
                <c:pt idx="107" formatCode="#,##0.00">
                  <c:v>5</c:v>
                </c:pt>
                <c:pt idx="108" formatCode="#,##0.00">
                  <c:v>5</c:v>
                </c:pt>
                <c:pt idx="109" formatCode="#,##0.00">
                  <c:v>5</c:v>
                </c:pt>
                <c:pt idx="110" formatCode="#,##0.00">
                  <c:v>5</c:v>
                </c:pt>
                <c:pt idx="111" formatCode="#,##0.00">
                  <c:v>4.6895161290322598</c:v>
                </c:pt>
                <c:pt idx="112" formatCode="#,##0.00">
                  <c:v>4.3373015873015897</c:v>
                </c:pt>
                <c:pt idx="113" formatCode="#,##0.00">
                  <c:v>4</c:v>
                </c:pt>
                <c:pt idx="114" formatCode="#,##0.00">
                  <c:v>3.62903225806452</c:v>
                </c:pt>
                <c:pt idx="115" formatCode="#,##0.00">
                  <c:v>3.04838709677419</c:v>
                </c:pt>
                <c:pt idx="116" formatCode="#,##0.00">
                  <c:v>3</c:v>
                </c:pt>
                <c:pt idx="117" formatCode="#,##0.00">
                  <c:v>3</c:v>
                </c:pt>
                <c:pt idx="118" formatCode="#,##0.00">
                  <c:v>3</c:v>
                </c:pt>
                <c:pt idx="119" formatCode="#,##0.00">
                  <c:v>3.2419354838709702</c:v>
                </c:pt>
                <c:pt idx="120" formatCode="#,##0.00">
                  <c:v>3.5</c:v>
                </c:pt>
                <c:pt idx="121" formatCode="#,##0.00">
                  <c:v>3.5</c:v>
                </c:pt>
                <c:pt idx="122" formatCode="#,##0.00">
                  <c:v>3.5</c:v>
                </c:pt>
                <c:pt idx="123" formatCode="#,##0.00">
                  <c:v>3.5</c:v>
                </c:pt>
                <c:pt idx="124" formatCode="#,##0.00">
                  <c:v>3.2578125</c:v>
                </c:pt>
                <c:pt idx="125" formatCode="#,##0.00">
                  <c:v>2.6639344262295102</c:v>
                </c:pt>
                <c:pt idx="126" formatCode="#,##0.00">
                  <c:v>2.5</c:v>
                </c:pt>
                <c:pt idx="127" formatCode="#,##0.00">
                  <c:v>2.5</c:v>
                </c:pt>
                <c:pt idx="128" formatCode="#,##0.00">
                  <c:v>2.5</c:v>
                </c:pt>
                <c:pt idx="129" formatCode="#,##0.00">
                  <c:v>2.5</c:v>
                </c:pt>
                <c:pt idx="130" formatCode="#,##0.00">
                  <c:v>2.5</c:v>
                </c:pt>
                <c:pt idx="131" formatCode="#,##0.00">
                  <c:v>2.69758064516129</c:v>
                </c:pt>
                <c:pt idx="132" formatCode="#,##0.00">
                  <c:v>2.9166666666666701</c:v>
                </c:pt>
                <c:pt idx="133" formatCode="#,##0.00">
                  <c:v>2.87903225806452</c:v>
                </c:pt>
                <c:pt idx="134" formatCode="#,##0.00">
                  <c:v>2.3688524590163902</c:v>
                </c:pt>
                <c:pt idx="135" formatCode="#,##0.00">
                  <c:v>1.8174603174603201</c:v>
                </c:pt>
                <c:pt idx="136" formatCode="#,##0.00">
                  <c:v>1.62109375</c:v>
                </c:pt>
                <c:pt idx="137" formatCode="#,##0.00">
                  <c:v>0.5</c:v>
                </c:pt>
                <c:pt idx="138" formatCode="#,##0.00">
                  <c:v>0.5</c:v>
                </c:pt>
                <c:pt idx="139" formatCode="#,##0.00">
                  <c:v>0.5</c:v>
                </c:pt>
              </c:numCache>
            </c:numRef>
          </c:val>
          <c:smooth val="0"/>
          <c:extLst>
            <c:ext xmlns:c16="http://schemas.microsoft.com/office/drawing/2014/chart" uri="{C3380CC4-5D6E-409C-BE32-E72D297353CC}">
              <c16:uniqueId val="{00000002-1D98-473B-B9F2-18E9A1C6722C}"/>
            </c:ext>
          </c:extLst>
        </c:ser>
        <c:ser>
          <c:idx val="7"/>
          <c:order val="7"/>
          <c:tx>
            <c:strRef>
              <c:f>DATOS!#REF!</c:f>
              <c:strCache>
                <c:ptCount val="1"/>
                <c:pt idx="0">
                  <c:v>#REF!</c:v>
                </c:pt>
              </c:strCache>
            </c:strRef>
          </c:tx>
          <c:spPr>
            <a:ln w="28575" cap="rnd">
              <a:solidFill>
                <a:schemeClr val="accent2">
                  <a:lumMod val="60000"/>
                </a:schemeClr>
              </a:solidFill>
              <a:round/>
            </a:ln>
            <a:effectLst/>
          </c:spPr>
          <c:marker>
            <c:symbol val="none"/>
          </c:marker>
          <c:cat>
            <c:numRef>
              <c:f>DATOS!$A$2:$A$141</c:f>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f>DATOS!$I$2:$I$141</c:f>
              <c:numCache>
                <c:formatCode>General</c:formatCode>
                <c:ptCount val="140"/>
                <c:pt idx="0">
                  <c:v>13.45</c:v>
                </c:pt>
                <c:pt idx="1">
                  <c:v>12.59</c:v>
                </c:pt>
                <c:pt idx="2">
                  <c:v>12.25</c:v>
                </c:pt>
                <c:pt idx="3">
                  <c:v>11.21</c:v>
                </c:pt>
                <c:pt idx="4">
                  <c:v>10.32</c:v>
                </c:pt>
                <c:pt idx="5">
                  <c:v>11.34</c:v>
                </c:pt>
                <c:pt idx="6">
                  <c:v>11.94</c:v>
                </c:pt>
                <c:pt idx="7">
                  <c:v>10.33</c:v>
                </c:pt>
                <c:pt idx="8">
                  <c:v>9.76</c:v>
                </c:pt>
                <c:pt idx="9">
                  <c:v>10.43</c:v>
                </c:pt>
                <c:pt idx="10">
                  <c:v>10.55</c:v>
                </c:pt>
                <c:pt idx="11">
                  <c:v>8.7799999999999994</c:v>
                </c:pt>
                <c:pt idx="12">
                  <c:v>7.69</c:v>
                </c:pt>
                <c:pt idx="13">
                  <c:v>8.34</c:v>
                </c:pt>
                <c:pt idx="14">
                  <c:v>8.2899999999999991</c:v>
                </c:pt>
                <c:pt idx="15">
                  <c:v>7.61</c:v>
                </c:pt>
                <c:pt idx="16">
                  <c:v>6.88</c:v>
                </c:pt>
                <c:pt idx="17">
                  <c:v>7.81</c:v>
                </c:pt>
                <c:pt idx="18">
                  <c:v>8.42</c:v>
                </c:pt>
                <c:pt idx="19">
                  <c:v>7.9</c:v>
                </c:pt>
                <c:pt idx="20">
                  <c:v>7.53</c:v>
                </c:pt>
                <c:pt idx="21">
                  <c:v>8.11</c:v>
                </c:pt>
                <c:pt idx="22">
                  <c:v>9.18</c:v>
                </c:pt>
                <c:pt idx="23">
                  <c:v>8.01</c:v>
                </c:pt>
                <c:pt idx="24">
                  <c:v>6.72</c:v>
                </c:pt>
                <c:pt idx="25">
                  <c:v>6.46</c:v>
                </c:pt>
                <c:pt idx="26">
                  <c:v>7.02</c:v>
                </c:pt>
                <c:pt idx="27">
                  <c:v>6.54</c:v>
                </c:pt>
                <c:pt idx="28">
                  <c:v>6.24</c:v>
                </c:pt>
                <c:pt idx="29">
                  <c:v>6.38</c:v>
                </c:pt>
                <c:pt idx="30">
                  <c:v>6.88</c:v>
                </c:pt>
                <c:pt idx="31">
                  <c:v>6.48</c:v>
                </c:pt>
                <c:pt idx="32">
                  <c:v>6.97</c:v>
                </c:pt>
                <c:pt idx="33">
                  <c:v>7.58</c:v>
                </c:pt>
                <c:pt idx="34">
                  <c:v>8.3699999999999992</c:v>
                </c:pt>
                <c:pt idx="35">
                  <c:v>8.25</c:v>
                </c:pt>
                <c:pt idx="36">
                  <c:v>7.37</c:v>
                </c:pt>
                <c:pt idx="37">
                  <c:v>7.43</c:v>
                </c:pt>
                <c:pt idx="38">
                  <c:v>7.8</c:v>
                </c:pt>
                <c:pt idx="39">
                  <c:v>6.88</c:v>
                </c:pt>
                <c:pt idx="40">
                  <c:v>6.83</c:v>
                </c:pt>
                <c:pt idx="41">
                  <c:v>6.31</c:v>
                </c:pt>
                <c:pt idx="42">
                  <c:v>6.95</c:v>
                </c:pt>
                <c:pt idx="43">
                  <c:v>5.84</c:v>
                </c:pt>
                <c:pt idx="44">
                  <c:v>5.57</c:v>
                </c:pt>
                <c:pt idx="45">
                  <c:v>6.3</c:v>
                </c:pt>
                <c:pt idx="46">
                  <c:v>6.69</c:v>
                </c:pt>
                <c:pt idx="47">
                  <c:v>5.92</c:v>
                </c:pt>
                <c:pt idx="48">
                  <c:v>5.22</c:v>
                </c:pt>
                <c:pt idx="49">
                  <c:v>5.7</c:v>
                </c:pt>
                <c:pt idx="50">
                  <c:v>6.73</c:v>
                </c:pt>
                <c:pt idx="51">
                  <c:v>7.2</c:v>
                </c:pt>
                <c:pt idx="52">
                  <c:v>7.89</c:v>
                </c:pt>
                <c:pt idx="53">
                  <c:v>10.06</c:v>
                </c:pt>
                <c:pt idx="54">
                  <c:v>11.71</c:v>
                </c:pt>
                <c:pt idx="55">
                  <c:v>10.37</c:v>
                </c:pt>
                <c:pt idx="56">
                  <c:v>8.58</c:v>
                </c:pt>
                <c:pt idx="57">
                  <c:v>9.36</c:v>
                </c:pt>
                <c:pt idx="58">
                  <c:v>11.06</c:v>
                </c:pt>
                <c:pt idx="59">
                  <c:v>9.83</c:v>
                </c:pt>
                <c:pt idx="60">
                  <c:v>9.16</c:v>
                </c:pt>
                <c:pt idx="61">
                  <c:v>10.119999999999999</c:v>
                </c:pt>
                <c:pt idx="62">
                  <c:v>10.64</c:v>
                </c:pt>
                <c:pt idx="63">
                  <c:v>9.56</c:v>
                </c:pt>
                <c:pt idx="64">
                  <c:v>9.16</c:v>
                </c:pt>
                <c:pt idx="65">
                  <c:v>9.9499999999999993</c:v>
                </c:pt>
                <c:pt idx="66">
                  <c:v>10.47</c:v>
                </c:pt>
                <c:pt idx="67">
                  <c:v>9.66</c:v>
                </c:pt>
                <c:pt idx="68">
                  <c:v>8.85</c:v>
                </c:pt>
                <c:pt idx="69">
                  <c:v>9.82</c:v>
                </c:pt>
                <c:pt idx="70">
                  <c:v>10.33</c:v>
                </c:pt>
                <c:pt idx="71">
                  <c:v>9.16</c:v>
                </c:pt>
                <c:pt idx="72">
                  <c:v>8.68</c:v>
                </c:pt>
                <c:pt idx="73">
                  <c:v>10.51</c:v>
                </c:pt>
                <c:pt idx="74">
                  <c:v>11.1</c:v>
                </c:pt>
                <c:pt idx="75">
                  <c:v>9.8000000000000007</c:v>
                </c:pt>
                <c:pt idx="76">
                  <c:v>8.83</c:v>
                </c:pt>
                <c:pt idx="77">
                  <c:v>9.7100000000000009</c:v>
                </c:pt>
                <c:pt idx="78">
                  <c:v>9.98</c:v>
                </c:pt>
                <c:pt idx="79">
                  <c:v>8.6999999999999993</c:v>
                </c:pt>
                <c:pt idx="80">
                  <c:v>7.96</c:v>
                </c:pt>
                <c:pt idx="81">
                  <c:v>8.76</c:v>
                </c:pt>
                <c:pt idx="82">
                  <c:v>8.42</c:v>
                </c:pt>
                <c:pt idx="83">
                  <c:v>6.67</c:v>
                </c:pt>
                <c:pt idx="84">
                  <c:v>6.39</c:v>
                </c:pt>
                <c:pt idx="85">
                  <c:v>6.82</c:v>
                </c:pt>
                <c:pt idx="86">
                  <c:v>7.46</c:v>
                </c:pt>
                <c:pt idx="87">
                  <c:v>7.43</c:v>
                </c:pt>
                <c:pt idx="88">
                  <c:v>7.36</c:v>
                </c:pt>
                <c:pt idx="89">
                  <c:v>8</c:v>
                </c:pt>
                <c:pt idx="90">
                  <c:v>8.11</c:v>
                </c:pt>
                <c:pt idx="91">
                  <c:v>7.51</c:v>
                </c:pt>
                <c:pt idx="92">
                  <c:v>8.57</c:v>
                </c:pt>
                <c:pt idx="93">
                  <c:v>10.23</c:v>
                </c:pt>
                <c:pt idx="94">
                  <c:v>10.6</c:v>
                </c:pt>
                <c:pt idx="95">
                  <c:v>9.1300000000000008</c:v>
                </c:pt>
                <c:pt idx="96">
                  <c:v>9.23</c:v>
                </c:pt>
                <c:pt idx="97">
                  <c:v>8.86</c:v>
                </c:pt>
                <c:pt idx="98">
                  <c:v>8.36</c:v>
                </c:pt>
                <c:pt idx="99">
                  <c:v>7.42</c:v>
                </c:pt>
                <c:pt idx="100">
                  <c:v>7.48</c:v>
                </c:pt>
                <c:pt idx="101">
                  <c:v>7.24</c:v>
                </c:pt>
                <c:pt idx="102">
                  <c:v>7.56</c:v>
                </c:pt>
                <c:pt idx="103">
                  <c:v>7.19</c:v>
                </c:pt>
                <c:pt idx="104">
                  <c:v>6.73</c:v>
                </c:pt>
                <c:pt idx="105">
                  <c:v>6.83</c:v>
                </c:pt>
                <c:pt idx="106">
                  <c:v>6.59</c:v>
                </c:pt>
                <c:pt idx="107">
                  <c:v>6.43</c:v>
                </c:pt>
                <c:pt idx="108">
                  <c:v>6.3</c:v>
                </c:pt>
                <c:pt idx="109">
                  <c:v>6.45</c:v>
                </c:pt>
                <c:pt idx="110">
                  <c:v>5.86</c:v>
                </c:pt>
                <c:pt idx="111">
                  <c:v>5.87</c:v>
                </c:pt>
                <c:pt idx="112">
                  <c:v>6.3</c:v>
                </c:pt>
                <c:pt idx="113">
                  <c:v>6.33</c:v>
                </c:pt>
                <c:pt idx="114">
                  <c:v>6.73</c:v>
                </c:pt>
                <c:pt idx="115">
                  <c:v>6.33</c:v>
                </c:pt>
                <c:pt idx="116">
                  <c:v>6.22</c:v>
                </c:pt>
                <c:pt idx="117">
                  <c:v>6.59</c:v>
                </c:pt>
                <c:pt idx="118">
                  <c:v>6.6</c:v>
                </c:pt>
                <c:pt idx="119">
                  <c:v>6.16</c:v>
                </c:pt>
                <c:pt idx="120">
                  <c:v>6.15</c:v>
                </c:pt>
                <c:pt idx="121">
                  <c:v>6.88</c:v>
                </c:pt>
                <c:pt idx="122">
                  <c:v>7.12</c:v>
                </c:pt>
                <c:pt idx="123">
                  <c:v>6.43</c:v>
                </c:pt>
                <c:pt idx="124">
                  <c:v>6.73</c:v>
                </c:pt>
                <c:pt idx="125">
                  <c:v>7.24</c:v>
                </c:pt>
                <c:pt idx="126">
                  <c:v>7.04</c:v>
                </c:pt>
                <c:pt idx="127">
                  <c:v>6.73</c:v>
                </c:pt>
                <c:pt idx="128">
                  <c:v>7.07</c:v>
                </c:pt>
                <c:pt idx="129">
                  <c:v>7.3</c:v>
                </c:pt>
                <c:pt idx="130">
                  <c:v>7.68</c:v>
                </c:pt>
                <c:pt idx="131">
                  <c:v>7.29</c:v>
                </c:pt>
                <c:pt idx="132">
                  <c:v>7.13</c:v>
                </c:pt>
                <c:pt idx="133">
                  <c:v>7.19</c:v>
                </c:pt>
                <c:pt idx="134">
                  <c:v>7.49</c:v>
                </c:pt>
                <c:pt idx="135">
                  <c:v>7.05</c:v>
                </c:pt>
                <c:pt idx="136">
                  <c:v>7.82</c:v>
                </c:pt>
                <c:pt idx="137">
                  <c:v>10.82</c:v>
                </c:pt>
                <c:pt idx="138">
                  <c:v>12.79</c:v>
                </c:pt>
                <c:pt idx="139">
                  <c:v>10.87</c:v>
                </c:pt>
              </c:numCache>
            </c:numRef>
          </c:val>
          <c:smooth val="0"/>
          <c:extLst>
            <c:ext xmlns:c16="http://schemas.microsoft.com/office/drawing/2014/chart" uri="{C3380CC4-5D6E-409C-BE32-E72D297353CC}">
              <c16:uniqueId val="{00000007-1D98-473B-B9F2-18E9A1C6722C}"/>
            </c:ext>
          </c:extLst>
        </c:ser>
        <c:dLbls>
          <c:showLegendKey val="0"/>
          <c:showVal val="0"/>
          <c:showCatName val="0"/>
          <c:showSerName val="0"/>
          <c:showPercent val="0"/>
          <c:showBubbleSize val="0"/>
        </c:dLbls>
        <c:smooth val="0"/>
        <c:axId val="1141431504"/>
        <c:axId val="1141429840"/>
        <c:extLst>
          <c:ext xmlns:c15="http://schemas.microsoft.com/office/drawing/2012/chart" uri="{02D57815-91ED-43cb-92C2-25804820EDAC}">
            <c15:filteredLineSeries>
              <c15:ser>
                <c:idx val="0"/>
                <c:order val="0"/>
                <c:tx>
                  <c:strRef>
                    <c:extLst>
                      <c:ext uri="{02D57815-91ED-43cb-92C2-25804820EDAC}">
                        <c15:formulaRef>
                          <c15:sqref>DATOS!$B$1</c15:sqref>
                        </c15:formulaRef>
                      </c:ext>
                    </c:extLst>
                    <c:strCache>
                      <c:ptCount val="1"/>
                      <c:pt idx="0">
                        <c:v>tcambio_real</c:v>
                      </c:pt>
                    </c:strCache>
                  </c:strRef>
                </c:tx>
                <c:spPr>
                  <a:ln w="28575" cap="rnd">
                    <a:solidFill>
                      <a:schemeClr val="accent1"/>
                    </a:solidFill>
                    <a:round/>
                  </a:ln>
                  <a:effectLst/>
                </c:spPr>
                <c:marker>
                  <c:symbol val="none"/>
                </c:marker>
                <c:cat>
                  <c:numRef>
                    <c:extLst>
                      <c:ex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c:ext uri="{02D57815-91ED-43cb-92C2-25804820EDAC}">
                        <c15:formulaRef>
                          <c15:sqref>DATOS!$B$2:$B$141</c15:sqref>
                        </c15:formulaRef>
                      </c:ext>
                    </c:extLst>
                    <c:numCache>
                      <c:formatCode>#,##0.00</c:formatCode>
                      <c:ptCount val="140"/>
                      <c:pt idx="0">
                        <c:v>99.905171929999995</c:v>
                      </c:pt>
                      <c:pt idx="1">
                        <c:v>98.161851126666704</c:v>
                      </c:pt>
                      <c:pt idx="2">
                        <c:v>101.01772131</c:v>
                      </c:pt>
                      <c:pt idx="3">
                        <c:v>101.018123033333</c:v>
                      </c:pt>
                      <c:pt idx="4">
                        <c:v>101.77643853333301</c:v>
                      </c:pt>
                      <c:pt idx="5">
                        <c:v>103.669256733333</c:v>
                      </c:pt>
                      <c:pt idx="6">
                        <c:v>104.43316876666699</c:v>
                      </c:pt>
                      <c:pt idx="7">
                        <c:v>107.46899809999999</c:v>
                      </c:pt>
                      <c:pt idx="8">
                        <c:v>110.94400546666699</c:v>
                      </c:pt>
                      <c:pt idx="9">
                        <c:v>113.1124708</c:v>
                      </c:pt>
                      <c:pt idx="10">
                        <c:v>110.993049633333</c:v>
                      </c:pt>
                      <c:pt idx="11">
                        <c:v>109.63786159999999</c:v>
                      </c:pt>
                      <c:pt idx="12">
                        <c:v>107.57390056666701</c:v>
                      </c:pt>
                      <c:pt idx="13">
                        <c:v>104.112244766667</c:v>
                      </c:pt>
                      <c:pt idx="14">
                        <c:v>110.869434066667</c:v>
                      </c:pt>
                      <c:pt idx="15">
                        <c:v>111.65457266666699</c:v>
                      </c:pt>
                      <c:pt idx="16">
                        <c:v>115.157569833333</c:v>
                      </c:pt>
                      <c:pt idx="17">
                        <c:v>111.127894633333</c:v>
                      </c:pt>
                      <c:pt idx="18">
                        <c:v>110.6681914</c:v>
                      </c:pt>
                      <c:pt idx="19">
                        <c:v>113.862006966667</c:v>
                      </c:pt>
                      <c:pt idx="20">
                        <c:v>113.728902866667</c:v>
                      </c:pt>
                      <c:pt idx="21">
                        <c:v>104.89374890000001</c:v>
                      </c:pt>
                      <c:pt idx="22">
                        <c:v>103.238185766667</c:v>
                      </c:pt>
                      <c:pt idx="23">
                        <c:v>103.64495056666701</c:v>
                      </c:pt>
                      <c:pt idx="24">
                        <c:v>99.051597053333296</c:v>
                      </c:pt>
                      <c:pt idx="25">
                        <c:v>95.2003411266667</c:v>
                      </c:pt>
                      <c:pt idx="26">
                        <c:v>100.34320437333299</c:v>
                      </c:pt>
                      <c:pt idx="27">
                        <c:v>95.848846963333301</c:v>
                      </c:pt>
                      <c:pt idx="28">
                        <c:v>96.7961166533333</c:v>
                      </c:pt>
                      <c:pt idx="29">
                        <c:v>99.635460440000003</c:v>
                      </c:pt>
                      <c:pt idx="30">
                        <c:v>96.684344896666701</c:v>
                      </c:pt>
                      <c:pt idx="31">
                        <c:v>94.461724520000004</c:v>
                      </c:pt>
                      <c:pt idx="32">
                        <c:v>96.023032639999997</c:v>
                      </c:pt>
                      <c:pt idx="33">
                        <c:v>93.620878410000003</c:v>
                      </c:pt>
                      <c:pt idx="34">
                        <c:v>94.487796590000002</c:v>
                      </c:pt>
                      <c:pt idx="35">
                        <c:v>92.863089819999999</c:v>
                      </c:pt>
                      <c:pt idx="36">
                        <c:v>93.393406510000005</c:v>
                      </c:pt>
                      <c:pt idx="37">
                        <c:v>88.348367249999995</c:v>
                      </c:pt>
                      <c:pt idx="38">
                        <c:v>85.722357336666704</c:v>
                      </c:pt>
                      <c:pt idx="39">
                        <c:v>88.081120276666695</c:v>
                      </c:pt>
                      <c:pt idx="40">
                        <c:v>86.888832716666698</c:v>
                      </c:pt>
                      <c:pt idx="41">
                        <c:v>84.186495679999993</c:v>
                      </c:pt>
                      <c:pt idx="42">
                        <c:v>83.808875599999993</c:v>
                      </c:pt>
                      <c:pt idx="43">
                        <c:v>83.76482378</c:v>
                      </c:pt>
                      <c:pt idx="44">
                        <c:v>80.482798033333296</c:v>
                      </c:pt>
                      <c:pt idx="45">
                        <c:v>79.072382869999998</c:v>
                      </c:pt>
                      <c:pt idx="46">
                        <c:v>76.787387503333306</c:v>
                      </c:pt>
                      <c:pt idx="47">
                        <c:v>76.286067826666695</c:v>
                      </c:pt>
                      <c:pt idx="48">
                        <c:v>77.8207092166667</c:v>
                      </c:pt>
                      <c:pt idx="49">
                        <c:v>77.581767499999998</c:v>
                      </c:pt>
                      <c:pt idx="50">
                        <c:v>78.392978373333307</c:v>
                      </c:pt>
                      <c:pt idx="51">
                        <c:v>78.24356822</c:v>
                      </c:pt>
                      <c:pt idx="52">
                        <c:v>79.003184383333306</c:v>
                      </c:pt>
                      <c:pt idx="53">
                        <c:v>78.759715043333301</c:v>
                      </c:pt>
                      <c:pt idx="54">
                        <c:v>83.643016043333304</c:v>
                      </c:pt>
                      <c:pt idx="55">
                        <c:v>87.753102606666701</c:v>
                      </c:pt>
                      <c:pt idx="56">
                        <c:v>83.045629586666706</c:v>
                      </c:pt>
                      <c:pt idx="57">
                        <c:v>82.963746926666701</c:v>
                      </c:pt>
                      <c:pt idx="58">
                        <c:v>88.377872859999997</c:v>
                      </c:pt>
                      <c:pt idx="59">
                        <c:v>89.688116436666604</c:v>
                      </c:pt>
                      <c:pt idx="60">
                        <c:v>89.807629293333306</c:v>
                      </c:pt>
                      <c:pt idx="61">
                        <c:v>91.981607546666694</c:v>
                      </c:pt>
                      <c:pt idx="62">
                        <c:v>100.19087841</c:v>
                      </c:pt>
                      <c:pt idx="63">
                        <c:v>101.024328383333</c:v>
                      </c:pt>
                      <c:pt idx="64">
                        <c:v>94.106552406666694</c:v>
                      </c:pt>
                      <c:pt idx="65">
                        <c:v>92.694273666666703</c:v>
                      </c:pt>
                      <c:pt idx="66">
                        <c:v>99.926025436666706</c:v>
                      </c:pt>
                      <c:pt idx="67">
                        <c:v>100.697737933333</c:v>
                      </c:pt>
                      <c:pt idx="68">
                        <c:v>107.616457833333</c:v>
                      </c:pt>
                      <c:pt idx="69">
                        <c:v>106.98439386666701</c:v>
                      </c:pt>
                      <c:pt idx="70">
                        <c:v>105.04781413333301</c:v>
                      </c:pt>
                      <c:pt idx="71">
                        <c:v>97.56635618</c:v>
                      </c:pt>
                      <c:pt idx="72">
                        <c:v>94.544257656666701</c:v>
                      </c:pt>
                      <c:pt idx="73">
                        <c:v>100.947072906667</c:v>
                      </c:pt>
                      <c:pt idx="74">
                        <c:v>101.89872440000001</c:v>
                      </c:pt>
                      <c:pt idx="75">
                        <c:v>99.371568213333305</c:v>
                      </c:pt>
                      <c:pt idx="76">
                        <c:v>98.795403473333295</c:v>
                      </c:pt>
                      <c:pt idx="77">
                        <c:v>98.999865020000001</c:v>
                      </c:pt>
                      <c:pt idx="78">
                        <c:v>93.833876976666701</c:v>
                      </c:pt>
                      <c:pt idx="79">
                        <c:v>88.743747543333299</c:v>
                      </c:pt>
                      <c:pt idx="80">
                        <c:v>89.574733269999996</c:v>
                      </c:pt>
                      <c:pt idx="81">
                        <c:v>90.996022463333304</c:v>
                      </c:pt>
                      <c:pt idx="82">
                        <c:v>93.701873696666695</c:v>
                      </c:pt>
                      <c:pt idx="83">
                        <c:v>92.445106920000001</c:v>
                      </c:pt>
                      <c:pt idx="84">
                        <c:v>94.995940956666601</c:v>
                      </c:pt>
                      <c:pt idx="85">
                        <c:v>94.876382969999995</c:v>
                      </c:pt>
                      <c:pt idx="86">
                        <c:v>93.339966476666703</c:v>
                      </c:pt>
                      <c:pt idx="87">
                        <c:v>92.178127943333294</c:v>
                      </c:pt>
                      <c:pt idx="88">
                        <c:v>87.476784416666703</c:v>
                      </c:pt>
                      <c:pt idx="89">
                        <c:v>91.8312890866667</c:v>
                      </c:pt>
                      <c:pt idx="90">
                        <c:v>98.766081549999996</c:v>
                      </c:pt>
                      <c:pt idx="91">
                        <c:v>106.82739523333299</c:v>
                      </c:pt>
                      <c:pt idx="92">
                        <c:v>98.691259856065997</c:v>
                      </c:pt>
                      <c:pt idx="93">
                        <c:v>95.405262533672001</c:v>
                      </c:pt>
                      <c:pt idx="94">
                        <c:v>95.620053829100698</c:v>
                      </c:pt>
                      <c:pt idx="95">
                        <c:v>93.229804839139703</c:v>
                      </c:pt>
                      <c:pt idx="96">
                        <c:v>92.442857770408295</c:v>
                      </c:pt>
                      <c:pt idx="97">
                        <c:v>93.400383127469695</c:v>
                      </c:pt>
                      <c:pt idx="98">
                        <c:v>91.116655104198998</c:v>
                      </c:pt>
                      <c:pt idx="99">
                        <c:v>88.462575039108302</c:v>
                      </c:pt>
                      <c:pt idx="100">
                        <c:v>90.940553139494199</c:v>
                      </c:pt>
                      <c:pt idx="101">
                        <c:v>90.9424146352316</c:v>
                      </c:pt>
                      <c:pt idx="102">
                        <c:v>91.136503424909606</c:v>
                      </c:pt>
                      <c:pt idx="103">
                        <c:v>95.324461766536103</c:v>
                      </c:pt>
                      <c:pt idx="104">
                        <c:v>91.243175022917399</c:v>
                      </c:pt>
                      <c:pt idx="105">
                        <c:v>91.239735011557897</c:v>
                      </c:pt>
                      <c:pt idx="106">
                        <c:v>88.637001040298998</c:v>
                      </c:pt>
                      <c:pt idx="107">
                        <c:v>87.989769112070405</c:v>
                      </c:pt>
                      <c:pt idx="108">
                        <c:v>87.293416532454501</c:v>
                      </c:pt>
                      <c:pt idx="109">
                        <c:v>88.633912026344802</c:v>
                      </c:pt>
                      <c:pt idx="110">
                        <c:v>91.425537261750705</c:v>
                      </c:pt>
                      <c:pt idx="111">
                        <c:v>92.716514007735995</c:v>
                      </c:pt>
                      <c:pt idx="112">
                        <c:v>97.564550036871196</c:v>
                      </c:pt>
                      <c:pt idx="113">
                        <c:v>97.396988490407693</c:v>
                      </c:pt>
                      <c:pt idx="114">
                        <c:v>99.806644660461203</c:v>
                      </c:pt>
                      <c:pt idx="115">
                        <c:v>97.760128064954799</c:v>
                      </c:pt>
                      <c:pt idx="116">
                        <c:v>96.930350858019906</c:v>
                      </c:pt>
                      <c:pt idx="117">
                        <c:v>94.017065387270094</c:v>
                      </c:pt>
                      <c:pt idx="118">
                        <c:v>98.990509553600901</c:v>
                      </c:pt>
                      <c:pt idx="119">
                        <c:v>98.869882264380394</c:v>
                      </c:pt>
                      <c:pt idx="120">
                        <c:v>96.5433741083868</c:v>
                      </c:pt>
                      <c:pt idx="121">
                        <c:v>95.576521951996497</c:v>
                      </c:pt>
                      <c:pt idx="122">
                        <c:v>93.297388907374994</c:v>
                      </c:pt>
                      <c:pt idx="123">
                        <c:v>92.055555067855096</c:v>
                      </c:pt>
                      <c:pt idx="124">
                        <c:v>91.389197208910005</c:v>
                      </c:pt>
                      <c:pt idx="125">
                        <c:v>93.327247294415699</c:v>
                      </c:pt>
                      <c:pt idx="126">
                        <c:v>92.0674882907918</c:v>
                      </c:pt>
                      <c:pt idx="127">
                        <c:v>90.937886275095494</c:v>
                      </c:pt>
                      <c:pt idx="128">
                        <c:v>88.525552552165294</c:v>
                      </c:pt>
                      <c:pt idx="129">
                        <c:v>89.714648042540006</c:v>
                      </c:pt>
                      <c:pt idx="130">
                        <c:v>92.021779681124698</c:v>
                      </c:pt>
                      <c:pt idx="131">
                        <c:v>92.744165518944499</c:v>
                      </c:pt>
                      <c:pt idx="132">
                        <c:v>92.062650497454996</c:v>
                      </c:pt>
                      <c:pt idx="133">
                        <c:v>93.176343388511199</c:v>
                      </c:pt>
                      <c:pt idx="134">
                        <c:v>94.556751192599904</c:v>
                      </c:pt>
                      <c:pt idx="135">
                        <c:v>100.346819724881</c:v>
                      </c:pt>
                      <c:pt idx="136">
                        <c:v>105.230280676703</c:v>
                      </c:pt>
                      <c:pt idx="137">
                        <c:v>102.78108807464599</c:v>
                      </c:pt>
                      <c:pt idx="138">
                        <c:v>100.848167481313</c:v>
                      </c:pt>
                      <c:pt idx="139">
                        <c:v>100.865296333157</c:v>
                      </c:pt>
                    </c:numCache>
                  </c:numRef>
                </c:val>
                <c:smooth val="0"/>
                <c:extLst>
                  <c:ext xmlns:c16="http://schemas.microsoft.com/office/drawing/2014/chart" uri="{C3380CC4-5D6E-409C-BE32-E72D297353CC}">
                    <c16:uniqueId val="{00000000-1D98-473B-B9F2-18E9A1C6722C}"/>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DATOS!$C$1</c15:sqref>
                        </c15:formulaRef>
                      </c:ext>
                    </c:extLst>
                    <c:strCache>
                      <c:ptCount val="1"/>
                      <c:pt idx="0">
                        <c:v>tcambio_dolarobs</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xmlns:c15="http://schemas.microsoft.com/office/drawing/2012/chart">
                      <c:ext xmlns:c15="http://schemas.microsoft.com/office/drawing/2012/chart" uri="{02D57815-91ED-43cb-92C2-25804820EDAC}">
                        <c15:formulaRef>
                          <c15:sqref>DATOS!$C$2:$C$141</c15:sqref>
                        </c15:formulaRef>
                      </c:ext>
                    </c:extLst>
                    <c:numCache>
                      <c:formatCode>#,##0.00</c:formatCode>
                      <c:ptCount val="140"/>
                      <c:pt idx="0">
                        <c:v>186.85</c:v>
                      </c:pt>
                      <c:pt idx="1">
                        <c:v>188.67</c:v>
                      </c:pt>
                      <c:pt idx="2">
                        <c:v>194.12</c:v>
                      </c:pt>
                      <c:pt idx="3">
                        <c:v>201.69</c:v>
                      </c:pt>
                      <c:pt idx="4">
                        <c:v>206.15</c:v>
                      </c:pt>
                      <c:pt idx="5">
                        <c:v>214.1</c:v>
                      </c:pt>
                      <c:pt idx="6">
                        <c:v>224.59</c:v>
                      </c:pt>
                      <c:pt idx="7">
                        <c:v>232.77</c:v>
                      </c:pt>
                      <c:pt idx="8">
                        <c:v>242.36</c:v>
                      </c:pt>
                      <c:pt idx="9">
                        <c:v>245.11</c:v>
                      </c:pt>
                      <c:pt idx="10">
                        <c:v>246.51</c:v>
                      </c:pt>
                      <c:pt idx="11">
                        <c:v>246.02</c:v>
                      </c:pt>
                      <c:pt idx="12">
                        <c:v>247.58</c:v>
                      </c:pt>
                      <c:pt idx="13">
                        <c:v>255.21</c:v>
                      </c:pt>
                      <c:pt idx="14">
                        <c:v>276.36</c:v>
                      </c:pt>
                      <c:pt idx="15">
                        <c:v>288.3</c:v>
                      </c:pt>
                      <c:pt idx="16">
                        <c:v>295.38</c:v>
                      </c:pt>
                      <c:pt idx="17">
                        <c:v>296.73</c:v>
                      </c:pt>
                      <c:pt idx="18">
                        <c:v>302.37</c:v>
                      </c:pt>
                      <c:pt idx="19">
                        <c:v>324.25</c:v>
                      </c:pt>
                      <c:pt idx="20">
                        <c:v>338.3</c:v>
                      </c:pt>
                      <c:pt idx="21">
                        <c:v>341.66</c:v>
                      </c:pt>
                      <c:pt idx="22">
                        <c:v>351.45</c:v>
                      </c:pt>
                      <c:pt idx="23">
                        <c:v>364.79</c:v>
                      </c:pt>
                      <c:pt idx="24">
                        <c:v>355.55</c:v>
                      </c:pt>
                      <c:pt idx="25">
                        <c:v>349.33</c:v>
                      </c:pt>
                      <c:pt idx="26">
                        <c:v>368.37</c:v>
                      </c:pt>
                      <c:pt idx="27">
                        <c:v>376.93</c:v>
                      </c:pt>
                      <c:pt idx="28">
                        <c:v>390.04</c:v>
                      </c:pt>
                      <c:pt idx="29">
                        <c:v>403.13</c:v>
                      </c:pt>
                      <c:pt idx="30">
                        <c:v>406.88</c:v>
                      </c:pt>
                      <c:pt idx="31">
                        <c:v>417.01</c:v>
                      </c:pt>
                      <c:pt idx="32">
                        <c:v>429.9</c:v>
                      </c:pt>
                      <c:pt idx="33">
                        <c:v>423.33</c:v>
                      </c:pt>
                      <c:pt idx="34">
                        <c:v>418.28</c:v>
                      </c:pt>
                      <c:pt idx="35">
                        <c:v>409.25</c:v>
                      </c:pt>
                      <c:pt idx="36">
                        <c:v>409.39</c:v>
                      </c:pt>
                      <c:pt idx="37">
                        <c:v>381.34</c:v>
                      </c:pt>
                      <c:pt idx="38">
                        <c:v>386.26</c:v>
                      </c:pt>
                      <c:pt idx="39">
                        <c:v>409.31</c:v>
                      </c:pt>
                      <c:pt idx="40">
                        <c:v>410.32</c:v>
                      </c:pt>
                      <c:pt idx="41">
                        <c:v>408.11</c:v>
                      </c:pt>
                      <c:pt idx="42">
                        <c:v>411.18</c:v>
                      </c:pt>
                      <c:pt idx="43">
                        <c:v>419.15</c:v>
                      </c:pt>
                      <c:pt idx="44">
                        <c:v>418.2</c:v>
                      </c:pt>
                      <c:pt idx="45">
                        <c:v>417.84</c:v>
                      </c:pt>
                      <c:pt idx="46">
                        <c:v>415.52</c:v>
                      </c:pt>
                      <c:pt idx="47">
                        <c:v>425.34</c:v>
                      </c:pt>
                      <c:pt idx="48">
                        <c:v>451.55</c:v>
                      </c:pt>
                      <c:pt idx="49">
                        <c:v>454.45</c:v>
                      </c:pt>
                      <c:pt idx="50">
                        <c:v>468.64</c:v>
                      </c:pt>
                      <c:pt idx="51">
                        <c:v>466.32</c:v>
                      </c:pt>
                      <c:pt idx="52">
                        <c:v>487.46</c:v>
                      </c:pt>
                      <c:pt idx="53">
                        <c:v>489.72</c:v>
                      </c:pt>
                      <c:pt idx="54">
                        <c:v>518.01</c:v>
                      </c:pt>
                      <c:pt idx="55">
                        <c:v>540</c:v>
                      </c:pt>
                      <c:pt idx="56">
                        <c:v>512.30999999999995</c:v>
                      </c:pt>
                      <c:pt idx="57">
                        <c:v>520.09</c:v>
                      </c:pt>
                      <c:pt idx="58">
                        <c:v>552.54999999999995</c:v>
                      </c:pt>
                      <c:pt idx="59">
                        <c:v>572.28</c:v>
                      </c:pt>
                      <c:pt idx="60">
                        <c:v>574.35</c:v>
                      </c:pt>
                      <c:pt idx="61">
                        <c:v>606.36</c:v>
                      </c:pt>
                      <c:pt idx="62">
                        <c:v>669.8</c:v>
                      </c:pt>
                      <c:pt idx="63">
                        <c:v>689.83</c:v>
                      </c:pt>
                      <c:pt idx="64">
                        <c:v>669.71</c:v>
                      </c:pt>
                      <c:pt idx="65">
                        <c:v>659.36</c:v>
                      </c:pt>
                      <c:pt idx="66">
                        <c:v>707.57</c:v>
                      </c:pt>
                      <c:pt idx="67">
                        <c:v>719.08</c:v>
                      </c:pt>
                      <c:pt idx="68">
                        <c:v>736.63</c:v>
                      </c:pt>
                      <c:pt idx="69">
                        <c:v>710.47</c:v>
                      </c:pt>
                      <c:pt idx="70">
                        <c:v>693.82</c:v>
                      </c:pt>
                      <c:pt idx="71">
                        <c:v>625.83000000000004</c:v>
                      </c:pt>
                      <c:pt idx="72">
                        <c:v>587.85</c:v>
                      </c:pt>
                      <c:pt idx="73">
                        <c:v>628.79999999999995</c:v>
                      </c:pt>
                      <c:pt idx="74">
                        <c:v>628.47</c:v>
                      </c:pt>
                      <c:pt idx="75">
                        <c:v>593.16999999999996</c:v>
                      </c:pt>
                      <c:pt idx="76">
                        <c:v>578.27</c:v>
                      </c:pt>
                      <c:pt idx="77">
                        <c:v>581.41</c:v>
                      </c:pt>
                      <c:pt idx="78">
                        <c:v>552.92999999999995</c:v>
                      </c:pt>
                      <c:pt idx="79">
                        <c:v>526.42999999999995</c:v>
                      </c:pt>
                      <c:pt idx="80">
                        <c:v>526.37</c:v>
                      </c:pt>
                      <c:pt idx="81">
                        <c:v>526.82000000000005</c:v>
                      </c:pt>
                      <c:pt idx="82">
                        <c:v>539.27</c:v>
                      </c:pt>
                      <c:pt idx="83">
                        <c:v>528.69000000000005</c:v>
                      </c:pt>
                      <c:pt idx="84">
                        <c:v>540.36</c:v>
                      </c:pt>
                      <c:pt idx="85">
                        <c:v>526.92999999999995</c:v>
                      </c:pt>
                      <c:pt idx="86">
                        <c:v>520.13</c:v>
                      </c:pt>
                      <c:pt idx="87">
                        <c:v>502.64</c:v>
                      </c:pt>
                      <c:pt idx="88">
                        <c:v>464.29</c:v>
                      </c:pt>
                      <c:pt idx="89">
                        <c:v>469.67</c:v>
                      </c:pt>
                      <c:pt idx="90">
                        <c:v>515.91999999999996</c:v>
                      </c:pt>
                      <c:pt idx="91">
                        <c:v>639.04999999999995</c:v>
                      </c:pt>
                      <c:pt idx="92">
                        <c:v>607.1</c:v>
                      </c:pt>
                      <c:pt idx="93">
                        <c:v>567.38</c:v>
                      </c:pt>
                      <c:pt idx="94">
                        <c:v>545.38</c:v>
                      </c:pt>
                      <c:pt idx="95">
                        <c:v>518.63</c:v>
                      </c:pt>
                      <c:pt idx="96">
                        <c:v>519</c:v>
                      </c:pt>
                      <c:pt idx="97">
                        <c:v>530.12</c:v>
                      </c:pt>
                      <c:pt idx="98">
                        <c:v>511.9</c:v>
                      </c:pt>
                      <c:pt idx="99">
                        <c:v>480.32</c:v>
                      </c:pt>
                      <c:pt idx="100">
                        <c:v>481.63</c:v>
                      </c:pt>
                      <c:pt idx="101">
                        <c:v>469.43</c:v>
                      </c:pt>
                      <c:pt idx="102">
                        <c:v>471.07</c:v>
                      </c:pt>
                      <c:pt idx="103">
                        <c:v>512.47</c:v>
                      </c:pt>
                      <c:pt idx="104">
                        <c:v>489.53</c:v>
                      </c:pt>
                      <c:pt idx="105">
                        <c:v>496.4</c:v>
                      </c:pt>
                      <c:pt idx="106">
                        <c:v>482.97</c:v>
                      </c:pt>
                      <c:pt idx="107">
                        <c:v>477.62</c:v>
                      </c:pt>
                      <c:pt idx="108">
                        <c:v>472.5</c:v>
                      </c:pt>
                      <c:pt idx="109">
                        <c:v>484.38</c:v>
                      </c:pt>
                      <c:pt idx="110">
                        <c:v>507.47</c:v>
                      </c:pt>
                      <c:pt idx="111">
                        <c:v>516</c:v>
                      </c:pt>
                      <c:pt idx="112">
                        <c:v>551.48</c:v>
                      </c:pt>
                      <c:pt idx="113">
                        <c:v>554.35</c:v>
                      </c:pt>
                      <c:pt idx="114">
                        <c:v>576.30999999999995</c:v>
                      </c:pt>
                      <c:pt idx="115">
                        <c:v>598.17999999999995</c:v>
                      </c:pt>
                      <c:pt idx="116">
                        <c:v>624.41999999999996</c:v>
                      </c:pt>
                      <c:pt idx="117">
                        <c:v>617.76</c:v>
                      </c:pt>
                      <c:pt idx="118">
                        <c:v>676.25</c:v>
                      </c:pt>
                      <c:pt idx="119">
                        <c:v>697.75</c:v>
                      </c:pt>
                      <c:pt idx="120">
                        <c:v>702.07</c:v>
                      </c:pt>
                      <c:pt idx="121">
                        <c:v>677.69</c:v>
                      </c:pt>
                      <c:pt idx="122">
                        <c:v>661.65</c:v>
                      </c:pt>
                      <c:pt idx="123">
                        <c:v>665.8</c:v>
                      </c:pt>
                      <c:pt idx="124">
                        <c:v>655.58</c:v>
                      </c:pt>
                      <c:pt idx="125">
                        <c:v>664.68</c:v>
                      </c:pt>
                      <c:pt idx="126">
                        <c:v>643.23</c:v>
                      </c:pt>
                      <c:pt idx="127">
                        <c:v>633.36</c:v>
                      </c:pt>
                      <c:pt idx="128">
                        <c:v>602.08000000000004</c:v>
                      </c:pt>
                      <c:pt idx="129">
                        <c:v>620.94000000000005</c:v>
                      </c:pt>
                      <c:pt idx="130">
                        <c:v>662.05</c:v>
                      </c:pt>
                      <c:pt idx="131">
                        <c:v>678.7</c:v>
                      </c:pt>
                      <c:pt idx="132">
                        <c:v>667.34</c:v>
                      </c:pt>
                      <c:pt idx="133">
                        <c:v>683.8</c:v>
                      </c:pt>
                      <c:pt idx="134">
                        <c:v>705.13</c:v>
                      </c:pt>
                      <c:pt idx="135">
                        <c:v>754.86</c:v>
                      </c:pt>
                      <c:pt idx="136">
                        <c:v>803</c:v>
                      </c:pt>
                      <c:pt idx="137">
                        <c:v>823.01</c:v>
                      </c:pt>
                      <c:pt idx="138">
                        <c:v>780.99</c:v>
                      </c:pt>
                      <c:pt idx="139">
                        <c:v>762.4</c:v>
                      </c:pt>
                    </c:numCache>
                  </c:numRef>
                </c:val>
                <c:smooth val="0"/>
                <c:extLst xmlns:c15="http://schemas.microsoft.com/office/drawing/2012/chart">
                  <c:ext xmlns:c16="http://schemas.microsoft.com/office/drawing/2014/chart" uri="{C3380CC4-5D6E-409C-BE32-E72D297353CC}">
                    <c16:uniqueId val="{00000001-1D98-473B-B9F2-18E9A1C6722C}"/>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DATOS!$E$1</c15:sqref>
                        </c15:formulaRef>
                      </c:ext>
                    </c:extLst>
                    <c:strCache>
                      <c:ptCount val="1"/>
                      <c:pt idx="0">
                        <c:v>tasa_captación</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xmlns:c15="http://schemas.microsoft.com/office/drawing/2012/chart">
                      <c:ext xmlns:c15="http://schemas.microsoft.com/office/drawing/2012/chart" uri="{02D57815-91ED-43cb-92C2-25804820EDAC}">
                        <c15:formulaRef>
                          <c15:sqref>DATOS!$E$2:$E$141</c15:sqref>
                        </c15:formulaRef>
                      </c:ext>
                    </c:extLst>
                    <c:numCache>
                      <c:formatCode>#,##0.00</c:formatCode>
                      <c:ptCount val="140"/>
                      <c:pt idx="0">
                        <c:v>20.239999999999998</c:v>
                      </c:pt>
                      <c:pt idx="1">
                        <c:v>16.48</c:v>
                      </c:pt>
                      <c:pt idx="2">
                        <c:v>14</c:v>
                      </c:pt>
                      <c:pt idx="3">
                        <c:v>19.28</c:v>
                      </c:pt>
                      <c:pt idx="4">
                        <c:v>22.88</c:v>
                      </c:pt>
                      <c:pt idx="5">
                        <c:v>23.12</c:v>
                      </c:pt>
                      <c:pt idx="6">
                        <c:v>18.920000000000002</c:v>
                      </c:pt>
                      <c:pt idx="7">
                        <c:v>25.84</c:v>
                      </c:pt>
                      <c:pt idx="8">
                        <c:v>10.96</c:v>
                      </c:pt>
                      <c:pt idx="9">
                        <c:v>14.6</c:v>
                      </c:pt>
                      <c:pt idx="10">
                        <c:v>9.8000000000000007</c:v>
                      </c:pt>
                      <c:pt idx="11">
                        <c:v>20.88</c:v>
                      </c:pt>
                      <c:pt idx="12">
                        <c:v>17.64</c:v>
                      </c:pt>
                      <c:pt idx="13">
                        <c:v>23.52</c:v>
                      </c:pt>
                      <c:pt idx="14">
                        <c:v>24.52</c:v>
                      </c:pt>
                      <c:pt idx="15">
                        <c:v>32.64</c:v>
                      </c:pt>
                      <c:pt idx="16">
                        <c:v>32.520000000000003</c:v>
                      </c:pt>
                      <c:pt idx="17">
                        <c:v>31.72</c:v>
                      </c:pt>
                      <c:pt idx="18">
                        <c:v>33.64</c:v>
                      </c:pt>
                      <c:pt idx="19">
                        <c:v>37.880000000000003</c:v>
                      </c:pt>
                      <c:pt idx="20">
                        <c:v>9.9600000000000009</c:v>
                      </c:pt>
                      <c:pt idx="21">
                        <c:v>25.16</c:v>
                      </c:pt>
                      <c:pt idx="22">
                        <c:v>22.24</c:v>
                      </c:pt>
                      <c:pt idx="23">
                        <c:v>23.04</c:v>
                      </c:pt>
                      <c:pt idx="24">
                        <c:v>10.84</c:v>
                      </c:pt>
                      <c:pt idx="25">
                        <c:v>15.8</c:v>
                      </c:pt>
                      <c:pt idx="26">
                        <c:v>18.32</c:v>
                      </c:pt>
                      <c:pt idx="27">
                        <c:v>22.08</c:v>
                      </c:pt>
                      <c:pt idx="28">
                        <c:v>8.44</c:v>
                      </c:pt>
                      <c:pt idx="29">
                        <c:v>19</c:v>
                      </c:pt>
                      <c:pt idx="30">
                        <c:v>20.079999999999998</c:v>
                      </c:pt>
                      <c:pt idx="31">
                        <c:v>19.079999999999998</c:v>
                      </c:pt>
                      <c:pt idx="32">
                        <c:v>13</c:v>
                      </c:pt>
                      <c:pt idx="33">
                        <c:v>17.2</c:v>
                      </c:pt>
                      <c:pt idx="34">
                        <c:v>14.6</c:v>
                      </c:pt>
                      <c:pt idx="35">
                        <c:v>11.72</c:v>
                      </c:pt>
                      <c:pt idx="36">
                        <c:v>11.2</c:v>
                      </c:pt>
                      <c:pt idx="37">
                        <c:v>12.36</c:v>
                      </c:pt>
                      <c:pt idx="38">
                        <c:v>16.72</c:v>
                      </c:pt>
                      <c:pt idx="39">
                        <c:v>11.32</c:v>
                      </c:pt>
                      <c:pt idx="40">
                        <c:v>10.88</c:v>
                      </c:pt>
                      <c:pt idx="41">
                        <c:v>16.079999999999998</c:v>
                      </c:pt>
                      <c:pt idx="42">
                        <c:v>11.24</c:v>
                      </c:pt>
                      <c:pt idx="43">
                        <c:v>12.56</c:v>
                      </c:pt>
                      <c:pt idx="44">
                        <c:v>12.76</c:v>
                      </c:pt>
                      <c:pt idx="45">
                        <c:v>9.1199999999999992</c:v>
                      </c:pt>
                      <c:pt idx="46">
                        <c:v>10.68</c:v>
                      </c:pt>
                      <c:pt idx="47">
                        <c:v>12.92</c:v>
                      </c:pt>
                      <c:pt idx="48">
                        <c:v>11.44</c:v>
                      </c:pt>
                      <c:pt idx="49">
                        <c:v>12.2</c:v>
                      </c:pt>
                      <c:pt idx="50">
                        <c:v>17.68</c:v>
                      </c:pt>
                      <c:pt idx="51">
                        <c:v>14.4</c:v>
                      </c:pt>
                      <c:pt idx="52">
                        <c:v>8.2799999999999994</c:v>
                      </c:pt>
                      <c:pt idx="53">
                        <c:v>9.76</c:v>
                      </c:pt>
                      <c:pt idx="54">
                        <c:v>6.44</c:v>
                      </c:pt>
                      <c:pt idx="55">
                        <c:v>8.4</c:v>
                      </c:pt>
                      <c:pt idx="56">
                        <c:v>9.32</c:v>
                      </c:pt>
                      <c:pt idx="57">
                        <c:v>9.48</c:v>
                      </c:pt>
                      <c:pt idx="58">
                        <c:v>7.2</c:v>
                      </c:pt>
                      <c:pt idx="59">
                        <c:v>9.2799999999999994</c:v>
                      </c:pt>
                      <c:pt idx="60">
                        <c:v>5</c:v>
                      </c:pt>
                      <c:pt idx="61">
                        <c:v>7.52</c:v>
                      </c:pt>
                      <c:pt idx="62">
                        <c:v>5.36</c:v>
                      </c:pt>
                      <c:pt idx="63">
                        <c:v>6.16</c:v>
                      </c:pt>
                      <c:pt idx="64">
                        <c:v>5.24</c:v>
                      </c:pt>
                      <c:pt idx="65">
                        <c:v>4.04</c:v>
                      </c:pt>
                      <c:pt idx="66">
                        <c:v>2.88</c:v>
                      </c:pt>
                      <c:pt idx="67">
                        <c:v>2.76</c:v>
                      </c:pt>
                      <c:pt idx="68">
                        <c:v>2.6</c:v>
                      </c:pt>
                      <c:pt idx="69">
                        <c:v>2.68</c:v>
                      </c:pt>
                      <c:pt idx="70">
                        <c:v>2.84</c:v>
                      </c:pt>
                      <c:pt idx="71">
                        <c:v>2.68</c:v>
                      </c:pt>
                      <c:pt idx="72">
                        <c:v>1.8</c:v>
                      </c:pt>
                      <c:pt idx="73">
                        <c:v>1.72</c:v>
                      </c:pt>
                      <c:pt idx="74">
                        <c:v>1.8</c:v>
                      </c:pt>
                      <c:pt idx="75">
                        <c:v>2.36</c:v>
                      </c:pt>
                      <c:pt idx="76">
                        <c:v>2.88</c:v>
                      </c:pt>
                      <c:pt idx="77">
                        <c:v>3.76</c:v>
                      </c:pt>
                      <c:pt idx="78">
                        <c:v>3.84</c:v>
                      </c:pt>
                      <c:pt idx="79">
                        <c:v>4.96</c:v>
                      </c:pt>
                      <c:pt idx="80">
                        <c:v>4.72</c:v>
                      </c:pt>
                      <c:pt idx="81">
                        <c:v>4.92</c:v>
                      </c:pt>
                      <c:pt idx="82">
                        <c:v>5.12</c:v>
                      </c:pt>
                      <c:pt idx="83">
                        <c:v>5.2</c:v>
                      </c:pt>
                      <c:pt idx="84">
                        <c:v>5.04</c:v>
                      </c:pt>
                      <c:pt idx="85">
                        <c:v>5.16</c:v>
                      </c:pt>
                      <c:pt idx="86">
                        <c:v>5.6</c:v>
                      </c:pt>
                      <c:pt idx="87">
                        <c:v>6.08</c:v>
                      </c:pt>
                      <c:pt idx="88">
                        <c:v>6.36</c:v>
                      </c:pt>
                      <c:pt idx="89">
                        <c:v>6.6</c:v>
                      </c:pt>
                      <c:pt idx="90">
                        <c:v>7.56</c:v>
                      </c:pt>
                      <c:pt idx="91">
                        <c:v>8.44</c:v>
                      </c:pt>
                      <c:pt idx="92">
                        <c:v>5.04</c:v>
                      </c:pt>
                      <c:pt idx="93">
                        <c:v>1.72</c:v>
                      </c:pt>
                      <c:pt idx="94">
                        <c:v>0.64</c:v>
                      </c:pt>
                      <c:pt idx="95">
                        <c:v>0.64</c:v>
                      </c:pt>
                      <c:pt idx="96">
                        <c:v>0.6</c:v>
                      </c:pt>
                      <c:pt idx="97">
                        <c:v>0.76</c:v>
                      </c:pt>
                      <c:pt idx="98">
                        <c:v>2.44</c:v>
                      </c:pt>
                      <c:pt idx="99">
                        <c:v>3.44</c:v>
                      </c:pt>
                      <c:pt idx="100">
                        <c:v>3.92</c:v>
                      </c:pt>
                      <c:pt idx="101">
                        <c:v>5.24</c:v>
                      </c:pt>
                      <c:pt idx="102">
                        <c:v>5.64</c:v>
                      </c:pt>
                      <c:pt idx="103">
                        <c:v>5.84</c:v>
                      </c:pt>
                      <c:pt idx="104">
                        <c:v>5.48</c:v>
                      </c:pt>
                      <c:pt idx="105">
                        <c:v>5.76</c:v>
                      </c:pt>
                      <c:pt idx="106">
                        <c:v>5.56</c:v>
                      </c:pt>
                      <c:pt idx="107">
                        <c:v>5.76</c:v>
                      </c:pt>
                      <c:pt idx="108">
                        <c:v>5.36</c:v>
                      </c:pt>
                      <c:pt idx="109">
                        <c:v>4.92</c:v>
                      </c:pt>
                      <c:pt idx="110">
                        <c:v>5.16</c:v>
                      </c:pt>
                      <c:pt idx="111">
                        <c:v>4.76</c:v>
                      </c:pt>
                      <c:pt idx="112">
                        <c:v>4.24</c:v>
                      </c:pt>
                      <c:pt idx="113">
                        <c:v>3.96</c:v>
                      </c:pt>
                      <c:pt idx="114">
                        <c:v>3.68</c:v>
                      </c:pt>
                      <c:pt idx="115">
                        <c:v>3.52</c:v>
                      </c:pt>
                      <c:pt idx="116">
                        <c:v>3.32</c:v>
                      </c:pt>
                      <c:pt idx="117">
                        <c:v>3.44</c:v>
                      </c:pt>
                      <c:pt idx="118">
                        <c:v>3.6</c:v>
                      </c:pt>
                      <c:pt idx="119">
                        <c:v>3.84</c:v>
                      </c:pt>
                      <c:pt idx="120">
                        <c:v>3.88</c:v>
                      </c:pt>
                      <c:pt idx="121">
                        <c:v>3.72</c:v>
                      </c:pt>
                      <c:pt idx="122">
                        <c:v>3.72</c:v>
                      </c:pt>
                      <c:pt idx="123">
                        <c:v>3.68</c:v>
                      </c:pt>
                      <c:pt idx="124">
                        <c:v>3.36</c:v>
                      </c:pt>
                      <c:pt idx="125">
                        <c:v>2.88</c:v>
                      </c:pt>
                      <c:pt idx="126">
                        <c:v>2.68</c:v>
                      </c:pt>
                      <c:pt idx="127">
                        <c:v>2.68</c:v>
                      </c:pt>
                      <c:pt idx="128">
                        <c:v>2.68</c:v>
                      </c:pt>
                      <c:pt idx="129">
                        <c:v>2.56</c:v>
                      </c:pt>
                      <c:pt idx="130">
                        <c:v>2.64</c:v>
                      </c:pt>
                      <c:pt idx="131">
                        <c:v>2.8</c:v>
                      </c:pt>
                      <c:pt idx="132">
                        <c:v>2.84</c:v>
                      </c:pt>
                      <c:pt idx="133">
                        <c:v>2.84</c:v>
                      </c:pt>
                      <c:pt idx="134">
                        <c:v>2.3199999999999998</c:v>
                      </c:pt>
                      <c:pt idx="135">
                        <c:v>2.02</c:v>
                      </c:pt>
                      <c:pt idx="136">
                        <c:v>1.83</c:v>
                      </c:pt>
                      <c:pt idx="137">
                        <c:v>0.65</c:v>
                      </c:pt>
                      <c:pt idx="138">
                        <c:v>0.49</c:v>
                      </c:pt>
                      <c:pt idx="139">
                        <c:v>0.45</c:v>
                      </c:pt>
                    </c:numCache>
                  </c:numRef>
                </c:val>
                <c:smooth val="0"/>
                <c:extLst xmlns:c15="http://schemas.microsoft.com/office/drawing/2012/chart">
                  <c:ext xmlns:c16="http://schemas.microsoft.com/office/drawing/2014/chart" uri="{C3380CC4-5D6E-409C-BE32-E72D297353CC}">
                    <c16:uniqueId val="{00000003-1D98-473B-B9F2-18E9A1C6722C}"/>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DATOS!$F$1</c15:sqref>
                        </c15:formulaRef>
                      </c:ext>
                    </c:extLst>
                    <c:strCache>
                      <c:ptCount val="1"/>
                      <c:pt idx="0">
                        <c:v>tasa_colocación</c:v>
                      </c:pt>
                    </c:strCache>
                  </c:strRef>
                </c:tx>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xmlns:c15="http://schemas.microsoft.com/office/drawing/2012/chart">
                      <c:ext xmlns:c15="http://schemas.microsoft.com/office/drawing/2012/chart" uri="{02D57815-91ED-43cb-92C2-25804820EDAC}">
                        <c15:formulaRef>
                          <c15:sqref>DATOS!$F$2:$F$141</c15:sqref>
                        </c15:formulaRef>
                      </c:ext>
                    </c:extLst>
                    <c:numCache>
                      <c:formatCode>#,##0.00</c:formatCode>
                      <c:ptCount val="140"/>
                      <c:pt idx="0">
                        <c:v>27.6</c:v>
                      </c:pt>
                      <c:pt idx="1">
                        <c:v>22.68</c:v>
                      </c:pt>
                      <c:pt idx="2">
                        <c:v>20</c:v>
                      </c:pt>
                      <c:pt idx="3">
                        <c:v>23.96</c:v>
                      </c:pt>
                      <c:pt idx="4">
                        <c:v>28.32</c:v>
                      </c:pt>
                      <c:pt idx="5">
                        <c:v>29.52</c:v>
                      </c:pt>
                      <c:pt idx="6">
                        <c:v>24.84</c:v>
                      </c:pt>
                      <c:pt idx="7">
                        <c:v>32.36</c:v>
                      </c:pt>
                      <c:pt idx="8">
                        <c:v>17.079999999999998</c:v>
                      </c:pt>
                      <c:pt idx="9">
                        <c:v>20.12</c:v>
                      </c:pt>
                      <c:pt idx="10">
                        <c:v>14.8</c:v>
                      </c:pt>
                      <c:pt idx="11">
                        <c:v>25.12</c:v>
                      </c:pt>
                      <c:pt idx="12">
                        <c:v>25.2</c:v>
                      </c:pt>
                      <c:pt idx="13">
                        <c:v>29.28</c:v>
                      </c:pt>
                      <c:pt idx="14">
                        <c:v>30.96</c:v>
                      </c:pt>
                      <c:pt idx="15">
                        <c:v>38.520000000000003</c:v>
                      </c:pt>
                      <c:pt idx="16">
                        <c:v>39.6</c:v>
                      </c:pt>
                      <c:pt idx="17">
                        <c:v>37.6</c:v>
                      </c:pt>
                      <c:pt idx="18">
                        <c:v>38.72</c:v>
                      </c:pt>
                      <c:pt idx="19">
                        <c:v>44.28</c:v>
                      </c:pt>
                      <c:pt idx="20">
                        <c:v>15.84</c:v>
                      </c:pt>
                      <c:pt idx="21">
                        <c:v>29.2</c:v>
                      </c:pt>
                      <c:pt idx="22">
                        <c:v>27.56</c:v>
                      </c:pt>
                      <c:pt idx="23">
                        <c:v>28.12</c:v>
                      </c:pt>
                      <c:pt idx="24">
                        <c:v>16.84</c:v>
                      </c:pt>
                      <c:pt idx="25">
                        <c:v>20</c:v>
                      </c:pt>
                      <c:pt idx="26">
                        <c:v>22.28</c:v>
                      </c:pt>
                      <c:pt idx="27">
                        <c:v>27.08</c:v>
                      </c:pt>
                      <c:pt idx="28">
                        <c:v>13.72</c:v>
                      </c:pt>
                      <c:pt idx="29">
                        <c:v>23.24</c:v>
                      </c:pt>
                      <c:pt idx="30">
                        <c:v>25.28</c:v>
                      </c:pt>
                      <c:pt idx="31">
                        <c:v>24.88</c:v>
                      </c:pt>
                      <c:pt idx="32">
                        <c:v>17.72</c:v>
                      </c:pt>
                      <c:pt idx="33">
                        <c:v>21.48</c:v>
                      </c:pt>
                      <c:pt idx="34">
                        <c:v>19.04</c:v>
                      </c:pt>
                      <c:pt idx="35">
                        <c:v>16.28</c:v>
                      </c:pt>
                      <c:pt idx="36">
                        <c:v>15.28</c:v>
                      </c:pt>
                      <c:pt idx="37">
                        <c:v>16</c:v>
                      </c:pt>
                      <c:pt idx="38">
                        <c:v>20.239999999999998</c:v>
                      </c:pt>
                      <c:pt idx="39">
                        <c:v>15.56</c:v>
                      </c:pt>
                      <c:pt idx="40">
                        <c:v>14.2</c:v>
                      </c:pt>
                      <c:pt idx="41">
                        <c:v>19.399999999999999</c:v>
                      </c:pt>
                      <c:pt idx="42">
                        <c:v>14.88</c:v>
                      </c:pt>
                      <c:pt idx="43">
                        <c:v>15.92</c:v>
                      </c:pt>
                      <c:pt idx="44">
                        <c:v>16</c:v>
                      </c:pt>
                      <c:pt idx="45">
                        <c:v>12.68</c:v>
                      </c:pt>
                      <c:pt idx="46">
                        <c:v>13.76</c:v>
                      </c:pt>
                      <c:pt idx="47">
                        <c:v>16.04</c:v>
                      </c:pt>
                      <c:pt idx="48">
                        <c:v>15.64</c:v>
                      </c:pt>
                      <c:pt idx="49">
                        <c:v>15.4</c:v>
                      </c:pt>
                      <c:pt idx="50">
                        <c:v>23.72</c:v>
                      </c:pt>
                      <c:pt idx="51">
                        <c:v>18.920000000000002</c:v>
                      </c:pt>
                      <c:pt idx="52">
                        <c:v>12.52</c:v>
                      </c:pt>
                      <c:pt idx="53">
                        <c:v>13.48</c:v>
                      </c:pt>
                      <c:pt idx="54">
                        <c:v>9.8000000000000007</c:v>
                      </c:pt>
                      <c:pt idx="55">
                        <c:v>11.92</c:v>
                      </c:pt>
                      <c:pt idx="56">
                        <c:v>13.2</c:v>
                      </c:pt>
                      <c:pt idx="57">
                        <c:v>14.24</c:v>
                      </c:pt>
                      <c:pt idx="58">
                        <c:v>12.92</c:v>
                      </c:pt>
                      <c:pt idx="59">
                        <c:v>15.28</c:v>
                      </c:pt>
                      <c:pt idx="60">
                        <c:v>11.8</c:v>
                      </c:pt>
                      <c:pt idx="61">
                        <c:v>12.8</c:v>
                      </c:pt>
                      <c:pt idx="62">
                        <c:v>10.32</c:v>
                      </c:pt>
                      <c:pt idx="63">
                        <c:v>10.199999999999999</c:v>
                      </c:pt>
                      <c:pt idx="64">
                        <c:v>8.7200000000000006</c:v>
                      </c:pt>
                      <c:pt idx="65">
                        <c:v>8.08</c:v>
                      </c:pt>
                      <c:pt idx="66">
                        <c:v>6.96</c:v>
                      </c:pt>
                      <c:pt idx="67">
                        <c:v>6.2</c:v>
                      </c:pt>
                      <c:pt idx="68">
                        <c:v>5.76</c:v>
                      </c:pt>
                      <c:pt idx="69">
                        <c:v>5.92</c:v>
                      </c:pt>
                      <c:pt idx="70">
                        <c:v>6.32</c:v>
                      </c:pt>
                      <c:pt idx="71">
                        <c:v>6.04</c:v>
                      </c:pt>
                      <c:pt idx="72">
                        <c:v>5.24</c:v>
                      </c:pt>
                      <c:pt idx="73">
                        <c:v>4.88</c:v>
                      </c:pt>
                      <c:pt idx="74">
                        <c:v>5</c:v>
                      </c:pt>
                      <c:pt idx="75">
                        <c:v>4.92</c:v>
                      </c:pt>
                      <c:pt idx="76">
                        <c:v>5.76</c:v>
                      </c:pt>
                      <c:pt idx="77">
                        <c:v>6.24</c:v>
                      </c:pt>
                      <c:pt idx="78">
                        <c:v>6.56</c:v>
                      </c:pt>
                      <c:pt idx="79">
                        <c:v>7.36</c:v>
                      </c:pt>
                      <c:pt idx="80">
                        <c:v>7.48</c:v>
                      </c:pt>
                      <c:pt idx="81">
                        <c:v>7.48</c:v>
                      </c:pt>
                      <c:pt idx="82">
                        <c:v>8.0399999999999991</c:v>
                      </c:pt>
                      <c:pt idx="83">
                        <c:v>7.88</c:v>
                      </c:pt>
                      <c:pt idx="84">
                        <c:v>7.76</c:v>
                      </c:pt>
                      <c:pt idx="85">
                        <c:v>7.72</c:v>
                      </c:pt>
                      <c:pt idx="86">
                        <c:v>7.88</c:v>
                      </c:pt>
                      <c:pt idx="87">
                        <c:v>10</c:v>
                      </c:pt>
                      <c:pt idx="88">
                        <c:v>10.68</c:v>
                      </c:pt>
                      <c:pt idx="89">
                        <c:v>11.04</c:v>
                      </c:pt>
                      <c:pt idx="90">
                        <c:v>11.56</c:v>
                      </c:pt>
                      <c:pt idx="91">
                        <c:v>16.68</c:v>
                      </c:pt>
                      <c:pt idx="92">
                        <c:v>12.36</c:v>
                      </c:pt>
                      <c:pt idx="93">
                        <c:v>7.48</c:v>
                      </c:pt>
                      <c:pt idx="94">
                        <c:v>4.3600000000000003</c:v>
                      </c:pt>
                      <c:pt idx="95">
                        <c:v>3.64</c:v>
                      </c:pt>
                      <c:pt idx="96">
                        <c:v>4</c:v>
                      </c:pt>
                      <c:pt idx="97">
                        <c:v>3.72</c:v>
                      </c:pt>
                      <c:pt idx="98">
                        <c:v>4.92</c:v>
                      </c:pt>
                      <c:pt idx="99">
                        <c:v>5.96</c:v>
                      </c:pt>
                      <c:pt idx="100">
                        <c:v>7.12</c:v>
                      </c:pt>
                      <c:pt idx="101">
                        <c:v>8.08</c:v>
                      </c:pt>
                      <c:pt idx="102">
                        <c:v>9.52</c:v>
                      </c:pt>
                      <c:pt idx="103">
                        <c:v>9.9600000000000009</c:v>
                      </c:pt>
                      <c:pt idx="104">
                        <c:v>9.68</c:v>
                      </c:pt>
                      <c:pt idx="105">
                        <c:v>10.4</c:v>
                      </c:pt>
                      <c:pt idx="106">
                        <c:v>9.24</c:v>
                      </c:pt>
                      <c:pt idx="107">
                        <c:v>9.16</c:v>
                      </c:pt>
                      <c:pt idx="108">
                        <c:v>9.1199999999999992</c:v>
                      </c:pt>
                      <c:pt idx="109">
                        <c:v>9.1199999999999992</c:v>
                      </c:pt>
                      <c:pt idx="110">
                        <c:v>8.84</c:v>
                      </c:pt>
                      <c:pt idx="111">
                        <c:v>8.48</c:v>
                      </c:pt>
                      <c:pt idx="112">
                        <c:v>8.36</c:v>
                      </c:pt>
                      <c:pt idx="113">
                        <c:v>8.16</c:v>
                      </c:pt>
                      <c:pt idx="114">
                        <c:v>7.8</c:v>
                      </c:pt>
                      <c:pt idx="115">
                        <c:v>7.12</c:v>
                      </c:pt>
                      <c:pt idx="116">
                        <c:v>5.56</c:v>
                      </c:pt>
                      <c:pt idx="117">
                        <c:v>5.28</c:v>
                      </c:pt>
                      <c:pt idx="118">
                        <c:v>5.36</c:v>
                      </c:pt>
                      <c:pt idx="119">
                        <c:v>5.72</c:v>
                      </c:pt>
                      <c:pt idx="120">
                        <c:v>5.64</c:v>
                      </c:pt>
                      <c:pt idx="121">
                        <c:v>5.4</c:v>
                      </c:pt>
                      <c:pt idx="122">
                        <c:v>5.52</c:v>
                      </c:pt>
                      <c:pt idx="123">
                        <c:v>5.24</c:v>
                      </c:pt>
                      <c:pt idx="124">
                        <c:v>4.88</c:v>
                      </c:pt>
                      <c:pt idx="125">
                        <c:v>4.4000000000000004</c:v>
                      </c:pt>
                      <c:pt idx="126">
                        <c:v>4.28</c:v>
                      </c:pt>
                      <c:pt idx="127">
                        <c:v>4.12</c:v>
                      </c:pt>
                      <c:pt idx="128">
                        <c:v>4.16</c:v>
                      </c:pt>
                      <c:pt idx="129">
                        <c:v>4</c:v>
                      </c:pt>
                      <c:pt idx="130">
                        <c:v>3.96</c:v>
                      </c:pt>
                      <c:pt idx="131">
                        <c:v>4.28</c:v>
                      </c:pt>
                      <c:pt idx="132">
                        <c:v>4.4800000000000004</c:v>
                      </c:pt>
                      <c:pt idx="133">
                        <c:v>4.28</c:v>
                      </c:pt>
                      <c:pt idx="134">
                        <c:v>3.77</c:v>
                      </c:pt>
                      <c:pt idx="135">
                        <c:v>3.8</c:v>
                      </c:pt>
                      <c:pt idx="136">
                        <c:v>3.22</c:v>
                      </c:pt>
                      <c:pt idx="137">
                        <c:v>3.32</c:v>
                      </c:pt>
                      <c:pt idx="138">
                        <c:v>3.1</c:v>
                      </c:pt>
                      <c:pt idx="139">
                        <c:v>2.82</c:v>
                      </c:pt>
                    </c:numCache>
                  </c:numRef>
                </c:val>
                <c:smooth val="0"/>
                <c:extLst xmlns:c15="http://schemas.microsoft.com/office/drawing/2012/chart">
                  <c:ext xmlns:c16="http://schemas.microsoft.com/office/drawing/2014/chart" uri="{C3380CC4-5D6E-409C-BE32-E72D297353CC}">
                    <c16:uniqueId val="{00000004-1D98-473B-B9F2-18E9A1C6722C}"/>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DATOS!$I$1</c15:sqref>
                        </c15:formulaRef>
                      </c:ext>
                    </c:extLst>
                    <c:strCache>
                      <c:ptCount val="1"/>
                      <c:pt idx="0">
                        <c:v>tasa_desempleo</c:v>
                      </c:pt>
                    </c:strCache>
                  </c:strRef>
                </c:tx>
                <c:spPr>
                  <a:ln w="28575" cap="rnd">
                    <a:solidFill>
                      <a:schemeClr val="accent6"/>
                    </a:solidFill>
                    <a:round/>
                  </a:ln>
                  <a:effectLst/>
                </c:spPr>
                <c:marker>
                  <c:symbol val="none"/>
                </c:marker>
                <c:cat>
                  <c:numRef>
                    <c:extLst xmlns:c15="http://schemas.microsoft.com/office/drawing/2012/chart">
                      <c:ext xmlns:c15="http://schemas.microsoft.com/office/drawing/2012/char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xmlns:c15="http://schemas.microsoft.com/office/drawing/2012/chart">
                      <c:ext xmlns:c15="http://schemas.microsoft.com/office/drawing/2012/chart" uri="{02D57815-91ED-43cb-92C2-25804820EDAC}">
                        <c15:formulaRef>
                          <c15:sqref>DATOS!$G$2:$G$141</c15:sqref>
                        </c15:formulaRef>
                      </c:ext>
                    </c:extLst>
                    <c:numCache>
                      <c:formatCode>#,##0.00</c:formatCode>
                      <c:ptCount val="140"/>
                      <c:pt idx="0">
                        <c:v>1.7</c:v>
                      </c:pt>
                      <c:pt idx="1">
                        <c:v>1.13333333333333</c:v>
                      </c:pt>
                      <c:pt idx="2">
                        <c:v>1.0333333333333301</c:v>
                      </c:pt>
                      <c:pt idx="3">
                        <c:v>1.4666666666666699</c:v>
                      </c:pt>
                      <c:pt idx="4">
                        <c:v>1.7666666666666699</c:v>
                      </c:pt>
                      <c:pt idx="5">
                        <c:v>1.5333333333333301</c:v>
                      </c:pt>
                      <c:pt idx="6">
                        <c:v>1.6666666666666701</c:v>
                      </c:pt>
                      <c:pt idx="7">
                        <c:v>1.5333333333333301</c:v>
                      </c:pt>
                      <c:pt idx="8">
                        <c:v>1</c:v>
                      </c:pt>
                      <c:pt idx="9">
                        <c:v>0.63333333333333297</c:v>
                      </c:pt>
                      <c:pt idx="10">
                        <c:v>0.6</c:v>
                      </c:pt>
                      <c:pt idx="11">
                        <c:v>1.7666666666666699</c:v>
                      </c:pt>
                      <c:pt idx="12">
                        <c:v>1.0333333333333301</c:v>
                      </c:pt>
                      <c:pt idx="13">
                        <c:v>1.6</c:v>
                      </c:pt>
                      <c:pt idx="14">
                        <c:v>1.63333333333333</c:v>
                      </c:pt>
                      <c:pt idx="15">
                        <c:v>2.2333333333333298</c:v>
                      </c:pt>
                      <c:pt idx="16">
                        <c:v>1.7333333333333301</c:v>
                      </c:pt>
                      <c:pt idx="17">
                        <c:v>1.8333333333333299</c:v>
                      </c:pt>
                      <c:pt idx="18">
                        <c:v>2.8666666666666698</c:v>
                      </c:pt>
                      <c:pt idx="19">
                        <c:v>1.7333333333333301</c:v>
                      </c:pt>
                      <c:pt idx="20">
                        <c:v>0.56666666666666698</c:v>
                      </c:pt>
                      <c:pt idx="21">
                        <c:v>2.0333333333333301</c:v>
                      </c:pt>
                      <c:pt idx="22">
                        <c:v>1.43333333333333</c:v>
                      </c:pt>
                      <c:pt idx="23">
                        <c:v>1.6666666666666701</c:v>
                      </c:pt>
                      <c:pt idx="24">
                        <c:v>0.4</c:v>
                      </c:pt>
                      <c:pt idx="25">
                        <c:v>1.0333333333333301</c:v>
                      </c:pt>
                      <c:pt idx="26">
                        <c:v>1.6</c:v>
                      </c:pt>
                      <c:pt idx="27">
                        <c:v>0.96666666666666701</c:v>
                      </c:pt>
                      <c:pt idx="28">
                        <c:v>0.4</c:v>
                      </c:pt>
                      <c:pt idx="29">
                        <c:v>1.13333333333333</c:v>
                      </c:pt>
                      <c:pt idx="30">
                        <c:v>1.43333333333333</c:v>
                      </c:pt>
                      <c:pt idx="31">
                        <c:v>0.96666666666666701</c:v>
                      </c:pt>
                      <c:pt idx="32">
                        <c:v>0.8</c:v>
                      </c:pt>
                      <c:pt idx="33">
                        <c:v>0.8</c:v>
                      </c:pt>
                      <c:pt idx="34">
                        <c:v>0.73333333333333295</c:v>
                      </c:pt>
                      <c:pt idx="35">
                        <c:v>0.5</c:v>
                      </c:pt>
                      <c:pt idx="36">
                        <c:v>0.56666666666666698</c:v>
                      </c:pt>
                      <c:pt idx="37">
                        <c:v>0.63333333333333297</c:v>
                      </c:pt>
                      <c:pt idx="38">
                        <c:v>1</c:v>
                      </c:pt>
                      <c:pt idx="39">
                        <c:v>0.4</c:v>
                      </c:pt>
                      <c:pt idx="40">
                        <c:v>0.5</c:v>
                      </c:pt>
                      <c:pt idx="41">
                        <c:v>0.73333333333333295</c:v>
                      </c:pt>
                      <c:pt idx="42">
                        <c:v>0.4</c:v>
                      </c:pt>
                      <c:pt idx="43">
                        <c:v>0.5</c:v>
                      </c:pt>
                      <c:pt idx="44">
                        <c:v>0.53333333333333299</c:v>
                      </c:pt>
                      <c:pt idx="45">
                        <c:v>0.233333333333333</c:v>
                      </c:pt>
                      <c:pt idx="46">
                        <c:v>0.63333333333333297</c:v>
                      </c:pt>
                      <c:pt idx="47">
                        <c:v>0.46666666666666701</c:v>
                      </c:pt>
                      <c:pt idx="48">
                        <c:v>0.33333333333333298</c:v>
                      </c:pt>
                      <c:pt idx="49">
                        <c:v>0.3</c:v>
                      </c:pt>
                      <c:pt idx="50">
                        <c:v>0.4</c:v>
                      </c:pt>
                      <c:pt idx="51">
                        <c:v>0.46666666666666701</c:v>
                      </c:pt>
                      <c:pt idx="52">
                        <c:v>0.133333333333333</c:v>
                      </c:pt>
                      <c:pt idx="53">
                        <c:v>0.2</c:v>
                      </c:pt>
                      <c:pt idx="54">
                        <c:v>0.16666666666666699</c:v>
                      </c:pt>
                      <c:pt idx="55">
                        <c:v>0.3</c:v>
                      </c:pt>
                      <c:pt idx="56">
                        <c:v>0.5</c:v>
                      </c:pt>
                      <c:pt idx="57">
                        <c:v>0.3</c:v>
                      </c:pt>
                      <c:pt idx="58">
                        <c:v>0.33333333333333298</c:v>
                      </c:pt>
                      <c:pt idx="59">
                        <c:v>0.33333333333333298</c:v>
                      </c:pt>
                      <c:pt idx="60">
                        <c:v>0.16666666666666699</c:v>
                      </c:pt>
                      <c:pt idx="61">
                        <c:v>0.33333333333333298</c:v>
                      </c:pt>
                      <c:pt idx="62">
                        <c:v>0.43333333333333302</c:v>
                      </c:pt>
                      <c:pt idx="63">
                        <c:v>-6.6666666666666693E-2</c:v>
                      </c:pt>
                      <c:pt idx="64">
                        <c:v>0.133333333333333</c:v>
                      </c:pt>
                      <c:pt idx="65">
                        <c:v>0.133333333333333</c:v>
                      </c:pt>
                      <c:pt idx="66">
                        <c:v>0.53333333333333299</c:v>
                      </c:pt>
                      <c:pt idx="67">
                        <c:v>0.133333333333333</c:v>
                      </c:pt>
                      <c:pt idx="68">
                        <c:v>0.7</c:v>
                      </c:pt>
                      <c:pt idx="69">
                        <c:v>-0.16666666666666699</c:v>
                      </c:pt>
                      <c:pt idx="70">
                        <c:v>0.1</c:v>
                      </c:pt>
                      <c:pt idx="71">
                        <c:v>-0.266666666666667</c:v>
                      </c:pt>
                      <c:pt idx="72">
                        <c:v>6.6666666666666693E-2</c:v>
                      </c:pt>
                      <c:pt idx="73">
                        <c:v>0.43333333333333302</c:v>
                      </c:pt>
                      <c:pt idx="74">
                        <c:v>0.233333333333333</c:v>
                      </c:pt>
                      <c:pt idx="75">
                        <c:v>6.6666666666666693E-2</c:v>
                      </c:pt>
                      <c:pt idx="76">
                        <c:v>6.6666666666666693E-2</c:v>
                      </c:pt>
                      <c:pt idx="77">
                        <c:v>0.53333333333333299</c:v>
                      </c:pt>
                      <c:pt idx="78">
                        <c:v>0.63333333333333297</c:v>
                      </c:pt>
                      <c:pt idx="79">
                        <c:v>0</c:v>
                      </c:pt>
                      <c:pt idx="80">
                        <c:v>0.2</c:v>
                      </c:pt>
                      <c:pt idx="81">
                        <c:v>0.46666666666666701</c:v>
                      </c:pt>
                      <c:pt idx="82">
                        <c:v>0.266666666666667</c:v>
                      </c:pt>
                      <c:pt idx="83">
                        <c:v>-0.133333333333333</c:v>
                      </c:pt>
                      <c:pt idx="84">
                        <c:v>0.16666666666666699</c:v>
                      </c:pt>
                      <c:pt idx="85">
                        <c:v>0.7</c:v>
                      </c:pt>
                      <c:pt idx="86">
                        <c:v>1.1000000000000001</c:v>
                      </c:pt>
                      <c:pt idx="87">
                        <c:v>0.53333333333333299</c:v>
                      </c:pt>
                      <c:pt idx="88">
                        <c:v>0.4</c:v>
                      </c:pt>
                      <c:pt idx="89">
                        <c:v>1.0333333333333301</c:v>
                      </c:pt>
                      <c:pt idx="90">
                        <c:v>1.0333333333333301</c:v>
                      </c:pt>
                      <c:pt idx="91">
                        <c:v>-0.133333333333333</c:v>
                      </c:pt>
                      <c:pt idx="92">
                        <c:v>-0.266666666666667</c:v>
                      </c:pt>
                      <c:pt idx="93">
                        <c:v>-6.6666666666666693E-2</c:v>
                      </c:pt>
                      <c:pt idx="94">
                        <c:v>6.6666666666666693E-2</c:v>
                      </c:pt>
                      <c:pt idx="95">
                        <c:v>-0.266666666666667</c:v>
                      </c:pt>
                      <c:pt idx="96">
                        <c:v>0.3</c:v>
                      </c:pt>
                      <c:pt idx="97">
                        <c:v>0.3</c:v>
                      </c:pt>
                      <c:pt idx="98">
                        <c:v>0.3</c:v>
                      </c:pt>
                      <c:pt idx="99">
                        <c:v>0.1</c:v>
                      </c:pt>
                      <c:pt idx="100">
                        <c:v>0.43333333333333302</c:v>
                      </c:pt>
                      <c:pt idx="101">
                        <c:v>0.3</c:v>
                      </c:pt>
                      <c:pt idx="102">
                        <c:v>0.266666666666667</c:v>
                      </c:pt>
                      <c:pt idx="103">
                        <c:v>0.46666666666666701</c:v>
                      </c:pt>
                      <c:pt idx="104">
                        <c:v>0.233333333333333</c:v>
                      </c:pt>
                      <c:pt idx="105">
                        <c:v>-6.6666666666666693E-2</c:v>
                      </c:pt>
                      <c:pt idx="106">
                        <c:v>0.33333333333333298</c:v>
                      </c:pt>
                      <c:pt idx="107">
                        <c:v>3.3333333333333298E-2</c:v>
                      </c:pt>
                      <c:pt idx="108">
                        <c:v>0.233333333333333</c:v>
                      </c:pt>
                      <c:pt idx="109">
                        <c:v>3.3333333333333298E-2</c:v>
                      </c:pt>
                      <c:pt idx="110">
                        <c:v>0.33333333333333298</c:v>
                      </c:pt>
                      <c:pt idx="111">
                        <c:v>0.36666666666666697</c:v>
                      </c:pt>
                      <c:pt idx="112">
                        <c:v>0.5</c:v>
                      </c:pt>
                      <c:pt idx="113">
                        <c:v>0.33333333333333298</c:v>
                      </c:pt>
                      <c:pt idx="114">
                        <c:v>0.43333333333333302</c:v>
                      </c:pt>
                      <c:pt idx="115">
                        <c:v>0.2</c:v>
                      </c:pt>
                      <c:pt idx="116">
                        <c:v>0.36666666666666697</c:v>
                      </c:pt>
                      <c:pt idx="117">
                        <c:v>0.43333333333333302</c:v>
                      </c:pt>
                      <c:pt idx="118">
                        <c:v>0.53333333333333299</c:v>
                      </c:pt>
                      <c:pt idx="119">
                        <c:v>0.133333333333333</c:v>
                      </c:pt>
                      <c:pt idx="120">
                        <c:v>0.4</c:v>
                      </c:pt>
                      <c:pt idx="121">
                        <c:v>0.3</c:v>
                      </c:pt>
                      <c:pt idx="122">
                        <c:v>0.133333333333333</c:v>
                      </c:pt>
                      <c:pt idx="123">
                        <c:v>3.3333333333333298E-2</c:v>
                      </c:pt>
                      <c:pt idx="124">
                        <c:v>0.36666666666666697</c:v>
                      </c:pt>
                      <c:pt idx="125">
                        <c:v>-3.3333333333333298E-2</c:v>
                      </c:pt>
                      <c:pt idx="126">
                        <c:v>6.6666666666666693E-2</c:v>
                      </c:pt>
                      <c:pt idx="127">
                        <c:v>0.266666666666667</c:v>
                      </c:pt>
                      <c:pt idx="128">
                        <c:v>0.233333333333333</c:v>
                      </c:pt>
                      <c:pt idx="129">
                        <c:v>0.233333333333333</c:v>
                      </c:pt>
                      <c:pt idx="130">
                        <c:v>0.3</c:v>
                      </c:pt>
                      <c:pt idx="131">
                        <c:v>0.1</c:v>
                      </c:pt>
                      <c:pt idx="132">
                        <c:v>0.2</c:v>
                      </c:pt>
                      <c:pt idx="133">
                        <c:v>0.3</c:v>
                      </c:pt>
                      <c:pt idx="134">
                        <c:v>0.133333333333333</c:v>
                      </c:pt>
                      <c:pt idx="135">
                        <c:v>0.33333333333333298</c:v>
                      </c:pt>
                      <c:pt idx="136">
                        <c:v>0.43333333333333302</c:v>
                      </c:pt>
                      <c:pt idx="137">
                        <c:v>-6.6666666666666693E-2</c:v>
                      </c:pt>
                      <c:pt idx="138">
                        <c:v>0.266666666666667</c:v>
                      </c:pt>
                      <c:pt idx="139">
                        <c:v>0.3</c:v>
                      </c:pt>
                    </c:numCache>
                  </c:numRef>
                </c:val>
                <c:smooth val="0"/>
                <c:extLst xmlns:c15="http://schemas.microsoft.com/office/drawing/2012/chart">
                  <c:ext xmlns:c16="http://schemas.microsoft.com/office/drawing/2014/chart" uri="{C3380CC4-5D6E-409C-BE32-E72D297353CC}">
                    <c16:uniqueId val="{00000005-1D98-473B-B9F2-18E9A1C6722C}"/>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DATOS!$H$1</c15:sqref>
                        </c15:formulaRef>
                      </c:ext>
                    </c:extLst>
                    <c:strCache>
                      <c:ptCount val="1"/>
                      <c:pt idx="0">
                        <c:v>IPC_acum</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xmlns:c15="http://schemas.microsoft.com/office/drawing/2012/chart">
                      <c:ext xmlns:c15="http://schemas.microsoft.com/office/drawing/2012/chart" uri="{02D57815-91ED-43cb-92C2-25804820EDAC}">
                        <c15:formulaRef>
                          <c15:sqref>DATOS!$H$2:$H$141</c15:sqref>
                        </c15:formulaRef>
                      </c:ext>
                    </c:extLst>
                    <c:numCache>
                      <c:formatCode>#,##0.00</c:formatCode>
                      <c:ptCount val="140"/>
                      <c:pt idx="0">
                        <c:v>24.43</c:v>
                      </c:pt>
                      <c:pt idx="1">
                        <c:v>19.899999999999999</c:v>
                      </c:pt>
                      <c:pt idx="2">
                        <c:v>17.13</c:v>
                      </c:pt>
                      <c:pt idx="3">
                        <c:v>17.27</c:v>
                      </c:pt>
                      <c:pt idx="4">
                        <c:v>17.27</c:v>
                      </c:pt>
                      <c:pt idx="5">
                        <c:v>19.170000000000002</c:v>
                      </c:pt>
                      <c:pt idx="6">
                        <c:v>20.6</c:v>
                      </c:pt>
                      <c:pt idx="7">
                        <c:v>22.23</c:v>
                      </c:pt>
                      <c:pt idx="8">
                        <c:v>18.93</c:v>
                      </c:pt>
                      <c:pt idx="9">
                        <c:v>15.97</c:v>
                      </c:pt>
                      <c:pt idx="10">
                        <c:v>12.9</c:v>
                      </c:pt>
                      <c:pt idx="11">
                        <c:v>11.53</c:v>
                      </c:pt>
                      <c:pt idx="12">
                        <c:v>12.93</c:v>
                      </c:pt>
                      <c:pt idx="13">
                        <c:v>14.73</c:v>
                      </c:pt>
                      <c:pt idx="14">
                        <c:v>18.73</c:v>
                      </c:pt>
                      <c:pt idx="15">
                        <c:v>21.3</c:v>
                      </c:pt>
                      <c:pt idx="16">
                        <c:v>23.43</c:v>
                      </c:pt>
                      <c:pt idx="17">
                        <c:v>24.63</c:v>
                      </c:pt>
                      <c:pt idx="18">
                        <c:v>26.57</c:v>
                      </c:pt>
                      <c:pt idx="19">
                        <c:v>29.03</c:v>
                      </c:pt>
                      <c:pt idx="20">
                        <c:v>24.1</c:v>
                      </c:pt>
                      <c:pt idx="21">
                        <c:v>23.73</c:v>
                      </c:pt>
                      <c:pt idx="22">
                        <c:v>21.93</c:v>
                      </c:pt>
                      <c:pt idx="23">
                        <c:v>18.100000000000001</c:v>
                      </c:pt>
                      <c:pt idx="24">
                        <c:v>18.7</c:v>
                      </c:pt>
                      <c:pt idx="25">
                        <c:v>15.9</c:v>
                      </c:pt>
                      <c:pt idx="26">
                        <c:v>14.23</c:v>
                      </c:pt>
                      <c:pt idx="27">
                        <c:v>13.37</c:v>
                      </c:pt>
                      <c:pt idx="28">
                        <c:v>12.4</c:v>
                      </c:pt>
                      <c:pt idx="29">
                        <c:v>13</c:v>
                      </c:pt>
                      <c:pt idx="30">
                        <c:v>12.9</c:v>
                      </c:pt>
                      <c:pt idx="31">
                        <c:v>12.63</c:v>
                      </c:pt>
                      <c:pt idx="32">
                        <c:v>13.33</c:v>
                      </c:pt>
                      <c:pt idx="33">
                        <c:v>12.7</c:v>
                      </c:pt>
                      <c:pt idx="34">
                        <c:v>11.3</c:v>
                      </c:pt>
                      <c:pt idx="35">
                        <c:v>8.6999999999999993</c:v>
                      </c:pt>
                      <c:pt idx="36">
                        <c:v>8.4700000000000006</c:v>
                      </c:pt>
                      <c:pt idx="37">
                        <c:v>7.77</c:v>
                      </c:pt>
                      <c:pt idx="38">
                        <c:v>8.33</c:v>
                      </c:pt>
                      <c:pt idx="39">
                        <c:v>8.4</c:v>
                      </c:pt>
                      <c:pt idx="40">
                        <c:v>7.83</c:v>
                      </c:pt>
                      <c:pt idx="41">
                        <c:v>8.43</c:v>
                      </c:pt>
                      <c:pt idx="42">
                        <c:v>6.8</c:v>
                      </c:pt>
                      <c:pt idx="43">
                        <c:v>6.47</c:v>
                      </c:pt>
                      <c:pt idx="44">
                        <c:v>6.97</c:v>
                      </c:pt>
                      <c:pt idx="45">
                        <c:v>5.6</c:v>
                      </c:pt>
                      <c:pt idx="46">
                        <c:v>5.73</c:v>
                      </c:pt>
                      <c:pt idx="47">
                        <c:v>6.3</c:v>
                      </c:pt>
                      <c:pt idx="48">
                        <c:v>5.57</c:v>
                      </c:pt>
                      <c:pt idx="49">
                        <c:v>5.37</c:v>
                      </c:pt>
                      <c:pt idx="50">
                        <c:v>5.0999999999999996</c:v>
                      </c:pt>
                      <c:pt idx="51">
                        <c:v>4.43</c:v>
                      </c:pt>
                      <c:pt idx="52">
                        <c:v>3.83</c:v>
                      </c:pt>
                      <c:pt idx="53">
                        <c:v>3.93</c:v>
                      </c:pt>
                      <c:pt idx="54">
                        <c:v>3.17</c:v>
                      </c:pt>
                      <c:pt idx="55">
                        <c:v>2.4700000000000002</c:v>
                      </c:pt>
                      <c:pt idx="56">
                        <c:v>3.17</c:v>
                      </c:pt>
                      <c:pt idx="57">
                        <c:v>3.6</c:v>
                      </c:pt>
                      <c:pt idx="58">
                        <c:v>3.97</c:v>
                      </c:pt>
                      <c:pt idx="59">
                        <c:v>4.57</c:v>
                      </c:pt>
                      <c:pt idx="60">
                        <c:v>4</c:v>
                      </c:pt>
                      <c:pt idx="61">
                        <c:v>3.6</c:v>
                      </c:pt>
                      <c:pt idx="62">
                        <c:v>3.63</c:v>
                      </c:pt>
                      <c:pt idx="63">
                        <c:v>3.03</c:v>
                      </c:pt>
                      <c:pt idx="64">
                        <c:v>2.4300000000000002</c:v>
                      </c:pt>
                      <c:pt idx="65">
                        <c:v>2.2000000000000002</c:v>
                      </c:pt>
                      <c:pt idx="66">
                        <c:v>2.37</c:v>
                      </c:pt>
                      <c:pt idx="67">
                        <c:v>2.93</c:v>
                      </c:pt>
                      <c:pt idx="68">
                        <c:v>3.77</c:v>
                      </c:pt>
                      <c:pt idx="69">
                        <c:v>3.7</c:v>
                      </c:pt>
                      <c:pt idx="70">
                        <c:v>2.73</c:v>
                      </c:pt>
                      <c:pt idx="71">
                        <c:v>1.1000000000000001</c:v>
                      </c:pt>
                      <c:pt idx="72">
                        <c:v>0.03</c:v>
                      </c:pt>
                      <c:pt idx="73">
                        <c:v>0.47</c:v>
                      </c:pt>
                      <c:pt idx="74">
                        <c:v>1.5</c:v>
                      </c:pt>
                      <c:pt idx="75">
                        <c:v>2.27</c:v>
                      </c:pt>
                      <c:pt idx="76">
                        <c:v>2.2999999999999998</c:v>
                      </c:pt>
                      <c:pt idx="77">
                        <c:v>2.77</c:v>
                      </c:pt>
                      <c:pt idx="78">
                        <c:v>3.33</c:v>
                      </c:pt>
                      <c:pt idx="79">
                        <c:v>3.8</c:v>
                      </c:pt>
                      <c:pt idx="80">
                        <c:v>4.07</c:v>
                      </c:pt>
                      <c:pt idx="81">
                        <c:v>3.8</c:v>
                      </c:pt>
                      <c:pt idx="82">
                        <c:v>3.47</c:v>
                      </c:pt>
                      <c:pt idx="83">
                        <c:v>2.27</c:v>
                      </c:pt>
                      <c:pt idx="84">
                        <c:v>2.7</c:v>
                      </c:pt>
                      <c:pt idx="85">
                        <c:v>2.87</c:v>
                      </c:pt>
                      <c:pt idx="86">
                        <c:v>4.7699999999999996</c:v>
                      </c:pt>
                      <c:pt idx="87">
                        <c:v>7.23</c:v>
                      </c:pt>
                      <c:pt idx="88">
                        <c:v>8.0299999999999994</c:v>
                      </c:pt>
                      <c:pt idx="89">
                        <c:v>8.9</c:v>
                      </c:pt>
                      <c:pt idx="90">
                        <c:v>9.33</c:v>
                      </c:pt>
                      <c:pt idx="91">
                        <c:v>8.6300000000000008</c:v>
                      </c:pt>
                      <c:pt idx="92">
                        <c:v>5.6</c:v>
                      </c:pt>
                      <c:pt idx="93">
                        <c:v>3.13</c:v>
                      </c:pt>
                      <c:pt idx="94">
                        <c:v>-0.6</c:v>
                      </c:pt>
                      <c:pt idx="95">
                        <c:v>-1.87</c:v>
                      </c:pt>
                      <c:pt idx="96">
                        <c:v>-0.23</c:v>
                      </c:pt>
                      <c:pt idx="97">
                        <c:v>1.2</c:v>
                      </c:pt>
                      <c:pt idx="98">
                        <c:v>2.27</c:v>
                      </c:pt>
                      <c:pt idx="99">
                        <c:v>2.5</c:v>
                      </c:pt>
                      <c:pt idx="100">
                        <c:v>2.93</c:v>
                      </c:pt>
                      <c:pt idx="101">
                        <c:v>3.3</c:v>
                      </c:pt>
                      <c:pt idx="102">
                        <c:v>3.13</c:v>
                      </c:pt>
                      <c:pt idx="103">
                        <c:v>4</c:v>
                      </c:pt>
                      <c:pt idx="104">
                        <c:v>4.13</c:v>
                      </c:pt>
                      <c:pt idx="105">
                        <c:v>3.1</c:v>
                      </c:pt>
                      <c:pt idx="106">
                        <c:v>2.63</c:v>
                      </c:pt>
                      <c:pt idx="107">
                        <c:v>2.17</c:v>
                      </c:pt>
                      <c:pt idx="108">
                        <c:v>1.47</c:v>
                      </c:pt>
                      <c:pt idx="109">
                        <c:v>1.27</c:v>
                      </c:pt>
                      <c:pt idx="110">
                        <c:v>2.13</c:v>
                      </c:pt>
                      <c:pt idx="111">
                        <c:v>2.2999999999999998</c:v>
                      </c:pt>
                      <c:pt idx="112">
                        <c:v>3.17</c:v>
                      </c:pt>
                      <c:pt idx="113">
                        <c:v>4.43</c:v>
                      </c:pt>
                      <c:pt idx="114">
                        <c:v>4.63</c:v>
                      </c:pt>
                      <c:pt idx="115">
                        <c:v>5.27</c:v>
                      </c:pt>
                      <c:pt idx="116">
                        <c:v>4.37</c:v>
                      </c:pt>
                      <c:pt idx="117">
                        <c:v>4.17</c:v>
                      </c:pt>
                      <c:pt idx="118">
                        <c:v>4.7300000000000004</c:v>
                      </c:pt>
                      <c:pt idx="119">
                        <c:v>4.0999999999999996</c:v>
                      </c:pt>
                      <c:pt idx="120">
                        <c:v>4.67</c:v>
                      </c:pt>
                      <c:pt idx="121">
                        <c:v>4.2</c:v>
                      </c:pt>
                      <c:pt idx="122">
                        <c:v>3.5</c:v>
                      </c:pt>
                      <c:pt idx="123">
                        <c:v>2.8</c:v>
                      </c:pt>
                      <c:pt idx="124">
                        <c:v>2.73</c:v>
                      </c:pt>
                      <c:pt idx="125">
                        <c:v>2.33</c:v>
                      </c:pt>
                      <c:pt idx="126">
                        <c:v>1.7</c:v>
                      </c:pt>
                      <c:pt idx="127">
                        <c:v>2.0299999999999998</c:v>
                      </c:pt>
                      <c:pt idx="128">
                        <c:v>2</c:v>
                      </c:pt>
                      <c:pt idx="129">
                        <c:v>2.13</c:v>
                      </c:pt>
                      <c:pt idx="130">
                        <c:v>2.8</c:v>
                      </c:pt>
                      <c:pt idx="131">
                        <c:v>2.77</c:v>
                      </c:pt>
                      <c:pt idx="132">
                        <c:v>1.83</c:v>
                      </c:pt>
                      <c:pt idx="133">
                        <c:v>2.2000000000000002</c:v>
                      </c:pt>
                      <c:pt idx="134">
                        <c:v>2.2000000000000002</c:v>
                      </c:pt>
                      <c:pt idx="135">
                        <c:v>2.73</c:v>
                      </c:pt>
                      <c:pt idx="136">
                        <c:v>3.7</c:v>
                      </c:pt>
                      <c:pt idx="137">
                        <c:v>2.93</c:v>
                      </c:pt>
                      <c:pt idx="138">
                        <c:v>2.67</c:v>
                      </c:pt>
                      <c:pt idx="139">
                        <c:v>2.9</c:v>
                      </c:pt>
                    </c:numCache>
                  </c:numRef>
                </c:val>
                <c:smooth val="0"/>
                <c:extLst xmlns:c15="http://schemas.microsoft.com/office/drawing/2012/chart">
                  <c:ext xmlns:c16="http://schemas.microsoft.com/office/drawing/2014/chart" uri="{C3380CC4-5D6E-409C-BE32-E72D297353CC}">
                    <c16:uniqueId val="{00000006-1D98-473B-B9F2-18E9A1C6722C}"/>
                  </c:ext>
                </c:extLst>
              </c15:ser>
            </c15:filteredLineSeries>
          </c:ext>
        </c:extLst>
      </c:lineChart>
      <c:dateAx>
        <c:axId val="1141431504"/>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41429840"/>
        <c:crosses val="autoZero"/>
        <c:auto val="1"/>
        <c:lblOffset val="100"/>
        <c:baseTimeUnit val="months"/>
      </c:dateAx>
      <c:valAx>
        <c:axId val="11414298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41431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18</xdr:col>
      <xdr:colOff>520432</xdr:colOff>
      <xdr:row>1</xdr:row>
      <xdr:rowOff>0</xdr:rowOff>
    </xdr:from>
    <xdr:to>
      <xdr:col>24</xdr:col>
      <xdr:colOff>769547</xdr:colOff>
      <xdr:row>11</xdr:row>
      <xdr:rowOff>108233</xdr:rowOff>
    </xdr:to>
    <xdr:graphicFrame macro="">
      <xdr:nvGraphicFramePr>
        <xdr:cNvPr id="5" name="Gráfico 4">
          <a:extLst>
            <a:ext uri="{FF2B5EF4-FFF2-40B4-BE49-F238E27FC236}">
              <a16:creationId xmlns:a16="http://schemas.microsoft.com/office/drawing/2014/main" id="{4253D907-D411-4F0F-BC23-D95FAE71F4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22</xdr:col>
      <xdr:colOff>247650</xdr:colOff>
      <xdr:row>1</xdr:row>
      <xdr:rowOff>71437</xdr:rowOff>
    </xdr:from>
    <xdr:to>
      <xdr:col>28</xdr:col>
      <xdr:colOff>247650</xdr:colOff>
      <xdr:row>15</xdr:row>
      <xdr:rowOff>147637</xdr:rowOff>
    </xdr:to>
    <xdr:graphicFrame macro="">
      <xdr:nvGraphicFramePr>
        <xdr:cNvPr id="10" name="Gráfico 9">
          <a:extLst>
            <a:ext uri="{FF2B5EF4-FFF2-40B4-BE49-F238E27FC236}">
              <a16:creationId xmlns:a16="http://schemas.microsoft.com/office/drawing/2014/main" id="{A727E4DB-25C2-4BC4-91D5-02486449FA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29</xdr:col>
      <xdr:colOff>481764</xdr:colOff>
      <xdr:row>2</xdr:row>
      <xdr:rowOff>64419</xdr:rowOff>
    </xdr:from>
    <xdr:to>
      <xdr:col>35</xdr:col>
      <xdr:colOff>481765</xdr:colOff>
      <xdr:row>16</xdr:row>
      <xdr:rowOff>140620</xdr:rowOff>
    </xdr:to>
    <xdr:graphicFrame macro="">
      <xdr:nvGraphicFramePr>
        <xdr:cNvPr id="11" name="Gráfico 10">
          <a:extLst>
            <a:ext uri="{FF2B5EF4-FFF2-40B4-BE49-F238E27FC236}">
              <a16:creationId xmlns:a16="http://schemas.microsoft.com/office/drawing/2014/main" id="{73086036-7D53-49E0-8AB8-C11211377A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95"/>
  <sheetViews>
    <sheetView zoomScaleNormal="100" workbookViewId="0">
      <selection activeCell="A2" sqref="A2:XFD5"/>
    </sheetView>
  </sheetViews>
  <sheetFormatPr baseColWidth="10" defaultColWidth="14.42578125" defaultRowHeight="15" customHeight="1" x14ac:dyDescent="0.25"/>
  <cols>
    <col min="1" max="1" width="10.7109375" customWidth="1"/>
    <col min="2" max="2" width="17.85546875" customWidth="1"/>
    <col min="3" max="3" width="18" customWidth="1"/>
    <col min="4" max="4" width="13.140625" customWidth="1"/>
    <col min="5" max="5" width="18" customWidth="1"/>
    <col min="6" max="6" width="16.140625" customWidth="1"/>
    <col min="7" max="9" width="10.7109375" customWidth="1"/>
    <col min="10" max="16" width="12.42578125" customWidth="1"/>
    <col min="17" max="24" width="10.7109375" customWidth="1"/>
  </cols>
  <sheetData>
    <row r="1" spans="1:27" ht="34.5" customHeight="1" x14ac:dyDescent="0.25">
      <c r="A1" s="1" t="s">
        <v>0</v>
      </c>
      <c r="B1" s="2" t="s">
        <v>1</v>
      </c>
      <c r="C1" s="32" t="s">
        <v>2</v>
      </c>
      <c r="D1" s="15" t="s">
        <v>3</v>
      </c>
      <c r="E1" s="33" t="s">
        <v>14</v>
      </c>
      <c r="F1" s="33" t="s">
        <v>13</v>
      </c>
      <c r="G1" s="16" t="s">
        <v>4</v>
      </c>
      <c r="H1" s="33" t="s">
        <v>29</v>
      </c>
      <c r="I1" s="15" t="s">
        <v>33</v>
      </c>
      <c r="J1" s="14" t="s">
        <v>5</v>
      </c>
      <c r="K1" s="14" t="s">
        <v>40</v>
      </c>
      <c r="L1" s="14" t="s">
        <v>41</v>
      </c>
      <c r="M1" s="14" t="s">
        <v>42</v>
      </c>
      <c r="N1" s="14" t="s">
        <v>30</v>
      </c>
      <c r="O1" s="14" t="s">
        <v>31</v>
      </c>
      <c r="P1" s="14" t="s">
        <v>32</v>
      </c>
      <c r="Q1" s="14" t="s">
        <v>39</v>
      </c>
      <c r="R1" s="14" t="s">
        <v>16</v>
      </c>
    </row>
    <row r="2" spans="1:27" x14ac:dyDescent="0.25">
      <c r="A2" s="43">
        <v>31413</v>
      </c>
      <c r="B2" s="47">
        <v>99.905171929999995</v>
      </c>
      <c r="C2" s="44">
        <v>186.85</v>
      </c>
      <c r="D2" s="45">
        <f>TREND(D3:$D$17, E3:$E$17, E2, 0)</f>
        <v>4.5737028350296489</v>
      </c>
      <c r="E2" s="23">
        <v>20.239999999999998</v>
      </c>
      <c r="F2" s="23">
        <v>27.6</v>
      </c>
      <c r="G2" s="46">
        <v>1.7</v>
      </c>
      <c r="H2" s="23">
        <v>24.43</v>
      </c>
      <c r="I2" s="48">
        <v>13.45</v>
      </c>
      <c r="J2" s="23">
        <v>0.64500000000000002</v>
      </c>
      <c r="K2" s="49">
        <v>684.21273438043261</v>
      </c>
      <c r="L2" s="37">
        <v>1827.141112330776</v>
      </c>
      <c r="M2" s="38">
        <v>263.45571593875911</v>
      </c>
      <c r="N2" s="50">
        <v>4.4816076198288899</v>
      </c>
      <c r="O2" s="50">
        <v>12.9111974180709</v>
      </c>
      <c r="P2" s="26">
        <v>2.4792725545910699</v>
      </c>
      <c r="Q2" s="36">
        <v>1</v>
      </c>
      <c r="R2" s="74">
        <v>0</v>
      </c>
    </row>
    <row r="3" spans="1:27" x14ac:dyDescent="0.25">
      <c r="A3" s="43">
        <v>31503</v>
      </c>
      <c r="B3" s="47">
        <v>98.161851126666704</v>
      </c>
      <c r="C3" s="44">
        <v>188.67</v>
      </c>
      <c r="D3" s="45">
        <f>TREND(D4:$D$17, E4:$E$17, E3, 0)</f>
        <v>3.7240426245695954</v>
      </c>
      <c r="E3" s="23">
        <v>16.48</v>
      </c>
      <c r="F3" s="23">
        <v>22.68</v>
      </c>
      <c r="G3" s="46">
        <v>1.13333333333333</v>
      </c>
      <c r="H3" s="23">
        <v>19.899999999999999</v>
      </c>
      <c r="I3" s="48">
        <v>12.59</v>
      </c>
      <c r="J3" s="23">
        <v>0.64433333333333298</v>
      </c>
      <c r="K3" s="49">
        <v>779.0746873174221</v>
      </c>
      <c r="L3" s="37">
        <v>1984.4818173590468</v>
      </c>
      <c r="M3" s="38">
        <v>280.93211148706115</v>
      </c>
      <c r="N3" s="50">
        <v>4.4874194249101302</v>
      </c>
      <c r="O3" s="50">
        <v>12.9250325559287</v>
      </c>
      <c r="P3" s="26">
        <v>2.50050344769349</v>
      </c>
      <c r="Q3" s="36">
        <v>1</v>
      </c>
      <c r="R3" s="36">
        <v>0</v>
      </c>
    </row>
    <row r="4" spans="1:27" x14ac:dyDescent="0.25">
      <c r="A4" s="43">
        <v>31594</v>
      </c>
      <c r="B4" s="47">
        <v>101.01772131</v>
      </c>
      <c r="C4" s="44">
        <v>194.12</v>
      </c>
      <c r="D4" s="45">
        <f>TREND(D5:$D$17, E5:$E$17, E4, 0)</f>
        <v>3.1636284432023265</v>
      </c>
      <c r="E4" s="23">
        <v>14</v>
      </c>
      <c r="F4" s="23">
        <v>20</v>
      </c>
      <c r="G4" s="46">
        <v>1.0333333333333301</v>
      </c>
      <c r="H4" s="23">
        <v>17.13</v>
      </c>
      <c r="I4" s="48">
        <v>12.25</v>
      </c>
      <c r="J4" s="23">
        <v>0.60333333333333306</v>
      </c>
      <c r="K4" s="49">
        <v>786.40055466661499</v>
      </c>
      <c r="L4" s="37">
        <v>1970.4408959657064</v>
      </c>
      <c r="M4" s="38">
        <v>273.79561231880257</v>
      </c>
      <c r="N4" s="50">
        <v>4.4638488852317302</v>
      </c>
      <c r="O4" s="50">
        <v>12.911323916925401</v>
      </c>
      <c r="P4" s="26">
        <v>2.5108332301207201</v>
      </c>
      <c r="Q4" s="36">
        <v>1</v>
      </c>
      <c r="R4" s="36">
        <v>0</v>
      </c>
      <c r="AA4" s="13">
        <v>19.361324855750038</v>
      </c>
    </row>
    <row r="5" spans="1:27" x14ac:dyDescent="0.25">
      <c r="A5" s="43">
        <v>31686</v>
      </c>
      <c r="B5" s="47">
        <v>101.018123033333</v>
      </c>
      <c r="C5" s="44">
        <v>201.69</v>
      </c>
      <c r="D5" s="45">
        <f>TREND(D6:$D$17, E6:$E$17, E5, 0)</f>
        <v>4.3567683132100612</v>
      </c>
      <c r="E5" s="23">
        <v>19.28</v>
      </c>
      <c r="F5" s="23">
        <v>23.96</v>
      </c>
      <c r="G5" s="46">
        <v>1.4666666666666699</v>
      </c>
      <c r="H5" s="23">
        <v>17.27</v>
      </c>
      <c r="I5" s="48">
        <v>11.21</v>
      </c>
      <c r="J5" s="23">
        <v>0.59666666666666701</v>
      </c>
      <c r="K5" s="49">
        <v>830.35110709074672</v>
      </c>
      <c r="L5" s="37">
        <v>2110.4125064367627</v>
      </c>
      <c r="M5" s="38">
        <v>276.57524297409469</v>
      </c>
      <c r="N5" s="50">
        <v>4.4348531266619498</v>
      </c>
      <c r="O5" s="50">
        <v>12.911031471946901</v>
      </c>
      <c r="P5" s="26">
        <v>2.5366222120604198</v>
      </c>
      <c r="Q5" s="36">
        <v>1</v>
      </c>
      <c r="R5" s="36">
        <v>0</v>
      </c>
    </row>
    <row r="6" spans="1:27" x14ac:dyDescent="0.25">
      <c r="A6" s="43">
        <v>31778</v>
      </c>
      <c r="B6" s="47">
        <v>101.77643853333301</v>
      </c>
      <c r="C6" s="44">
        <v>206.15</v>
      </c>
      <c r="D6" s="51">
        <v>3.54</v>
      </c>
      <c r="E6" s="23">
        <v>22.88</v>
      </c>
      <c r="F6" s="23">
        <v>28.32</v>
      </c>
      <c r="G6" s="46">
        <v>1.7666666666666699</v>
      </c>
      <c r="H6" s="23">
        <v>17.27</v>
      </c>
      <c r="I6" s="48">
        <v>10.32</v>
      </c>
      <c r="J6" s="23">
        <v>0.63333333333333297</v>
      </c>
      <c r="K6" s="49">
        <v>756.31164412550959</v>
      </c>
      <c r="L6" s="37">
        <v>2036.8610763450461</v>
      </c>
      <c r="M6" s="38">
        <v>262.59476117688149</v>
      </c>
      <c r="N6" s="50">
        <v>4.3705988627260499</v>
      </c>
      <c r="O6" s="50">
        <v>12.877890572526701</v>
      </c>
      <c r="P6" s="26">
        <v>2.5575050912660302</v>
      </c>
      <c r="Q6" s="36">
        <v>1</v>
      </c>
      <c r="R6" s="36">
        <v>0</v>
      </c>
    </row>
    <row r="7" spans="1:27" x14ac:dyDescent="0.25">
      <c r="A7" s="43">
        <v>31868</v>
      </c>
      <c r="B7" s="47">
        <v>103.669256733333</v>
      </c>
      <c r="C7" s="44">
        <v>214.1</v>
      </c>
      <c r="D7" s="51">
        <v>3.8</v>
      </c>
      <c r="E7" s="23">
        <v>23.12</v>
      </c>
      <c r="F7" s="23">
        <v>29.52</v>
      </c>
      <c r="G7" s="46">
        <v>1.5333333333333301</v>
      </c>
      <c r="H7" s="23">
        <v>19.170000000000002</v>
      </c>
      <c r="I7" s="48">
        <v>11.34</v>
      </c>
      <c r="J7" s="23">
        <v>0.69</v>
      </c>
      <c r="K7" s="49">
        <v>806.7119127523174</v>
      </c>
      <c r="L7" s="37">
        <v>2101.9756589375284</v>
      </c>
      <c r="M7" s="38">
        <v>269.31108850472793</v>
      </c>
      <c r="N7" s="50">
        <v>4.3587871319756504</v>
      </c>
      <c r="O7" s="50">
        <v>12.7546374414576</v>
      </c>
      <c r="P7" s="26">
        <v>2.6875593746315598</v>
      </c>
      <c r="Q7" s="36">
        <v>1</v>
      </c>
      <c r="R7" s="36">
        <v>0</v>
      </c>
    </row>
    <row r="8" spans="1:27" x14ac:dyDescent="0.25">
      <c r="A8" s="43">
        <v>31959</v>
      </c>
      <c r="B8" s="47">
        <v>104.43316876666699</v>
      </c>
      <c r="C8" s="44">
        <v>224.59</v>
      </c>
      <c r="D8" s="51">
        <v>4.3600000000000003</v>
      </c>
      <c r="E8" s="23">
        <v>18.920000000000002</v>
      </c>
      <c r="F8" s="23">
        <v>24.84</v>
      </c>
      <c r="G8" s="46">
        <v>1.6666666666666701</v>
      </c>
      <c r="H8" s="23">
        <v>20.6</v>
      </c>
      <c r="I8" s="48">
        <v>11.94</v>
      </c>
      <c r="J8" s="23">
        <v>0.793333333333333</v>
      </c>
      <c r="K8" s="49">
        <v>823.07736609757524</v>
      </c>
      <c r="L8" s="37">
        <v>2095.776676238153</v>
      </c>
      <c r="M8" s="38">
        <v>269.64144376775329</v>
      </c>
      <c r="N8" s="50">
        <v>4.3688398810843703</v>
      </c>
      <c r="O8" s="50">
        <v>12.5148402661776</v>
      </c>
      <c r="P8" s="26">
        <v>2.9061093980622599</v>
      </c>
      <c r="Q8" s="36">
        <v>1</v>
      </c>
      <c r="R8" s="36">
        <v>0</v>
      </c>
    </row>
    <row r="9" spans="1:27" x14ac:dyDescent="0.25">
      <c r="A9" s="43">
        <v>32051</v>
      </c>
      <c r="B9" s="47">
        <v>107.46899809999999</v>
      </c>
      <c r="C9" s="44">
        <v>232.77</v>
      </c>
      <c r="D9" s="51">
        <v>4.74</v>
      </c>
      <c r="E9" s="23">
        <v>25.84</v>
      </c>
      <c r="F9" s="23">
        <v>32.36</v>
      </c>
      <c r="G9" s="46">
        <v>1.5333333333333301</v>
      </c>
      <c r="H9" s="23">
        <v>22.23</v>
      </c>
      <c r="I9" s="48">
        <v>10.33</v>
      </c>
      <c r="J9" s="23">
        <v>1.1100000000000001</v>
      </c>
      <c r="K9" s="49">
        <v>853.33319703769075</v>
      </c>
      <c r="L9" s="37">
        <v>2213.6819683557342</v>
      </c>
      <c r="M9" s="38">
        <v>285.17255921773966</v>
      </c>
      <c r="N9" s="50">
        <v>4.4100043938108202</v>
      </c>
      <c r="O9" s="50">
        <v>12.1830978565843</v>
      </c>
      <c r="P9" s="26">
        <v>3.22963500614323</v>
      </c>
      <c r="Q9" s="36">
        <v>1</v>
      </c>
      <c r="R9" s="36">
        <v>0</v>
      </c>
    </row>
    <row r="10" spans="1:27" x14ac:dyDescent="0.25">
      <c r="A10" s="43">
        <v>32143</v>
      </c>
      <c r="B10" s="47">
        <v>110.94400546666699</v>
      </c>
      <c r="C10" s="44">
        <v>242.36</v>
      </c>
      <c r="D10" s="51">
        <v>4.1100000000000003</v>
      </c>
      <c r="E10" s="23">
        <v>10.96</v>
      </c>
      <c r="F10" s="23">
        <v>17.079999999999998</v>
      </c>
      <c r="G10" s="46">
        <v>1</v>
      </c>
      <c r="H10" s="23">
        <v>18.93</v>
      </c>
      <c r="I10" s="48">
        <v>9.76</v>
      </c>
      <c r="J10" s="23">
        <v>1.11333333333333</v>
      </c>
      <c r="K10" s="49">
        <v>822.07856212439629</v>
      </c>
      <c r="L10" s="37">
        <v>2183.7320728281143</v>
      </c>
      <c r="M10" s="38">
        <v>270.24847873412727</v>
      </c>
      <c r="N10" s="50">
        <v>4.4677318920874498</v>
      </c>
      <c r="O10" s="50">
        <v>11.7251764952585</v>
      </c>
      <c r="P10" s="26">
        <v>3.6232813142872899</v>
      </c>
      <c r="Q10" s="36">
        <v>1</v>
      </c>
      <c r="R10" s="36">
        <v>0</v>
      </c>
    </row>
    <row r="11" spans="1:27" x14ac:dyDescent="0.25">
      <c r="A11" s="43">
        <v>32234</v>
      </c>
      <c r="B11" s="47">
        <v>113.1124708</v>
      </c>
      <c r="C11" s="44">
        <v>245.11</v>
      </c>
      <c r="D11" s="51">
        <v>4.0999999999999996</v>
      </c>
      <c r="E11" s="23">
        <v>14.6</v>
      </c>
      <c r="F11" s="23">
        <v>20.12</v>
      </c>
      <c r="G11" s="46">
        <v>0.63333333333333297</v>
      </c>
      <c r="H11" s="23">
        <v>15.97</v>
      </c>
      <c r="I11" s="48">
        <v>10.43</v>
      </c>
      <c r="J11" s="23">
        <v>1.1000000000000001</v>
      </c>
      <c r="K11" s="49">
        <v>856.21869512834246</v>
      </c>
      <c r="L11" s="37">
        <v>2164.9572406794141</v>
      </c>
      <c r="M11" s="38">
        <v>277.47831226509965</v>
      </c>
      <c r="N11" s="50">
        <v>4.5139586685470201</v>
      </c>
      <c r="O11" s="50">
        <v>11.441419874784099</v>
      </c>
      <c r="P11" s="26">
        <v>3.8815930787270099</v>
      </c>
      <c r="Q11" s="36">
        <v>1</v>
      </c>
      <c r="R11" s="36">
        <v>0</v>
      </c>
    </row>
    <row r="12" spans="1:27" x14ac:dyDescent="0.25">
      <c r="A12" s="43">
        <v>32325</v>
      </c>
      <c r="B12" s="47">
        <v>110.993049633333</v>
      </c>
      <c r="C12" s="44">
        <v>246.51</v>
      </c>
      <c r="D12" s="51">
        <v>4.71</v>
      </c>
      <c r="E12" s="23">
        <v>9.8000000000000007</v>
      </c>
      <c r="F12" s="23">
        <v>14.8</v>
      </c>
      <c r="G12" s="46">
        <v>0.6</v>
      </c>
      <c r="H12" s="23">
        <v>12.9</v>
      </c>
      <c r="I12" s="48">
        <v>10.55</v>
      </c>
      <c r="J12" s="23">
        <v>1.0333333333333301</v>
      </c>
      <c r="K12" s="49">
        <v>901.8850142393668</v>
      </c>
      <c r="L12" s="37">
        <v>2245.5487160440584</v>
      </c>
      <c r="M12" s="38">
        <v>297.30874126208607</v>
      </c>
      <c r="N12" s="50">
        <v>4.5382906479282097</v>
      </c>
      <c r="O12" s="50">
        <v>11.3429293339531</v>
      </c>
      <c r="P12" s="26">
        <v>3.9972770601190502</v>
      </c>
      <c r="Q12" s="36">
        <v>1</v>
      </c>
      <c r="R12" s="36">
        <v>0</v>
      </c>
    </row>
    <row r="13" spans="1:27" x14ac:dyDescent="0.25">
      <c r="A13" s="43">
        <v>32417</v>
      </c>
      <c r="B13" s="47">
        <v>109.63786159999999</v>
      </c>
      <c r="C13" s="44">
        <v>246.02</v>
      </c>
      <c r="D13" s="51">
        <v>4.8899999999999997</v>
      </c>
      <c r="E13" s="23">
        <v>20.88</v>
      </c>
      <c r="F13" s="23">
        <v>25.12</v>
      </c>
      <c r="G13" s="46">
        <v>1.7666666666666699</v>
      </c>
      <c r="H13" s="23">
        <v>11.53</v>
      </c>
      <c r="I13" s="48">
        <v>8.7799999999999994</v>
      </c>
      <c r="J13" s="23">
        <v>1.4733333333333301</v>
      </c>
      <c r="K13" s="49">
        <v>948.22623743601434</v>
      </c>
      <c r="L13" s="37">
        <v>2380.3910284979384</v>
      </c>
      <c r="M13" s="38">
        <v>312.60943449163381</v>
      </c>
      <c r="N13" s="50">
        <v>4.5386340486941199</v>
      </c>
      <c r="O13" s="50">
        <v>11.4240258268822</v>
      </c>
      <c r="P13" s="26">
        <v>3.9572555404871301</v>
      </c>
      <c r="Q13" s="36">
        <v>1</v>
      </c>
      <c r="R13" s="36">
        <v>0</v>
      </c>
    </row>
    <row r="14" spans="1:27" x14ac:dyDescent="0.25">
      <c r="A14" s="43">
        <v>32509</v>
      </c>
      <c r="B14" s="47">
        <v>107.57390056666701</v>
      </c>
      <c r="C14" s="44">
        <v>247.58</v>
      </c>
      <c r="D14" s="51">
        <v>5.49</v>
      </c>
      <c r="E14" s="23">
        <v>17.64</v>
      </c>
      <c r="F14" s="23">
        <v>25.2</v>
      </c>
      <c r="G14" s="46">
        <v>1.0333333333333301</v>
      </c>
      <c r="H14" s="23">
        <v>12.93</v>
      </c>
      <c r="I14" s="48">
        <v>7.69</v>
      </c>
      <c r="J14" s="23">
        <v>1.4733333333333301</v>
      </c>
      <c r="K14" s="49">
        <v>936.31387187548364</v>
      </c>
      <c r="L14" s="37">
        <v>2383.3459464453813</v>
      </c>
      <c r="M14" s="38">
        <v>288.9057746609945</v>
      </c>
      <c r="N14" s="50">
        <v>4.5036184733131801</v>
      </c>
      <c r="O14" s="50">
        <v>11.6612786423778</v>
      </c>
      <c r="P14" s="26">
        <v>3.7352097454801001</v>
      </c>
      <c r="Q14" s="36">
        <v>1</v>
      </c>
      <c r="R14" s="36">
        <v>0</v>
      </c>
      <c r="U14" s="4">
        <v>1</v>
      </c>
    </row>
    <row r="15" spans="1:27" x14ac:dyDescent="0.25">
      <c r="A15" s="43">
        <v>32599</v>
      </c>
      <c r="B15" s="47">
        <v>104.112244766667</v>
      </c>
      <c r="C15" s="44">
        <v>255.21</v>
      </c>
      <c r="D15" s="51">
        <v>5.87</v>
      </c>
      <c r="E15" s="23">
        <v>23.52</v>
      </c>
      <c r="F15" s="23">
        <v>29.28</v>
      </c>
      <c r="G15" s="46">
        <v>1.6</v>
      </c>
      <c r="H15" s="23">
        <v>14.73</v>
      </c>
      <c r="I15" s="48">
        <v>8.34</v>
      </c>
      <c r="J15" s="23">
        <v>1.2666666666666699</v>
      </c>
      <c r="K15" s="49">
        <v>1004.2440412765922</v>
      </c>
      <c r="L15" s="37">
        <v>2486.7335298849039</v>
      </c>
      <c r="M15" s="38">
        <v>314.13436228835542</v>
      </c>
      <c r="N15" s="50">
        <v>4.5020253942127901</v>
      </c>
      <c r="O15" s="50">
        <v>11.8363001060023</v>
      </c>
      <c r="P15" s="26">
        <v>3.5871067324500401</v>
      </c>
      <c r="Q15" s="36">
        <v>1</v>
      </c>
      <c r="R15" s="36">
        <v>0</v>
      </c>
      <c r="U15" s="4">
        <v>2</v>
      </c>
    </row>
    <row r="16" spans="1:27" ht="15.75" customHeight="1" x14ac:dyDescent="0.25">
      <c r="A16" s="43">
        <v>32690</v>
      </c>
      <c r="B16" s="47">
        <v>110.869434066667</v>
      </c>
      <c r="C16" s="44">
        <v>276.36</v>
      </c>
      <c r="D16" s="51">
        <v>6.3</v>
      </c>
      <c r="E16" s="23">
        <v>24.52</v>
      </c>
      <c r="F16" s="23">
        <v>30.96</v>
      </c>
      <c r="G16" s="46">
        <v>1.63333333333333</v>
      </c>
      <c r="H16" s="23">
        <v>18.73</v>
      </c>
      <c r="I16" s="48">
        <v>8.2899999999999991</v>
      </c>
      <c r="J16" s="23">
        <v>1.23</v>
      </c>
      <c r="K16" s="49">
        <v>986.24445688291814</v>
      </c>
      <c r="L16" s="37">
        <v>2487.0857419896215</v>
      </c>
      <c r="M16" s="38">
        <v>315.43728704745808</v>
      </c>
      <c r="N16" s="50">
        <v>4.5018686408335098</v>
      </c>
      <c r="O16" s="50">
        <v>11.923478065071301</v>
      </c>
      <c r="P16" s="26">
        <v>3.4573249730912998</v>
      </c>
      <c r="Q16" s="36">
        <v>1</v>
      </c>
      <c r="R16" s="36">
        <v>0</v>
      </c>
      <c r="U16" s="4">
        <v>3</v>
      </c>
    </row>
    <row r="17" spans="1:21" ht="15.75" customHeight="1" x14ac:dyDescent="0.25">
      <c r="A17" s="43">
        <v>32782</v>
      </c>
      <c r="B17" s="47">
        <v>111.65457266666699</v>
      </c>
      <c r="C17" s="44">
        <v>288.3</v>
      </c>
      <c r="D17" s="51">
        <v>6.8</v>
      </c>
      <c r="E17" s="23">
        <v>32.64</v>
      </c>
      <c r="F17" s="23">
        <v>38.520000000000003</v>
      </c>
      <c r="G17" s="46">
        <v>2.2333333333333298</v>
      </c>
      <c r="H17" s="23">
        <v>21.3</v>
      </c>
      <c r="I17" s="48">
        <v>7.61</v>
      </c>
      <c r="J17" s="23">
        <v>1.19</v>
      </c>
      <c r="K17" s="49">
        <v>1008.3841938933833</v>
      </c>
      <c r="L17" s="37">
        <v>2575.7392094885345</v>
      </c>
      <c r="M17" s="38">
        <v>320.30955844855964</v>
      </c>
      <c r="N17" s="50">
        <v>4.5274735510942197</v>
      </c>
      <c r="O17" s="50">
        <v>11.9468975944415</v>
      </c>
      <c r="P17" s="26">
        <v>3.36685483678027</v>
      </c>
      <c r="Q17" s="36">
        <v>1</v>
      </c>
      <c r="R17" s="36">
        <v>0</v>
      </c>
      <c r="U17" s="5">
        <v>4</v>
      </c>
    </row>
    <row r="18" spans="1:21" ht="15.75" customHeight="1" x14ac:dyDescent="0.25">
      <c r="A18" s="43">
        <v>32874</v>
      </c>
      <c r="B18" s="47">
        <v>115.157569833333</v>
      </c>
      <c r="C18" s="44">
        <v>295.38</v>
      </c>
      <c r="D18" s="51">
        <v>8.6999999999999993</v>
      </c>
      <c r="E18" s="23">
        <v>32.520000000000003</v>
      </c>
      <c r="F18" s="23">
        <v>39.6</v>
      </c>
      <c r="G18" s="46">
        <v>1.7333333333333301</v>
      </c>
      <c r="H18" s="23">
        <v>23.43</v>
      </c>
      <c r="I18" s="48">
        <v>6.88</v>
      </c>
      <c r="J18" s="23">
        <v>1.1100000000000001</v>
      </c>
      <c r="K18" s="49">
        <v>987.68600957859849</v>
      </c>
      <c r="L18" s="37">
        <v>2573.9972562849825</v>
      </c>
      <c r="M18" s="38">
        <v>315.00029512139332</v>
      </c>
      <c r="N18" s="50">
        <v>4.5628294620643901</v>
      </c>
      <c r="O18" s="50">
        <v>11.8840647111571</v>
      </c>
      <c r="P18" s="26">
        <v>3.30519856103732</v>
      </c>
      <c r="Q18" s="36">
        <v>1</v>
      </c>
      <c r="R18" s="36">
        <v>0</v>
      </c>
      <c r="U18" s="5">
        <v>5</v>
      </c>
    </row>
    <row r="19" spans="1:21" ht="15.75" customHeight="1" x14ac:dyDescent="0.25">
      <c r="A19" s="43">
        <v>32964</v>
      </c>
      <c r="B19" s="47">
        <v>111.127894633333</v>
      </c>
      <c r="C19" s="44">
        <v>296.73</v>
      </c>
      <c r="D19" s="51">
        <v>8.6999999999999993</v>
      </c>
      <c r="E19" s="23">
        <v>31.72</v>
      </c>
      <c r="F19" s="23">
        <v>37.6</v>
      </c>
      <c r="G19" s="46">
        <v>1.8333333333333299</v>
      </c>
      <c r="H19" s="23">
        <v>24.63</v>
      </c>
      <c r="I19" s="48">
        <v>7.81</v>
      </c>
      <c r="J19" s="23">
        <v>1.21</v>
      </c>
      <c r="K19" s="49">
        <v>986.78215626155918</v>
      </c>
      <c r="L19" s="37">
        <v>2567.1547007822251</v>
      </c>
      <c r="M19" s="38">
        <v>324.5627549854388</v>
      </c>
      <c r="N19" s="50">
        <v>4.6040075600752699</v>
      </c>
      <c r="O19" s="50">
        <v>11.8179774119724</v>
      </c>
      <c r="P19" s="26">
        <v>3.22272366459402</v>
      </c>
      <c r="Q19" s="39">
        <v>0</v>
      </c>
      <c r="R19" s="36">
        <v>0</v>
      </c>
      <c r="U19" s="5">
        <v>6</v>
      </c>
    </row>
    <row r="20" spans="1:21" ht="15.75" customHeight="1" x14ac:dyDescent="0.25">
      <c r="A20" s="43">
        <v>33055</v>
      </c>
      <c r="B20" s="47">
        <v>110.6681914</v>
      </c>
      <c r="C20" s="44">
        <v>302.37</v>
      </c>
      <c r="D20" s="51">
        <v>8.3699999999999992</v>
      </c>
      <c r="E20" s="23">
        <v>33.64</v>
      </c>
      <c r="F20" s="23">
        <v>38.72</v>
      </c>
      <c r="G20" s="46">
        <v>2.8666666666666698</v>
      </c>
      <c r="H20" s="23">
        <v>26.57</v>
      </c>
      <c r="I20" s="48">
        <v>8.42</v>
      </c>
      <c r="J20" s="23">
        <v>1.32</v>
      </c>
      <c r="K20" s="49">
        <v>969.19344491704794</v>
      </c>
      <c r="L20" s="37">
        <v>2477.7163003482196</v>
      </c>
      <c r="M20" s="38">
        <v>323.39987985472379</v>
      </c>
      <c r="N20" s="50">
        <v>4.6439690959439002</v>
      </c>
      <c r="O20" s="50">
        <v>11.7388807495376</v>
      </c>
      <c r="P20" s="26">
        <v>3.0998887209935702</v>
      </c>
      <c r="Q20" s="36">
        <v>0</v>
      </c>
      <c r="R20" s="36">
        <v>1</v>
      </c>
      <c r="U20" s="5">
        <v>7</v>
      </c>
    </row>
    <row r="21" spans="1:21" ht="15.75" customHeight="1" x14ac:dyDescent="0.25">
      <c r="A21" s="43">
        <v>33147</v>
      </c>
      <c r="B21" s="47">
        <v>113.862006966667</v>
      </c>
      <c r="C21" s="44">
        <v>324.25</v>
      </c>
      <c r="D21" s="51">
        <v>7.39</v>
      </c>
      <c r="E21" s="23">
        <v>37.880000000000003</v>
      </c>
      <c r="F21" s="23">
        <v>44.28</v>
      </c>
      <c r="G21" s="46">
        <v>1.7333333333333301</v>
      </c>
      <c r="H21" s="23">
        <v>29.03</v>
      </c>
      <c r="I21" s="48">
        <v>7.9</v>
      </c>
      <c r="J21" s="23">
        <v>1.18</v>
      </c>
      <c r="K21" s="49">
        <v>1030.8226912788252</v>
      </c>
      <c r="L21" s="37">
        <v>2622.6623911698143</v>
      </c>
      <c r="M21" s="38">
        <v>311.16055588360172</v>
      </c>
      <c r="N21" s="50">
        <v>4.7012187536810996</v>
      </c>
      <c r="O21" s="50">
        <v>11.6866755795103</v>
      </c>
      <c r="P21" s="26">
        <v>2.9364256812538199</v>
      </c>
      <c r="Q21" s="36">
        <v>0</v>
      </c>
      <c r="R21" s="36">
        <v>1</v>
      </c>
      <c r="U21" s="5">
        <v>8</v>
      </c>
    </row>
    <row r="22" spans="1:21" ht="15.75" customHeight="1" x14ac:dyDescent="0.25">
      <c r="A22" s="43">
        <v>33239</v>
      </c>
      <c r="B22" s="47">
        <v>113.728902866667</v>
      </c>
      <c r="C22" s="44">
        <v>338.3</v>
      </c>
      <c r="D22" s="51">
        <v>6.48</v>
      </c>
      <c r="E22" s="23">
        <v>9.9600000000000009</v>
      </c>
      <c r="F22" s="23">
        <v>15.84</v>
      </c>
      <c r="G22" s="46">
        <v>0.56666666666666698</v>
      </c>
      <c r="H22" s="23">
        <v>24.1</v>
      </c>
      <c r="I22" s="48">
        <v>7.53</v>
      </c>
      <c r="J22" s="23">
        <v>1.1033333333333299</v>
      </c>
      <c r="K22" s="49">
        <v>977.30614107171652</v>
      </c>
      <c r="L22" s="37">
        <v>2626.4463160047876</v>
      </c>
      <c r="M22" s="38">
        <v>361.99608289149438</v>
      </c>
      <c r="N22" s="50">
        <v>4.7382535691820404</v>
      </c>
      <c r="O22" s="50">
        <v>11.6140888339659</v>
      </c>
      <c r="P22" s="26">
        <v>2.7889434791657899</v>
      </c>
      <c r="Q22" s="36">
        <v>0</v>
      </c>
      <c r="R22" s="36">
        <v>1</v>
      </c>
      <c r="U22" s="5">
        <v>9</v>
      </c>
    </row>
    <row r="23" spans="1:21" ht="15.75" customHeight="1" x14ac:dyDescent="0.25">
      <c r="A23" s="43">
        <v>33329</v>
      </c>
      <c r="B23" s="47">
        <v>104.89374890000001</v>
      </c>
      <c r="C23" s="44">
        <v>341.66</v>
      </c>
      <c r="D23" s="51">
        <v>5.7</v>
      </c>
      <c r="E23" s="23">
        <v>25.16</v>
      </c>
      <c r="F23" s="23">
        <v>29.2</v>
      </c>
      <c r="G23" s="46">
        <v>2.0333333333333301</v>
      </c>
      <c r="H23" s="23">
        <v>23.73</v>
      </c>
      <c r="I23" s="48">
        <v>8.11</v>
      </c>
      <c r="J23" s="23">
        <v>1.06</v>
      </c>
      <c r="K23" s="49">
        <v>1037.4356326200791</v>
      </c>
      <c r="L23" s="37">
        <v>2761.1467220953145</v>
      </c>
      <c r="M23" s="38">
        <v>374.8963611255059</v>
      </c>
      <c r="N23" s="50">
        <v>4.7766555643700697</v>
      </c>
      <c r="O23" s="50">
        <v>11.6089400391997</v>
      </c>
      <c r="P23" s="26">
        <v>2.62045752005058</v>
      </c>
      <c r="Q23" s="36">
        <v>0</v>
      </c>
      <c r="R23" s="36">
        <v>1</v>
      </c>
      <c r="U23" s="5">
        <v>10</v>
      </c>
    </row>
    <row r="24" spans="1:21" ht="15.75" customHeight="1" x14ac:dyDescent="0.25">
      <c r="A24" s="43">
        <v>33420</v>
      </c>
      <c r="B24" s="47">
        <v>103.238185766667</v>
      </c>
      <c r="C24" s="44">
        <v>351.45</v>
      </c>
      <c r="D24" s="51">
        <v>5.7</v>
      </c>
      <c r="E24" s="23">
        <v>22.24</v>
      </c>
      <c r="F24" s="23">
        <v>27.56</v>
      </c>
      <c r="G24" s="46">
        <v>1.43333333333333</v>
      </c>
      <c r="H24" s="23">
        <v>21.93</v>
      </c>
      <c r="I24" s="48">
        <v>9.18</v>
      </c>
      <c r="J24" s="23">
        <v>1.0233333333333301</v>
      </c>
      <c r="K24" s="49">
        <v>1035.0910525827358</v>
      </c>
      <c r="L24" s="37">
        <v>2763.6283330483429</v>
      </c>
      <c r="M24" s="38">
        <v>355.71400301926911</v>
      </c>
      <c r="N24" s="50">
        <v>4.7824419304986403</v>
      </c>
      <c r="O24" s="50">
        <v>11.638106248822901</v>
      </c>
      <c r="P24" s="26">
        <v>2.4354358327972898</v>
      </c>
      <c r="Q24" s="36">
        <v>0</v>
      </c>
      <c r="R24" s="36">
        <v>0</v>
      </c>
      <c r="U24" s="5">
        <v>11</v>
      </c>
    </row>
    <row r="25" spans="1:21" ht="15.75" customHeight="1" x14ac:dyDescent="0.25">
      <c r="A25" s="43">
        <v>33512</v>
      </c>
      <c r="B25" s="47">
        <v>103.64495056666701</v>
      </c>
      <c r="C25" s="44">
        <v>364.79</v>
      </c>
      <c r="D25" s="51">
        <v>5.45</v>
      </c>
      <c r="E25" s="23">
        <v>23.04</v>
      </c>
      <c r="F25" s="23">
        <v>28.12</v>
      </c>
      <c r="G25" s="46">
        <v>1.6666666666666701</v>
      </c>
      <c r="H25" s="23">
        <v>18.100000000000001</v>
      </c>
      <c r="I25" s="48">
        <v>8.01</v>
      </c>
      <c r="J25" s="23">
        <v>1.0533333333333299</v>
      </c>
      <c r="K25" s="49">
        <v>1091.6475525784276</v>
      </c>
      <c r="L25" s="37">
        <v>2999.4014937171664</v>
      </c>
      <c r="M25" s="38">
        <v>388.11156539839732</v>
      </c>
      <c r="N25" s="50">
        <v>4.7790323013949001</v>
      </c>
      <c r="O25" s="50">
        <v>11.7475971796742</v>
      </c>
      <c r="P25" s="26">
        <v>2.2977484797198899</v>
      </c>
      <c r="Q25" s="36">
        <v>0</v>
      </c>
      <c r="R25" s="36">
        <v>0</v>
      </c>
      <c r="U25" s="5">
        <v>12</v>
      </c>
    </row>
    <row r="26" spans="1:21" ht="15.75" customHeight="1" x14ac:dyDescent="0.25">
      <c r="A26" s="43">
        <v>33604</v>
      </c>
      <c r="B26" s="47">
        <v>99.051597053333296</v>
      </c>
      <c r="C26" s="44">
        <v>355.55</v>
      </c>
      <c r="D26" s="51">
        <v>4.7</v>
      </c>
      <c r="E26" s="23">
        <v>10.84</v>
      </c>
      <c r="F26" s="23">
        <v>16.84</v>
      </c>
      <c r="G26" s="46">
        <v>0.4</v>
      </c>
      <c r="H26" s="23">
        <v>18.7</v>
      </c>
      <c r="I26" s="48">
        <v>6.72</v>
      </c>
      <c r="J26" s="23">
        <v>0.99333333333333296</v>
      </c>
      <c r="K26" s="49">
        <v>1082.2999948193979</v>
      </c>
      <c r="L26" s="37">
        <v>3026.6525204495506</v>
      </c>
      <c r="M26" s="38">
        <v>361.76204139675235</v>
      </c>
      <c r="N26" s="50">
        <v>4.7423452189700104</v>
      </c>
      <c r="O26" s="50">
        <v>11.8817982020543</v>
      </c>
      <c r="P26" s="26">
        <v>2.1231690987417</v>
      </c>
      <c r="Q26" s="36">
        <v>0</v>
      </c>
      <c r="R26" s="36">
        <v>0</v>
      </c>
      <c r="U26" s="5">
        <v>13</v>
      </c>
    </row>
    <row r="27" spans="1:21" ht="15.75" customHeight="1" x14ac:dyDescent="0.25">
      <c r="A27" s="43">
        <v>33695</v>
      </c>
      <c r="B27" s="47">
        <v>95.2003411266667</v>
      </c>
      <c r="C27" s="44">
        <v>349.33</v>
      </c>
      <c r="D27" s="51">
        <v>5.2</v>
      </c>
      <c r="E27" s="23">
        <v>15.8</v>
      </c>
      <c r="F27" s="23">
        <v>20</v>
      </c>
      <c r="G27" s="46">
        <v>1.0333333333333301</v>
      </c>
      <c r="H27" s="23">
        <v>15.9</v>
      </c>
      <c r="I27" s="48">
        <v>6.46</v>
      </c>
      <c r="J27" s="23">
        <v>1.0166666666666699</v>
      </c>
      <c r="K27" s="49">
        <v>1130.9833688920573</v>
      </c>
      <c r="L27" s="37">
        <v>3106.5390879896881</v>
      </c>
      <c r="M27" s="38">
        <v>348.40081454396454</v>
      </c>
      <c r="N27" s="50">
        <v>4.7341201229098901</v>
      </c>
      <c r="O27" s="50">
        <v>12.0050582114118</v>
      </c>
      <c r="P27" s="26">
        <v>1.95871151188759</v>
      </c>
      <c r="Q27" s="36">
        <v>0</v>
      </c>
      <c r="R27" s="36">
        <v>0</v>
      </c>
      <c r="U27" s="5">
        <v>14</v>
      </c>
    </row>
    <row r="28" spans="1:21" ht="15.75" customHeight="1" x14ac:dyDescent="0.25">
      <c r="A28" s="43">
        <v>33786</v>
      </c>
      <c r="B28" s="47">
        <v>100.34320437333299</v>
      </c>
      <c r="C28" s="44">
        <v>368.37</v>
      </c>
      <c r="D28" s="51">
        <v>5.37</v>
      </c>
      <c r="E28" s="23">
        <v>18.32</v>
      </c>
      <c r="F28" s="23">
        <v>22.28</v>
      </c>
      <c r="G28" s="46">
        <v>1.6</v>
      </c>
      <c r="H28" s="23">
        <v>14.23</v>
      </c>
      <c r="I28" s="48">
        <v>7.02</v>
      </c>
      <c r="J28" s="23">
        <v>1.12666666666667</v>
      </c>
      <c r="K28" s="49">
        <v>1204.9943380894229</v>
      </c>
      <c r="L28" s="37">
        <v>3168.4230977025763</v>
      </c>
      <c r="M28" s="38">
        <v>355.16170270736524</v>
      </c>
      <c r="N28" s="50">
        <v>4.7480468240167104</v>
      </c>
      <c r="O28" s="50">
        <v>12.108485424075001</v>
      </c>
      <c r="P28" s="26">
        <v>1.8098218519198099</v>
      </c>
      <c r="Q28" s="36">
        <v>0</v>
      </c>
      <c r="R28" s="36">
        <v>0</v>
      </c>
      <c r="U28" s="5">
        <v>15</v>
      </c>
    </row>
    <row r="29" spans="1:21" ht="15.75" customHeight="1" x14ac:dyDescent="0.25">
      <c r="A29" s="43">
        <v>33878</v>
      </c>
      <c r="B29" s="47">
        <v>95.848846963333301</v>
      </c>
      <c r="C29" s="44">
        <v>376.93</v>
      </c>
      <c r="D29" s="51">
        <v>6.23</v>
      </c>
      <c r="E29" s="23">
        <v>22.08</v>
      </c>
      <c r="F29" s="23">
        <v>27.08</v>
      </c>
      <c r="G29" s="46">
        <v>0.96666666666666701</v>
      </c>
      <c r="H29" s="23">
        <v>13.37</v>
      </c>
      <c r="I29" s="48">
        <v>6.54</v>
      </c>
      <c r="J29" s="23">
        <v>1</v>
      </c>
      <c r="K29" s="49">
        <v>1192.6678872804528</v>
      </c>
      <c r="L29" s="37">
        <v>3329.01615744424</v>
      </c>
      <c r="M29" s="38">
        <v>359.24021396408017</v>
      </c>
      <c r="N29" s="50">
        <v>4.76257928316498</v>
      </c>
      <c r="O29" s="50">
        <v>12.2067712656215</v>
      </c>
      <c r="P29" s="26">
        <v>1.6590906064424</v>
      </c>
      <c r="Q29" s="36">
        <v>0</v>
      </c>
      <c r="R29" s="36">
        <v>0</v>
      </c>
      <c r="U29" s="5">
        <v>16</v>
      </c>
    </row>
    <row r="30" spans="1:21" ht="15.75" customHeight="1" x14ac:dyDescent="0.25">
      <c r="A30" s="43">
        <v>33970</v>
      </c>
      <c r="B30" s="47">
        <v>96.7961166533333</v>
      </c>
      <c r="C30" s="44">
        <v>390.04</v>
      </c>
      <c r="D30" s="51">
        <v>6.5</v>
      </c>
      <c r="E30" s="23">
        <v>8.44</v>
      </c>
      <c r="F30" s="23">
        <v>13.72</v>
      </c>
      <c r="G30" s="46">
        <v>0.4</v>
      </c>
      <c r="H30" s="23">
        <v>12.4</v>
      </c>
      <c r="I30" s="48">
        <v>6.24</v>
      </c>
      <c r="J30" s="23">
        <v>1</v>
      </c>
      <c r="K30" s="49">
        <v>1184.5017938086471</v>
      </c>
      <c r="L30" s="37">
        <v>3279.9160984933487</v>
      </c>
      <c r="M30" s="38">
        <v>342.78793733913272</v>
      </c>
      <c r="N30" s="50">
        <v>4.7951792689232597</v>
      </c>
      <c r="O30" s="50">
        <v>12.2610946830904</v>
      </c>
      <c r="P30" s="26">
        <v>1.4928918576679799</v>
      </c>
      <c r="Q30" s="36">
        <v>0</v>
      </c>
      <c r="R30" s="36">
        <v>0</v>
      </c>
      <c r="U30" s="5">
        <v>17</v>
      </c>
    </row>
    <row r="31" spans="1:21" ht="15.75" customHeight="1" x14ac:dyDescent="0.25">
      <c r="A31" s="43">
        <v>34060</v>
      </c>
      <c r="B31" s="47">
        <v>99.635460440000003</v>
      </c>
      <c r="C31" s="44">
        <v>403.13</v>
      </c>
      <c r="D31" s="51">
        <v>6.5</v>
      </c>
      <c r="E31" s="23">
        <v>19</v>
      </c>
      <c r="F31" s="23">
        <v>23.24</v>
      </c>
      <c r="G31" s="46">
        <v>1.13333333333333</v>
      </c>
      <c r="H31" s="23">
        <v>13</v>
      </c>
      <c r="I31" s="48">
        <v>6.38</v>
      </c>
      <c r="J31" s="23">
        <v>0.84333333333333305</v>
      </c>
      <c r="K31" s="49">
        <v>1230.5316194672482</v>
      </c>
      <c r="L31" s="37">
        <v>3342.2559437301074</v>
      </c>
      <c r="M31" s="38">
        <v>329.94791132607236</v>
      </c>
      <c r="N31" s="50">
        <v>4.8222868519968802</v>
      </c>
      <c r="O31" s="50">
        <v>12.317182033260099</v>
      </c>
      <c r="P31" s="26">
        <v>1.4024658987904099</v>
      </c>
      <c r="Q31" s="36">
        <v>0</v>
      </c>
      <c r="R31" s="36">
        <v>0</v>
      </c>
      <c r="U31" s="5">
        <v>18</v>
      </c>
    </row>
    <row r="32" spans="1:21" ht="15.75" customHeight="1" x14ac:dyDescent="0.25">
      <c r="A32" s="43">
        <v>34151</v>
      </c>
      <c r="B32" s="47">
        <v>96.684344896666701</v>
      </c>
      <c r="C32" s="44">
        <v>406.88</v>
      </c>
      <c r="D32" s="51">
        <v>6.5</v>
      </c>
      <c r="E32" s="23">
        <v>20.079999999999998</v>
      </c>
      <c r="F32" s="23">
        <v>25.28</v>
      </c>
      <c r="G32" s="46">
        <v>1.43333333333333</v>
      </c>
      <c r="H32" s="23">
        <v>12.9</v>
      </c>
      <c r="I32" s="48">
        <v>6.88</v>
      </c>
      <c r="J32" s="23">
        <v>0.86333333333333295</v>
      </c>
      <c r="K32" s="49">
        <v>1281.4518284543633</v>
      </c>
      <c r="L32" s="37">
        <v>3375.8074566784194</v>
      </c>
      <c r="M32" s="38">
        <v>326.84180173750201</v>
      </c>
      <c r="N32" s="50">
        <v>4.83438840806709</v>
      </c>
      <c r="O32" s="50">
        <v>12.357381664011999</v>
      </c>
      <c r="P32" s="26">
        <v>1.39248616069378</v>
      </c>
      <c r="Q32" s="36">
        <v>0</v>
      </c>
      <c r="R32" s="36">
        <v>0</v>
      </c>
      <c r="U32" s="5">
        <v>19</v>
      </c>
    </row>
    <row r="33" spans="1:21" ht="15.75" customHeight="1" x14ac:dyDescent="0.25">
      <c r="A33" s="43">
        <v>34243</v>
      </c>
      <c r="B33" s="47">
        <v>94.461724520000004</v>
      </c>
      <c r="C33" s="44">
        <v>417.01</v>
      </c>
      <c r="D33" s="51">
        <v>6.5</v>
      </c>
      <c r="E33" s="23">
        <v>19.079999999999998</v>
      </c>
      <c r="F33" s="23">
        <v>24.88</v>
      </c>
      <c r="G33" s="46">
        <v>0.96666666666666701</v>
      </c>
      <c r="H33" s="23">
        <v>12.63</v>
      </c>
      <c r="I33" s="48">
        <v>6.48</v>
      </c>
      <c r="J33" s="23">
        <v>0.75666666666666704</v>
      </c>
      <c r="K33" s="49">
        <v>1274.8952264045363</v>
      </c>
      <c r="L33" s="37">
        <v>3492.4714112595616</v>
      </c>
      <c r="M33" s="38">
        <v>325.7165829991917</v>
      </c>
      <c r="N33" s="50">
        <v>4.8194500336917097</v>
      </c>
      <c r="O33" s="50">
        <v>12.3957794226954</v>
      </c>
      <c r="P33" s="26">
        <v>1.4570337921579199</v>
      </c>
      <c r="Q33" s="36">
        <v>0</v>
      </c>
      <c r="R33" s="36">
        <v>0</v>
      </c>
      <c r="U33" s="5">
        <v>20</v>
      </c>
    </row>
    <row r="34" spans="1:21" ht="15.75" customHeight="1" x14ac:dyDescent="0.25">
      <c r="A34" s="43">
        <v>34335</v>
      </c>
      <c r="B34" s="47">
        <v>96.023032639999997</v>
      </c>
      <c r="C34" s="44">
        <v>429.9</v>
      </c>
      <c r="D34" s="51">
        <v>6.5</v>
      </c>
      <c r="E34" s="23">
        <v>13</v>
      </c>
      <c r="F34" s="23">
        <v>17.72</v>
      </c>
      <c r="G34" s="46">
        <v>0.8</v>
      </c>
      <c r="H34" s="23">
        <v>13.33</v>
      </c>
      <c r="I34" s="48">
        <v>6.97</v>
      </c>
      <c r="J34" s="23">
        <v>0.84666666666666701</v>
      </c>
      <c r="K34" s="49">
        <v>1275.833867761555</v>
      </c>
      <c r="L34" s="37">
        <v>3476.7459089474314</v>
      </c>
      <c r="M34" s="38">
        <v>348.34572945336538</v>
      </c>
      <c r="N34" s="50">
        <v>4.7900082464674698</v>
      </c>
      <c r="O34" s="50">
        <v>12.4052483579969</v>
      </c>
      <c r="P34" s="26">
        <v>1.6127312012922901</v>
      </c>
      <c r="Q34" s="36">
        <v>0</v>
      </c>
      <c r="R34" s="36">
        <v>0</v>
      </c>
    </row>
    <row r="35" spans="1:21" ht="15.75" customHeight="1" x14ac:dyDescent="0.25">
      <c r="A35" s="43">
        <v>34425</v>
      </c>
      <c r="B35" s="47">
        <v>93.620878410000003</v>
      </c>
      <c r="C35" s="44">
        <v>423.33</v>
      </c>
      <c r="D35" s="51">
        <v>6.5</v>
      </c>
      <c r="E35" s="23">
        <v>17.2</v>
      </c>
      <c r="F35" s="23">
        <v>21.48</v>
      </c>
      <c r="G35" s="46">
        <v>0.8</v>
      </c>
      <c r="H35" s="23">
        <v>12.7</v>
      </c>
      <c r="I35" s="48">
        <v>7.58</v>
      </c>
      <c r="J35" s="23">
        <v>0.96666666666666701</v>
      </c>
      <c r="K35" s="49">
        <v>1331.252243675495</v>
      </c>
      <c r="L35" s="37">
        <v>3575.1916648965939</v>
      </c>
      <c r="M35" s="38">
        <v>348.01107985441735</v>
      </c>
      <c r="N35" s="50">
        <v>4.7938927028719096</v>
      </c>
      <c r="O35" s="50">
        <v>12.3820670149031</v>
      </c>
      <c r="P35" s="26">
        <v>1.7539029862781399</v>
      </c>
      <c r="Q35" s="40">
        <v>0</v>
      </c>
      <c r="R35" s="36">
        <v>0</v>
      </c>
    </row>
    <row r="36" spans="1:21" ht="15.75" customHeight="1" x14ac:dyDescent="0.25">
      <c r="A36" s="43">
        <v>34516</v>
      </c>
      <c r="B36" s="47">
        <v>94.487796590000002</v>
      </c>
      <c r="C36" s="44">
        <v>418.28</v>
      </c>
      <c r="D36" s="51">
        <v>6.5</v>
      </c>
      <c r="E36" s="23">
        <v>14.6</v>
      </c>
      <c r="F36" s="23">
        <v>19.04</v>
      </c>
      <c r="G36" s="46">
        <v>0.73333333333333295</v>
      </c>
      <c r="H36" s="23">
        <v>11.3</v>
      </c>
      <c r="I36" s="48">
        <v>8.3699999999999992</v>
      </c>
      <c r="J36" s="23">
        <v>1.11666666666667</v>
      </c>
      <c r="K36" s="49">
        <v>1323.6338738890556</v>
      </c>
      <c r="L36" s="37">
        <v>3597.5119277459007</v>
      </c>
      <c r="M36" s="38">
        <v>368.81802016142825</v>
      </c>
      <c r="N36" s="50">
        <v>4.8084283092011901</v>
      </c>
      <c r="O36" s="50">
        <v>12.302281216005101</v>
      </c>
      <c r="P36" s="26">
        <v>1.9142202881428101</v>
      </c>
      <c r="Q36" s="36">
        <v>0</v>
      </c>
      <c r="R36" s="36">
        <v>0</v>
      </c>
    </row>
    <row r="37" spans="1:21" ht="15.75" customHeight="1" x14ac:dyDescent="0.25">
      <c r="A37" s="43">
        <v>34608</v>
      </c>
      <c r="B37" s="47">
        <v>92.863089819999999</v>
      </c>
      <c r="C37" s="44">
        <v>409.25</v>
      </c>
      <c r="D37" s="51">
        <v>6.22</v>
      </c>
      <c r="E37" s="23">
        <v>11.72</v>
      </c>
      <c r="F37" s="23">
        <v>16.28</v>
      </c>
      <c r="G37" s="46">
        <v>0.5</v>
      </c>
      <c r="H37" s="23">
        <v>8.6999999999999993</v>
      </c>
      <c r="I37" s="48">
        <v>8.25</v>
      </c>
      <c r="J37" s="23">
        <v>1.26</v>
      </c>
      <c r="K37" s="49">
        <v>1319.0755684015769</v>
      </c>
      <c r="L37" s="37">
        <v>3755.2524800975821</v>
      </c>
      <c r="M37" s="38">
        <v>374.57150395780258</v>
      </c>
      <c r="N37" s="50">
        <v>4.8463686074010104</v>
      </c>
      <c r="O37" s="50">
        <v>12.192519924595</v>
      </c>
      <c r="P37" s="26">
        <v>2.06605091444814</v>
      </c>
      <c r="Q37" s="36">
        <v>0</v>
      </c>
      <c r="R37" s="36">
        <v>0</v>
      </c>
    </row>
    <row r="38" spans="1:21" ht="15.75" customHeight="1" x14ac:dyDescent="0.25">
      <c r="A38" s="43">
        <v>34700</v>
      </c>
      <c r="B38" s="47">
        <v>93.393406510000005</v>
      </c>
      <c r="C38" s="44">
        <v>409.39</v>
      </c>
      <c r="D38" s="51">
        <v>6.1</v>
      </c>
      <c r="E38" s="23">
        <v>11.2</v>
      </c>
      <c r="F38" s="23">
        <v>15.28</v>
      </c>
      <c r="G38" s="46">
        <v>0.56666666666666698</v>
      </c>
      <c r="H38" s="23">
        <v>8.4700000000000006</v>
      </c>
      <c r="I38" s="48">
        <v>7.37</v>
      </c>
      <c r="J38" s="23">
        <v>1.3333333333333299</v>
      </c>
      <c r="K38" s="49">
        <v>1410.991553983431</v>
      </c>
      <c r="L38" s="37">
        <v>3851.6134779823078</v>
      </c>
      <c r="M38" s="38">
        <v>372.47960146796623</v>
      </c>
      <c r="N38" s="50">
        <v>4.9257381021249804</v>
      </c>
      <c r="O38" s="50">
        <v>12.028010366871699</v>
      </c>
      <c r="P38" s="26">
        <v>2.2148976840398902</v>
      </c>
      <c r="Q38" s="36">
        <v>0</v>
      </c>
      <c r="R38" s="36">
        <v>0</v>
      </c>
    </row>
    <row r="39" spans="1:21" ht="15.75" customHeight="1" x14ac:dyDescent="0.25">
      <c r="A39" s="43">
        <v>34790</v>
      </c>
      <c r="B39" s="47">
        <v>88.348367249999995</v>
      </c>
      <c r="C39" s="44">
        <v>381.34</v>
      </c>
      <c r="D39" s="51">
        <v>6</v>
      </c>
      <c r="E39" s="23">
        <v>12.36</v>
      </c>
      <c r="F39" s="23">
        <v>16</v>
      </c>
      <c r="G39" s="46">
        <v>0.63333333333333297</v>
      </c>
      <c r="H39" s="23">
        <v>7.77</v>
      </c>
      <c r="I39" s="48">
        <v>7.43</v>
      </c>
      <c r="J39" s="23">
        <v>1.3133333333333299</v>
      </c>
      <c r="K39" s="49">
        <v>1486.0756538548421</v>
      </c>
      <c r="L39" s="37">
        <v>3981.7420013426408</v>
      </c>
      <c r="M39" s="38">
        <v>418.77387759224865</v>
      </c>
      <c r="N39" s="50">
        <v>4.9260334017004199</v>
      </c>
      <c r="O39" s="50">
        <v>11.986237520177699</v>
      </c>
      <c r="P39" s="26">
        <v>2.2977108920578502</v>
      </c>
      <c r="Q39" s="36">
        <v>0</v>
      </c>
      <c r="R39" s="36">
        <v>0</v>
      </c>
    </row>
    <row r="40" spans="1:21" ht="15.75" customHeight="1" x14ac:dyDescent="0.25">
      <c r="A40" s="43">
        <v>34881</v>
      </c>
      <c r="B40" s="47">
        <v>85.722357336666704</v>
      </c>
      <c r="C40" s="44">
        <v>386.26</v>
      </c>
      <c r="D40" s="51">
        <v>5.76</v>
      </c>
      <c r="E40" s="23">
        <v>16.72</v>
      </c>
      <c r="F40" s="23">
        <v>20.239999999999998</v>
      </c>
      <c r="G40" s="46">
        <v>1</v>
      </c>
      <c r="H40" s="23">
        <v>8.33</v>
      </c>
      <c r="I40" s="48">
        <v>7.8</v>
      </c>
      <c r="J40" s="23">
        <v>1.36666666666667</v>
      </c>
      <c r="K40" s="49">
        <v>1456.256278207896</v>
      </c>
      <c r="L40" s="37">
        <v>4092.4742853255784</v>
      </c>
      <c r="M40" s="38">
        <v>415.07068812073186</v>
      </c>
      <c r="N40" s="50">
        <v>4.8302608764068804</v>
      </c>
      <c r="O40" s="50">
        <v>12.0605092352992</v>
      </c>
      <c r="P40" s="26">
        <v>2.2393820344736102</v>
      </c>
      <c r="Q40" s="36">
        <v>0</v>
      </c>
      <c r="R40" s="36">
        <v>0</v>
      </c>
    </row>
    <row r="41" spans="1:21" ht="15.75" customHeight="1" x14ac:dyDescent="0.25">
      <c r="A41" s="43">
        <v>34973</v>
      </c>
      <c r="B41" s="47">
        <v>88.081120276666695</v>
      </c>
      <c r="C41" s="44">
        <v>409.31</v>
      </c>
      <c r="D41" s="51">
        <v>6.69</v>
      </c>
      <c r="E41" s="23">
        <v>11.32</v>
      </c>
      <c r="F41" s="23">
        <v>15.56</v>
      </c>
      <c r="G41" s="46">
        <v>0.4</v>
      </c>
      <c r="H41" s="23">
        <v>8.4</v>
      </c>
      <c r="I41" s="48">
        <v>6.88</v>
      </c>
      <c r="J41" s="23">
        <v>1.32</v>
      </c>
      <c r="K41" s="49">
        <v>1474.0405067724271</v>
      </c>
      <c r="L41" s="37">
        <v>4269.2573092172097</v>
      </c>
      <c r="M41" s="38">
        <v>424.44285718823704</v>
      </c>
      <c r="N41" s="50">
        <v>4.6678471421183199</v>
      </c>
      <c r="O41" s="50">
        <v>12.261581408415299</v>
      </c>
      <c r="P41" s="26">
        <v>2.0880624631066</v>
      </c>
      <c r="Q41" s="36">
        <v>0</v>
      </c>
      <c r="R41" s="36">
        <v>0</v>
      </c>
    </row>
    <row r="42" spans="1:21" ht="15.75" customHeight="1" x14ac:dyDescent="0.25">
      <c r="A42" s="43">
        <v>35065</v>
      </c>
      <c r="B42" s="47">
        <v>86.888832716666698</v>
      </c>
      <c r="C42" s="44">
        <v>410.32</v>
      </c>
      <c r="D42" s="51">
        <v>6.78</v>
      </c>
      <c r="E42" s="23">
        <v>10.88</v>
      </c>
      <c r="F42" s="23">
        <v>14.2</v>
      </c>
      <c r="G42" s="46">
        <v>0.5</v>
      </c>
      <c r="H42" s="23">
        <v>7.83</v>
      </c>
      <c r="I42" s="48">
        <v>6.83</v>
      </c>
      <c r="J42" s="23">
        <v>1.1666666666666701</v>
      </c>
      <c r="K42" s="52">
        <v>1314.92980938905</v>
      </c>
      <c r="L42" s="41">
        <v>3883.9146060190296</v>
      </c>
      <c r="M42" s="42">
        <v>574.96641103332695</v>
      </c>
      <c r="N42" s="50">
        <v>4.3954746556559599</v>
      </c>
      <c r="O42" s="50">
        <v>12.5103804325044</v>
      </c>
      <c r="P42" s="29">
        <v>1.9415285798161099</v>
      </c>
      <c r="Q42" s="36">
        <v>0</v>
      </c>
      <c r="R42" s="36">
        <v>0</v>
      </c>
    </row>
    <row r="43" spans="1:21" ht="15.75" customHeight="1" x14ac:dyDescent="0.25">
      <c r="A43" s="43">
        <v>35156</v>
      </c>
      <c r="B43" s="47">
        <v>84.186495679999993</v>
      </c>
      <c r="C43" s="44">
        <v>408.11</v>
      </c>
      <c r="D43" s="51">
        <v>7.4</v>
      </c>
      <c r="E43" s="23">
        <v>16.079999999999998</v>
      </c>
      <c r="F43" s="23">
        <v>19.399999999999999</v>
      </c>
      <c r="G43" s="46">
        <v>0.73333333333333295</v>
      </c>
      <c r="H43" s="23">
        <v>8.43</v>
      </c>
      <c r="I43" s="48">
        <v>6.31</v>
      </c>
      <c r="J43" s="23">
        <v>1.12666666666667</v>
      </c>
      <c r="K43" s="52">
        <v>1359.75310090075</v>
      </c>
      <c r="L43" s="41">
        <v>3943.5232786649285</v>
      </c>
      <c r="M43" s="42">
        <v>594.83039435863498</v>
      </c>
      <c r="N43" s="50">
        <v>4.2303010246522801</v>
      </c>
      <c r="O43" s="50">
        <v>12.7263587027733</v>
      </c>
      <c r="P43" s="29">
        <v>1.7707560673488101</v>
      </c>
      <c r="Q43" s="36">
        <v>0</v>
      </c>
      <c r="R43" s="36">
        <v>0</v>
      </c>
    </row>
    <row r="44" spans="1:21" ht="15.75" customHeight="1" x14ac:dyDescent="0.25">
      <c r="A44" s="43">
        <v>35247</v>
      </c>
      <c r="B44" s="47">
        <v>83.808875599999993</v>
      </c>
      <c r="C44" s="44">
        <v>411.18</v>
      </c>
      <c r="D44" s="51">
        <v>7.44</v>
      </c>
      <c r="E44" s="23">
        <v>11.24</v>
      </c>
      <c r="F44" s="23">
        <v>14.88</v>
      </c>
      <c r="G44" s="46">
        <v>0.4</v>
      </c>
      <c r="H44" s="23">
        <v>6.8</v>
      </c>
      <c r="I44" s="48">
        <v>6.95</v>
      </c>
      <c r="J44" s="23">
        <v>0.89666666666666694</v>
      </c>
      <c r="K44" s="52">
        <v>1323.7033215829999</v>
      </c>
      <c r="L44" s="41">
        <v>3867.1020118596521</v>
      </c>
      <c r="M44" s="42">
        <v>462.82025338033401</v>
      </c>
      <c r="N44" s="50">
        <v>4.1173720269196004</v>
      </c>
      <c r="O44" s="50">
        <v>12.8363834442358</v>
      </c>
      <c r="P44" s="29">
        <v>1.5595492113546501</v>
      </c>
      <c r="Q44" s="36">
        <v>0</v>
      </c>
      <c r="R44" s="36">
        <v>0</v>
      </c>
    </row>
    <row r="45" spans="1:21" ht="15.75" customHeight="1" x14ac:dyDescent="0.25">
      <c r="A45" s="43">
        <v>35339</v>
      </c>
      <c r="B45" s="47">
        <v>83.76482378</v>
      </c>
      <c r="C45" s="44">
        <v>419.15</v>
      </c>
      <c r="D45" s="51">
        <v>7.38</v>
      </c>
      <c r="E45" s="23">
        <v>12.56</v>
      </c>
      <c r="F45" s="23">
        <v>15.92</v>
      </c>
      <c r="G45" s="46">
        <v>0.5</v>
      </c>
      <c r="H45" s="23">
        <v>6.47</v>
      </c>
      <c r="I45" s="48">
        <v>5.84</v>
      </c>
      <c r="J45" s="23">
        <v>0.97666666666666702</v>
      </c>
      <c r="K45" s="52">
        <v>1419.9192144589499</v>
      </c>
      <c r="L45" s="41">
        <v>4254.2942624225079</v>
      </c>
      <c r="M45" s="42">
        <v>583.73427895892996</v>
      </c>
      <c r="N45" s="50">
        <v>4.0978133067879003</v>
      </c>
      <c r="O45" s="50">
        <v>12.915936585217301</v>
      </c>
      <c r="P45" s="29">
        <v>1.61694102544009</v>
      </c>
      <c r="Q45" s="36">
        <v>0</v>
      </c>
      <c r="R45" s="36">
        <v>0</v>
      </c>
    </row>
    <row r="46" spans="1:21" ht="15.75" customHeight="1" x14ac:dyDescent="0.25">
      <c r="A46" s="43">
        <v>35431</v>
      </c>
      <c r="B46" s="47">
        <v>80.482798033333296</v>
      </c>
      <c r="C46" s="44">
        <v>418.2</v>
      </c>
      <c r="D46" s="46">
        <v>7.25</v>
      </c>
      <c r="E46" s="23">
        <v>12.76</v>
      </c>
      <c r="F46" s="23">
        <v>16</v>
      </c>
      <c r="G46" s="46">
        <v>0.53333333333333299</v>
      </c>
      <c r="H46" s="23">
        <v>6.97</v>
      </c>
      <c r="I46" s="48">
        <v>5.57</v>
      </c>
      <c r="J46" s="23">
        <v>1.09666666666667</v>
      </c>
      <c r="K46" s="52">
        <v>1381.79222813258</v>
      </c>
      <c r="L46" s="41">
        <v>4344.8733773260574</v>
      </c>
      <c r="M46" s="42">
        <v>640.26690907760599</v>
      </c>
      <c r="N46" s="50">
        <v>4.1201820889808003</v>
      </c>
      <c r="O46" s="50">
        <v>12.869322303338301</v>
      </c>
      <c r="P46" s="29">
        <v>1.70069260623506</v>
      </c>
      <c r="Q46" s="36">
        <v>0</v>
      </c>
      <c r="R46" s="36">
        <v>0</v>
      </c>
    </row>
    <row r="47" spans="1:21" ht="15.75" customHeight="1" x14ac:dyDescent="0.25">
      <c r="A47" s="43">
        <v>35521</v>
      </c>
      <c r="B47" s="47">
        <v>79.072382869999998</v>
      </c>
      <c r="C47" s="44">
        <v>417.84</v>
      </c>
      <c r="D47" s="46">
        <v>6.9682539682539701</v>
      </c>
      <c r="E47" s="23">
        <v>9.1199999999999992</v>
      </c>
      <c r="F47" s="23">
        <v>12.68</v>
      </c>
      <c r="G47" s="46">
        <v>0.233333333333333</v>
      </c>
      <c r="H47" s="23">
        <v>5.6</v>
      </c>
      <c r="I47" s="48">
        <v>6.3</v>
      </c>
      <c r="J47" s="23">
        <v>1.13666666666667</v>
      </c>
      <c r="K47" s="52">
        <v>1455.3083084413499</v>
      </c>
      <c r="L47" s="41">
        <v>4380.8075194187659</v>
      </c>
      <c r="M47" s="42">
        <v>629.05352655487297</v>
      </c>
      <c r="N47" s="50">
        <v>4.1445405989962296</v>
      </c>
      <c r="O47" s="50">
        <v>12.87231051691</v>
      </c>
      <c r="P47" s="29">
        <v>1.68505755401599</v>
      </c>
      <c r="Q47" s="36">
        <v>0</v>
      </c>
      <c r="R47" s="36">
        <v>0</v>
      </c>
    </row>
    <row r="48" spans="1:21" ht="15.75" customHeight="1" x14ac:dyDescent="0.25">
      <c r="A48" s="43">
        <v>35612</v>
      </c>
      <c r="B48" s="47">
        <v>76.787387503333306</v>
      </c>
      <c r="C48" s="44">
        <v>415.52</v>
      </c>
      <c r="D48" s="46">
        <v>6.6785714285714297</v>
      </c>
      <c r="E48" s="23">
        <v>10.68</v>
      </c>
      <c r="F48" s="23">
        <v>13.76</v>
      </c>
      <c r="G48" s="46">
        <v>0.63333333333333297</v>
      </c>
      <c r="H48" s="23">
        <v>5.73</v>
      </c>
      <c r="I48" s="48">
        <v>6.69</v>
      </c>
      <c r="J48" s="23">
        <v>1.03</v>
      </c>
      <c r="K48" s="52">
        <v>1479.56877367277</v>
      </c>
      <c r="L48" s="41">
        <v>4312.164900265595</v>
      </c>
      <c r="M48" s="42">
        <v>481.70670325666401</v>
      </c>
      <c r="N48" s="50">
        <v>4.1398430407326101</v>
      </c>
      <c r="O48" s="50">
        <v>12.9186159114962</v>
      </c>
      <c r="P48" s="29">
        <v>1.5178272170020199</v>
      </c>
      <c r="Q48" s="36">
        <v>0</v>
      </c>
      <c r="R48" s="36">
        <v>0</v>
      </c>
    </row>
    <row r="49" spans="1:18" ht="15.75" customHeight="1" x14ac:dyDescent="0.25">
      <c r="A49" s="43">
        <v>35704</v>
      </c>
      <c r="B49" s="47">
        <v>76.286067826666695</v>
      </c>
      <c r="C49" s="44">
        <v>425.34</v>
      </c>
      <c r="D49" s="46">
        <v>6.5</v>
      </c>
      <c r="E49" s="23">
        <v>12.92</v>
      </c>
      <c r="F49" s="23">
        <v>16.04</v>
      </c>
      <c r="G49" s="46">
        <v>0.46666666666666701</v>
      </c>
      <c r="H49" s="23">
        <v>6.3</v>
      </c>
      <c r="I49" s="48">
        <v>5.92</v>
      </c>
      <c r="J49" s="23">
        <v>0.86666666666666703</v>
      </c>
      <c r="K49" s="52">
        <v>1572.7774034114</v>
      </c>
      <c r="L49" s="41">
        <v>4820.3497957335067</v>
      </c>
      <c r="M49" s="42">
        <v>506.67582610738799</v>
      </c>
      <c r="N49" s="50">
        <v>4.1288971239882803</v>
      </c>
      <c r="O49" s="50">
        <v>13.094012305065901</v>
      </c>
      <c r="P49" s="29">
        <v>1.43447947575351</v>
      </c>
      <c r="Q49" s="36">
        <v>0</v>
      </c>
      <c r="R49" s="36">
        <v>0</v>
      </c>
    </row>
    <row r="50" spans="1:18" ht="15.75" customHeight="1" x14ac:dyDescent="0.25">
      <c r="A50" s="43">
        <v>35796</v>
      </c>
      <c r="B50" s="47">
        <v>77.8207092166667</v>
      </c>
      <c r="C50" s="44">
        <v>451.55</v>
      </c>
      <c r="D50" s="46">
        <v>7.92063492063492</v>
      </c>
      <c r="E50" s="23">
        <v>11.44</v>
      </c>
      <c r="F50" s="23">
        <v>15.64</v>
      </c>
      <c r="G50" s="46">
        <v>0.33333333333333298</v>
      </c>
      <c r="H50" s="23">
        <v>5.57</v>
      </c>
      <c r="I50" s="48">
        <v>5.22</v>
      </c>
      <c r="J50" s="23">
        <v>0.77166666666666694</v>
      </c>
      <c r="K50" s="52">
        <v>1468.1910355555499</v>
      </c>
      <c r="L50" s="41">
        <v>4847.6338600383106</v>
      </c>
      <c r="M50" s="42">
        <v>436.08068215149302</v>
      </c>
      <c r="N50" s="50">
        <v>4.06023410002026</v>
      </c>
      <c r="O50" s="50">
        <v>13.2653549525606</v>
      </c>
      <c r="P50" s="29">
        <v>1.23050795916102</v>
      </c>
      <c r="Q50" s="36">
        <v>0</v>
      </c>
      <c r="R50" s="35">
        <v>1</v>
      </c>
    </row>
    <row r="51" spans="1:18" ht="15.75" customHeight="1" x14ac:dyDescent="0.25">
      <c r="A51" s="43">
        <v>35886</v>
      </c>
      <c r="B51" s="47">
        <v>77.581767499999998</v>
      </c>
      <c r="C51" s="44">
        <v>454.45</v>
      </c>
      <c r="D51" s="46">
        <v>8.5</v>
      </c>
      <c r="E51" s="23">
        <v>12.2</v>
      </c>
      <c r="F51" s="23">
        <v>15.4</v>
      </c>
      <c r="G51" s="46">
        <v>0.3</v>
      </c>
      <c r="H51" s="23">
        <v>5.37</v>
      </c>
      <c r="I51" s="48">
        <v>5.7</v>
      </c>
      <c r="J51" s="23">
        <v>0.78666666666666696</v>
      </c>
      <c r="K51" s="52">
        <v>1563.32283396914</v>
      </c>
      <c r="L51" s="41">
        <v>4897.7687745661133</v>
      </c>
      <c r="M51" s="42">
        <v>465.24695870522999</v>
      </c>
      <c r="N51" s="50">
        <v>4.0464160419682296</v>
      </c>
      <c r="O51" s="50">
        <v>13.4131520413078</v>
      </c>
      <c r="P51" s="29">
        <v>1.16436243218094</v>
      </c>
      <c r="Q51" s="36">
        <v>0</v>
      </c>
      <c r="R51" s="35">
        <v>1</v>
      </c>
    </row>
    <row r="52" spans="1:18" ht="15.75" customHeight="1" x14ac:dyDescent="0.25">
      <c r="A52" s="43">
        <v>35977</v>
      </c>
      <c r="B52" s="47">
        <v>78.392978373333307</v>
      </c>
      <c r="C52" s="44">
        <v>468.64</v>
      </c>
      <c r="D52" s="46">
        <v>9.2734375</v>
      </c>
      <c r="E52" s="23">
        <v>17.68</v>
      </c>
      <c r="F52" s="23">
        <v>23.72</v>
      </c>
      <c r="G52" s="46">
        <v>0.4</v>
      </c>
      <c r="H52" s="23">
        <v>5.0999999999999996</v>
      </c>
      <c r="I52" s="48">
        <v>6.73</v>
      </c>
      <c r="J52" s="23">
        <v>0.74666666666666703</v>
      </c>
      <c r="K52" s="52">
        <v>1544.8901617086001</v>
      </c>
      <c r="L52" s="41">
        <v>4730.3860154158483</v>
      </c>
      <c r="M52" s="42">
        <v>435.86317725627998</v>
      </c>
      <c r="N52" s="50">
        <v>4.0269942950314999</v>
      </c>
      <c r="O52" s="50">
        <v>13.507146458540699</v>
      </c>
      <c r="P52" s="29">
        <v>1.11518400188399</v>
      </c>
      <c r="Q52" s="36">
        <v>0</v>
      </c>
      <c r="R52" s="35">
        <v>1</v>
      </c>
    </row>
    <row r="53" spans="1:18" ht="15.75" customHeight="1" x14ac:dyDescent="0.25">
      <c r="A53" s="43">
        <v>36069</v>
      </c>
      <c r="B53" s="47">
        <v>78.24356822</v>
      </c>
      <c r="C53" s="44">
        <v>466.32</v>
      </c>
      <c r="D53" s="46">
        <v>10.2904761904762</v>
      </c>
      <c r="E53" s="23">
        <v>14.4</v>
      </c>
      <c r="F53" s="23">
        <v>18.920000000000002</v>
      </c>
      <c r="G53" s="46">
        <v>0.46666666666666701</v>
      </c>
      <c r="H53" s="23">
        <v>4.43</v>
      </c>
      <c r="I53" s="48">
        <v>7.2</v>
      </c>
      <c r="J53" s="23">
        <v>0.7</v>
      </c>
      <c r="K53" s="52">
        <v>1487.8312783317001</v>
      </c>
      <c r="L53" s="41">
        <v>5034.5949981039194</v>
      </c>
      <c r="M53" s="42">
        <v>403.34224929237899</v>
      </c>
      <c r="N53" s="50">
        <v>4.0164283805788603</v>
      </c>
      <c r="O53" s="50">
        <v>13.634081929916301</v>
      </c>
      <c r="P53" s="29">
        <v>1.12527625357761</v>
      </c>
      <c r="Q53" s="36">
        <v>0</v>
      </c>
      <c r="R53" s="35">
        <v>1</v>
      </c>
    </row>
    <row r="54" spans="1:18" ht="15.75" customHeight="1" x14ac:dyDescent="0.25">
      <c r="A54" s="43">
        <v>36161</v>
      </c>
      <c r="B54" s="47">
        <v>79.003184383333306</v>
      </c>
      <c r="C54" s="44">
        <v>487.46</v>
      </c>
      <c r="D54" s="46">
        <v>7.3349206349206302</v>
      </c>
      <c r="E54" s="23">
        <v>8.2799999999999994</v>
      </c>
      <c r="F54" s="23">
        <v>12.52</v>
      </c>
      <c r="G54" s="46">
        <v>0.133333333333333</v>
      </c>
      <c r="H54" s="23">
        <v>3.83</v>
      </c>
      <c r="I54" s="48">
        <v>7.89</v>
      </c>
      <c r="J54" s="23">
        <v>0.64</v>
      </c>
      <c r="K54" s="52">
        <v>1448.59641582363</v>
      </c>
      <c r="L54" s="41">
        <v>4903.675601082813</v>
      </c>
      <c r="M54" s="42">
        <v>402.249481122904</v>
      </c>
      <c r="N54" s="50">
        <v>4.0256105096183399</v>
      </c>
      <c r="O54" s="50">
        <v>13.6798223259606</v>
      </c>
      <c r="P54" s="29">
        <v>1.2210271958483401</v>
      </c>
      <c r="Q54" s="36">
        <v>0</v>
      </c>
      <c r="R54" s="35">
        <v>1</v>
      </c>
    </row>
    <row r="55" spans="1:18" ht="15.75" customHeight="1" x14ac:dyDescent="0.25">
      <c r="A55" s="43">
        <v>36251</v>
      </c>
      <c r="B55" s="47">
        <v>78.759715043333301</v>
      </c>
      <c r="C55" s="44">
        <v>489.72</v>
      </c>
      <c r="D55" s="46">
        <v>6.07258064516129</v>
      </c>
      <c r="E55" s="23">
        <v>9.76</v>
      </c>
      <c r="F55" s="23">
        <v>13.48</v>
      </c>
      <c r="G55" s="46">
        <v>0.2</v>
      </c>
      <c r="H55" s="23">
        <v>3.93</v>
      </c>
      <c r="I55" s="48">
        <v>10.06</v>
      </c>
      <c r="J55" s="23">
        <v>0.66666666666666696</v>
      </c>
      <c r="K55" s="52">
        <v>1548.2128575039201</v>
      </c>
      <c r="L55" s="41">
        <v>4893.5010263547711</v>
      </c>
      <c r="M55" s="42">
        <v>471.18996523846999</v>
      </c>
      <c r="N55" s="50">
        <v>4.0634139628419499</v>
      </c>
      <c r="O55" s="50">
        <v>13.697410361709901</v>
      </c>
      <c r="P55" s="29">
        <v>1.35563757293509</v>
      </c>
      <c r="Q55" s="36">
        <v>0</v>
      </c>
      <c r="R55" s="35">
        <v>1</v>
      </c>
    </row>
    <row r="56" spans="1:18" ht="15.75" customHeight="1" x14ac:dyDescent="0.25">
      <c r="A56" s="43">
        <v>36342</v>
      </c>
      <c r="B56" s="47">
        <v>83.643016043333304</v>
      </c>
      <c r="C56" s="44">
        <v>518.01</v>
      </c>
      <c r="D56" s="46">
        <v>5</v>
      </c>
      <c r="E56" s="23">
        <v>6.44</v>
      </c>
      <c r="F56" s="23">
        <v>9.8000000000000007</v>
      </c>
      <c r="G56" s="46">
        <v>0.16666666666666699</v>
      </c>
      <c r="H56" s="23">
        <v>3.17</v>
      </c>
      <c r="I56" s="48">
        <v>11.71</v>
      </c>
      <c r="J56" s="23">
        <v>0.76</v>
      </c>
      <c r="K56" s="52">
        <v>1553.32107662504</v>
      </c>
      <c r="L56" s="41">
        <v>4811.0033733272894</v>
      </c>
      <c r="M56" s="42">
        <v>591.79693311736696</v>
      </c>
      <c r="N56" s="50">
        <v>4.0848114460005496</v>
      </c>
      <c r="O56" s="50">
        <v>13.6625430329896</v>
      </c>
      <c r="P56" s="29">
        <v>1.51508574009637</v>
      </c>
      <c r="Q56" s="36">
        <v>0</v>
      </c>
      <c r="R56" s="35">
        <v>1</v>
      </c>
    </row>
    <row r="57" spans="1:18" ht="15.75" customHeight="1" x14ac:dyDescent="0.25">
      <c r="A57" s="43">
        <v>36434</v>
      </c>
      <c r="B57" s="47">
        <v>87.753102606666701</v>
      </c>
      <c r="C57" s="44">
        <v>540</v>
      </c>
      <c r="D57" s="46">
        <v>5</v>
      </c>
      <c r="E57" s="23">
        <v>8.4</v>
      </c>
      <c r="F57" s="23">
        <v>11.92</v>
      </c>
      <c r="G57" s="46">
        <v>0.3</v>
      </c>
      <c r="H57" s="23">
        <v>2.4700000000000002</v>
      </c>
      <c r="I57" s="48">
        <v>10.37</v>
      </c>
      <c r="J57" s="23">
        <v>0.78666666666666696</v>
      </c>
      <c r="K57" s="52">
        <v>1686.6480013048899</v>
      </c>
      <c r="L57" s="41">
        <v>5414.9325639522522</v>
      </c>
      <c r="M57" s="42">
        <v>743.75904488327797</v>
      </c>
      <c r="N57" s="50">
        <v>4.1327786673047804</v>
      </c>
      <c r="O57" s="50">
        <v>13.670730274202</v>
      </c>
      <c r="P57" s="29">
        <v>1.68386551878858</v>
      </c>
      <c r="Q57" s="36">
        <v>0</v>
      </c>
      <c r="R57" s="35">
        <v>1</v>
      </c>
    </row>
    <row r="58" spans="1:18" ht="15.75" customHeight="1" x14ac:dyDescent="0.25">
      <c r="A58" s="43">
        <v>36526</v>
      </c>
      <c r="B58" s="47">
        <v>83.045629586666706</v>
      </c>
      <c r="C58" s="44">
        <v>512.30999999999995</v>
      </c>
      <c r="D58" s="46">
        <v>5.2182539682539701</v>
      </c>
      <c r="E58" s="23">
        <v>9.32</v>
      </c>
      <c r="F58" s="23">
        <v>13.2</v>
      </c>
      <c r="G58" s="46">
        <v>0.5</v>
      </c>
      <c r="H58" s="23">
        <v>3.17</v>
      </c>
      <c r="I58" s="48">
        <v>8.58</v>
      </c>
      <c r="J58" s="23">
        <v>0.81408418760773005</v>
      </c>
      <c r="K58" s="52">
        <v>1680.35025125271</v>
      </c>
      <c r="L58" s="41">
        <v>5367.6763558781604</v>
      </c>
      <c r="M58" s="42">
        <v>586.94778745080703</v>
      </c>
      <c r="N58" s="50">
        <v>4.1556345882074801</v>
      </c>
      <c r="O58" s="50">
        <v>13.553596110830901</v>
      </c>
      <c r="P58" s="29">
        <v>1.6023144010771699</v>
      </c>
      <c r="Q58" s="36">
        <v>0</v>
      </c>
      <c r="R58" s="35">
        <v>1</v>
      </c>
    </row>
    <row r="59" spans="1:18" ht="15.75" customHeight="1" x14ac:dyDescent="0.25">
      <c r="A59" s="43">
        <v>36617</v>
      </c>
      <c r="B59" s="47">
        <v>82.963746926666701</v>
      </c>
      <c r="C59" s="44">
        <v>520.09</v>
      </c>
      <c r="D59" s="46">
        <v>5.5</v>
      </c>
      <c r="E59" s="23">
        <v>9.48</v>
      </c>
      <c r="F59" s="23">
        <v>14.24</v>
      </c>
      <c r="G59" s="46">
        <v>0.3</v>
      </c>
      <c r="H59" s="23">
        <v>3.6</v>
      </c>
      <c r="I59" s="48">
        <v>9.36</v>
      </c>
      <c r="J59" s="23">
        <v>0.78888838489219504</v>
      </c>
      <c r="K59" s="52">
        <v>1777.61999688844</v>
      </c>
      <c r="L59" s="41">
        <v>5412.2429666103417</v>
      </c>
      <c r="M59" s="42">
        <v>639.65673413992795</v>
      </c>
      <c r="N59" s="50">
        <v>4.2026410429211296</v>
      </c>
      <c r="O59" s="50">
        <v>13.497322370936701</v>
      </c>
      <c r="P59" s="29">
        <v>1.6598567459482201</v>
      </c>
      <c r="Q59" s="40">
        <v>0</v>
      </c>
      <c r="R59" s="35">
        <v>1</v>
      </c>
    </row>
    <row r="60" spans="1:18" ht="15.75" customHeight="1" x14ac:dyDescent="0.25">
      <c r="A60" s="43">
        <v>36708</v>
      </c>
      <c r="B60" s="47">
        <v>88.377872859999997</v>
      </c>
      <c r="C60" s="44">
        <v>552.54999999999995</v>
      </c>
      <c r="D60" s="46">
        <v>5.3253968253968296</v>
      </c>
      <c r="E60" s="23">
        <v>7.2</v>
      </c>
      <c r="F60" s="23">
        <v>12.92</v>
      </c>
      <c r="G60" s="46">
        <v>0.33333333333333298</v>
      </c>
      <c r="H60" s="23">
        <v>3.97</v>
      </c>
      <c r="I60" s="48">
        <v>11.06</v>
      </c>
      <c r="J60" s="23">
        <v>0.84907617406029801</v>
      </c>
      <c r="K60" s="52">
        <v>1764.27014632326</v>
      </c>
      <c r="L60" s="41">
        <v>5304.2210945273673</v>
      </c>
      <c r="M60" s="42">
        <v>724.97414471624199</v>
      </c>
      <c r="N60" s="50">
        <v>4.23247010562533</v>
      </c>
      <c r="O60" s="50">
        <v>13.4711430449163</v>
      </c>
      <c r="P60" s="29">
        <v>1.7214337612541299</v>
      </c>
      <c r="Q60" s="36">
        <v>0</v>
      </c>
      <c r="R60" s="35">
        <v>1</v>
      </c>
    </row>
    <row r="61" spans="1:18" ht="15.75" customHeight="1" x14ac:dyDescent="0.25">
      <c r="A61" s="43">
        <v>36800</v>
      </c>
      <c r="B61" s="47">
        <v>89.688116436666604</v>
      </c>
      <c r="C61" s="44">
        <v>572.28</v>
      </c>
      <c r="D61" s="46">
        <v>5</v>
      </c>
      <c r="E61" s="23">
        <v>9.2799999999999994</v>
      </c>
      <c r="F61" s="23">
        <v>15.28</v>
      </c>
      <c r="G61" s="46">
        <v>0.33333333333333298</v>
      </c>
      <c r="H61" s="23">
        <v>4.57</v>
      </c>
      <c r="I61" s="48">
        <v>9.83</v>
      </c>
      <c r="J61" s="23">
        <v>0.83828207686957601</v>
      </c>
      <c r="K61" s="52">
        <v>1868.1670439259501</v>
      </c>
      <c r="L61" s="41">
        <v>5826.0405376758699</v>
      </c>
      <c r="M61" s="42">
        <v>915.83472875842199</v>
      </c>
      <c r="N61" s="50">
        <v>4.2890891475281698</v>
      </c>
      <c r="O61" s="50">
        <v>13.5735488429813</v>
      </c>
      <c r="P61" s="29">
        <v>1.8427256057469901</v>
      </c>
      <c r="Q61" s="36">
        <v>0</v>
      </c>
      <c r="R61" s="35">
        <v>1</v>
      </c>
    </row>
    <row r="62" spans="1:18" ht="15.75" customHeight="1" x14ac:dyDescent="0.25">
      <c r="A62" s="43">
        <v>36892</v>
      </c>
      <c r="B62" s="47">
        <v>89.807629293333306</v>
      </c>
      <c r="C62" s="44">
        <v>574.35</v>
      </c>
      <c r="D62" s="46">
        <v>4.53515625</v>
      </c>
      <c r="E62" s="23">
        <v>5</v>
      </c>
      <c r="F62" s="23">
        <v>11.8</v>
      </c>
      <c r="G62" s="46">
        <v>0.16666666666666699</v>
      </c>
      <c r="H62" s="23">
        <v>4</v>
      </c>
      <c r="I62" s="48">
        <v>9.16</v>
      </c>
      <c r="J62" s="23">
        <v>0.80013305512715804</v>
      </c>
      <c r="K62" s="52">
        <v>1872.6397717104801</v>
      </c>
      <c r="L62" s="41">
        <v>5821.4040243118579</v>
      </c>
      <c r="M62" s="42">
        <v>675.59819204306496</v>
      </c>
      <c r="N62" s="50">
        <v>4.3306909824587896</v>
      </c>
      <c r="O62" s="50">
        <v>13.6589873592877</v>
      </c>
      <c r="P62" s="29">
        <v>1.6140478240057701</v>
      </c>
      <c r="Q62" s="36">
        <v>0</v>
      </c>
      <c r="R62" s="35">
        <v>1</v>
      </c>
    </row>
    <row r="63" spans="1:18" ht="15.75" customHeight="1" x14ac:dyDescent="0.25">
      <c r="A63" s="43">
        <v>36982</v>
      </c>
      <c r="B63" s="47">
        <v>91.981607546666694</v>
      </c>
      <c r="C63" s="44">
        <v>606.36</v>
      </c>
      <c r="D63" s="46">
        <v>3.7258064516128999</v>
      </c>
      <c r="E63" s="23">
        <v>7.52</v>
      </c>
      <c r="F63" s="23">
        <v>12.8</v>
      </c>
      <c r="G63" s="46">
        <v>0.33333333333333298</v>
      </c>
      <c r="H63" s="23">
        <v>3.6</v>
      </c>
      <c r="I63" s="48">
        <v>10.119999999999999</v>
      </c>
      <c r="J63" s="23">
        <v>0.74916386948501601</v>
      </c>
      <c r="K63" s="52">
        <v>2028.1445461195599</v>
      </c>
      <c r="L63" s="41">
        <v>5924.5171912478536</v>
      </c>
      <c r="M63" s="42">
        <v>713.08111918251905</v>
      </c>
      <c r="N63" s="50">
        <v>4.3899577636664899</v>
      </c>
      <c r="O63" s="50">
        <v>13.7216953882709</v>
      </c>
      <c r="P63" s="29">
        <v>1.60985856737538</v>
      </c>
      <c r="Q63" s="36">
        <v>0</v>
      </c>
      <c r="R63" s="35">
        <v>1</v>
      </c>
    </row>
    <row r="64" spans="1:18" ht="15.75" customHeight="1" x14ac:dyDescent="0.25">
      <c r="A64" s="43">
        <v>37073</v>
      </c>
      <c r="B64" s="47">
        <v>100.19087841</v>
      </c>
      <c r="C64" s="44">
        <v>669.8</v>
      </c>
      <c r="D64" s="46">
        <v>5.1779661016949197</v>
      </c>
      <c r="E64" s="23">
        <v>5.36</v>
      </c>
      <c r="F64" s="23">
        <v>10.32</v>
      </c>
      <c r="G64" s="46">
        <v>0.43333333333333302</v>
      </c>
      <c r="H64" s="23">
        <v>3.63</v>
      </c>
      <c r="I64" s="48">
        <v>10.64</v>
      </c>
      <c r="J64" s="23">
        <v>0.66768877196165599</v>
      </c>
      <c r="K64" s="52">
        <v>1953.0906952401799</v>
      </c>
      <c r="L64" s="41">
        <v>5750.8612864690431</v>
      </c>
      <c r="M64" s="42">
        <v>726.19644110220702</v>
      </c>
      <c r="N64" s="50">
        <v>4.3932606331117903</v>
      </c>
      <c r="O64" s="50">
        <v>13.713270472522</v>
      </c>
      <c r="P64" s="29">
        <v>1.5995371058887</v>
      </c>
      <c r="Q64" s="36">
        <v>0</v>
      </c>
      <c r="R64" s="35">
        <v>1</v>
      </c>
    </row>
    <row r="65" spans="1:18" ht="15.75" customHeight="1" x14ac:dyDescent="0.25">
      <c r="A65" s="43">
        <v>37165</v>
      </c>
      <c r="B65" s="47">
        <v>101.024328383333</v>
      </c>
      <c r="C65" s="44">
        <v>689.83</v>
      </c>
      <c r="D65" s="46">
        <v>6.5</v>
      </c>
      <c r="E65" s="23">
        <v>6.16</v>
      </c>
      <c r="F65" s="23">
        <v>10.199999999999999</v>
      </c>
      <c r="G65" s="46">
        <v>-6.6666666666666693E-2</v>
      </c>
      <c r="H65" s="23">
        <v>3.03</v>
      </c>
      <c r="I65" s="48">
        <v>9.56</v>
      </c>
      <c r="J65" s="23">
        <v>0.64664035803925102</v>
      </c>
      <c r="K65" s="52">
        <v>2047.2893496490899</v>
      </c>
      <c r="L65" s="41">
        <v>6392.0331470235205</v>
      </c>
      <c r="M65" s="42">
        <v>802.56377658188399</v>
      </c>
      <c r="N65" s="50">
        <v>4.4177441311166099</v>
      </c>
      <c r="O65" s="50">
        <v>13.7711206555659</v>
      </c>
      <c r="P65" s="29">
        <v>1.64997442069364</v>
      </c>
      <c r="Q65" s="36">
        <v>0</v>
      </c>
      <c r="R65" s="35">
        <v>1</v>
      </c>
    </row>
    <row r="66" spans="1:18" ht="15.75" customHeight="1" x14ac:dyDescent="0.25">
      <c r="A66" s="43">
        <v>37257</v>
      </c>
      <c r="B66" s="47">
        <v>94.106552406666694</v>
      </c>
      <c r="C66" s="44">
        <v>669.71</v>
      </c>
      <c r="D66" s="46">
        <v>5.6935483870967696</v>
      </c>
      <c r="E66" s="23">
        <v>5.24</v>
      </c>
      <c r="F66" s="23">
        <v>8.7200000000000006</v>
      </c>
      <c r="G66" s="46">
        <v>0.133333333333333</v>
      </c>
      <c r="H66" s="23">
        <v>2.4300000000000002</v>
      </c>
      <c r="I66" s="48">
        <v>9.16</v>
      </c>
      <c r="J66" s="23">
        <v>0.70620974326408403</v>
      </c>
      <c r="K66" s="52">
        <v>1980.88400011819</v>
      </c>
      <c r="L66" s="41">
        <v>6246.6032459343469</v>
      </c>
      <c r="M66" s="42">
        <v>639.73892165817995</v>
      </c>
      <c r="N66" s="50">
        <v>4.39976163348644</v>
      </c>
      <c r="O66" s="50">
        <v>13.693661166655</v>
      </c>
      <c r="P66" s="29">
        <v>1.53027713622782</v>
      </c>
      <c r="Q66" s="36">
        <v>0</v>
      </c>
      <c r="R66" s="36">
        <v>0</v>
      </c>
    </row>
    <row r="67" spans="1:18" ht="15.75" customHeight="1" x14ac:dyDescent="0.25">
      <c r="A67" s="43">
        <v>37347</v>
      </c>
      <c r="B67" s="47">
        <v>92.694273666666703</v>
      </c>
      <c r="C67" s="44">
        <v>659.36</v>
      </c>
      <c r="D67" s="46">
        <v>4.3319672131147504</v>
      </c>
      <c r="E67" s="23">
        <v>4.04</v>
      </c>
      <c r="F67" s="23">
        <v>8.08</v>
      </c>
      <c r="G67" s="46">
        <v>0.133333333333333</v>
      </c>
      <c r="H67" s="23">
        <v>2.2000000000000002</v>
      </c>
      <c r="I67" s="48">
        <v>9.9499999999999993</v>
      </c>
      <c r="J67" s="23">
        <v>0.730826453778463</v>
      </c>
      <c r="K67" s="52">
        <v>2122.7499827995698</v>
      </c>
      <c r="L67" s="41">
        <v>6214.7260436784909</v>
      </c>
      <c r="M67" s="42">
        <v>755.49847419529897</v>
      </c>
      <c r="N67" s="50">
        <v>4.41333890173465</v>
      </c>
      <c r="O67" s="50">
        <v>13.6364172310047</v>
      </c>
      <c r="P67" s="29">
        <v>1.6278195700623399</v>
      </c>
      <c r="Q67" s="36">
        <v>0</v>
      </c>
      <c r="R67" s="36">
        <v>0</v>
      </c>
    </row>
    <row r="68" spans="1:18" ht="15.75" customHeight="1" x14ac:dyDescent="0.25">
      <c r="A68" s="43">
        <v>37438</v>
      </c>
      <c r="B68" s="47">
        <v>99.926025436666706</v>
      </c>
      <c r="C68" s="44">
        <v>707.57</v>
      </c>
      <c r="D68" s="46">
        <v>3.2222222222222201</v>
      </c>
      <c r="E68" s="23">
        <v>2.88</v>
      </c>
      <c r="F68" s="23">
        <v>6.96</v>
      </c>
      <c r="G68" s="46">
        <v>0.53333333333333299</v>
      </c>
      <c r="H68" s="23">
        <v>2.37</v>
      </c>
      <c r="I68" s="48">
        <v>10.47</v>
      </c>
      <c r="J68" s="23">
        <v>0.687610753273459</v>
      </c>
      <c r="K68" s="52">
        <v>2137.3604828174002</v>
      </c>
      <c r="L68" s="41">
        <v>6139.1020186950063</v>
      </c>
      <c r="M68" s="42">
        <v>809.80739160316398</v>
      </c>
      <c r="N68" s="50">
        <v>4.3937352122552102</v>
      </c>
      <c r="O68" s="50">
        <v>13.579588297008801</v>
      </c>
      <c r="P68" s="29">
        <v>1.6830105719478601</v>
      </c>
      <c r="Q68" s="36">
        <v>0</v>
      </c>
      <c r="R68" s="36">
        <v>0</v>
      </c>
    </row>
    <row r="69" spans="1:18" ht="15.75" customHeight="1" x14ac:dyDescent="0.25">
      <c r="A69" s="43">
        <v>37530</v>
      </c>
      <c r="B69" s="47">
        <v>100.697737933333</v>
      </c>
      <c r="C69" s="44">
        <v>719.08</v>
      </c>
      <c r="D69" s="46">
        <v>3</v>
      </c>
      <c r="E69" s="23">
        <v>2.76</v>
      </c>
      <c r="F69" s="23">
        <v>6.2</v>
      </c>
      <c r="G69" s="46">
        <v>0.133333333333333</v>
      </c>
      <c r="H69" s="23">
        <v>2.93</v>
      </c>
      <c r="I69" s="48">
        <v>9.66</v>
      </c>
      <c r="J69" s="23">
        <v>0.70484895219087396</v>
      </c>
      <c r="K69" s="52">
        <v>2206.6102068353798</v>
      </c>
      <c r="L69" s="41">
        <v>6782.024659129358</v>
      </c>
      <c r="M69" s="42">
        <v>1012.60437258991</v>
      </c>
      <c r="N69" s="50">
        <v>4.37604759576924</v>
      </c>
      <c r="O69" s="50">
        <v>13.619130356149601</v>
      </c>
      <c r="P69" s="29">
        <v>1.8561225298838899</v>
      </c>
      <c r="Q69" s="36">
        <v>0</v>
      </c>
      <c r="R69" s="36">
        <v>0</v>
      </c>
    </row>
    <row r="70" spans="1:18" ht="15.75" customHeight="1" x14ac:dyDescent="0.25">
      <c r="A70" s="43">
        <v>37622</v>
      </c>
      <c r="B70" s="47">
        <v>107.616457833333</v>
      </c>
      <c r="C70" s="44">
        <v>736.63</v>
      </c>
      <c r="D70" s="46">
        <v>2.7738095238095202</v>
      </c>
      <c r="E70" s="23">
        <v>2.6</v>
      </c>
      <c r="F70" s="23">
        <v>5.76</v>
      </c>
      <c r="G70" s="46">
        <v>0.7</v>
      </c>
      <c r="H70" s="23">
        <v>3.77</v>
      </c>
      <c r="I70" s="48">
        <v>8.85</v>
      </c>
      <c r="J70" s="23">
        <v>0.75454957815476797</v>
      </c>
      <c r="K70" s="52">
        <v>2190.5469118538399</v>
      </c>
      <c r="L70" s="41">
        <v>6605.9113089611674</v>
      </c>
      <c r="M70" s="42">
        <v>915.36343720372099</v>
      </c>
      <c r="N70" s="50">
        <v>4.3332719230082999</v>
      </c>
      <c r="O70" s="50">
        <v>13.5614955550886</v>
      </c>
      <c r="P70" s="29">
        <v>1.8047396323548901</v>
      </c>
      <c r="Q70" s="36">
        <v>0</v>
      </c>
      <c r="R70" s="36">
        <v>0</v>
      </c>
    </row>
    <row r="71" spans="1:18" ht="15.75" customHeight="1" x14ac:dyDescent="0.25">
      <c r="A71" s="43">
        <v>37712</v>
      </c>
      <c r="B71" s="47">
        <v>106.98439386666701</v>
      </c>
      <c r="C71" s="44">
        <v>710.47</v>
      </c>
      <c r="D71" s="46">
        <v>2.75</v>
      </c>
      <c r="E71" s="23">
        <v>2.68</v>
      </c>
      <c r="F71" s="23">
        <v>5.92</v>
      </c>
      <c r="G71" s="46">
        <v>-0.16666666666666699</v>
      </c>
      <c r="H71" s="23">
        <v>3.7</v>
      </c>
      <c r="I71" s="48">
        <v>9.82</v>
      </c>
      <c r="J71" s="23">
        <v>0.74423931779007502</v>
      </c>
      <c r="K71" s="52">
        <v>2282.1456825013702</v>
      </c>
      <c r="L71" s="41">
        <v>6815.801431473672</v>
      </c>
      <c r="M71" s="42">
        <v>982.90195200395704</v>
      </c>
      <c r="N71" s="50">
        <v>4.3021255677167698</v>
      </c>
      <c r="O71" s="50">
        <v>13.5104167863102</v>
      </c>
      <c r="P71" s="29">
        <v>1.91583218661347</v>
      </c>
      <c r="Q71" s="36">
        <v>0</v>
      </c>
      <c r="R71" s="36">
        <v>0</v>
      </c>
    </row>
    <row r="72" spans="1:18" ht="15.75" customHeight="1" x14ac:dyDescent="0.25">
      <c r="A72" s="43">
        <v>37803</v>
      </c>
      <c r="B72" s="47">
        <v>105.04781413333301</v>
      </c>
      <c r="C72" s="44">
        <v>693.82</v>
      </c>
      <c r="D72" s="46">
        <v>2.75</v>
      </c>
      <c r="E72" s="23">
        <v>2.84</v>
      </c>
      <c r="F72" s="23">
        <v>6.32</v>
      </c>
      <c r="G72" s="46">
        <v>0.1</v>
      </c>
      <c r="H72" s="23">
        <v>2.73</v>
      </c>
      <c r="I72" s="48">
        <v>10.33</v>
      </c>
      <c r="J72" s="23">
        <v>0.79527654298587802</v>
      </c>
      <c r="K72" s="52">
        <v>2224.3150008591701</v>
      </c>
      <c r="L72" s="41">
        <v>6572.54561498574</v>
      </c>
      <c r="M72" s="42">
        <v>1066.76434697631</v>
      </c>
      <c r="N72" s="50">
        <v>4.23300208961924</v>
      </c>
      <c r="O72" s="50">
        <v>13.360263587201301</v>
      </c>
      <c r="P72" s="29">
        <v>2.0760655437148499</v>
      </c>
      <c r="Q72" s="36">
        <v>0</v>
      </c>
      <c r="R72" s="36">
        <v>0</v>
      </c>
    </row>
    <row r="73" spans="1:18" ht="15.75" customHeight="1" x14ac:dyDescent="0.25">
      <c r="A73" s="43">
        <v>37895</v>
      </c>
      <c r="B73" s="47">
        <v>97.56635618</v>
      </c>
      <c r="C73" s="44">
        <v>625.83000000000004</v>
      </c>
      <c r="D73" s="46">
        <v>2.6547619047619002</v>
      </c>
      <c r="E73" s="23">
        <v>2.68</v>
      </c>
      <c r="F73" s="23">
        <v>6.04</v>
      </c>
      <c r="G73" s="46">
        <v>-0.266666666666667</v>
      </c>
      <c r="H73" s="23">
        <v>1.1000000000000001</v>
      </c>
      <c r="I73" s="48">
        <v>9.16</v>
      </c>
      <c r="J73" s="23">
        <v>0.93399558498896196</v>
      </c>
      <c r="K73" s="52">
        <v>2210.5157487896199</v>
      </c>
      <c r="L73" s="41">
        <v>7320.9436141039741</v>
      </c>
      <c r="M73" s="42">
        <v>1324.98659156388</v>
      </c>
      <c r="N73" s="50">
        <v>4.1632302413695497</v>
      </c>
      <c r="O73" s="50">
        <v>13.292904483602401</v>
      </c>
      <c r="P73" s="29">
        <v>2.4060882661601601</v>
      </c>
      <c r="Q73" s="36">
        <v>0</v>
      </c>
      <c r="R73" s="36">
        <v>0</v>
      </c>
    </row>
    <row r="74" spans="1:18" ht="15.75" customHeight="1" x14ac:dyDescent="0.25">
      <c r="A74" s="43">
        <v>37987</v>
      </c>
      <c r="B74" s="47">
        <v>94.544257656666701</v>
      </c>
      <c r="C74" s="44">
        <v>587.85</v>
      </c>
      <c r="D74" s="46">
        <v>1.7890625</v>
      </c>
      <c r="E74" s="23">
        <v>1.8</v>
      </c>
      <c r="F74" s="23">
        <v>5.24</v>
      </c>
      <c r="G74" s="46">
        <v>6.6666666666666693E-2</v>
      </c>
      <c r="H74" s="23">
        <v>0.03</v>
      </c>
      <c r="I74" s="48">
        <v>8.68</v>
      </c>
      <c r="J74" s="23">
        <v>1.2385950588164201</v>
      </c>
      <c r="K74" s="52">
        <v>2175.99943751305</v>
      </c>
      <c r="L74" s="41">
        <v>7245.320237295582</v>
      </c>
      <c r="M74" s="42">
        <v>1519.2477982549999</v>
      </c>
      <c r="N74" s="50">
        <v>4.0803166429153901</v>
      </c>
      <c r="O74" s="50">
        <v>13.0797858856915</v>
      </c>
      <c r="P74" s="29">
        <v>2.7239603019880199</v>
      </c>
      <c r="Q74" s="36">
        <v>0</v>
      </c>
      <c r="R74" s="36">
        <v>0</v>
      </c>
    </row>
    <row r="75" spans="1:18" ht="15.75" customHeight="1" x14ac:dyDescent="0.25">
      <c r="A75" s="43">
        <v>38078</v>
      </c>
      <c r="B75" s="47">
        <v>100.947072906667</v>
      </c>
      <c r="C75" s="44">
        <v>628.79999999999995</v>
      </c>
      <c r="D75" s="46">
        <v>1.75</v>
      </c>
      <c r="E75" s="23">
        <v>1.72</v>
      </c>
      <c r="F75" s="23">
        <v>4.88</v>
      </c>
      <c r="G75" s="46">
        <v>0.43333333333333302</v>
      </c>
      <c r="H75" s="23">
        <v>0.47</v>
      </c>
      <c r="I75" s="48">
        <v>10.51</v>
      </c>
      <c r="J75" s="23">
        <v>1.2653724031570399</v>
      </c>
      <c r="K75" s="52">
        <v>2515.6407428422799</v>
      </c>
      <c r="L75" s="41">
        <v>7481.1588698359601</v>
      </c>
      <c r="M75" s="42">
        <v>1783.1735536916899</v>
      </c>
      <c r="N75" s="50">
        <v>4.0602610708114799</v>
      </c>
      <c r="O75" s="50">
        <v>12.950809365684099</v>
      </c>
      <c r="P75" s="29">
        <v>3.0409591689705899</v>
      </c>
      <c r="Q75" s="36">
        <v>0</v>
      </c>
      <c r="R75" s="36">
        <v>0</v>
      </c>
    </row>
    <row r="76" spans="1:18" ht="15.75" customHeight="1" x14ac:dyDescent="0.25">
      <c r="A76" s="43">
        <v>38169</v>
      </c>
      <c r="B76" s="47">
        <v>101.89872440000001</v>
      </c>
      <c r="C76" s="44">
        <v>628.47</v>
      </c>
      <c r="D76" s="46">
        <v>1.81153846153846</v>
      </c>
      <c r="E76" s="23">
        <v>1.8</v>
      </c>
      <c r="F76" s="23">
        <v>5</v>
      </c>
      <c r="G76" s="46">
        <v>0.233333333333333</v>
      </c>
      <c r="H76" s="23">
        <v>1.5</v>
      </c>
      <c r="I76" s="48">
        <v>11.1</v>
      </c>
      <c r="J76" s="23">
        <v>1.29265928815507</v>
      </c>
      <c r="K76" s="52">
        <v>2462.3259084400802</v>
      </c>
      <c r="L76" s="41">
        <v>7395.6300486900491</v>
      </c>
      <c r="M76" s="42">
        <v>2054.2586856191801</v>
      </c>
      <c r="N76" s="50">
        <v>3.9550470403200002</v>
      </c>
      <c r="O76" s="50">
        <v>12.826315606651599</v>
      </c>
      <c r="P76" s="29">
        <v>3.30936687475474</v>
      </c>
      <c r="Q76" s="36">
        <v>0</v>
      </c>
      <c r="R76" s="36">
        <v>0</v>
      </c>
    </row>
    <row r="77" spans="1:18" ht="15.75" customHeight="1" x14ac:dyDescent="0.25">
      <c r="A77" s="43">
        <v>38261</v>
      </c>
      <c r="B77" s="47">
        <v>99.371568213333305</v>
      </c>
      <c r="C77" s="44">
        <v>593.16999999999996</v>
      </c>
      <c r="D77" s="46">
        <v>2.1352459016393399</v>
      </c>
      <c r="E77" s="23">
        <v>2.36</v>
      </c>
      <c r="F77" s="23">
        <v>4.92</v>
      </c>
      <c r="G77" s="46">
        <v>6.6666666666666693E-2</v>
      </c>
      <c r="H77" s="23">
        <v>2.27</v>
      </c>
      <c r="I77" s="48">
        <v>9.8000000000000007</v>
      </c>
      <c r="J77" s="23">
        <v>1.40320088300221</v>
      </c>
      <c r="K77" s="52">
        <v>2492.6365647317102</v>
      </c>
      <c r="L77" s="41">
        <v>8260.4545512064033</v>
      </c>
      <c r="M77" s="42">
        <v>2206.84107696303</v>
      </c>
      <c r="N77" s="50">
        <v>3.8566321483991102</v>
      </c>
      <c r="O77" s="50">
        <v>12.86638629626</v>
      </c>
      <c r="P77" s="29">
        <v>3.4332498553597</v>
      </c>
      <c r="Q77" s="36">
        <v>0</v>
      </c>
      <c r="R77" s="36">
        <v>0</v>
      </c>
    </row>
    <row r="78" spans="1:18" ht="15.75" customHeight="1" x14ac:dyDescent="0.25">
      <c r="A78" s="43">
        <v>38353</v>
      </c>
      <c r="B78" s="47">
        <v>98.795403473333295</v>
      </c>
      <c r="C78" s="44">
        <v>578.27</v>
      </c>
      <c r="D78" s="46">
        <v>2.6071428571428599</v>
      </c>
      <c r="E78" s="23">
        <v>2.88</v>
      </c>
      <c r="F78" s="23">
        <v>5.76</v>
      </c>
      <c r="G78" s="46">
        <v>6.6666666666666693E-2</v>
      </c>
      <c r="H78" s="23">
        <v>2.2999999999999998</v>
      </c>
      <c r="I78" s="48">
        <v>8.83</v>
      </c>
      <c r="J78" s="23">
        <v>1.4822492364450099</v>
      </c>
      <c r="K78" s="52">
        <v>2193.5427399669902</v>
      </c>
      <c r="L78" s="41">
        <v>8231.831844630442</v>
      </c>
      <c r="M78" s="42">
        <v>2059.23318114934</v>
      </c>
      <c r="N78" s="50">
        <v>3.6853212468326801</v>
      </c>
      <c r="O78" s="50">
        <v>12.838927482550501</v>
      </c>
      <c r="P78" s="29">
        <v>3.2739033501176502</v>
      </c>
      <c r="Q78" s="36">
        <v>0</v>
      </c>
      <c r="R78" s="36">
        <v>0</v>
      </c>
    </row>
    <row r="79" spans="1:18" ht="15.75" customHeight="1" x14ac:dyDescent="0.25">
      <c r="A79" s="43">
        <v>38443</v>
      </c>
      <c r="B79" s="47">
        <v>98.999865020000001</v>
      </c>
      <c r="C79" s="44">
        <v>581.41</v>
      </c>
      <c r="D79" s="46">
        <v>3.1111111111111098</v>
      </c>
      <c r="E79" s="23">
        <v>3.76</v>
      </c>
      <c r="F79" s="23">
        <v>6.24</v>
      </c>
      <c r="G79" s="46">
        <v>0.53333333333333299</v>
      </c>
      <c r="H79" s="23">
        <v>2.77</v>
      </c>
      <c r="I79" s="48">
        <v>9.7100000000000009</v>
      </c>
      <c r="J79" s="23">
        <v>1.5373385950588201</v>
      </c>
      <c r="K79" s="52">
        <v>2563.5541587633002</v>
      </c>
      <c r="L79" s="41">
        <v>8360.967092947576</v>
      </c>
      <c r="M79" s="42">
        <v>2269.60264873598</v>
      </c>
      <c r="N79" s="50">
        <v>3.6457614599578498</v>
      </c>
      <c r="O79" s="50">
        <v>12.7491820208375</v>
      </c>
      <c r="P79" s="29">
        <v>3.4268426666081</v>
      </c>
      <c r="Q79" s="36">
        <v>0</v>
      </c>
      <c r="R79" s="36">
        <v>0</v>
      </c>
    </row>
    <row r="80" spans="1:18" ht="15.75" customHeight="1" x14ac:dyDescent="0.25">
      <c r="A80" s="43">
        <v>38534</v>
      </c>
      <c r="B80" s="47">
        <v>93.833876976666701</v>
      </c>
      <c r="C80" s="44">
        <v>552.92999999999995</v>
      </c>
      <c r="D80" s="46">
        <v>3.66015625</v>
      </c>
      <c r="E80" s="23">
        <v>3.84</v>
      </c>
      <c r="F80" s="23">
        <v>6.56</v>
      </c>
      <c r="G80" s="46">
        <v>0.63333333333333297</v>
      </c>
      <c r="H80" s="23">
        <v>3.33</v>
      </c>
      <c r="I80" s="48">
        <v>9.98</v>
      </c>
      <c r="J80" s="23">
        <v>1.70398258187427</v>
      </c>
      <c r="K80" s="52">
        <v>2419.8087433034498</v>
      </c>
      <c r="L80" s="41">
        <v>8272.8753055704565</v>
      </c>
      <c r="M80" s="42">
        <v>2660.0740846805202</v>
      </c>
      <c r="N80" s="50">
        <v>3.5097166425591602</v>
      </c>
      <c r="O80" s="50">
        <v>12.5499475446804</v>
      </c>
      <c r="P80" s="29">
        <v>3.7562733348013699</v>
      </c>
      <c r="Q80" s="36">
        <v>0</v>
      </c>
      <c r="R80" s="36">
        <v>0</v>
      </c>
    </row>
    <row r="81" spans="1:18" ht="15.75" customHeight="1" x14ac:dyDescent="0.25">
      <c r="A81" s="43">
        <v>38626</v>
      </c>
      <c r="B81" s="47">
        <v>88.743747543333299</v>
      </c>
      <c r="C81" s="44">
        <v>526.42999999999995</v>
      </c>
      <c r="D81" s="46">
        <v>4.3669354838709697</v>
      </c>
      <c r="E81" s="23">
        <v>4.96</v>
      </c>
      <c r="F81" s="23">
        <v>7.36</v>
      </c>
      <c r="G81" s="46">
        <v>0</v>
      </c>
      <c r="H81" s="23">
        <v>3.8</v>
      </c>
      <c r="I81" s="48">
        <v>8.6999999999999993</v>
      </c>
      <c r="J81" s="23">
        <v>1.9513547431128799</v>
      </c>
      <c r="K81" s="52">
        <v>2659.9652697370798</v>
      </c>
      <c r="L81" s="41">
        <v>9087.3292902508656</v>
      </c>
      <c r="M81" s="42">
        <v>3045.0482113837902</v>
      </c>
      <c r="N81" s="50">
        <v>3.4503922618076701</v>
      </c>
      <c r="O81" s="50">
        <v>12.3821788328799</v>
      </c>
      <c r="P81" s="29">
        <v>4.1205042819467996</v>
      </c>
      <c r="Q81" s="36">
        <v>0</v>
      </c>
      <c r="R81" s="36">
        <v>0</v>
      </c>
    </row>
    <row r="82" spans="1:18" ht="15.75" customHeight="1" x14ac:dyDescent="0.25">
      <c r="A82" s="43">
        <v>38718</v>
      </c>
      <c r="B82" s="47">
        <v>89.574733269999996</v>
      </c>
      <c r="C82" s="44">
        <v>526.37</v>
      </c>
      <c r="D82" s="46">
        <v>4.6384615384615397</v>
      </c>
      <c r="E82" s="23">
        <v>4.72</v>
      </c>
      <c r="F82" s="23">
        <v>7.48</v>
      </c>
      <c r="G82" s="46">
        <v>0.2</v>
      </c>
      <c r="H82" s="23">
        <v>4.07</v>
      </c>
      <c r="I82" s="48">
        <v>7.96</v>
      </c>
      <c r="J82" s="23">
        <v>2.2407057969699702</v>
      </c>
      <c r="K82" s="52">
        <v>2402.1639419527201</v>
      </c>
      <c r="L82" s="41">
        <v>9195.8659728018392</v>
      </c>
      <c r="M82" s="42">
        <v>3546.3824006126101</v>
      </c>
      <c r="N82" s="50">
        <v>3.2976313025622801</v>
      </c>
      <c r="O82" s="50">
        <v>12.0434057457239</v>
      </c>
      <c r="P82" s="29">
        <v>4.6125644354818904</v>
      </c>
      <c r="Q82" s="36">
        <v>0</v>
      </c>
      <c r="R82" s="36">
        <v>0</v>
      </c>
    </row>
    <row r="83" spans="1:18" ht="15.75" customHeight="1" x14ac:dyDescent="0.25">
      <c r="A83" s="43">
        <v>38808</v>
      </c>
      <c r="B83" s="47">
        <v>90.996022463333304</v>
      </c>
      <c r="C83" s="44">
        <v>526.82000000000005</v>
      </c>
      <c r="D83" s="46">
        <v>4.9631147540983598</v>
      </c>
      <c r="E83" s="23">
        <v>4.92</v>
      </c>
      <c r="F83" s="23">
        <v>7.48</v>
      </c>
      <c r="G83" s="46">
        <v>0.46666666666666701</v>
      </c>
      <c r="H83" s="23">
        <v>3.8</v>
      </c>
      <c r="I83" s="48">
        <v>8.76</v>
      </c>
      <c r="J83" s="23">
        <v>3.27062354470955</v>
      </c>
      <c r="K83" s="52">
        <v>2773.7845479805501</v>
      </c>
      <c r="L83" s="41">
        <v>9363.1579224001762</v>
      </c>
      <c r="M83" s="42">
        <v>4491.9982697078904</v>
      </c>
      <c r="N83" s="50">
        <v>3.2791343331470899</v>
      </c>
      <c r="O83" s="50">
        <v>11.8138725335444</v>
      </c>
      <c r="P83" s="29">
        <v>5.3889609092446999</v>
      </c>
      <c r="Q83" s="40">
        <v>0</v>
      </c>
      <c r="R83" s="36">
        <v>0</v>
      </c>
    </row>
    <row r="84" spans="1:18" ht="15.75" customHeight="1" x14ac:dyDescent="0.25">
      <c r="A84" s="43">
        <v>38899</v>
      </c>
      <c r="B84" s="47">
        <v>93.701873696666695</v>
      </c>
      <c r="C84" s="44">
        <v>539.27</v>
      </c>
      <c r="D84" s="46">
        <v>5.2137096774193603</v>
      </c>
      <c r="E84" s="23">
        <v>5.12</v>
      </c>
      <c r="F84" s="23">
        <v>8.0399999999999991</v>
      </c>
      <c r="G84" s="46">
        <v>0.266666666666667</v>
      </c>
      <c r="H84" s="23">
        <v>3.47</v>
      </c>
      <c r="I84" s="48">
        <v>8.42</v>
      </c>
      <c r="J84" s="23">
        <v>3.4791073210559702</v>
      </c>
      <c r="K84" s="52">
        <v>2634.0125441688001</v>
      </c>
      <c r="L84" s="41">
        <v>9107.4941170360416</v>
      </c>
      <c r="M84" s="42">
        <v>4546.8429916384302</v>
      </c>
      <c r="N84" s="50">
        <v>3.1747783834102998</v>
      </c>
      <c r="O84" s="50">
        <v>11.6329423688678</v>
      </c>
      <c r="P84" s="29">
        <v>5.4304813997839103</v>
      </c>
      <c r="Q84" s="36">
        <v>0</v>
      </c>
      <c r="R84" s="36">
        <v>0</v>
      </c>
    </row>
    <row r="85" spans="1:18" ht="15.75" customHeight="1" x14ac:dyDescent="0.25">
      <c r="A85" s="43">
        <v>38991</v>
      </c>
      <c r="B85" s="47">
        <v>92.445106920000001</v>
      </c>
      <c r="C85" s="44">
        <v>528.69000000000005</v>
      </c>
      <c r="D85" s="46">
        <v>5.25</v>
      </c>
      <c r="E85" s="23">
        <v>5.2</v>
      </c>
      <c r="F85" s="23">
        <v>7.88</v>
      </c>
      <c r="G85" s="46">
        <v>-0.133333333333333</v>
      </c>
      <c r="H85" s="23">
        <v>2.27</v>
      </c>
      <c r="I85" s="48">
        <v>6.67</v>
      </c>
      <c r="J85" s="23">
        <v>3.2061265838096098</v>
      </c>
      <c r="K85" s="52">
        <v>2768.2531634790398</v>
      </c>
      <c r="L85" s="41">
        <v>10167.604452688818</v>
      </c>
      <c r="M85" s="42">
        <v>4403.8531464834996</v>
      </c>
      <c r="N85" s="50">
        <v>3.13610932346245</v>
      </c>
      <c r="O85" s="50">
        <v>11.7194831204131</v>
      </c>
      <c r="P85" s="29">
        <v>5.2661308076014999</v>
      </c>
      <c r="Q85" s="36">
        <v>0</v>
      </c>
      <c r="R85" s="36">
        <v>0</v>
      </c>
    </row>
    <row r="86" spans="1:18" ht="15.75" customHeight="1" x14ac:dyDescent="0.25">
      <c r="A86" s="43">
        <v>39083</v>
      </c>
      <c r="B86" s="47">
        <v>94.995940956666601</v>
      </c>
      <c r="C86" s="44">
        <v>540.36</v>
      </c>
      <c r="D86" s="46">
        <v>5.03125</v>
      </c>
      <c r="E86" s="23">
        <v>5.04</v>
      </c>
      <c r="F86" s="23">
        <v>7.76</v>
      </c>
      <c r="G86" s="46">
        <v>0.16666666666666699</v>
      </c>
      <c r="H86" s="23">
        <v>2.7</v>
      </c>
      <c r="I86" s="48">
        <v>6.39</v>
      </c>
      <c r="J86" s="23">
        <v>2.6911291541927498</v>
      </c>
      <c r="K86" s="52">
        <v>2589.4886011396302</v>
      </c>
      <c r="L86" s="41">
        <v>10393.753868732218</v>
      </c>
      <c r="M86" s="42">
        <v>4400.1242421892002</v>
      </c>
      <c r="N86" s="50">
        <v>3.0498606250693499</v>
      </c>
      <c r="O86" s="50">
        <v>11.802890404993599</v>
      </c>
      <c r="P86" s="29">
        <v>5.1532561695938002</v>
      </c>
      <c r="Q86" s="36">
        <v>0</v>
      </c>
      <c r="R86" s="36">
        <v>0</v>
      </c>
    </row>
    <row r="87" spans="1:18" ht="15.75" customHeight="1" x14ac:dyDescent="0.25">
      <c r="A87" s="43">
        <v>39173</v>
      </c>
      <c r="B87" s="47">
        <v>94.876382969999995</v>
      </c>
      <c r="C87" s="44">
        <v>526.92999999999995</v>
      </c>
      <c r="D87" s="46">
        <v>5</v>
      </c>
      <c r="E87" s="23">
        <v>5.16</v>
      </c>
      <c r="F87" s="23">
        <v>7.72</v>
      </c>
      <c r="G87" s="46">
        <v>0.7</v>
      </c>
      <c r="H87" s="23">
        <v>2.87</v>
      </c>
      <c r="I87" s="48">
        <v>6.82</v>
      </c>
      <c r="J87" s="23">
        <v>3.4661646859596602</v>
      </c>
      <c r="K87" s="52">
        <v>2928.7475790233998</v>
      </c>
      <c r="L87" s="41">
        <v>10422.194592033073</v>
      </c>
      <c r="M87" s="42">
        <v>4951.8592452039702</v>
      </c>
      <c r="N87" s="50">
        <v>3.06086288860444</v>
      </c>
      <c r="O87" s="50">
        <v>11.9433441241026</v>
      </c>
      <c r="P87" s="29">
        <v>5.4441513814679601</v>
      </c>
      <c r="Q87" s="36">
        <v>0</v>
      </c>
      <c r="R87" s="36">
        <v>0</v>
      </c>
    </row>
    <row r="88" spans="1:18" ht="15.75" customHeight="1" x14ac:dyDescent="0.25">
      <c r="A88" s="43">
        <v>39264</v>
      </c>
      <c r="B88" s="47">
        <v>93.339966476666703</v>
      </c>
      <c r="C88" s="44">
        <v>520.13</v>
      </c>
      <c r="D88" s="46">
        <v>5.38559322033898</v>
      </c>
      <c r="E88" s="23">
        <v>5.6</v>
      </c>
      <c r="F88" s="23">
        <v>7.88</v>
      </c>
      <c r="G88" s="46">
        <v>1.1000000000000001</v>
      </c>
      <c r="H88" s="23">
        <v>4.7699999999999996</v>
      </c>
      <c r="I88" s="48">
        <v>7.46</v>
      </c>
      <c r="J88" s="23">
        <v>3.4981992198131202</v>
      </c>
      <c r="K88" s="52">
        <v>2640.6709139725999</v>
      </c>
      <c r="L88" s="41">
        <v>10161.591407888018</v>
      </c>
      <c r="M88" s="42">
        <v>4683.9487406345797</v>
      </c>
      <c r="N88" s="50">
        <v>2.9481162445531601</v>
      </c>
      <c r="O88" s="50">
        <v>12.129347182172101</v>
      </c>
      <c r="P88" s="29">
        <v>5.0890239512162099</v>
      </c>
      <c r="Q88" s="36">
        <v>0</v>
      </c>
      <c r="R88" s="36">
        <v>0</v>
      </c>
    </row>
    <row r="89" spans="1:18" ht="15.75" customHeight="1" x14ac:dyDescent="0.25">
      <c r="A89" s="43">
        <v>39356</v>
      </c>
      <c r="B89" s="47">
        <v>92.178127943333294</v>
      </c>
      <c r="C89" s="44">
        <v>502.64</v>
      </c>
      <c r="D89" s="46">
        <v>5.7903225806451601</v>
      </c>
      <c r="E89" s="23">
        <v>6.08</v>
      </c>
      <c r="F89" s="23">
        <v>10</v>
      </c>
      <c r="G89" s="46">
        <v>0.53333333333333299</v>
      </c>
      <c r="H89" s="23">
        <v>7.23</v>
      </c>
      <c r="I89" s="48">
        <v>7.43</v>
      </c>
      <c r="J89" s="23">
        <v>3.2602739726027399</v>
      </c>
      <c r="K89" s="52">
        <v>2685.2544852524602</v>
      </c>
      <c r="L89" s="41">
        <v>11622.863000347132</v>
      </c>
      <c r="M89" s="42">
        <v>4583.3623783235198</v>
      </c>
      <c r="N89" s="50">
        <v>2.8968542573482599</v>
      </c>
      <c r="O89" s="50">
        <v>12.614030032392501</v>
      </c>
      <c r="P89" s="29">
        <v>4.8413508873022897</v>
      </c>
      <c r="Q89" s="36">
        <v>0</v>
      </c>
      <c r="R89" s="36">
        <v>0</v>
      </c>
    </row>
    <row r="90" spans="1:18" ht="15.75" customHeight="1" x14ac:dyDescent="0.25">
      <c r="A90" s="43">
        <v>39448</v>
      </c>
      <c r="B90" s="47">
        <v>87.476784416666703</v>
      </c>
      <c r="C90" s="44">
        <v>464.29</v>
      </c>
      <c r="D90" s="46">
        <v>6.2222222222222197</v>
      </c>
      <c r="E90" s="23">
        <v>6.36</v>
      </c>
      <c r="F90" s="23">
        <v>10.68</v>
      </c>
      <c r="G90" s="46">
        <v>0.4</v>
      </c>
      <c r="H90" s="23">
        <v>8.0299999999999994</v>
      </c>
      <c r="I90" s="48">
        <v>7.36</v>
      </c>
      <c r="J90" s="23">
        <v>3.5362424022498402</v>
      </c>
      <c r="K90" s="52">
        <v>2416.4299395786802</v>
      </c>
      <c r="L90" s="41">
        <v>12015.29644282452</v>
      </c>
      <c r="M90" s="42">
        <v>4271.2468729184902</v>
      </c>
      <c r="N90" s="50">
        <v>2.7824164502827302</v>
      </c>
      <c r="O90" s="50">
        <v>13.0461032698593</v>
      </c>
      <c r="P90" s="29">
        <v>4.4119062341567199</v>
      </c>
      <c r="Q90" s="36">
        <v>0</v>
      </c>
      <c r="R90" s="36">
        <v>0</v>
      </c>
    </row>
    <row r="91" spans="1:18" ht="15.75" customHeight="1" x14ac:dyDescent="0.25">
      <c r="A91" s="43">
        <v>39539</v>
      </c>
      <c r="B91" s="47">
        <v>91.8312890866667</v>
      </c>
      <c r="C91" s="44">
        <v>469.67</v>
      </c>
      <c r="D91" s="46">
        <v>6.3611111111111098</v>
      </c>
      <c r="E91" s="23">
        <v>6.6</v>
      </c>
      <c r="F91" s="23">
        <v>11.04</v>
      </c>
      <c r="G91" s="46">
        <v>1.0333333333333301</v>
      </c>
      <c r="H91" s="23">
        <v>8.9</v>
      </c>
      <c r="I91" s="48">
        <v>8</v>
      </c>
      <c r="J91" s="23">
        <v>3.8296108137530598</v>
      </c>
      <c r="K91" s="52">
        <v>2669.6731884443302</v>
      </c>
      <c r="L91" s="41">
        <v>12060.7230704139</v>
      </c>
      <c r="M91" s="42">
        <v>3937.6273553331598</v>
      </c>
      <c r="N91" s="50">
        <v>2.7924500513069002</v>
      </c>
      <c r="O91" s="50">
        <v>13.330308765769599</v>
      </c>
      <c r="P91" s="29">
        <v>4.0165267100639799</v>
      </c>
      <c r="Q91" s="36">
        <v>0</v>
      </c>
      <c r="R91" s="36">
        <v>0</v>
      </c>
    </row>
    <row r="92" spans="1:18" ht="15.75" customHeight="1" x14ac:dyDescent="0.25">
      <c r="A92" s="43">
        <v>39630</v>
      </c>
      <c r="B92" s="47">
        <v>98.766081549999996</v>
      </c>
      <c r="C92" s="44">
        <v>515.91999999999996</v>
      </c>
      <c r="D92" s="46">
        <v>7.5564516129032304</v>
      </c>
      <c r="E92" s="23">
        <v>7.56</v>
      </c>
      <c r="F92" s="23">
        <v>11.56</v>
      </c>
      <c r="G92" s="46">
        <v>1.0333333333333301</v>
      </c>
      <c r="H92" s="23">
        <v>9.33</v>
      </c>
      <c r="I92" s="48">
        <v>8.11</v>
      </c>
      <c r="J92" s="23">
        <v>3.4835646678157799</v>
      </c>
      <c r="K92" s="52">
        <v>2528.7905771543501</v>
      </c>
      <c r="L92" s="41">
        <v>11784.383675652236</v>
      </c>
      <c r="M92" s="42">
        <v>2760.8586553773698</v>
      </c>
      <c r="N92" s="50">
        <v>2.7501732428783501</v>
      </c>
      <c r="O92" s="50">
        <v>13.469823780996199</v>
      </c>
      <c r="P92" s="29">
        <v>3.02794809777853</v>
      </c>
      <c r="Q92" s="36">
        <v>0</v>
      </c>
      <c r="R92" s="36">
        <v>0</v>
      </c>
    </row>
    <row r="93" spans="1:18" ht="15.75" customHeight="1" x14ac:dyDescent="0.25">
      <c r="A93" s="43">
        <v>39722</v>
      </c>
      <c r="B93" s="47">
        <v>106.82739523333299</v>
      </c>
      <c r="C93" s="44">
        <v>639.04999999999995</v>
      </c>
      <c r="D93" s="46">
        <v>8.25</v>
      </c>
      <c r="E93" s="23">
        <v>8.44</v>
      </c>
      <c r="F93" s="23">
        <v>16.68</v>
      </c>
      <c r="G93" s="46">
        <v>-0.133333333333333</v>
      </c>
      <c r="H93" s="23">
        <v>8.6300000000000008</v>
      </c>
      <c r="I93" s="48">
        <v>7.51</v>
      </c>
      <c r="J93" s="23">
        <v>1.77124799661314</v>
      </c>
      <c r="K93" s="52">
        <v>2845.0305269035198</v>
      </c>
      <c r="L93" s="41">
        <v>13236.886919564167</v>
      </c>
      <c r="M93" s="42">
        <v>2148.0258519643098</v>
      </c>
      <c r="N93" s="50">
        <v>2.8198365001097598</v>
      </c>
      <c r="O93" s="50">
        <v>13.7227748642648</v>
      </c>
      <c r="P93" s="29">
        <v>2.5203739010074999</v>
      </c>
      <c r="Q93" s="36">
        <v>0</v>
      </c>
      <c r="R93" s="35">
        <v>1</v>
      </c>
    </row>
    <row r="94" spans="1:18" ht="15.75" customHeight="1" x14ac:dyDescent="0.25">
      <c r="A94" s="43">
        <v>39814</v>
      </c>
      <c r="B94" s="47">
        <v>98.691259856065997</v>
      </c>
      <c r="C94" s="44">
        <v>607.1</v>
      </c>
      <c r="D94" s="46">
        <v>5.5039682539682504</v>
      </c>
      <c r="E94" s="23">
        <v>5.04</v>
      </c>
      <c r="F94" s="23">
        <v>12.36</v>
      </c>
      <c r="G94" s="46">
        <v>-0.266666666666667</v>
      </c>
      <c r="H94" s="23">
        <v>5.6</v>
      </c>
      <c r="I94" s="48">
        <v>8.57</v>
      </c>
      <c r="J94" s="23">
        <v>1.5551059905047</v>
      </c>
      <c r="K94" s="52">
        <v>2582.1676178499001</v>
      </c>
      <c r="L94" s="41">
        <v>12725.225069741789</v>
      </c>
      <c r="M94" s="42">
        <v>2054.71697667836</v>
      </c>
      <c r="N94" s="50">
        <v>2.8014975813534302</v>
      </c>
      <c r="O94" s="50">
        <v>13.6242935311582</v>
      </c>
      <c r="P94" s="29">
        <v>2.4598989261039899</v>
      </c>
      <c r="Q94" s="36">
        <v>0</v>
      </c>
      <c r="R94" s="35">
        <v>1</v>
      </c>
    </row>
    <row r="95" spans="1:18" ht="15.75" customHeight="1" x14ac:dyDescent="0.25">
      <c r="A95" s="43">
        <v>39904</v>
      </c>
      <c r="B95" s="47">
        <v>95.405262533672001</v>
      </c>
      <c r="C95" s="44">
        <v>567.38</v>
      </c>
      <c r="D95" s="46">
        <v>1.4385245901639301</v>
      </c>
      <c r="E95" s="23">
        <v>1.72</v>
      </c>
      <c r="F95" s="23">
        <v>7.48</v>
      </c>
      <c r="G95" s="46">
        <v>-6.6666666666666693E-2</v>
      </c>
      <c r="H95" s="23">
        <v>3.13</v>
      </c>
      <c r="I95" s="48">
        <v>10.23</v>
      </c>
      <c r="J95" s="23">
        <v>2.1151425806646702</v>
      </c>
      <c r="K95" s="52">
        <v>2742.7846326304898</v>
      </c>
      <c r="L95" s="41">
        <v>12653.38812301452</v>
      </c>
      <c r="M95" s="42">
        <v>2780.3054700612702</v>
      </c>
      <c r="N95" s="50">
        <v>2.83809088007854</v>
      </c>
      <c r="O95" s="50">
        <v>13.54622284245</v>
      </c>
      <c r="P95" s="29">
        <v>3.0027946352247801</v>
      </c>
      <c r="Q95" s="36">
        <v>0</v>
      </c>
      <c r="R95" s="35">
        <v>1</v>
      </c>
    </row>
    <row r="96" spans="1:18" ht="15.75" customHeight="1" x14ac:dyDescent="0.25">
      <c r="A96" s="43">
        <v>39995</v>
      </c>
      <c r="B96" s="47">
        <v>95.620053829100698</v>
      </c>
      <c r="C96" s="44">
        <v>545.38</v>
      </c>
      <c r="D96" s="46">
        <v>0.52734375</v>
      </c>
      <c r="E96" s="23">
        <v>0.64</v>
      </c>
      <c r="F96" s="23">
        <v>4.3600000000000003</v>
      </c>
      <c r="G96" s="46">
        <v>6.6666666666666693E-2</v>
      </c>
      <c r="H96" s="23">
        <v>-0.6</v>
      </c>
      <c r="I96" s="48">
        <v>10.6</v>
      </c>
      <c r="J96" s="23">
        <v>2.6576657897124201</v>
      </c>
      <c r="K96" s="52">
        <v>2631.6959274761898</v>
      </c>
      <c r="L96" s="41">
        <v>12190.318459495733</v>
      </c>
      <c r="M96" s="42">
        <v>3300.6008457821399</v>
      </c>
      <c r="N96" s="50">
        <v>2.7954786176557702</v>
      </c>
      <c r="O96" s="50">
        <v>13.3839509142197</v>
      </c>
      <c r="P96" s="29">
        <v>3.3671687139900901</v>
      </c>
      <c r="Q96" s="36">
        <v>0</v>
      </c>
      <c r="R96" s="35">
        <v>1</v>
      </c>
    </row>
    <row r="97" spans="1:18" ht="15.75" customHeight="1" x14ac:dyDescent="0.25">
      <c r="A97" s="43">
        <v>40087</v>
      </c>
      <c r="B97" s="47">
        <v>93.229804839139703</v>
      </c>
      <c r="C97" s="44">
        <v>518.63</v>
      </c>
      <c r="D97" s="46">
        <v>0.5</v>
      </c>
      <c r="E97" s="23">
        <v>0.64</v>
      </c>
      <c r="F97" s="23">
        <v>3.64</v>
      </c>
      <c r="G97" s="46">
        <v>-0.266666666666667</v>
      </c>
      <c r="H97" s="23">
        <v>-1.87</v>
      </c>
      <c r="I97" s="48">
        <v>9.1300000000000008</v>
      </c>
      <c r="J97" s="23">
        <v>3.0157080649550898</v>
      </c>
      <c r="K97" s="52">
        <v>2906.6927835650699</v>
      </c>
      <c r="L97" s="41">
        <v>13412.437227110917</v>
      </c>
      <c r="M97" s="42">
        <v>4460.7949376453898</v>
      </c>
      <c r="N97" s="50">
        <v>2.8005832385429499</v>
      </c>
      <c r="O97" s="50">
        <v>13.3988535198181</v>
      </c>
      <c r="P97" s="29">
        <v>4.1982614842427797</v>
      </c>
      <c r="Q97" s="36">
        <v>0</v>
      </c>
      <c r="R97" s="35">
        <v>1</v>
      </c>
    </row>
    <row r="98" spans="1:18" ht="15.75" customHeight="1" x14ac:dyDescent="0.25">
      <c r="A98" s="43">
        <v>40179</v>
      </c>
      <c r="B98" s="47">
        <v>92.442857770408295</v>
      </c>
      <c r="C98" s="44">
        <v>519</v>
      </c>
      <c r="D98" s="46">
        <v>0.5</v>
      </c>
      <c r="E98" s="23">
        <v>0.6</v>
      </c>
      <c r="F98" s="23">
        <v>4</v>
      </c>
      <c r="G98" s="46">
        <v>0.3</v>
      </c>
      <c r="H98" s="23">
        <v>-0.23</v>
      </c>
      <c r="I98" s="48">
        <v>9.23</v>
      </c>
      <c r="J98" s="23">
        <v>3.28060419123651</v>
      </c>
      <c r="K98" s="52">
        <v>2498.41549082345</v>
      </c>
      <c r="L98" s="41">
        <v>13367.240784534228</v>
      </c>
      <c r="M98" s="42">
        <v>3810.7509613074599</v>
      </c>
      <c r="N98" s="50">
        <v>2.6470691583523598</v>
      </c>
      <c r="O98" s="50">
        <v>13.219275360249901</v>
      </c>
      <c r="P98" s="29">
        <v>3.6255780073703598</v>
      </c>
      <c r="Q98" s="36">
        <v>0</v>
      </c>
      <c r="R98" s="36">
        <v>0</v>
      </c>
    </row>
    <row r="99" spans="1:18" ht="15.75" customHeight="1" x14ac:dyDescent="0.25">
      <c r="A99" s="43">
        <v>40269</v>
      </c>
      <c r="B99" s="47">
        <v>93.400383127469695</v>
      </c>
      <c r="C99" s="44">
        <v>530.12</v>
      </c>
      <c r="D99" s="46">
        <v>0.58064516129032295</v>
      </c>
      <c r="E99" s="23">
        <v>0.76</v>
      </c>
      <c r="F99" s="23">
        <v>3.72</v>
      </c>
      <c r="G99" s="46">
        <v>0.3</v>
      </c>
      <c r="H99" s="23">
        <v>1.2</v>
      </c>
      <c r="I99" s="48">
        <v>8.86</v>
      </c>
      <c r="J99" s="23">
        <v>3.1875850494420801</v>
      </c>
      <c r="K99" s="52">
        <v>3113.5188204404199</v>
      </c>
      <c r="L99" s="41">
        <v>14054.101068117932</v>
      </c>
      <c r="M99" s="42">
        <v>3964.8222113331199</v>
      </c>
      <c r="N99" s="50">
        <v>2.7153350658798701</v>
      </c>
      <c r="O99" s="50">
        <v>13.1770327451823</v>
      </c>
      <c r="P99" s="29">
        <v>3.6627052913941101</v>
      </c>
      <c r="Q99" s="34">
        <v>1</v>
      </c>
      <c r="R99" s="36">
        <v>0</v>
      </c>
    </row>
    <row r="100" spans="1:18" ht="15.75" customHeight="1" x14ac:dyDescent="0.25">
      <c r="A100" s="43">
        <v>40360</v>
      </c>
      <c r="B100" s="47">
        <v>91.116655104198998</v>
      </c>
      <c r="C100" s="44">
        <v>511.9</v>
      </c>
      <c r="D100" s="46">
        <v>1.7380952380952399</v>
      </c>
      <c r="E100" s="23">
        <v>2.44</v>
      </c>
      <c r="F100" s="23">
        <v>4.92</v>
      </c>
      <c r="G100" s="46">
        <v>0.3</v>
      </c>
      <c r="H100" s="23">
        <v>2.27</v>
      </c>
      <c r="I100" s="48">
        <v>8.36</v>
      </c>
      <c r="J100" s="23">
        <v>3.2853276482506302</v>
      </c>
      <c r="K100" s="52">
        <v>3104.52128865332</v>
      </c>
      <c r="L100" s="41">
        <v>14264.910395355451</v>
      </c>
      <c r="M100" s="42">
        <v>4585.0493444759304</v>
      </c>
      <c r="N100" s="50">
        <v>2.68749535956667</v>
      </c>
      <c r="O100" s="50">
        <v>13.120051477084701</v>
      </c>
      <c r="P100" s="29">
        <v>4.05163682621279</v>
      </c>
      <c r="Q100" s="36">
        <v>1</v>
      </c>
      <c r="R100" s="36">
        <v>0</v>
      </c>
    </row>
    <row r="101" spans="1:18" ht="15.75" customHeight="1" x14ac:dyDescent="0.25">
      <c r="A101" s="43">
        <v>40452</v>
      </c>
      <c r="B101" s="47">
        <v>88.462575039108302</v>
      </c>
      <c r="C101" s="44">
        <v>480.32</v>
      </c>
      <c r="D101" s="46">
        <v>2.87903225806452</v>
      </c>
      <c r="E101" s="23">
        <v>3.44</v>
      </c>
      <c r="F101" s="23">
        <v>5.96</v>
      </c>
      <c r="G101" s="46">
        <v>0.1</v>
      </c>
      <c r="H101" s="23">
        <v>2.5</v>
      </c>
      <c r="I101" s="48">
        <v>7.42</v>
      </c>
      <c r="J101" s="23">
        <v>3.91749826121141</v>
      </c>
      <c r="K101" s="52">
        <v>3295.8336984371399</v>
      </c>
      <c r="L101" s="41">
        <v>15697.02486056268</v>
      </c>
      <c r="M101" s="42">
        <v>5381.2184204365403</v>
      </c>
      <c r="N101" s="50">
        <v>2.7226221301269402</v>
      </c>
      <c r="O101" s="50">
        <v>13.261991372631099</v>
      </c>
      <c r="P101" s="29">
        <v>4.5708161216280603</v>
      </c>
      <c r="Q101" s="36">
        <v>1</v>
      </c>
      <c r="R101" s="36">
        <v>0</v>
      </c>
    </row>
    <row r="102" spans="1:18" ht="15.75" customHeight="1" x14ac:dyDescent="0.25">
      <c r="A102" s="43">
        <v>40544</v>
      </c>
      <c r="B102" s="47">
        <v>90.940553139494199</v>
      </c>
      <c r="C102" s="44">
        <v>481.63</v>
      </c>
      <c r="D102" s="46">
        <v>3.4453125</v>
      </c>
      <c r="E102" s="23">
        <v>3.92</v>
      </c>
      <c r="F102" s="23">
        <v>7.12</v>
      </c>
      <c r="G102" s="46">
        <v>0.43333333333333302</v>
      </c>
      <c r="H102" s="23">
        <v>2.93</v>
      </c>
      <c r="I102" s="48">
        <v>7.48</v>
      </c>
      <c r="J102" s="23">
        <v>4.3778085215760996</v>
      </c>
      <c r="K102" s="52">
        <v>3120.4213602610598</v>
      </c>
      <c r="L102" s="41">
        <v>15328.296243482198</v>
      </c>
      <c r="M102" s="42">
        <v>4830.1012250624499</v>
      </c>
      <c r="N102" s="50">
        <v>2.7113046405280499</v>
      </c>
      <c r="O102" s="50">
        <v>13.222430411443099</v>
      </c>
      <c r="P102" s="29">
        <v>4.0573731357999403</v>
      </c>
      <c r="Q102" s="36">
        <v>1</v>
      </c>
      <c r="R102" s="36">
        <v>0</v>
      </c>
    </row>
    <row r="103" spans="1:18" ht="15.75" customHeight="1" x14ac:dyDescent="0.25">
      <c r="A103" s="43">
        <v>40634</v>
      </c>
      <c r="B103" s="47">
        <v>90.9424146352316</v>
      </c>
      <c r="C103" s="44">
        <v>469.43</v>
      </c>
      <c r="D103" s="46">
        <v>4.75</v>
      </c>
      <c r="E103" s="23">
        <v>5.24</v>
      </c>
      <c r="F103" s="23">
        <v>8.08</v>
      </c>
      <c r="G103" s="46">
        <v>0.3</v>
      </c>
      <c r="H103" s="23">
        <v>3.3</v>
      </c>
      <c r="I103" s="48">
        <v>7.24</v>
      </c>
      <c r="J103" s="23">
        <v>4.1512791436088197</v>
      </c>
      <c r="K103" s="52">
        <v>3433.6655587762102</v>
      </c>
      <c r="L103" s="41">
        <v>15798.481224089932</v>
      </c>
      <c r="M103" s="42">
        <v>4452.6346944541601</v>
      </c>
      <c r="N103" s="50">
        <v>2.7789992105755701</v>
      </c>
      <c r="O103" s="50">
        <v>13.3135409120229</v>
      </c>
      <c r="P103" s="29">
        <v>3.6859532743866898</v>
      </c>
      <c r="Q103" s="36">
        <v>1</v>
      </c>
      <c r="R103" s="36">
        <v>0</v>
      </c>
    </row>
    <row r="104" spans="1:18" ht="15.75" customHeight="1" x14ac:dyDescent="0.25">
      <c r="A104" s="43">
        <v>40725</v>
      </c>
      <c r="B104" s="47">
        <v>91.136503424909606</v>
      </c>
      <c r="C104" s="44">
        <v>471.07</v>
      </c>
      <c r="D104" s="46">
        <v>5.25</v>
      </c>
      <c r="E104" s="23">
        <v>5.64</v>
      </c>
      <c r="F104" s="23">
        <v>9.52</v>
      </c>
      <c r="G104" s="46">
        <v>0.266666666666667</v>
      </c>
      <c r="H104" s="23">
        <v>3.13</v>
      </c>
      <c r="I104" s="48">
        <v>7.56</v>
      </c>
      <c r="J104" s="23">
        <v>4.0786507000513996</v>
      </c>
      <c r="K104" s="52">
        <v>3383.2098763335598</v>
      </c>
      <c r="L104" s="41">
        <v>15555.99550118492</v>
      </c>
      <c r="M104" s="42">
        <v>3869.55451512949</v>
      </c>
      <c r="N104" s="50">
        <v>2.7612415745175301</v>
      </c>
      <c r="O104" s="50">
        <v>13.340012521723301</v>
      </c>
      <c r="P104" s="29">
        <v>3.1670167927919199</v>
      </c>
      <c r="Q104" s="36">
        <v>1</v>
      </c>
      <c r="R104" s="36">
        <v>0</v>
      </c>
    </row>
    <row r="105" spans="1:18" ht="15.75" customHeight="1" x14ac:dyDescent="0.25">
      <c r="A105" s="43">
        <v>40817</v>
      </c>
      <c r="B105" s="47">
        <v>95.324461766536103</v>
      </c>
      <c r="C105" s="44">
        <v>512.47</v>
      </c>
      <c r="D105" s="46">
        <v>5.25</v>
      </c>
      <c r="E105" s="23">
        <v>5.84</v>
      </c>
      <c r="F105" s="23">
        <v>9.9600000000000009</v>
      </c>
      <c r="G105" s="46">
        <v>0.46666666666666701</v>
      </c>
      <c r="H105" s="23">
        <v>4</v>
      </c>
      <c r="I105" s="48">
        <v>7.19</v>
      </c>
      <c r="J105" s="23">
        <v>3.3969608999365</v>
      </c>
      <c r="K105" s="52">
        <v>3497.4413411591499</v>
      </c>
      <c r="L105" s="41">
        <v>17059.704916691288</v>
      </c>
      <c r="M105" s="42">
        <v>4961.5951042470497</v>
      </c>
      <c r="N105" s="50">
        <v>2.75998530814792</v>
      </c>
      <c r="O105" s="50">
        <v>13.6113623929973</v>
      </c>
      <c r="P105" s="29">
        <v>3.9363627984978198</v>
      </c>
      <c r="Q105" s="36">
        <v>1</v>
      </c>
      <c r="R105" s="36">
        <v>0</v>
      </c>
    </row>
    <row r="106" spans="1:18" ht="15.75" customHeight="1" x14ac:dyDescent="0.25">
      <c r="A106" s="43">
        <v>40909</v>
      </c>
      <c r="B106" s="47">
        <v>91.243175022917399</v>
      </c>
      <c r="C106" s="44">
        <v>489.53</v>
      </c>
      <c r="D106" s="46">
        <v>5.0346153846153801</v>
      </c>
      <c r="E106" s="23">
        <v>5.48</v>
      </c>
      <c r="F106" s="23">
        <v>9.68</v>
      </c>
      <c r="G106" s="46">
        <v>0.233333333333333</v>
      </c>
      <c r="H106" s="23">
        <v>4.13</v>
      </c>
      <c r="I106" s="48">
        <v>6.73</v>
      </c>
      <c r="J106" s="23">
        <v>3.7683616075478499</v>
      </c>
      <c r="K106" s="52">
        <v>3298.5366484041301</v>
      </c>
      <c r="L106" s="41">
        <v>17020.724353698966</v>
      </c>
      <c r="M106" s="42">
        <v>4203.9445239857196</v>
      </c>
      <c r="N106" s="50">
        <v>2.6830332303764202</v>
      </c>
      <c r="O106" s="50">
        <v>13.7135921942668</v>
      </c>
      <c r="P106" s="29">
        <v>3.3030627966605199</v>
      </c>
      <c r="Q106" s="36">
        <v>1</v>
      </c>
      <c r="R106" s="36">
        <v>0</v>
      </c>
    </row>
    <row r="107" spans="1:18" ht="15.75" customHeight="1" x14ac:dyDescent="0.25">
      <c r="A107" s="43">
        <v>41000</v>
      </c>
      <c r="B107" s="47">
        <v>91.239735011557897</v>
      </c>
      <c r="C107" s="44">
        <v>496.4</v>
      </c>
      <c r="D107" s="46">
        <v>5</v>
      </c>
      <c r="E107" s="23">
        <v>5.76</v>
      </c>
      <c r="F107" s="23">
        <v>10.4</v>
      </c>
      <c r="G107" s="46">
        <v>-6.6666666666666693E-2</v>
      </c>
      <c r="H107" s="23">
        <v>3.1</v>
      </c>
      <c r="I107" s="48">
        <v>6.83</v>
      </c>
      <c r="J107" s="23">
        <v>3.5682466963016699</v>
      </c>
      <c r="K107" s="52">
        <v>3648.3042306265202</v>
      </c>
      <c r="L107" s="41">
        <v>17440.088801693928</v>
      </c>
      <c r="M107" s="42">
        <v>3915.44028600818</v>
      </c>
      <c r="N107" s="50">
        <v>2.7260774935376699</v>
      </c>
      <c r="O107" s="50">
        <v>13.8601523532251</v>
      </c>
      <c r="P107" s="29">
        <v>3.0333301400666102</v>
      </c>
      <c r="Q107" s="36">
        <v>1</v>
      </c>
      <c r="R107" s="36">
        <v>0</v>
      </c>
    </row>
    <row r="108" spans="1:18" ht="15.75" customHeight="1" x14ac:dyDescent="0.25">
      <c r="A108" s="43">
        <v>41091</v>
      </c>
      <c r="B108" s="47">
        <v>88.637001040298998</v>
      </c>
      <c r="C108" s="44">
        <v>482.97</v>
      </c>
      <c r="D108" s="46">
        <v>5</v>
      </c>
      <c r="E108" s="23">
        <v>5.56</v>
      </c>
      <c r="F108" s="23">
        <v>9.24</v>
      </c>
      <c r="G108" s="46">
        <v>0.33333333333333298</v>
      </c>
      <c r="H108" s="23">
        <v>2.63</v>
      </c>
      <c r="I108" s="48">
        <v>6.59</v>
      </c>
      <c r="J108" s="23">
        <v>3.5002903020956202</v>
      </c>
      <c r="K108" s="52">
        <v>3335.2078588274699</v>
      </c>
      <c r="L108" s="41">
        <v>17078.309193181183</v>
      </c>
      <c r="M108" s="42">
        <v>3763.0816547941099</v>
      </c>
      <c r="N108" s="50">
        <v>2.65534920446891</v>
      </c>
      <c r="O108" s="50">
        <v>13.895018445877099</v>
      </c>
      <c r="P108" s="29">
        <v>2.87294384222889</v>
      </c>
      <c r="Q108" s="36">
        <v>1</v>
      </c>
      <c r="R108" s="36">
        <v>0</v>
      </c>
    </row>
    <row r="109" spans="1:18" ht="15.75" customHeight="1" x14ac:dyDescent="0.25">
      <c r="A109" s="43">
        <v>41183</v>
      </c>
      <c r="B109" s="47">
        <v>87.989769112070405</v>
      </c>
      <c r="C109" s="44">
        <v>477.62</v>
      </c>
      <c r="D109" s="46">
        <v>5</v>
      </c>
      <c r="E109" s="23">
        <v>5.76</v>
      </c>
      <c r="F109" s="23">
        <v>9.16</v>
      </c>
      <c r="G109" s="46">
        <v>3.3333333333333298E-2</v>
      </c>
      <c r="H109" s="23">
        <v>2.17</v>
      </c>
      <c r="I109" s="48">
        <v>6.43</v>
      </c>
      <c r="J109" s="23">
        <v>3.58739302670174</v>
      </c>
      <c r="K109" s="52">
        <v>3759.3650938482701</v>
      </c>
      <c r="L109" s="41">
        <v>18693.980429963933</v>
      </c>
      <c r="M109" s="42">
        <v>4368.5646695619398</v>
      </c>
      <c r="N109" s="50">
        <v>2.7410044878170199</v>
      </c>
      <c r="O109" s="50">
        <v>14.165436923907301</v>
      </c>
      <c r="P109" s="29">
        <v>3.2965220151415799</v>
      </c>
      <c r="Q109" s="36">
        <v>1</v>
      </c>
      <c r="R109" s="36">
        <v>0</v>
      </c>
    </row>
    <row r="110" spans="1:18" ht="15.75" customHeight="1" x14ac:dyDescent="0.25">
      <c r="A110" s="43">
        <v>41275</v>
      </c>
      <c r="B110" s="47">
        <v>87.293416532454501</v>
      </c>
      <c r="C110" s="44">
        <v>472.5</v>
      </c>
      <c r="D110" s="46">
        <v>5</v>
      </c>
      <c r="E110" s="23">
        <v>5.36</v>
      </c>
      <c r="F110" s="23">
        <v>9.1199999999999992</v>
      </c>
      <c r="G110" s="46">
        <v>0.233333333333333</v>
      </c>
      <c r="H110" s="23">
        <v>1.47</v>
      </c>
      <c r="I110" s="48">
        <v>6.3</v>
      </c>
      <c r="J110" s="23">
        <v>3.5959130908101198</v>
      </c>
      <c r="K110" s="52">
        <v>3634.6841646029002</v>
      </c>
      <c r="L110" s="41">
        <v>18126.189491968529</v>
      </c>
      <c r="M110" s="42">
        <v>3556.1518902943999</v>
      </c>
      <c r="N110" s="50">
        <v>2.73488877532658</v>
      </c>
      <c r="O110" s="50">
        <v>14.147640313866001</v>
      </c>
      <c r="P110" s="29">
        <v>2.6430529572101999</v>
      </c>
      <c r="Q110" s="36">
        <v>1</v>
      </c>
      <c r="R110" s="36">
        <v>0</v>
      </c>
    </row>
    <row r="111" spans="1:18" ht="15.75" customHeight="1" x14ac:dyDescent="0.25">
      <c r="A111" s="43">
        <v>41365</v>
      </c>
      <c r="B111" s="47">
        <v>88.633912026344802</v>
      </c>
      <c r="C111" s="44">
        <v>484.38</v>
      </c>
      <c r="D111" s="46">
        <v>5</v>
      </c>
      <c r="E111" s="23">
        <v>4.92</v>
      </c>
      <c r="F111" s="23">
        <v>9.1199999999999992</v>
      </c>
      <c r="G111" s="46">
        <v>3.3333333333333298E-2</v>
      </c>
      <c r="H111" s="23">
        <v>1.27</v>
      </c>
      <c r="I111" s="48">
        <v>6.45</v>
      </c>
      <c r="J111" s="23">
        <v>3.241189633796</v>
      </c>
      <c r="K111" s="52">
        <v>3942.4506847388002</v>
      </c>
      <c r="L111" s="41">
        <v>18988.64953287688</v>
      </c>
      <c r="M111" s="42">
        <v>3496.4992591228001</v>
      </c>
      <c r="N111" s="50">
        <v>2.8038636460810298</v>
      </c>
      <c r="O111" s="50">
        <v>14.270879724262199</v>
      </c>
      <c r="P111" s="29">
        <v>2.5551791334733198</v>
      </c>
      <c r="Q111" s="36">
        <v>1</v>
      </c>
      <c r="R111" s="36">
        <v>0</v>
      </c>
    </row>
    <row r="112" spans="1:18" ht="15.75" customHeight="1" x14ac:dyDescent="0.25">
      <c r="A112" s="43">
        <v>41456</v>
      </c>
      <c r="B112" s="47">
        <v>91.425537261750705</v>
      </c>
      <c r="C112" s="44">
        <v>507.47</v>
      </c>
      <c r="D112" s="46">
        <v>5</v>
      </c>
      <c r="E112" s="23">
        <v>5.16</v>
      </c>
      <c r="F112" s="23">
        <v>8.84</v>
      </c>
      <c r="G112" s="46">
        <v>0.33333333333333298</v>
      </c>
      <c r="H112" s="23">
        <v>2.13</v>
      </c>
      <c r="I112" s="48">
        <v>5.86</v>
      </c>
      <c r="J112" s="23">
        <v>3.2109634400798299</v>
      </c>
      <c r="K112" s="52">
        <v>3714.5513620471002</v>
      </c>
      <c r="L112" s="41">
        <v>18554.958026279262</v>
      </c>
      <c r="M112" s="42">
        <v>3878.3474068707001</v>
      </c>
      <c r="N112" s="50">
        <v>2.7611292608683899</v>
      </c>
      <c r="O112" s="50">
        <v>14.191961015738499</v>
      </c>
      <c r="P112" s="29">
        <v>2.7952774535134499</v>
      </c>
      <c r="Q112" s="36">
        <v>1</v>
      </c>
      <c r="R112" s="36">
        <v>0</v>
      </c>
    </row>
    <row r="113" spans="1:18" ht="15.75" customHeight="1" x14ac:dyDescent="0.25">
      <c r="A113" s="43">
        <v>41548</v>
      </c>
      <c r="B113" s="47">
        <v>92.716514007735995</v>
      </c>
      <c r="C113" s="44">
        <v>516</v>
      </c>
      <c r="D113" s="46">
        <v>4.6895161290322598</v>
      </c>
      <c r="E113" s="23">
        <v>4.76</v>
      </c>
      <c r="F113" s="23">
        <v>8.48</v>
      </c>
      <c r="G113" s="46">
        <v>0.36666666666666697</v>
      </c>
      <c r="H113" s="23">
        <v>2.2999999999999998</v>
      </c>
      <c r="I113" s="48">
        <v>5.87</v>
      </c>
      <c r="J113" s="23">
        <v>3.2444419244609701</v>
      </c>
      <c r="K113" s="52">
        <v>4033.9948559725999</v>
      </c>
      <c r="L113" s="41">
        <v>20202.4137716683</v>
      </c>
      <c r="M113" s="42">
        <v>4212.7294782966001</v>
      </c>
      <c r="N113" s="50">
        <v>2.81565480240431</v>
      </c>
      <c r="O113" s="50">
        <v>14.336011858775199</v>
      </c>
      <c r="P113" s="29">
        <v>2.9900585427444102</v>
      </c>
      <c r="Q113" s="36">
        <v>1</v>
      </c>
      <c r="R113" s="36">
        <v>0</v>
      </c>
    </row>
    <row r="114" spans="1:18" ht="15.75" customHeight="1" x14ac:dyDescent="0.25">
      <c r="A114" s="43">
        <v>41640</v>
      </c>
      <c r="B114" s="47">
        <v>97.564550036871196</v>
      </c>
      <c r="C114" s="44">
        <v>551.48</v>
      </c>
      <c r="D114" s="46">
        <v>4.3373015873015897</v>
      </c>
      <c r="E114" s="23">
        <v>4.24</v>
      </c>
      <c r="F114" s="23">
        <v>8.36</v>
      </c>
      <c r="G114" s="46">
        <v>0.5</v>
      </c>
      <c r="H114" s="23">
        <v>3.17</v>
      </c>
      <c r="I114" s="48">
        <v>6.3</v>
      </c>
      <c r="J114" s="23">
        <v>3.1925474008890502</v>
      </c>
      <c r="K114" s="52">
        <v>3994.9101212842002</v>
      </c>
      <c r="L114" s="41">
        <v>19379.40015216851</v>
      </c>
      <c r="M114" s="42">
        <v>3843.4854293221001</v>
      </c>
      <c r="N114" s="50">
        <v>2.79265022601406</v>
      </c>
      <c r="O114" s="50">
        <v>14.1300837865258</v>
      </c>
      <c r="P114" s="29">
        <v>2.6385936166141102</v>
      </c>
      <c r="Q114" s="36">
        <v>1</v>
      </c>
      <c r="R114" s="36">
        <v>0</v>
      </c>
    </row>
    <row r="115" spans="1:18" ht="15.75" customHeight="1" x14ac:dyDescent="0.25">
      <c r="A115" s="43">
        <v>41730</v>
      </c>
      <c r="B115" s="47">
        <v>97.396988490407693</v>
      </c>
      <c r="C115" s="44">
        <v>554.35</v>
      </c>
      <c r="D115" s="46">
        <v>4</v>
      </c>
      <c r="E115" s="23">
        <v>3.96</v>
      </c>
      <c r="F115" s="23">
        <v>8.16</v>
      </c>
      <c r="G115" s="46">
        <v>0.33333333333333298</v>
      </c>
      <c r="H115" s="23">
        <v>4.43</v>
      </c>
      <c r="I115" s="48">
        <v>6.33</v>
      </c>
      <c r="J115" s="23">
        <v>3.0785327648250602</v>
      </c>
      <c r="K115" s="52">
        <v>4192.6607014484998</v>
      </c>
      <c r="L115" s="41">
        <v>20126.723980700983</v>
      </c>
      <c r="M115" s="42">
        <v>4104.5082376624996</v>
      </c>
      <c r="N115" s="50">
        <v>2.8232392106774902</v>
      </c>
      <c r="O115" s="50">
        <v>14.1558994086725</v>
      </c>
      <c r="P115" s="29">
        <v>2.7816039477666501</v>
      </c>
      <c r="Q115" s="40">
        <v>0</v>
      </c>
      <c r="R115" s="36">
        <v>0</v>
      </c>
    </row>
    <row r="116" spans="1:18" ht="15.75" customHeight="1" x14ac:dyDescent="0.25">
      <c r="A116" s="43">
        <v>41821</v>
      </c>
      <c r="B116" s="47">
        <v>99.806644660461203</v>
      </c>
      <c r="C116" s="44">
        <v>576.30999999999995</v>
      </c>
      <c r="D116" s="46">
        <v>3.62903225806452</v>
      </c>
      <c r="E116" s="23">
        <v>3.68</v>
      </c>
      <c r="F116" s="23">
        <v>7.8</v>
      </c>
      <c r="G116" s="46">
        <v>0.43333333333333302</v>
      </c>
      <c r="H116" s="23">
        <v>4.63</v>
      </c>
      <c r="I116" s="48">
        <v>6.73</v>
      </c>
      <c r="J116" s="23">
        <v>3.17174392935982</v>
      </c>
      <c r="K116" s="52">
        <v>4079.6811199295998</v>
      </c>
      <c r="L116" s="41">
        <v>19794.94458416081</v>
      </c>
      <c r="M116" s="42">
        <v>4092.5276334301002</v>
      </c>
      <c r="N116" s="50">
        <v>2.8017676518619701</v>
      </c>
      <c r="O116" s="50">
        <v>14.079952391217899</v>
      </c>
      <c r="P116" s="29">
        <v>2.72951070173885</v>
      </c>
      <c r="Q116" s="36">
        <v>0</v>
      </c>
      <c r="R116" s="36">
        <v>0</v>
      </c>
    </row>
    <row r="117" spans="1:18" ht="15.75" customHeight="1" x14ac:dyDescent="0.25">
      <c r="A117" s="43">
        <v>41913</v>
      </c>
      <c r="B117" s="47">
        <v>97.760128064954799</v>
      </c>
      <c r="C117" s="44">
        <v>598.17999999999995</v>
      </c>
      <c r="D117" s="46">
        <v>3.04838709677419</v>
      </c>
      <c r="E117" s="23">
        <v>3.52</v>
      </c>
      <c r="F117" s="23">
        <v>7.12</v>
      </c>
      <c r="G117" s="46">
        <v>0.2</v>
      </c>
      <c r="H117" s="23">
        <v>5.27</v>
      </c>
      <c r="I117" s="48">
        <v>6.33</v>
      </c>
      <c r="J117" s="23">
        <v>3.0033082342979802</v>
      </c>
      <c r="K117" s="52">
        <v>4552.5588565182998</v>
      </c>
      <c r="L117" s="41">
        <v>21785.344733837901</v>
      </c>
      <c r="M117" s="42">
        <v>4171.5444950975998</v>
      </c>
      <c r="N117" s="50">
        <v>2.90123430747302</v>
      </c>
      <c r="O117" s="50">
        <v>14.330389459414899</v>
      </c>
      <c r="P117" s="29">
        <v>2.7602011398395399</v>
      </c>
      <c r="Q117" s="36">
        <v>0</v>
      </c>
      <c r="R117" s="36">
        <v>0</v>
      </c>
    </row>
    <row r="118" spans="1:18" ht="15.75" customHeight="1" x14ac:dyDescent="0.25">
      <c r="A118" s="43">
        <v>42005</v>
      </c>
      <c r="B118" s="47">
        <v>96.930350858019906</v>
      </c>
      <c r="C118" s="44">
        <v>624.41999999999996</v>
      </c>
      <c r="D118" s="46">
        <v>3</v>
      </c>
      <c r="E118" s="23">
        <v>3.32</v>
      </c>
      <c r="F118" s="23">
        <v>5.56</v>
      </c>
      <c r="G118" s="46">
        <v>0.36666666666666697</v>
      </c>
      <c r="H118" s="23">
        <v>4.37</v>
      </c>
      <c r="I118" s="48">
        <v>6.22</v>
      </c>
      <c r="J118" s="23">
        <v>2.6374761861562201</v>
      </c>
      <c r="K118" s="52">
        <v>4572.137962498</v>
      </c>
      <c r="L118" s="41">
        <v>21319.470101999199</v>
      </c>
      <c r="M118" s="42">
        <v>3682.4485436758</v>
      </c>
      <c r="N118" s="50">
        <v>2.9211314831135402</v>
      </c>
      <c r="O118" s="50">
        <v>14.305708265543901</v>
      </c>
      <c r="P118" s="29">
        <v>2.3704941953158101</v>
      </c>
      <c r="Q118" s="36">
        <v>0</v>
      </c>
      <c r="R118" s="36">
        <v>0</v>
      </c>
    </row>
    <row r="119" spans="1:18" ht="15.75" customHeight="1" x14ac:dyDescent="0.25">
      <c r="A119" s="43">
        <v>42095</v>
      </c>
      <c r="B119" s="47">
        <v>94.017065387270094</v>
      </c>
      <c r="C119" s="44">
        <v>617.76</v>
      </c>
      <c r="D119" s="46">
        <v>3</v>
      </c>
      <c r="E119" s="23">
        <v>3.44</v>
      </c>
      <c r="F119" s="23">
        <v>5.28</v>
      </c>
      <c r="G119" s="46">
        <v>0.43333333333333302</v>
      </c>
      <c r="H119" s="23">
        <v>4.17</v>
      </c>
      <c r="I119" s="48">
        <v>6.59</v>
      </c>
      <c r="J119" s="23">
        <v>2.7461822250446</v>
      </c>
      <c r="K119" s="52">
        <v>4725.9988369345001</v>
      </c>
      <c r="L119" s="41">
        <v>22226.973601980702</v>
      </c>
      <c r="M119" s="42">
        <v>3619.7305995233</v>
      </c>
      <c r="N119" s="50">
        <v>2.9488118190408401</v>
      </c>
      <c r="O119" s="50">
        <v>14.446222941017201</v>
      </c>
      <c r="P119" s="29">
        <v>2.3053473506904498</v>
      </c>
      <c r="Q119" s="36">
        <v>0</v>
      </c>
      <c r="R119" s="36">
        <v>0</v>
      </c>
    </row>
    <row r="120" spans="1:18" ht="15.75" customHeight="1" x14ac:dyDescent="0.25">
      <c r="A120" s="43">
        <v>42186</v>
      </c>
      <c r="B120" s="47">
        <v>98.990509553600901</v>
      </c>
      <c r="C120" s="44">
        <v>676.25</v>
      </c>
      <c r="D120" s="46">
        <v>3</v>
      </c>
      <c r="E120" s="23">
        <v>3.6</v>
      </c>
      <c r="F120" s="23">
        <v>5.36</v>
      </c>
      <c r="G120" s="46">
        <v>0.53333333333333299</v>
      </c>
      <c r="H120" s="23">
        <v>4.7300000000000004</v>
      </c>
      <c r="I120" s="48">
        <v>6.6</v>
      </c>
      <c r="J120" s="23">
        <v>2.38197859022045</v>
      </c>
      <c r="K120" s="52">
        <v>4558.0666382850004</v>
      </c>
      <c r="L120" s="41">
        <v>21972.906716143498</v>
      </c>
      <c r="M120" s="42">
        <v>3100.1047012229001</v>
      </c>
      <c r="N120" s="50">
        <v>2.89627455361487</v>
      </c>
      <c r="O120" s="50">
        <v>14.4328391971529</v>
      </c>
      <c r="P120" s="29">
        <v>1.89043828619161</v>
      </c>
      <c r="Q120" s="36">
        <v>0</v>
      </c>
      <c r="R120" s="36">
        <v>0</v>
      </c>
    </row>
    <row r="121" spans="1:18" ht="15.75" customHeight="1" x14ac:dyDescent="0.25">
      <c r="A121" s="43">
        <v>42278</v>
      </c>
      <c r="B121" s="47">
        <v>98.869882264380394</v>
      </c>
      <c r="C121" s="44">
        <v>697.75</v>
      </c>
      <c r="D121" s="46">
        <v>3.2419354838709702</v>
      </c>
      <c r="E121" s="23">
        <v>3.84</v>
      </c>
      <c r="F121" s="23">
        <v>5.72</v>
      </c>
      <c r="G121" s="46">
        <v>0.133333333333333</v>
      </c>
      <c r="H121" s="23">
        <v>4.0999999999999996</v>
      </c>
      <c r="I121" s="48">
        <v>6.16</v>
      </c>
      <c r="J121" s="23">
        <v>2.2165547794006502</v>
      </c>
      <c r="K121" s="52">
        <v>4749.6181774038996</v>
      </c>
      <c r="L121" s="41">
        <v>24071.452321864599</v>
      </c>
      <c r="M121" s="42">
        <v>3283.4589519020001</v>
      </c>
      <c r="N121" s="50">
        <v>2.8949737219676601</v>
      </c>
      <c r="O121" s="50">
        <v>14.707915400502699</v>
      </c>
      <c r="P121" s="29">
        <v>2.01125422854011</v>
      </c>
      <c r="Q121" s="36">
        <v>0</v>
      </c>
      <c r="R121" s="36">
        <v>0</v>
      </c>
    </row>
    <row r="122" spans="1:18" ht="15.75" customHeight="1" x14ac:dyDescent="0.25">
      <c r="A122" s="43">
        <v>42370</v>
      </c>
      <c r="B122" s="47">
        <v>96.5433741083868</v>
      </c>
      <c r="C122" s="44">
        <v>702.07</v>
      </c>
      <c r="D122" s="46">
        <v>3.5</v>
      </c>
      <c r="E122" s="23">
        <v>3.88</v>
      </c>
      <c r="F122" s="23">
        <v>5.64</v>
      </c>
      <c r="G122" s="46">
        <v>0.4</v>
      </c>
      <c r="H122" s="23">
        <v>4.67</v>
      </c>
      <c r="I122" s="48">
        <v>6.15</v>
      </c>
      <c r="J122" s="23">
        <v>2.1176600441501101</v>
      </c>
      <c r="K122" s="52">
        <v>4745.7964050425999</v>
      </c>
      <c r="L122" s="41">
        <v>23355.0620127808</v>
      </c>
      <c r="M122" s="42">
        <v>3168.3631590509999</v>
      </c>
      <c r="N122" s="50">
        <v>2.8378482926899302</v>
      </c>
      <c r="O122" s="50">
        <v>14.620970812903501</v>
      </c>
      <c r="P122" s="29">
        <v>1.9032786338304799</v>
      </c>
      <c r="Q122" s="36">
        <v>0</v>
      </c>
      <c r="R122" s="36">
        <v>0</v>
      </c>
    </row>
    <row r="123" spans="1:18" ht="15.75" customHeight="1" x14ac:dyDescent="0.25">
      <c r="A123" s="43">
        <v>42461</v>
      </c>
      <c r="B123" s="47">
        <v>95.576521951996497</v>
      </c>
      <c r="C123" s="44">
        <v>677.69</v>
      </c>
      <c r="D123" s="46">
        <v>3.5</v>
      </c>
      <c r="E123" s="23">
        <v>3.72</v>
      </c>
      <c r="F123" s="23">
        <v>5.4</v>
      </c>
      <c r="G123" s="46">
        <v>0.3</v>
      </c>
      <c r="H123" s="23">
        <v>4.2</v>
      </c>
      <c r="I123" s="48">
        <v>6.88</v>
      </c>
      <c r="J123" s="23">
        <v>2.1455305573195398</v>
      </c>
      <c r="K123" s="52">
        <v>4723.0842880710998</v>
      </c>
      <c r="L123" s="41">
        <v>23948.7371351361</v>
      </c>
      <c r="M123" s="42">
        <v>3103.3118482631999</v>
      </c>
      <c r="N123" s="50">
        <v>2.7805863093615599</v>
      </c>
      <c r="O123" s="50">
        <v>14.6720858956005</v>
      </c>
      <c r="P123" s="29">
        <v>1.8148017297135901</v>
      </c>
      <c r="Q123" s="36">
        <v>0</v>
      </c>
      <c r="R123" s="36">
        <v>0</v>
      </c>
    </row>
    <row r="124" spans="1:18" ht="15.75" customHeight="1" x14ac:dyDescent="0.25">
      <c r="A124" s="43">
        <v>42552</v>
      </c>
      <c r="B124" s="47">
        <v>93.297388907374994</v>
      </c>
      <c r="C124" s="44">
        <v>661.65</v>
      </c>
      <c r="D124" s="46">
        <v>3.5</v>
      </c>
      <c r="E124" s="23">
        <v>3.72</v>
      </c>
      <c r="F124" s="23">
        <v>5.52</v>
      </c>
      <c r="G124" s="46">
        <v>0.133333333333333</v>
      </c>
      <c r="H124" s="23">
        <v>3.5</v>
      </c>
      <c r="I124" s="48">
        <v>7.12</v>
      </c>
      <c r="J124" s="23">
        <v>2.1653466993256498</v>
      </c>
      <c r="K124" s="52">
        <v>4442.8844946810996</v>
      </c>
      <c r="L124" s="41">
        <v>23685.920872955798</v>
      </c>
      <c r="M124" s="42">
        <v>3328.4204134756001</v>
      </c>
      <c r="N124" s="50">
        <v>2.6771498303730201</v>
      </c>
      <c r="O124" s="50">
        <v>14.5885387762272</v>
      </c>
      <c r="P124" s="29">
        <v>1.9291335386797099</v>
      </c>
      <c r="Q124" s="36">
        <v>0</v>
      </c>
      <c r="R124" s="36">
        <v>0</v>
      </c>
    </row>
    <row r="125" spans="1:18" ht="15.75" customHeight="1" x14ac:dyDescent="0.25">
      <c r="A125" s="43">
        <v>42644</v>
      </c>
      <c r="B125" s="47">
        <v>92.055555067855096</v>
      </c>
      <c r="C125" s="44">
        <v>665.8</v>
      </c>
      <c r="D125" s="46">
        <v>3.5</v>
      </c>
      <c r="E125" s="23">
        <v>3.68</v>
      </c>
      <c r="F125" s="23">
        <v>5.24</v>
      </c>
      <c r="G125" s="46">
        <v>3.3333333333333298E-2</v>
      </c>
      <c r="H125" s="23">
        <v>2.8</v>
      </c>
      <c r="I125" s="48">
        <v>6.43</v>
      </c>
      <c r="J125" s="23">
        <v>2.39524025522392</v>
      </c>
      <c r="K125" s="52">
        <v>4696.2496147162001</v>
      </c>
      <c r="L125" s="41">
        <v>25346.701964129003</v>
      </c>
      <c r="M125" s="42">
        <v>4052.2277850423002</v>
      </c>
      <c r="N125" s="50">
        <v>2.6801743972254699</v>
      </c>
      <c r="O125" s="50">
        <v>14.720281507899401</v>
      </c>
      <c r="P125" s="29">
        <v>2.4054778309931701</v>
      </c>
      <c r="Q125" s="36">
        <v>0</v>
      </c>
      <c r="R125" s="36">
        <v>0</v>
      </c>
    </row>
    <row r="126" spans="1:18" ht="15.75" customHeight="1" x14ac:dyDescent="0.25">
      <c r="A126" s="43">
        <v>42736</v>
      </c>
      <c r="B126" s="47">
        <v>91.389197208910005</v>
      </c>
      <c r="C126" s="44">
        <v>655.58</v>
      </c>
      <c r="D126" s="46">
        <v>3.2578125</v>
      </c>
      <c r="E126" s="23">
        <v>3.36</v>
      </c>
      <c r="F126" s="23">
        <v>4.88</v>
      </c>
      <c r="G126" s="46">
        <v>0.36666666666666697</v>
      </c>
      <c r="H126" s="23">
        <v>2.73</v>
      </c>
      <c r="I126" s="48">
        <v>6.73</v>
      </c>
      <c r="J126" s="23">
        <v>2.6460582418579301</v>
      </c>
      <c r="K126" s="52">
        <v>4628.9681136468998</v>
      </c>
      <c r="L126" s="41">
        <v>24185.849724163498</v>
      </c>
      <c r="M126" s="42">
        <v>3350.1889306052999</v>
      </c>
      <c r="N126" s="50">
        <v>2.6248377948052899</v>
      </c>
      <c r="O126" s="50">
        <v>14.4699938691745</v>
      </c>
      <c r="P126" s="29">
        <v>1.77458939342348</v>
      </c>
      <c r="Q126" s="36">
        <v>0</v>
      </c>
      <c r="R126" s="36">
        <v>0</v>
      </c>
    </row>
    <row r="127" spans="1:18" ht="15.75" customHeight="1" x14ac:dyDescent="0.25">
      <c r="A127" s="43">
        <v>42826</v>
      </c>
      <c r="B127" s="47">
        <v>93.327247294415699</v>
      </c>
      <c r="C127" s="44">
        <v>664.68</v>
      </c>
      <c r="D127" s="46">
        <v>2.6639344262295102</v>
      </c>
      <c r="E127" s="23">
        <v>2.88</v>
      </c>
      <c r="F127" s="23">
        <v>4.4000000000000004</v>
      </c>
      <c r="G127" s="46">
        <v>-3.3333333333333298E-2</v>
      </c>
      <c r="H127" s="23">
        <v>2.33</v>
      </c>
      <c r="I127" s="48">
        <v>7.24</v>
      </c>
      <c r="J127" s="23">
        <v>2.5686670295442799</v>
      </c>
      <c r="K127" s="52">
        <v>4739.5388309163</v>
      </c>
      <c r="L127" s="41">
        <v>24974.287130653298</v>
      </c>
      <c r="M127" s="42">
        <v>4131.4407605918996</v>
      </c>
      <c r="N127" s="50">
        <v>2.6156195294988498</v>
      </c>
      <c r="O127" s="50">
        <v>14.483424411480501</v>
      </c>
      <c r="P127" s="29">
        <v>2.2863069225897998</v>
      </c>
      <c r="Q127" s="36">
        <v>0</v>
      </c>
      <c r="R127" s="36">
        <v>0</v>
      </c>
    </row>
    <row r="128" spans="1:18" ht="15.75" customHeight="1" x14ac:dyDescent="0.25">
      <c r="A128" s="43">
        <v>42917</v>
      </c>
      <c r="B128" s="47">
        <v>92.0674882907918</v>
      </c>
      <c r="C128" s="44">
        <v>643.23</v>
      </c>
      <c r="D128" s="46">
        <v>2.5</v>
      </c>
      <c r="E128" s="23">
        <v>2.68</v>
      </c>
      <c r="F128" s="23">
        <v>4.28</v>
      </c>
      <c r="G128" s="46">
        <v>6.6666666666666693E-2</v>
      </c>
      <c r="H128" s="23">
        <v>1.7</v>
      </c>
      <c r="I128" s="48">
        <v>7.04</v>
      </c>
      <c r="J128" s="23">
        <v>2.87882457891076</v>
      </c>
      <c r="K128" s="52">
        <v>4578.0602952585004</v>
      </c>
      <c r="L128" s="41">
        <v>24884.5931901527</v>
      </c>
      <c r="M128" s="42">
        <v>4668.8675405393997</v>
      </c>
      <c r="N128" s="50">
        <v>2.5657100066341698</v>
      </c>
      <c r="O128" s="50">
        <v>14.4046629913055</v>
      </c>
      <c r="P128" s="29">
        <v>2.62210760770347</v>
      </c>
      <c r="Q128" s="36">
        <v>0</v>
      </c>
      <c r="R128" s="36">
        <v>0</v>
      </c>
    </row>
    <row r="129" spans="1:18" ht="15.75" customHeight="1" x14ac:dyDescent="0.25">
      <c r="A129" s="43">
        <v>43009</v>
      </c>
      <c r="B129" s="47">
        <v>90.937886275095494</v>
      </c>
      <c r="C129" s="44">
        <v>633.36</v>
      </c>
      <c r="D129" s="46">
        <v>2.5</v>
      </c>
      <c r="E129" s="23">
        <v>2.68</v>
      </c>
      <c r="F129" s="23">
        <v>4.12</v>
      </c>
      <c r="G129" s="46">
        <v>0.266666666666667</v>
      </c>
      <c r="H129" s="23">
        <v>2.0299999999999998</v>
      </c>
      <c r="I129" s="48">
        <v>6.73</v>
      </c>
      <c r="J129" s="23">
        <v>3.08810668602014</v>
      </c>
      <c r="K129" s="52">
        <v>4740.7633081073</v>
      </c>
      <c r="L129" s="41">
        <v>26691.672603788698</v>
      </c>
      <c r="M129" s="42">
        <v>5230.2673502953003</v>
      </c>
      <c r="N129" s="50">
        <v>2.5901534247953499</v>
      </c>
      <c r="O129" s="50">
        <v>14.5830091055051</v>
      </c>
      <c r="P129" s="29">
        <v>2.9864351174306099</v>
      </c>
      <c r="Q129" s="36">
        <v>0</v>
      </c>
      <c r="R129" s="36">
        <v>0</v>
      </c>
    </row>
    <row r="130" spans="1:18" ht="15.75" customHeight="1" x14ac:dyDescent="0.25">
      <c r="A130" s="43">
        <v>43101</v>
      </c>
      <c r="B130" s="47">
        <v>88.525552552165294</v>
      </c>
      <c r="C130" s="44">
        <v>602.08000000000004</v>
      </c>
      <c r="D130" s="46">
        <v>2.5</v>
      </c>
      <c r="E130" s="23">
        <v>2.68</v>
      </c>
      <c r="F130" s="23">
        <v>4.16</v>
      </c>
      <c r="G130" s="46">
        <v>0.233333333333333</v>
      </c>
      <c r="H130" s="23">
        <v>2</v>
      </c>
      <c r="I130" s="48">
        <v>7.07</v>
      </c>
      <c r="J130" s="23">
        <v>3.1567117239710898</v>
      </c>
      <c r="K130" s="52">
        <v>4889.8113572337998</v>
      </c>
      <c r="L130" s="41">
        <v>26164.165981189199</v>
      </c>
      <c r="M130" s="42">
        <v>4406.6589655063999</v>
      </c>
      <c r="N130" s="50">
        <v>2.6237633985953002</v>
      </c>
      <c r="O130" s="50">
        <v>14.4858276313405</v>
      </c>
      <c r="P130" s="29">
        <v>2.3036383838008101</v>
      </c>
      <c r="Q130" s="36">
        <v>0</v>
      </c>
      <c r="R130" s="36">
        <v>0</v>
      </c>
    </row>
    <row r="131" spans="1:18" ht="15.75" customHeight="1" x14ac:dyDescent="0.25">
      <c r="A131" s="43">
        <v>43191</v>
      </c>
      <c r="B131" s="47">
        <v>89.714648042540006</v>
      </c>
      <c r="C131" s="44">
        <v>620.94000000000005</v>
      </c>
      <c r="D131" s="46">
        <v>2.5</v>
      </c>
      <c r="E131" s="23">
        <v>2.56</v>
      </c>
      <c r="F131" s="23">
        <v>4</v>
      </c>
      <c r="G131" s="46">
        <v>0.233333333333333</v>
      </c>
      <c r="H131" s="23">
        <v>2.13</v>
      </c>
      <c r="I131" s="48">
        <v>7.3</v>
      </c>
      <c r="J131" s="23">
        <v>3.1169826725936698</v>
      </c>
      <c r="K131" s="52">
        <v>5281.4592254549998</v>
      </c>
      <c r="L131" s="41">
        <v>27043.484059316703</v>
      </c>
      <c r="M131" s="42">
        <v>4277.0125901423999</v>
      </c>
      <c r="N131" s="50">
        <v>2.6951436704549798</v>
      </c>
      <c r="O131" s="50">
        <v>14.585141679431199</v>
      </c>
      <c r="P131" s="29">
        <v>2.1736807153059701</v>
      </c>
      <c r="Q131" s="34">
        <v>1</v>
      </c>
      <c r="R131" s="36">
        <v>0</v>
      </c>
    </row>
    <row r="132" spans="1:18" ht="15.75" customHeight="1" x14ac:dyDescent="0.25">
      <c r="A132" s="43">
        <v>43282</v>
      </c>
      <c r="B132" s="47">
        <v>92.021779681124698</v>
      </c>
      <c r="C132" s="44">
        <v>662.05</v>
      </c>
      <c r="D132" s="46">
        <v>2.5</v>
      </c>
      <c r="E132" s="23">
        <v>2.64</v>
      </c>
      <c r="F132" s="23">
        <v>3.96</v>
      </c>
      <c r="G132" s="46">
        <v>0.3</v>
      </c>
      <c r="H132" s="23">
        <v>2.8</v>
      </c>
      <c r="I132" s="48">
        <v>7.68</v>
      </c>
      <c r="J132" s="23">
        <v>2.7681438809761398</v>
      </c>
      <c r="K132" s="52">
        <v>4796.8329194710996</v>
      </c>
      <c r="L132" s="41">
        <v>26268.495691785902</v>
      </c>
      <c r="M132" s="42">
        <v>4422.8029133146001</v>
      </c>
      <c r="N132" s="50">
        <v>2.5884047533397001</v>
      </c>
      <c r="O132" s="50">
        <v>14.4956221360213</v>
      </c>
      <c r="P132" s="29">
        <v>2.2770495521980898</v>
      </c>
      <c r="Q132" s="36">
        <v>1</v>
      </c>
      <c r="R132" s="36">
        <v>0</v>
      </c>
    </row>
    <row r="133" spans="1:18" ht="15.75" customHeight="1" x14ac:dyDescent="0.25">
      <c r="A133" s="43">
        <v>43374</v>
      </c>
      <c r="B133" s="47">
        <v>92.744165518944499</v>
      </c>
      <c r="C133" s="44">
        <v>678.7</v>
      </c>
      <c r="D133" s="46">
        <v>2.69758064516129</v>
      </c>
      <c r="E133" s="23">
        <v>2.8</v>
      </c>
      <c r="F133" s="23">
        <v>4.28</v>
      </c>
      <c r="G133" s="46">
        <v>0.1</v>
      </c>
      <c r="H133" s="23">
        <v>2.77</v>
      </c>
      <c r="I133" s="48">
        <v>7.29</v>
      </c>
      <c r="J133" s="23">
        <v>2.7976503674135902</v>
      </c>
      <c r="K133" s="52">
        <v>5146.7968102680998</v>
      </c>
      <c r="L133" s="41">
        <v>28185.230560427801</v>
      </c>
      <c r="M133" s="42">
        <v>5005.4195383470997</v>
      </c>
      <c r="N133" s="50">
        <v>2.633662132684</v>
      </c>
      <c r="O133" s="50">
        <v>14.7643385925701</v>
      </c>
      <c r="P133" s="29">
        <v>2.7369537039165999</v>
      </c>
      <c r="Q133" s="36">
        <v>1</v>
      </c>
      <c r="R133" s="36">
        <v>0</v>
      </c>
    </row>
    <row r="134" spans="1:18" ht="15.75" customHeight="1" x14ac:dyDescent="0.25">
      <c r="A134" s="43">
        <v>43466</v>
      </c>
      <c r="B134" s="47">
        <v>92.062650497454996</v>
      </c>
      <c r="C134" s="44">
        <v>667.34</v>
      </c>
      <c r="D134" s="46">
        <v>2.9166666666666701</v>
      </c>
      <c r="E134" s="23">
        <v>2.84</v>
      </c>
      <c r="F134" s="23">
        <v>4.4800000000000004</v>
      </c>
      <c r="G134" s="46">
        <v>0.2</v>
      </c>
      <c r="H134" s="23">
        <v>1.83</v>
      </c>
      <c r="I134" s="48">
        <v>7.13</v>
      </c>
      <c r="J134" s="23">
        <v>2.82156097855998</v>
      </c>
      <c r="K134" s="52">
        <v>5116.9175460337001</v>
      </c>
      <c r="L134" s="41">
        <v>27213.271918932198</v>
      </c>
      <c r="M134" s="42">
        <v>4061.6609110413001</v>
      </c>
      <c r="N134" s="50">
        <v>2.5965879083570802</v>
      </c>
      <c r="O134" s="50">
        <v>14.6888392636377</v>
      </c>
      <c r="P134" s="29">
        <v>2.0546366136561498</v>
      </c>
      <c r="Q134" s="36">
        <v>1</v>
      </c>
      <c r="R134" s="36">
        <v>0</v>
      </c>
    </row>
    <row r="135" spans="1:18" ht="15.75" customHeight="1" x14ac:dyDescent="0.25">
      <c r="A135" s="43">
        <v>43556</v>
      </c>
      <c r="B135" s="47">
        <v>93.176343388511199</v>
      </c>
      <c r="C135" s="44">
        <v>683.8</v>
      </c>
      <c r="D135" s="46">
        <v>2.87903225806452</v>
      </c>
      <c r="E135" s="23">
        <v>2.84</v>
      </c>
      <c r="F135" s="23">
        <v>4.28</v>
      </c>
      <c r="G135" s="46">
        <v>0.3</v>
      </c>
      <c r="H135" s="23">
        <v>2.2000000000000002</v>
      </c>
      <c r="I135" s="48">
        <v>7.19</v>
      </c>
      <c r="J135" s="23">
        <v>2.7732680153618201</v>
      </c>
      <c r="K135" s="52">
        <v>5162.2852978584997</v>
      </c>
      <c r="L135" s="41">
        <v>28218.882958459297</v>
      </c>
      <c r="M135" s="42">
        <v>4177.6761847346997</v>
      </c>
      <c r="N135" s="50">
        <v>2.5788701581042401</v>
      </c>
      <c r="O135" s="50">
        <v>14.8018179969669</v>
      </c>
      <c r="P135" s="29">
        <v>2.1225626034564602</v>
      </c>
      <c r="Q135" s="36">
        <v>1</v>
      </c>
      <c r="R135" s="36">
        <v>0</v>
      </c>
    </row>
    <row r="136" spans="1:18" ht="15.75" customHeight="1" x14ac:dyDescent="0.25">
      <c r="A136" s="43">
        <v>43647</v>
      </c>
      <c r="B136" s="47">
        <v>94.556751192599904</v>
      </c>
      <c r="C136" s="44">
        <v>705.13</v>
      </c>
      <c r="D136" s="46">
        <v>2.3688524590163902</v>
      </c>
      <c r="E136" s="23">
        <v>2.3199999999999998</v>
      </c>
      <c r="F136" s="23">
        <v>3.77</v>
      </c>
      <c r="G136" s="46">
        <v>0.133333333333333</v>
      </c>
      <c r="H136" s="23">
        <v>2.2000000000000002</v>
      </c>
      <c r="I136" s="48">
        <v>7.49</v>
      </c>
      <c r="J136" s="23">
        <v>2.629851220176</v>
      </c>
      <c r="K136" s="52">
        <v>4720.5287433993999</v>
      </c>
      <c r="L136" s="41">
        <v>27662.195292398701</v>
      </c>
      <c r="M136" s="42">
        <v>4576.1654957104001</v>
      </c>
      <c r="N136" s="50">
        <v>2.47199795305343</v>
      </c>
      <c r="O136" s="50">
        <v>14.657683185077399</v>
      </c>
      <c r="P136" s="29">
        <v>2.34732175834566</v>
      </c>
      <c r="Q136" s="36">
        <v>1</v>
      </c>
      <c r="R136" s="36">
        <v>0</v>
      </c>
    </row>
    <row r="137" spans="1:18" ht="15.75" customHeight="1" x14ac:dyDescent="0.25">
      <c r="A137" s="43">
        <v>43739</v>
      </c>
      <c r="B137" s="47">
        <v>100.346819724881</v>
      </c>
      <c r="C137" s="44">
        <v>754.86</v>
      </c>
      <c r="D137" s="46">
        <v>1.8174603174603201</v>
      </c>
      <c r="E137" s="23">
        <v>2.02</v>
      </c>
      <c r="F137" s="23">
        <v>3.8</v>
      </c>
      <c r="G137" s="46">
        <v>0.33333333333333298</v>
      </c>
      <c r="H137" s="23">
        <v>2.73</v>
      </c>
      <c r="I137" s="48">
        <v>7.05</v>
      </c>
      <c r="J137" s="23">
        <v>2.6709319906861402</v>
      </c>
      <c r="K137" s="52">
        <v>4912.5654147170999</v>
      </c>
      <c r="L137" s="41">
        <v>28495.388223632002</v>
      </c>
      <c r="M137" s="42">
        <v>5058.4090620241996</v>
      </c>
      <c r="N137" s="50">
        <v>2.4922550860658101</v>
      </c>
      <c r="O137" s="50">
        <v>14.6280492998849</v>
      </c>
      <c r="P137" s="29">
        <v>2.5772064884846002</v>
      </c>
      <c r="Q137" s="36">
        <v>1</v>
      </c>
      <c r="R137" s="35">
        <v>1</v>
      </c>
    </row>
    <row r="138" spans="1:18" ht="15.75" customHeight="1" x14ac:dyDescent="0.25">
      <c r="A138" s="43">
        <v>43831</v>
      </c>
      <c r="B138" s="47">
        <v>105.230280676703</v>
      </c>
      <c r="C138" s="44">
        <v>803</v>
      </c>
      <c r="D138" s="46">
        <v>1.62109375</v>
      </c>
      <c r="E138" s="23">
        <v>1.83</v>
      </c>
      <c r="F138" s="23">
        <v>3.22</v>
      </c>
      <c r="G138" s="46">
        <v>0.43333333333333302</v>
      </c>
      <c r="H138" s="23">
        <v>3.7</v>
      </c>
      <c r="I138" s="48">
        <v>7.82</v>
      </c>
      <c r="J138" s="23">
        <v>2.5574299192597301</v>
      </c>
      <c r="K138" s="52">
        <v>5140.7192446749996</v>
      </c>
      <c r="L138" s="41">
        <v>28037.735130550696</v>
      </c>
      <c r="M138" s="30">
        <f>TREND(M123:M137,$J123:$J137,$J138,0)</f>
        <v>4013.7965640063539</v>
      </c>
      <c r="N138" s="50">
        <v>2.5243184909876102</v>
      </c>
      <c r="O138" s="50">
        <v>14.3754717942825</v>
      </c>
      <c r="P138" s="80">
        <v>2.1614906282529001</v>
      </c>
      <c r="Q138" s="36">
        <v>1</v>
      </c>
      <c r="R138" s="35">
        <v>1</v>
      </c>
    </row>
    <row r="139" spans="1:18" ht="15.75" customHeight="1" x14ac:dyDescent="0.25">
      <c r="A139" s="43">
        <v>43922</v>
      </c>
      <c r="B139" s="47">
        <v>102.78108807464599</v>
      </c>
      <c r="C139" s="44">
        <v>823.01</v>
      </c>
      <c r="D139" s="46">
        <v>0.5</v>
      </c>
      <c r="E139" s="23">
        <v>0.65</v>
      </c>
      <c r="F139" s="23">
        <v>3.32</v>
      </c>
      <c r="G139" s="46">
        <v>-6.6666666666666693E-2</v>
      </c>
      <c r="H139" s="23">
        <v>2.93</v>
      </c>
      <c r="I139" s="48">
        <v>10.82</v>
      </c>
      <c r="J139" s="23">
        <v>2.4228824578910801</v>
      </c>
      <c r="K139" s="52">
        <v>4899.8970403937001</v>
      </c>
      <c r="L139" s="41">
        <v>24966.515769946371</v>
      </c>
      <c r="M139" s="30">
        <f t="shared" ref="M139:M140" si="0">TREND(M124:M138,$J124:$J138,$J139,0)</f>
        <v>3814.7468534878708</v>
      </c>
      <c r="N139" s="50">
        <v>2.4688816767633002</v>
      </c>
      <c r="O139" s="50">
        <v>13.842646014282501</v>
      </c>
      <c r="P139" s="80">
        <v>2.85579231007639</v>
      </c>
      <c r="Q139" s="36">
        <v>1</v>
      </c>
      <c r="R139" s="35">
        <v>1</v>
      </c>
    </row>
    <row r="140" spans="1:18" ht="15.75" customHeight="1" x14ac:dyDescent="0.25">
      <c r="A140" s="43">
        <v>44013</v>
      </c>
      <c r="B140" s="47">
        <v>100.848167481313</v>
      </c>
      <c r="C140" s="44">
        <v>780.99</v>
      </c>
      <c r="D140" s="46">
        <v>0.5</v>
      </c>
      <c r="E140" s="23">
        <v>0.49</v>
      </c>
      <c r="F140" s="23">
        <v>3.1</v>
      </c>
      <c r="G140" s="46">
        <v>0.266666666666667</v>
      </c>
      <c r="H140" s="23">
        <v>2.67</v>
      </c>
      <c r="I140" s="48">
        <v>12.79</v>
      </c>
      <c r="J140" s="23">
        <v>2.9578865402643002</v>
      </c>
      <c r="K140" s="52">
        <v>4773.9030623466997</v>
      </c>
      <c r="L140" s="41">
        <v>26234.208281189902</v>
      </c>
      <c r="M140" s="30">
        <f t="shared" si="0"/>
        <v>4661.6172641379153</v>
      </c>
      <c r="N140" s="50">
        <v>2.4385911103559899</v>
      </c>
      <c r="O140" s="50">
        <v>13.9047361105665</v>
      </c>
      <c r="P140" s="80">
        <v>3.4384592474746198</v>
      </c>
      <c r="Q140" s="36">
        <v>1</v>
      </c>
      <c r="R140" s="35">
        <v>1</v>
      </c>
    </row>
    <row r="141" spans="1:18" ht="15.75" customHeight="1" x14ac:dyDescent="0.25">
      <c r="A141" s="43">
        <v>44105</v>
      </c>
      <c r="B141" s="47">
        <v>100.865296333157</v>
      </c>
      <c r="C141" s="44">
        <v>762.4</v>
      </c>
      <c r="D141" s="46">
        <v>0.5</v>
      </c>
      <c r="E141" s="23">
        <v>0.45</v>
      </c>
      <c r="F141" s="23">
        <v>2.82</v>
      </c>
      <c r="G141" s="46">
        <v>0.3</v>
      </c>
      <c r="H141" s="23">
        <v>2.9</v>
      </c>
      <c r="I141" s="48">
        <v>10.87</v>
      </c>
      <c r="J141" s="23">
        <v>3.2540203816263</v>
      </c>
      <c r="K141" s="52">
        <v>5095.0981554748996</v>
      </c>
      <c r="L141" s="41">
        <v>30207.094244189298</v>
      </c>
      <c r="M141" s="30">
        <f>TREND(M126:M140,$J126:$J140,$J141,0)</f>
        <v>5109.9192736873565</v>
      </c>
      <c r="N141" s="50">
        <v>2.4975766336910401</v>
      </c>
      <c r="O141" s="50">
        <v>14.3560928506002</v>
      </c>
      <c r="P141" s="80">
        <v>4.0097065253844999</v>
      </c>
      <c r="Q141" s="36">
        <v>1</v>
      </c>
      <c r="R141" s="35">
        <v>1</v>
      </c>
    </row>
    <row r="142" spans="1:18" ht="15.75" customHeight="1" x14ac:dyDescent="0.25">
      <c r="C142" s="3"/>
      <c r="O142" s="12"/>
    </row>
    <row r="143" spans="1:18" ht="15.75" customHeight="1" x14ac:dyDescent="0.25">
      <c r="C143" s="3"/>
    </row>
    <row r="144" spans="1:18" ht="15.75" customHeight="1" x14ac:dyDescent="0.25">
      <c r="C144" s="3"/>
    </row>
    <row r="145" spans="3:3" ht="15.75" customHeight="1" x14ac:dyDescent="0.25">
      <c r="C145" s="3"/>
    </row>
    <row r="146" spans="3:3" ht="15.75" customHeight="1" x14ac:dyDescent="0.25">
      <c r="C146" s="3"/>
    </row>
    <row r="147" spans="3:3" ht="15.75" customHeight="1" x14ac:dyDescent="0.25">
      <c r="C147" s="3"/>
    </row>
    <row r="148" spans="3:3" ht="15.75" customHeight="1" x14ac:dyDescent="0.25">
      <c r="C148" s="3"/>
    </row>
    <row r="149" spans="3:3" ht="15.75" customHeight="1" x14ac:dyDescent="0.25">
      <c r="C149" s="3"/>
    </row>
    <row r="150" spans="3:3" ht="15.75" customHeight="1" x14ac:dyDescent="0.25">
      <c r="C150" s="3"/>
    </row>
    <row r="151" spans="3:3" ht="15.75" customHeight="1" x14ac:dyDescent="0.25">
      <c r="C151" s="3"/>
    </row>
    <row r="152" spans="3:3" ht="15.75" customHeight="1" x14ac:dyDescent="0.25">
      <c r="C152" s="3"/>
    </row>
    <row r="153" spans="3:3" ht="15.75" customHeight="1" x14ac:dyDescent="0.25">
      <c r="C153" s="3"/>
    </row>
    <row r="154" spans="3:3" ht="15.75" customHeight="1" x14ac:dyDescent="0.25">
      <c r="C154" s="3"/>
    </row>
    <row r="155" spans="3:3" ht="15.75" customHeight="1" x14ac:dyDescent="0.25">
      <c r="C155" s="3"/>
    </row>
    <row r="156" spans="3:3" ht="15.75" customHeight="1" x14ac:dyDescent="0.25">
      <c r="C156" s="3"/>
    </row>
    <row r="157" spans="3:3" ht="15.75" customHeight="1" x14ac:dyDescent="0.25">
      <c r="C157" s="3"/>
    </row>
    <row r="158" spans="3:3" ht="15.75" customHeight="1" x14ac:dyDescent="0.25">
      <c r="C158" s="3"/>
    </row>
    <row r="159" spans="3:3" ht="15.75" customHeight="1" x14ac:dyDescent="0.25">
      <c r="C159" s="3"/>
    </row>
    <row r="160" spans="3:3" ht="15.75" customHeight="1" x14ac:dyDescent="0.25">
      <c r="C160" s="3"/>
    </row>
    <row r="161" spans="3:3" ht="15.75" customHeight="1" x14ac:dyDescent="0.25">
      <c r="C161" s="3"/>
    </row>
    <row r="162" spans="3:3" ht="15.75" customHeight="1" x14ac:dyDescent="0.25">
      <c r="C162" s="3"/>
    </row>
    <row r="163" spans="3:3" ht="15.75" customHeight="1" x14ac:dyDescent="0.25">
      <c r="C163" s="3"/>
    </row>
    <row r="164" spans="3:3" ht="15.75" customHeight="1" x14ac:dyDescent="0.25">
      <c r="C164" s="3"/>
    </row>
    <row r="165" spans="3:3" ht="15.75" customHeight="1" x14ac:dyDescent="0.25">
      <c r="C165" s="3"/>
    </row>
    <row r="166" spans="3:3" ht="15.75" customHeight="1" x14ac:dyDescent="0.25">
      <c r="C166" s="3"/>
    </row>
    <row r="167" spans="3:3" ht="15.75" customHeight="1" x14ac:dyDescent="0.25">
      <c r="C167" s="3"/>
    </row>
    <row r="168" spans="3:3" ht="15.75" customHeight="1" x14ac:dyDescent="0.25">
      <c r="C168" s="3"/>
    </row>
    <row r="169" spans="3:3" ht="15.75" customHeight="1" x14ac:dyDescent="0.25">
      <c r="C169" s="3"/>
    </row>
    <row r="170" spans="3:3" ht="15.75" customHeight="1" x14ac:dyDescent="0.25">
      <c r="C170" s="3"/>
    </row>
    <row r="171" spans="3:3" ht="15.75" customHeight="1" x14ac:dyDescent="0.25">
      <c r="C171" s="3"/>
    </row>
    <row r="172" spans="3:3" ht="15.75" customHeight="1" x14ac:dyDescent="0.25">
      <c r="C172" s="3"/>
    </row>
    <row r="173" spans="3:3" ht="15.75" customHeight="1" x14ac:dyDescent="0.25">
      <c r="C173" s="3"/>
    </row>
    <row r="174" spans="3:3" ht="15.75" customHeight="1" x14ac:dyDescent="0.25">
      <c r="C174" s="3"/>
    </row>
    <row r="175" spans="3:3" ht="15.75" customHeight="1" x14ac:dyDescent="0.25">
      <c r="C175" s="3"/>
    </row>
    <row r="176" spans="3:3" ht="15.75" customHeight="1" x14ac:dyDescent="0.25">
      <c r="C176" s="3"/>
    </row>
    <row r="177" spans="3:3" ht="15.75" customHeight="1" x14ac:dyDescent="0.25">
      <c r="C177" s="3"/>
    </row>
    <row r="178" spans="3:3" ht="15.75" customHeight="1" x14ac:dyDescent="0.25">
      <c r="C178" s="3"/>
    </row>
    <row r="179" spans="3:3" ht="15.75" customHeight="1" x14ac:dyDescent="0.25">
      <c r="C179" s="3"/>
    </row>
    <row r="180" spans="3:3" ht="15.75" customHeight="1" x14ac:dyDescent="0.25">
      <c r="C180" s="3"/>
    </row>
    <row r="181" spans="3:3" ht="15.75" customHeight="1" x14ac:dyDescent="0.25">
      <c r="C181" s="3"/>
    </row>
    <row r="182" spans="3:3" ht="15.75" customHeight="1" x14ac:dyDescent="0.25">
      <c r="C182" s="3"/>
    </row>
    <row r="183" spans="3:3" ht="15.75" customHeight="1" x14ac:dyDescent="0.25">
      <c r="C183" s="3"/>
    </row>
    <row r="184" spans="3:3" ht="15.75" customHeight="1" x14ac:dyDescent="0.25">
      <c r="C184" s="3"/>
    </row>
    <row r="185" spans="3:3" ht="15.75" customHeight="1" x14ac:dyDescent="0.25">
      <c r="C185" s="3"/>
    </row>
    <row r="186" spans="3:3" ht="15.75" customHeight="1" x14ac:dyDescent="0.25">
      <c r="C186" s="3"/>
    </row>
    <row r="187" spans="3:3" ht="15.75" customHeight="1" x14ac:dyDescent="0.25">
      <c r="C187" s="3"/>
    </row>
    <row r="188" spans="3:3" ht="15.75" customHeight="1" x14ac:dyDescent="0.25">
      <c r="C188" s="3"/>
    </row>
    <row r="189" spans="3:3" ht="15.75" customHeight="1" x14ac:dyDescent="0.25">
      <c r="C189" s="3"/>
    </row>
    <row r="190" spans="3:3" ht="15.75" customHeight="1" x14ac:dyDescent="0.25">
      <c r="C190" s="3"/>
    </row>
    <row r="191" spans="3:3" ht="15.75" customHeight="1" x14ac:dyDescent="0.25">
      <c r="C191" s="3"/>
    </row>
    <row r="192" spans="3:3" ht="15.75" customHeight="1" x14ac:dyDescent="0.25">
      <c r="C192" s="3"/>
    </row>
    <row r="193" spans="3:3" ht="15.75" customHeight="1" x14ac:dyDescent="0.25">
      <c r="C193" s="3"/>
    </row>
    <row r="194" spans="3:3" ht="15.75" customHeight="1" x14ac:dyDescent="0.25">
      <c r="C194" s="3"/>
    </row>
    <row r="195" spans="3:3" ht="15.75" customHeight="1" x14ac:dyDescent="0.25">
      <c r="C195" s="3"/>
    </row>
    <row r="196" spans="3:3" ht="15.75" customHeight="1" x14ac:dyDescent="0.25">
      <c r="C196" s="3"/>
    </row>
    <row r="197" spans="3:3" ht="15.75" customHeight="1" x14ac:dyDescent="0.25">
      <c r="C197" s="3"/>
    </row>
    <row r="198" spans="3:3" ht="15.75" customHeight="1" x14ac:dyDescent="0.25">
      <c r="C198" s="3"/>
    </row>
    <row r="199" spans="3:3" ht="15.75" customHeight="1" x14ac:dyDescent="0.25">
      <c r="C199" s="3"/>
    </row>
    <row r="200" spans="3:3" ht="15.75" customHeight="1" x14ac:dyDescent="0.25">
      <c r="C200" s="3"/>
    </row>
    <row r="201" spans="3:3" ht="15.75" customHeight="1" x14ac:dyDescent="0.25">
      <c r="C201" s="3"/>
    </row>
    <row r="202" spans="3:3" ht="15.75" customHeight="1" x14ac:dyDescent="0.25">
      <c r="C202" s="3"/>
    </row>
    <row r="203" spans="3:3" ht="15.75" customHeight="1" x14ac:dyDescent="0.25">
      <c r="C203" s="3"/>
    </row>
    <row r="204" spans="3:3" ht="15.75" customHeight="1" x14ac:dyDescent="0.25">
      <c r="C204" s="3"/>
    </row>
    <row r="205" spans="3:3" ht="15.75" customHeight="1" x14ac:dyDescent="0.25">
      <c r="C205" s="3"/>
    </row>
    <row r="206" spans="3:3" ht="15.75" customHeight="1" x14ac:dyDescent="0.25">
      <c r="C206" s="3"/>
    </row>
    <row r="207" spans="3:3" ht="15.75" customHeight="1" x14ac:dyDescent="0.25">
      <c r="C207" s="3"/>
    </row>
    <row r="208" spans="3:3" ht="15.75" customHeight="1" x14ac:dyDescent="0.25">
      <c r="C208" s="3"/>
    </row>
    <row r="209" spans="3:3" ht="15.75" customHeight="1" x14ac:dyDescent="0.25">
      <c r="C209" s="3"/>
    </row>
    <row r="210" spans="3:3" ht="15.75" customHeight="1" x14ac:dyDescent="0.25">
      <c r="C210" s="3"/>
    </row>
    <row r="211" spans="3:3" ht="15.75" customHeight="1" x14ac:dyDescent="0.25">
      <c r="C211" s="3"/>
    </row>
    <row r="212" spans="3:3" ht="15.75" customHeight="1" x14ac:dyDescent="0.25">
      <c r="C212" s="3"/>
    </row>
    <row r="213" spans="3:3" ht="15.75" customHeight="1" x14ac:dyDescent="0.25">
      <c r="C213" s="3"/>
    </row>
    <row r="214" spans="3:3" ht="15.75" customHeight="1" x14ac:dyDescent="0.25">
      <c r="C214" s="3"/>
    </row>
    <row r="215" spans="3:3" ht="15.75" customHeight="1" x14ac:dyDescent="0.25">
      <c r="C215" s="3"/>
    </row>
    <row r="216" spans="3:3" ht="15.75" customHeight="1" x14ac:dyDescent="0.25">
      <c r="C216" s="3"/>
    </row>
    <row r="217" spans="3:3" ht="15.75" customHeight="1" x14ac:dyDescent="0.25">
      <c r="C217" s="3"/>
    </row>
    <row r="218" spans="3:3" ht="15.75" customHeight="1" x14ac:dyDescent="0.25">
      <c r="C218" s="3"/>
    </row>
    <row r="219" spans="3:3" ht="15.75" customHeight="1" x14ac:dyDescent="0.25">
      <c r="C219" s="3"/>
    </row>
    <row r="220" spans="3:3" ht="15.75" customHeight="1" x14ac:dyDescent="0.25">
      <c r="C220" s="3"/>
    </row>
    <row r="221" spans="3:3" ht="15.75" customHeight="1" x14ac:dyDescent="0.25">
      <c r="C221" s="3"/>
    </row>
    <row r="222" spans="3:3" ht="15.75" customHeight="1" x14ac:dyDescent="0.25">
      <c r="C222" s="3"/>
    </row>
    <row r="223" spans="3:3" ht="15.75" customHeight="1" x14ac:dyDescent="0.25">
      <c r="C223" s="3"/>
    </row>
    <row r="224" spans="3:3" ht="15.75" customHeight="1" x14ac:dyDescent="0.25">
      <c r="C224" s="3"/>
    </row>
    <row r="225" spans="3:3" ht="15.75" customHeight="1" x14ac:dyDescent="0.25">
      <c r="C225" s="3"/>
    </row>
    <row r="226" spans="3:3" ht="15.75" customHeight="1" x14ac:dyDescent="0.25">
      <c r="C226" s="3"/>
    </row>
    <row r="227" spans="3:3" ht="15.75" customHeight="1" x14ac:dyDescent="0.25">
      <c r="C227" s="3"/>
    </row>
    <row r="228" spans="3:3" ht="15.75" customHeight="1" x14ac:dyDescent="0.25">
      <c r="C228" s="3"/>
    </row>
    <row r="229" spans="3:3" ht="15.75" customHeight="1" x14ac:dyDescent="0.25">
      <c r="C229" s="3"/>
    </row>
    <row r="230" spans="3:3" ht="15.75" customHeight="1" x14ac:dyDescent="0.25">
      <c r="C230" s="3"/>
    </row>
    <row r="231" spans="3:3" ht="15.75" customHeight="1" x14ac:dyDescent="0.25">
      <c r="C231" s="3"/>
    </row>
    <row r="232" spans="3:3" ht="15.75" customHeight="1" x14ac:dyDescent="0.25">
      <c r="C232" s="3"/>
    </row>
    <row r="233" spans="3:3" ht="15.75" customHeight="1" x14ac:dyDescent="0.25">
      <c r="C233" s="3"/>
    </row>
    <row r="234" spans="3:3" ht="15.75" customHeight="1" x14ac:dyDescent="0.25">
      <c r="C234" s="3"/>
    </row>
    <row r="235" spans="3:3" ht="15.75" customHeight="1" x14ac:dyDescent="0.25">
      <c r="C235" s="3"/>
    </row>
    <row r="236" spans="3:3" ht="15.75" customHeight="1" x14ac:dyDescent="0.25">
      <c r="C236" s="3"/>
    </row>
    <row r="237" spans="3:3" ht="15.75" customHeight="1" x14ac:dyDescent="0.25">
      <c r="C237" s="3"/>
    </row>
    <row r="238" spans="3:3" ht="15.75" customHeight="1" x14ac:dyDescent="0.25">
      <c r="C238" s="3"/>
    </row>
    <row r="239" spans="3:3" ht="15.75" customHeight="1" x14ac:dyDescent="0.25">
      <c r="C239" s="3"/>
    </row>
    <row r="240" spans="3:3" ht="15.75" customHeight="1" x14ac:dyDescent="0.25">
      <c r="C240" s="3"/>
    </row>
    <row r="241" spans="3:3" ht="15.75" customHeight="1" x14ac:dyDescent="0.25">
      <c r="C241" s="3"/>
    </row>
    <row r="242" spans="3:3" ht="15.75" customHeight="1" x14ac:dyDescent="0.25">
      <c r="C242" s="3"/>
    </row>
    <row r="243" spans="3:3" ht="15.75" customHeight="1" x14ac:dyDescent="0.25">
      <c r="C243" s="3"/>
    </row>
    <row r="244" spans="3:3" ht="15.75" customHeight="1" x14ac:dyDescent="0.25">
      <c r="C244" s="3"/>
    </row>
    <row r="245" spans="3:3" ht="15.75" customHeight="1" x14ac:dyDescent="0.25">
      <c r="C245" s="3"/>
    </row>
    <row r="246" spans="3:3" ht="15.75" customHeight="1" x14ac:dyDescent="0.25">
      <c r="C246" s="3"/>
    </row>
    <row r="247" spans="3:3" ht="15.75" customHeight="1" x14ac:dyDescent="0.25">
      <c r="C247" s="3"/>
    </row>
    <row r="248" spans="3:3" ht="15.75" customHeight="1" x14ac:dyDescent="0.25">
      <c r="C248" s="3"/>
    </row>
    <row r="249" spans="3:3" ht="15.75" customHeight="1" x14ac:dyDescent="0.25">
      <c r="C249" s="3"/>
    </row>
    <row r="250" spans="3:3" ht="15.75" customHeight="1" x14ac:dyDescent="0.25">
      <c r="C250" s="3"/>
    </row>
    <row r="251" spans="3:3" ht="15.75" customHeight="1" x14ac:dyDescent="0.25">
      <c r="C251" s="3"/>
    </row>
    <row r="252" spans="3:3" ht="15.75" customHeight="1" x14ac:dyDescent="0.25">
      <c r="C252" s="3"/>
    </row>
    <row r="253" spans="3:3" ht="15.75" customHeight="1" x14ac:dyDescent="0.25">
      <c r="C253" s="3"/>
    </row>
    <row r="254" spans="3:3" ht="15.75" customHeight="1" x14ac:dyDescent="0.25">
      <c r="C254" s="3"/>
    </row>
    <row r="255" spans="3:3" ht="15.75" customHeight="1" x14ac:dyDescent="0.25">
      <c r="C255" s="3"/>
    </row>
    <row r="256" spans="3:3" ht="15.75" customHeight="1" x14ac:dyDescent="0.25">
      <c r="C256" s="3"/>
    </row>
    <row r="257" spans="3:3" ht="15.75" customHeight="1" x14ac:dyDescent="0.25">
      <c r="C257" s="3"/>
    </row>
    <row r="258" spans="3:3" ht="15.75" customHeight="1" x14ac:dyDescent="0.25">
      <c r="C258" s="3"/>
    </row>
    <row r="259" spans="3:3" ht="15.75" customHeight="1" x14ac:dyDescent="0.25">
      <c r="C259" s="3"/>
    </row>
    <row r="260" spans="3:3" ht="15.75" customHeight="1" x14ac:dyDescent="0.25">
      <c r="C260" s="3"/>
    </row>
    <row r="261" spans="3:3" ht="15.75" customHeight="1" x14ac:dyDescent="0.25">
      <c r="C261" s="3"/>
    </row>
    <row r="262" spans="3:3" ht="15.75" customHeight="1" x14ac:dyDescent="0.25">
      <c r="C262" s="3"/>
    </row>
    <row r="263" spans="3:3" ht="15.75" customHeight="1" x14ac:dyDescent="0.25">
      <c r="C263" s="3"/>
    </row>
    <row r="264" spans="3:3" ht="15.75" customHeight="1" x14ac:dyDescent="0.25">
      <c r="C264" s="3"/>
    </row>
    <row r="265" spans="3:3" ht="15.75" customHeight="1" x14ac:dyDescent="0.25">
      <c r="C265" s="3"/>
    </row>
    <row r="266" spans="3:3" ht="15.75" customHeight="1" x14ac:dyDescent="0.25">
      <c r="C266" s="3"/>
    </row>
    <row r="267" spans="3:3" ht="15.75" customHeight="1" x14ac:dyDescent="0.25">
      <c r="C267" s="3"/>
    </row>
    <row r="268" spans="3:3" ht="15.75" customHeight="1" x14ac:dyDescent="0.25">
      <c r="C268" s="3"/>
    </row>
    <row r="269" spans="3:3" ht="15.75" customHeight="1" x14ac:dyDescent="0.25">
      <c r="C269" s="3"/>
    </row>
    <row r="270" spans="3:3" ht="15.75" customHeight="1" x14ac:dyDescent="0.25">
      <c r="C270" s="3"/>
    </row>
    <row r="271" spans="3:3" ht="15.75" customHeight="1" x14ac:dyDescent="0.25">
      <c r="C271" s="3"/>
    </row>
    <row r="272" spans="3:3" ht="15.75" customHeight="1" x14ac:dyDescent="0.25">
      <c r="C272" s="3"/>
    </row>
    <row r="273" spans="3:3" ht="15.75" customHeight="1" x14ac:dyDescent="0.25">
      <c r="C273" s="3"/>
    </row>
    <row r="274" spans="3:3" ht="15.75" customHeight="1" x14ac:dyDescent="0.25">
      <c r="C274" s="3"/>
    </row>
    <row r="275" spans="3:3" ht="15.75" customHeight="1" x14ac:dyDescent="0.25">
      <c r="C275" s="3"/>
    </row>
    <row r="276" spans="3:3" ht="15.75" customHeight="1" x14ac:dyDescent="0.25">
      <c r="C276" s="3"/>
    </row>
    <row r="277" spans="3:3" ht="15.75" customHeight="1" x14ac:dyDescent="0.25">
      <c r="C277" s="3"/>
    </row>
    <row r="278" spans="3:3" ht="15.75" customHeight="1" x14ac:dyDescent="0.25">
      <c r="C278" s="3"/>
    </row>
    <row r="279" spans="3:3" ht="15.75" customHeight="1" x14ac:dyDescent="0.25">
      <c r="C279" s="3"/>
    </row>
    <row r="280" spans="3:3" ht="15.75" customHeight="1" x14ac:dyDescent="0.25">
      <c r="C280" s="3"/>
    </row>
    <row r="281" spans="3:3" ht="15.75" customHeight="1" x14ac:dyDescent="0.25">
      <c r="C281" s="3"/>
    </row>
    <row r="282" spans="3:3" ht="15.75" customHeight="1" x14ac:dyDescent="0.25">
      <c r="C282" s="3"/>
    </row>
    <row r="283" spans="3:3" ht="15.75" customHeight="1" x14ac:dyDescent="0.25">
      <c r="C283" s="3"/>
    </row>
    <row r="284" spans="3:3" ht="15.75" customHeight="1" x14ac:dyDescent="0.25">
      <c r="C284" s="3"/>
    </row>
    <row r="285" spans="3:3" ht="15.75" customHeight="1" x14ac:dyDescent="0.25">
      <c r="C285" s="3"/>
    </row>
    <row r="286" spans="3:3" ht="15.75" customHeight="1" x14ac:dyDescent="0.25">
      <c r="C286" s="3"/>
    </row>
    <row r="287" spans="3:3" ht="15.75" customHeight="1" x14ac:dyDescent="0.25">
      <c r="C287" s="3"/>
    </row>
    <row r="288" spans="3:3" ht="15.75" customHeight="1" x14ac:dyDescent="0.25">
      <c r="C288" s="3"/>
    </row>
    <row r="289" spans="3:3" ht="15.75" customHeight="1" x14ac:dyDescent="0.25">
      <c r="C289" s="3"/>
    </row>
    <row r="290" spans="3:3" ht="15.75" customHeight="1" x14ac:dyDescent="0.25">
      <c r="C290" s="3"/>
    </row>
    <row r="291" spans="3:3" ht="15.75" customHeight="1" x14ac:dyDescent="0.25">
      <c r="C291" s="3"/>
    </row>
    <row r="292" spans="3:3" ht="15.75" customHeight="1" x14ac:dyDescent="0.25">
      <c r="C292" s="3"/>
    </row>
    <row r="293" spans="3:3" ht="15.75" customHeight="1" x14ac:dyDescent="0.25">
      <c r="C293" s="3"/>
    </row>
    <row r="294" spans="3:3" ht="15.75" customHeight="1" x14ac:dyDescent="0.25">
      <c r="C294" s="3"/>
    </row>
    <row r="295" spans="3:3" ht="15.75" customHeight="1" x14ac:dyDescent="0.25">
      <c r="C295" s="3"/>
    </row>
    <row r="296" spans="3:3" ht="15.75" customHeight="1" x14ac:dyDescent="0.25">
      <c r="C296" s="3"/>
    </row>
    <row r="297" spans="3:3" ht="15.75" customHeight="1" x14ac:dyDescent="0.25">
      <c r="C297" s="3"/>
    </row>
    <row r="298" spans="3:3" ht="15.75" customHeight="1" x14ac:dyDescent="0.25">
      <c r="C298" s="3"/>
    </row>
    <row r="299" spans="3:3" ht="15.75" customHeight="1" x14ac:dyDescent="0.25">
      <c r="C299" s="3"/>
    </row>
    <row r="300" spans="3:3" ht="15.75" customHeight="1" x14ac:dyDescent="0.25">
      <c r="C300" s="3"/>
    </row>
    <row r="301" spans="3:3" ht="15.75" customHeight="1" x14ac:dyDescent="0.25">
      <c r="C301" s="3"/>
    </row>
    <row r="302" spans="3:3" ht="15.75" customHeight="1" x14ac:dyDescent="0.25">
      <c r="C302" s="3"/>
    </row>
    <row r="303" spans="3:3" ht="15.75" customHeight="1" x14ac:dyDescent="0.25">
      <c r="C303" s="3"/>
    </row>
    <row r="304" spans="3:3" ht="15.75" customHeight="1" x14ac:dyDescent="0.25">
      <c r="C304" s="3"/>
    </row>
    <row r="305" spans="3:3" ht="15.75" customHeight="1" x14ac:dyDescent="0.25">
      <c r="C305" s="3"/>
    </row>
    <row r="306" spans="3:3" ht="15.75" customHeight="1" x14ac:dyDescent="0.25">
      <c r="C306" s="3"/>
    </row>
    <row r="307" spans="3:3" ht="15.75" customHeight="1" x14ac:dyDescent="0.25">
      <c r="C307" s="3"/>
    </row>
    <row r="308" spans="3:3" ht="15.75" customHeight="1" x14ac:dyDescent="0.25">
      <c r="C308" s="3"/>
    </row>
    <row r="309" spans="3:3" ht="15.75" customHeight="1" x14ac:dyDescent="0.25">
      <c r="C309" s="3"/>
    </row>
    <row r="310" spans="3:3" ht="15.75" customHeight="1" x14ac:dyDescent="0.25">
      <c r="C310" s="3"/>
    </row>
    <row r="311" spans="3:3" ht="15.75" customHeight="1" x14ac:dyDescent="0.25">
      <c r="C311" s="3"/>
    </row>
    <row r="312" spans="3:3" ht="15.75" customHeight="1" x14ac:dyDescent="0.25">
      <c r="C312" s="3"/>
    </row>
    <row r="313" spans="3:3" ht="15.75" customHeight="1" x14ac:dyDescent="0.25">
      <c r="C313" s="3"/>
    </row>
    <row r="314" spans="3:3" ht="15.75" customHeight="1" x14ac:dyDescent="0.25">
      <c r="C314" s="3"/>
    </row>
    <row r="315" spans="3:3" ht="15.75" customHeight="1" x14ac:dyDescent="0.25">
      <c r="C315" s="3"/>
    </row>
    <row r="316" spans="3:3" ht="15.75" customHeight="1" x14ac:dyDescent="0.25">
      <c r="C316" s="3"/>
    </row>
    <row r="317" spans="3:3" ht="15.75" customHeight="1" x14ac:dyDescent="0.25">
      <c r="C317" s="3"/>
    </row>
    <row r="318" spans="3:3" ht="15.75" customHeight="1" x14ac:dyDescent="0.25">
      <c r="C318" s="3"/>
    </row>
    <row r="319" spans="3:3" ht="15.75" customHeight="1" x14ac:dyDescent="0.25">
      <c r="C319" s="3"/>
    </row>
    <row r="320" spans="3:3" ht="15.75" customHeight="1" x14ac:dyDescent="0.25">
      <c r="C320" s="3"/>
    </row>
    <row r="321" spans="3:3" ht="15.75" customHeight="1" x14ac:dyDescent="0.25">
      <c r="C321" s="3"/>
    </row>
    <row r="322" spans="3:3" ht="15.75" customHeight="1" x14ac:dyDescent="0.25">
      <c r="C322" s="3"/>
    </row>
    <row r="323" spans="3:3" ht="15.75" customHeight="1" x14ac:dyDescent="0.25">
      <c r="C323" s="3"/>
    </row>
    <row r="324" spans="3:3" ht="15.75" customHeight="1" x14ac:dyDescent="0.25">
      <c r="C324" s="3"/>
    </row>
    <row r="325" spans="3:3" ht="15.75" customHeight="1" x14ac:dyDescent="0.25">
      <c r="C325" s="3"/>
    </row>
    <row r="326" spans="3:3" ht="15.75" customHeight="1" x14ac:dyDescent="0.25">
      <c r="C326" s="3"/>
    </row>
    <row r="327" spans="3:3" ht="15.75" customHeight="1" x14ac:dyDescent="0.25">
      <c r="C327" s="3"/>
    </row>
    <row r="328" spans="3:3" ht="15.75" customHeight="1" x14ac:dyDescent="0.25">
      <c r="C328" s="3"/>
    </row>
    <row r="329" spans="3:3" ht="15.75" customHeight="1" x14ac:dyDescent="0.25">
      <c r="C329" s="3"/>
    </row>
    <row r="330" spans="3:3" ht="15.75" customHeight="1" x14ac:dyDescent="0.25">
      <c r="C330" s="3"/>
    </row>
    <row r="331" spans="3:3" ht="15.75" customHeight="1" x14ac:dyDescent="0.25">
      <c r="C331" s="3"/>
    </row>
    <row r="332" spans="3:3" ht="15.75" customHeight="1" x14ac:dyDescent="0.25">
      <c r="C332" s="3"/>
    </row>
    <row r="333" spans="3:3" ht="15.75" customHeight="1" x14ac:dyDescent="0.25">
      <c r="C333" s="3"/>
    </row>
    <row r="334" spans="3:3" ht="15.75" customHeight="1" x14ac:dyDescent="0.25">
      <c r="C334" s="3"/>
    </row>
    <row r="335" spans="3:3" ht="15.75" customHeight="1" x14ac:dyDescent="0.25">
      <c r="C335" s="3"/>
    </row>
    <row r="336" spans="3:3" ht="15.75" customHeight="1" x14ac:dyDescent="0.25">
      <c r="C336" s="3"/>
    </row>
    <row r="337" spans="3:3" ht="15.75" customHeight="1" x14ac:dyDescent="0.25">
      <c r="C337" s="3"/>
    </row>
    <row r="338" spans="3:3" ht="15.75" customHeight="1" x14ac:dyDescent="0.25">
      <c r="C338" s="3"/>
    </row>
    <row r="339" spans="3:3" ht="15.75" customHeight="1" x14ac:dyDescent="0.25">
      <c r="C339" s="3"/>
    </row>
    <row r="340" spans="3:3" ht="15.75" customHeight="1" x14ac:dyDescent="0.25">
      <c r="C340" s="3"/>
    </row>
    <row r="341" spans="3:3" ht="15.75" customHeight="1" x14ac:dyDescent="0.25">
      <c r="C341" s="3"/>
    </row>
    <row r="342" spans="3:3" ht="15.75" customHeight="1" x14ac:dyDescent="0.25">
      <c r="C342" s="3"/>
    </row>
    <row r="343" spans="3:3" ht="15.75" customHeight="1" x14ac:dyDescent="0.25">
      <c r="C343" s="3"/>
    </row>
    <row r="344" spans="3:3" ht="15.75" customHeight="1" x14ac:dyDescent="0.25">
      <c r="C344" s="3"/>
    </row>
    <row r="345" spans="3:3" ht="15.75" customHeight="1" x14ac:dyDescent="0.25">
      <c r="C345" s="3"/>
    </row>
    <row r="346" spans="3:3" ht="15.75" customHeight="1" x14ac:dyDescent="0.25">
      <c r="C346" s="3"/>
    </row>
    <row r="347" spans="3:3" ht="15.75" customHeight="1" x14ac:dyDescent="0.25">
      <c r="C347" s="3"/>
    </row>
    <row r="348" spans="3:3" ht="15.75" customHeight="1" x14ac:dyDescent="0.25">
      <c r="C348" s="3"/>
    </row>
    <row r="349" spans="3:3" ht="15.75" customHeight="1" x14ac:dyDescent="0.25">
      <c r="C349" s="3"/>
    </row>
    <row r="350" spans="3:3" ht="15.75" customHeight="1" x14ac:dyDescent="0.25">
      <c r="C350" s="3"/>
    </row>
    <row r="351" spans="3:3" ht="15.75" customHeight="1" x14ac:dyDescent="0.25">
      <c r="C351" s="3"/>
    </row>
    <row r="352" spans="3:3" ht="15.75" customHeight="1" x14ac:dyDescent="0.25">
      <c r="C352" s="3"/>
    </row>
    <row r="353" spans="3:3" ht="15.75" customHeight="1" x14ac:dyDescent="0.25">
      <c r="C353" s="3"/>
    </row>
    <row r="354" spans="3:3" ht="15.75" customHeight="1" x14ac:dyDescent="0.25">
      <c r="C354" s="3"/>
    </row>
    <row r="355" spans="3:3" ht="15.75" customHeight="1" x14ac:dyDescent="0.25">
      <c r="C355" s="3"/>
    </row>
    <row r="356" spans="3:3" ht="15.75" customHeight="1" x14ac:dyDescent="0.25">
      <c r="C356" s="3"/>
    </row>
    <row r="357" spans="3:3" ht="15.75" customHeight="1" x14ac:dyDescent="0.25">
      <c r="C357" s="3"/>
    </row>
    <row r="358" spans="3:3" ht="15.75" customHeight="1" x14ac:dyDescent="0.25">
      <c r="C358" s="3"/>
    </row>
    <row r="359" spans="3:3" ht="15.75" customHeight="1" x14ac:dyDescent="0.25">
      <c r="C359" s="3"/>
    </row>
    <row r="360" spans="3:3" ht="15.75" customHeight="1" x14ac:dyDescent="0.25">
      <c r="C360" s="3"/>
    </row>
    <row r="361" spans="3:3" ht="15.75" customHeight="1" x14ac:dyDescent="0.25">
      <c r="C361" s="3"/>
    </row>
    <row r="362" spans="3:3" ht="15.75" customHeight="1" x14ac:dyDescent="0.25">
      <c r="C362" s="3"/>
    </row>
    <row r="363" spans="3:3" ht="15.75" customHeight="1" x14ac:dyDescent="0.25">
      <c r="C363" s="3"/>
    </row>
    <row r="364" spans="3:3" ht="15.75" customHeight="1" x14ac:dyDescent="0.25">
      <c r="C364" s="3"/>
    </row>
    <row r="365" spans="3:3" ht="15.75" customHeight="1" x14ac:dyDescent="0.25">
      <c r="C365" s="3"/>
    </row>
    <row r="366" spans="3:3" ht="15.75" customHeight="1" x14ac:dyDescent="0.25">
      <c r="C366" s="3"/>
    </row>
    <row r="367" spans="3:3" ht="15.75" customHeight="1" x14ac:dyDescent="0.25">
      <c r="C367" s="3"/>
    </row>
    <row r="368" spans="3:3" ht="15.75" customHeight="1" x14ac:dyDescent="0.25">
      <c r="C368" s="3"/>
    </row>
    <row r="369" spans="3:3" ht="15.75" customHeight="1" x14ac:dyDescent="0.25">
      <c r="C369" s="3"/>
    </row>
    <row r="370" spans="3:3" ht="15.75" customHeight="1" x14ac:dyDescent="0.25">
      <c r="C370" s="3"/>
    </row>
    <row r="371" spans="3:3" ht="15.75" customHeight="1" x14ac:dyDescent="0.25">
      <c r="C371" s="3"/>
    </row>
    <row r="372" spans="3:3" ht="15.75" customHeight="1" x14ac:dyDescent="0.25">
      <c r="C372" s="3"/>
    </row>
    <row r="373" spans="3:3" ht="15.75" customHeight="1" x14ac:dyDescent="0.25">
      <c r="C373" s="3"/>
    </row>
    <row r="374" spans="3:3" ht="15.75" customHeight="1" x14ac:dyDescent="0.25">
      <c r="C374" s="3"/>
    </row>
    <row r="375" spans="3:3" ht="15.75" customHeight="1" x14ac:dyDescent="0.25">
      <c r="C375" s="3"/>
    </row>
    <row r="376" spans="3:3" ht="15.75" customHeight="1" x14ac:dyDescent="0.25">
      <c r="C376" s="3"/>
    </row>
    <row r="377" spans="3:3" ht="15.75" customHeight="1" x14ac:dyDescent="0.25">
      <c r="C377" s="3"/>
    </row>
    <row r="378" spans="3:3" ht="15.75" customHeight="1" x14ac:dyDescent="0.25">
      <c r="C378" s="3"/>
    </row>
    <row r="379" spans="3:3" ht="15.75" customHeight="1" x14ac:dyDescent="0.25">
      <c r="C379" s="3"/>
    </row>
    <row r="380" spans="3:3" ht="15.75" customHeight="1" x14ac:dyDescent="0.25">
      <c r="C380" s="3"/>
    </row>
    <row r="381" spans="3:3" ht="15.75" customHeight="1" x14ac:dyDescent="0.25">
      <c r="C381" s="3"/>
    </row>
    <row r="382" spans="3:3" ht="15.75" customHeight="1" x14ac:dyDescent="0.25">
      <c r="C382" s="3"/>
    </row>
    <row r="383" spans="3:3" ht="15.75" customHeight="1" x14ac:dyDescent="0.25">
      <c r="C383" s="3"/>
    </row>
    <row r="384" spans="3:3" ht="15.75" customHeight="1" x14ac:dyDescent="0.25">
      <c r="C384" s="3"/>
    </row>
    <row r="385" spans="3:3" ht="15.75" customHeight="1" x14ac:dyDescent="0.25">
      <c r="C385" s="3"/>
    </row>
    <row r="386" spans="3:3" ht="15.75" customHeight="1" x14ac:dyDescent="0.25">
      <c r="C386" s="3"/>
    </row>
    <row r="387" spans="3:3" ht="15.75" customHeight="1" x14ac:dyDescent="0.25">
      <c r="C387" s="3"/>
    </row>
    <row r="388" spans="3:3" ht="15.75" customHeight="1" x14ac:dyDescent="0.25">
      <c r="C388" s="3"/>
    </row>
    <row r="389" spans="3:3" ht="15.75" customHeight="1" x14ac:dyDescent="0.25">
      <c r="C389" s="3"/>
    </row>
    <row r="390" spans="3:3" ht="15.75" customHeight="1" x14ac:dyDescent="0.25">
      <c r="C390" s="3"/>
    </row>
    <row r="391" spans="3:3" ht="15.75" customHeight="1" x14ac:dyDescent="0.25">
      <c r="C391" s="3"/>
    </row>
    <row r="392" spans="3:3" ht="15.75" customHeight="1" x14ac:dyDescent="0.25">
      <c r="C392" s="3"/>
    </row>
    <row r="393" spans="3:3" ht="15.75" customHeight="1" x14ac:dyDescent="0.25">
      <c r="C393" s="3"/>
    </row>
    <row r="394" spans="3:3" ht="15.75" customHeight="1" x14ac:dyDescent="0.25">
      <c r="C394" s="3"/>
    </row>
    <row r="395" spans="3:3" ht="15.75" customHeight="1" x14ac:dyDescent="0.25">
      <c r="C395" s="3"/>
    </row>
    <row r="396" spans="3:3" ht="15.75" customHeight="1" x14ac:dyDescent="0.25">
      <c r="C396" s="3"/>
    </row>
    <row r="397" spans="3:3" ht="15.75" customHeight="1" x14ac:dyDescent="0.25">
      <c r="C397" s="3"/>
    </row>
    <row r="398" spans="3:3" ht="15.75" customHeight="1" x14ac:dyDescent="0.25">
      <c r="C398" s="3"/>
    </row>
    <row r="399" spans="3:3" ht="15.75" customHeight="1" x14ac:dyDescent="0.25">
      <c r="C399" s="3"/>
    </row>
    <row r="400" spans="3:3" ht="15.75" customHeight="1" x14ac:dyDescent="0.25">
      <c r="C400" s="3"/>
    </row>
    <row r="401" spans="3:3" ht="15.75" customHeight="1" x14ac:dyDescent="0.25">
      <c r="C401" s="3"/>
    </row>
    <row r="402" spans="3:3" ht="15.75" customHeight="1" x14ac:dyDescent="0.25">
      <c r="C402" s="3"/>
    </row>
    <row r="403" spans="3:3" ht="15.75" customHeight="1" x14ac:dyDescent="0.25">
      <c r="C403" s="3"/>
    </row>
    <row r="404" spans="3:3" ht="15.75" customHeight="1" x14ac:dyDescent="0.25">
      <c r="C404" s="3"/>
    </row>
    <row r="405" spans="3:3" ht="15.75" customHeight="1" x14ac:dyDescent="0.25">
      <c r="C405" s="3"/>
    </row>
    <row r="406" spans="3:3" ht="15.75" customHeight="1" x14ac:dyDescent="0.25">
      <c r="C406" s="3"/>
    </row>
    <row r="407" spans="3:3" ht="15.75" customHeight="1" x14ac:dyDescent="0.25">
      <c r="C407" s="3"/>
    </row>
    <row r="408" spans="3:3" ht="15.75" customHeight="1" x14ac:dyDescent="0.25">
      <c r="C408" s="3"/>
    </row>
    <row r="409" spans="3:3" ht="15.75" customHeight="1" x14ac:dyDescent="0.25">
      <c r="C409" s="3"/>
    </row>
    <row r="410" spans="3:3" ht="15.75" customHeight="1" x14ac:dyDescent="0.25">
      <c r="C410" s="3"/>
    </row>
    <row r="411" spans="3:3" ht="15.75" customHeight="1" x14ac:dyDescent="0.25">
      <c r="C411" s="3"/>
    </row>
    <row r="412" spans="3:3" ht="15.75" customHeight="1" x14ac:dyDescent="0.25">
      <c r="C412" s="3"/>
    </row>
    <row r="413" spans="3:3" ht="15.75" customHeight="1" x14ac:dyDescent="0.25">
      <c r="C413" s="3"/>
    </row>
    <row r="414" spans="3:3" ht="15.75" customHeight="1" x14ac:dyDescent="0.25">
      <c r="C414" s="3"/>
    </row>
    <row r="415" spans="3:3" ht="15.75" customHeight="1" x14ac:dyDescent="0.25">
      <c r="C415" s="3"/>
    </row>
    <row r="416" spans="3:3" ht="15.75" customHeight="1" x14ac:dyDescent="0.25">
      <c r="C416" s="3"/>
    </row>
    <row r="417" spans="3:3" ht="15.75" customHeight="1" x14ac:dyDescent="0.25">
      <c r="C417" s="3"/>
    </row>
    <row r="418" spans="3:3" ht="15.75" customHeight="1" x14ac:dyDescent="0.25">
      <c r="C418" s="3"/>
    </row>
    <row r="419" spans="3:3" ht="15.75" customHeight="1" x14ac:dyDescent="0.25">
      <c r="C419" s="3"/>
    </row>
    <row r="420" spans="3:3" ht="15.75" customHeight="1" x14ac:dyDescent="0.25">
      <c r="C420" s="3"/>
    </row>
    <row r="421" spans="3:3" ht="15.75" customHeight="1" x14ac:dyDescent="0.25">
      <c r="C421" s="3"/>
    </row>
    <row r="422" spans="3:3" ht="15.75" customHeight="1" x14ac:dyDescent="0.25">
      <c r="C422" s="3"/>
    </row>
    <row r="423" spans="3:3" ht="15.75" customHeight="1" x14ac:dyDescent="0.25">
      <c r="C423" s="3"/>
    </row>
    <row r="424" spans="3:3" ht="15.75" customHeight="1" x14ac:dyDescent="0.25">
      <c r="C424" s="3"/>
    </row>
    <row r="425" spans="3:3" ht="15.75" customHeight="1" x14ac:dyDescent="0.25">
      <c r="C425" s="3"/>
    </row>
    <row r="426" spans="3:3" ht="15.75" customHeight="1" x14ac:dyDescent="0.25">
      <c r="C426" s="3"/>
    </row>
    <row r="427" spans="3:3" ht="15.75" customHeight="1" x14ac:dyDescent="0.25">
      <c r="C427" s="3"/>
    </row>
    <row r="428" spans="3:3" ht="15.75" customHeight="1" x14ac:dyDescent="0.25">
      <c r="C428" s="3"/>
    </row>
    <row r="429" spans="3:3" ht="15.75" customHeight="1" x14ac:dyDescent="0.25">
      <c r="C429" s="3"/>
    </row>
    <row r="430" spans="3:3" ht="15.75" customHeight="1" x14ac:dyDescent="0.25">
      <c r="C430" s="3"/>
    </row>
    <row r="431" spans="3:3" ht="15.75" customHeight="1" x14ac:dyDescent="0.25">
      <c r="C431" s="3"/>
    </row>
    <row r="432" spans="3:3" ht="15.75" customHeight="1" x14ac:dyDescent="0.25">
      <c r="C432" s="3"/>
    </row>
    <row r="433" spans="3:3" ht="15.75" customHeight="1" x14ac:dyDescent="0.25">
      <c r="C433" s="3"/>
    </row>
    <row r="434" spans="3:3" ht="15.75" customHeight="1" x14ac:dyDescent="0.25">
      <c r="C434" s="3"/>
    </row>
    <row r="435" spans="3:3" ht="15.75" customHeight="1" x14ac:dyDescent="0.25">
      <c r="C435" s="3"/>
    </row>
    <row r="436" spans="3:3" ht="15.75" customHeight="1" x14ac:dyDescent="0.25">
      <c r="C436" s="3"/>
    </row>
    <row r="437" spans="3:3" ht="15.75" customHeight="1" x14ac:dyDescent="0.25">
      <c r="C437" s="3"/>
    </row>
    <row r="438" spans="3:3" ht="15.75" customHeight="1" x14ac:dyDescent="0.25">
      <c r="C438" s="3"/>
    </row>
    <row r="439" spans="3:3" ht="15.75" customHeight="1" x14ac:dyDescent="0.25">
      <c r="C439" s="3"/>
    </row>
    <row r="440" spans="3:3" ht="15.75" customHeight="1" x14ac:dyDescent="0.25">
      <c r="C440" s="3"/>
    </row>
    <row r="441" spans="3:3" ht="15.75" customHeight="1" x14ac:dyDescent="0.25">
      <c r="C441" s="3"/>
    </row>
    <row r="442" spans="3:3" ht="15.75" customHeight="1" x14ac:dyDescent="0.25">
      <c r="C442" s="3"/>
    </row>
    <row r="443" spans="3:3" ht="15.75" customHeight="1" x14ac:dyDescent="0.25">
      <c r="C443" s="3"/>
    </row>
    <row r="444" spans="3:3" ht="15.75" customHeight="1" x14ac:dyDescent="0.25">
      <c r="C444" s="3"/>
    </row>
    <row r="445" spans="3:3" ht="15.75" customHeight="1" x14ac:dyDescent="0.25">
      <c r="C445" s="3"/>
    </row>
    <row r="446" spans="3:3" ht="15.75" customHeight="1" x14ac:dyDescent="0.25">
      <c r="C446" s="3"/>
    </row>
    <row r="447" spans="3:3" ht="15.75" customHeight="1" x14ac:dyDescent="0.25">
      <c r="C447" s="3"/>
    </row>
    <row r="448" spans="3:3" ht="15.75" customHeight="1" x14ac:dyDescent="0.25">
      <c r="C448" s="3"/>
    </row>
    <row r="449" spans="3:3" ht="15.75" customHeight="1" x14ac:dyDescent="0.25">
      <c r="C449" s="3"/>
    </row>
    <row r="450" spans="3:3" ht="15.75" customHeight="1" x14ac:dyDescent="0.25">
      <c r="C450" s="3"/>
    </row>
    <row r="451" spans="3:3" ht="15.75" customHeight="1" x14ac:dyDescent="0.25">
      <c r="C451" s="3"/>
    </row>
    <row r="452" spans="3:3" ht="15.75" customHeight="1" x14ac:dyDescent="0.25">
      <c r="C452" s="3"/>
    </row>
    <row r="453" spans="3:3" ht="15.75" customHeight="1" x14ac:dyDescent="0.25">
      <c r="C453" s="3"/>
    </row>
    <row r="454" spans="3:3" ht="15.75" customHeight="1" x14ac:dyDescent="0.25">
      <c r="C454" s="3"/>
    </row>
    <row r="455" spans="3:3" ht="15.75" customHeight="1" x14ac:dyDescent="0.25">
      <c r="C455" s="3"/>
    </row>
    <row r="456" spans="3:3" ht="15.75" customHeight="1" x14ac:dyDescent="0.25">
      <c r="C456" s="3"/>
    </row>
    <row r="457" spans="3:3" ht="15.75" customHeight="1" x14ac:dyDescent="0.25">
      <c r="C457" s="3"/>
    </row>
    <row r="458" spans="3:3" ht="15.75" customHeight="1" x14ac:dyDescent="0.25">
      <c r="C458" s="3"/>
    </row>
    <row r="459" spans="3:3" ht="15.75" customHeight="1" x14ac:dyDescent="0.25">
      <c r="C459" s="3"/>
    </row>
    <row r="460" spans="3:3" ht="15.75" customHeight="1" x14ac:dyDescent="0.25">
      <c r="C460" s="3"/>
    </row>
    <row r="461" spans="3:3" ht="15.75" customHeight="1" x14ac:dyDescent="0.25">
      <c r="C461" s="3"/>
    </row>
    <row r="462" spans="3:3" ht="15.75" customHeight="1" x14ac:dyDescent="0.25">
      <c r="C462" s="3"/>
    </row>
    <row r="463" spans="3:3" ht="15.75" customHeight="1" x14ac:dyDescent="0.25">
      <c r="C463" s="3"/>
    </row>
    <row r="464" spans="3:3" ht="15.75" customHeight="1" x14ac:dyDescent="0.25">
      <c r="C464" s="3"/>
    </row>
    <row r="465" spans="3:3" ht="15.75" customHeight="1" x14ac:dyDescent="0.25">
      <c r="C465" s="3"/>
    </row>
    <row r="466" spans="3:3" ht="15.75" customHeight="1" x14ac:dyDescent="0.25">
      <c r="C466" s="3"/>
    </row>
    <row r="467" spans="3:3" ht="15.75" customHeight="1" x14ac:dyDescent="0.25">
      <c r="C467" s="3"/>
    </row>
    <row r="468" spans="3:3" ht="15.75" customHeight="1" x14ac:dyDescent="0.25">
      <c r="C468" s="3"/>
    </row>
    <row r="469" spans="3:3" ht="15.75" customHeight="1" x14ac:dyDescent="0.25">
      <c r="C469" s="3"/>
    </row>
    <row r="470" spans="3:3" ht="15.75" customHeight="1" x14ac:dyDescent="0.25">
      <c r="C470" s="3"/>
    </row>
    <row r="471" spans="3:3" ht="15.75" customHeight="1" x14ac:dyDescent="0.25">
      <c r="C471" s="3"/>
    </row>
    <row r="472" spans="3:3" ht="15.75" customHeight="1" x14ac:dyDescent="0.25">
      <c r="C472" s="3"/>
    </row>
    <row r="473" spans="3:3" ht="15.75" customHeight="1" x14ac:dyDescent="0.25">
      <c r="C473" s="3"/>
    </row>
    <row r="474" spans="3:3" ht="15.75" customHeight="1" x14ac:dyDescent="0.25">
      <c r="C474" s="3"/>
    </row>
    <row r="475" spans="3:3" ht="15.75" customHeight="1" x14ac:dyDescent="0.25">
      <c r="C475" s="3"/>
    </row>
    <row r="476" spans="3:3" ht="15.75" customHeight="1" x14ac:dyDescent="0.25">
      <c r="C476" s="3"/>
    </row>
    <row r="477" spans="3:3" ht="15.75" customHeight="1" x14ac:dyDescent="0.25">
      <c r="C477" s="3"/>
    </row>
    <row r="478" spans="3:3" ht="15.75" customHeight="1" x14ac:dyDescent="0.25">
      <c r="C478" s="3"/>
    </row>
    <row r="479" spans="3:3" ht="15.75" customHeight="1" x14ac:dyDescent="0.25">
      <c r="C479" s="3"/>
    </row>
    <row r="480" spans="3:3" ht="15.75" customHeight="1" x14ac:dyDescent="0.25">
      <c r="C480" s="3"/>
    </row>
    <row r="481" spans="3:3" ht="15.75" customHeight="1" x14ac:dyDescent="0.25">
      <c r="C481" s="3"/>
    </row>
    <row r="482" spans="3:3" ht="15.75" customHeight="1" x14ac:dyDescent="0.25">
      <c r="C482" s="3"/>
    </row>
    <row r="483" spans="3:3" ht="15.75" customHeight="1" x14ac:dyDescent="0.25">
      <c r="C483" s="3"/>
    </row>
    <row r="484" spans="3:3" ht="15.75" customHeight="1" x14ac:dyDescent="0.25">
      <c r="C484" s="3"/>
    </row>
    <row r="485" spans="3:3" ht="15.75" customHeight="1" x14ac:dyDescent="0.25">
      <c r="C485" s="3"/>
    </row>
    <row r="486" spans="3:3" ht="15.75" customHeight="1" x14ac:dyDescent="0.25">
      <c r="C486" s="3"/>
    </row>
    <row r="487" spans="3:3" ht="15.75" customHeight="1" x14ac:dyDescent="0.25">
      <c r="C487" s="3"/>
    </row>
    <row r="488" spans="3:3" ht="15.75" customHeight="1" x14ac:dyDescent="0.25">
      <c r="C488" s="3"/>
    </row>
    <row r="489" spans="3:3" ht="15.75" customHeight="1" x14ac:dyDescent="0.25">
      <c r="C489" s="3"/>
    </row>
    <row r="490" spans="3:3" ht="15.75" customHeight="1" x14ac:dyDescent="0.25">
      <c r="C490" s="3"/>
    </row>
    <row r="491" spans="3:3" ht="15.75" customHeight="1" x14ac:dyDescent="0.25">
      <c r="C491" s="3"/>
    </row>
    <row r="492" spans="3:3" ht="15.75" customHeight="1" x14ac:dyDescent="0.25">
      <c r="C492" s="3"/>
    </row>
    <row r="493" spans="3:3" ht="15.75" customHeight="1" x14ac:dyDescent="0.25">
      <c r="C493" s="3"/>
    </row>
    <row r="494" spans="3:3" ht="15.75" customHeight="1" x14ac:dyDescent="0.25">
      <c r="C494" s="3"/>
    </row>
    <row r="495" spans="3:3" ht="15.75" customHeight="1" x14ac:dyDescent="0.25">
      <c r="C495" s="3"/>
    </row>
    <row r="496" spans="3:3" ht="15.75" customHeight="1" x14ac:dyDescent="0.25">
      <c r="C496" s="3"/>
    </row>
    <row r="497" spans="3:3" ht="15.75" customHeight="1" x14ac:dyDescent="0.25">
      <c r="C497" s="3"/>
    </row>
    <row r="498" spans="3:3" ht="15.75" customHeight="1" x14ac:dyDescent="0.25">
      <c r="C498" s="3"/>
    </row>
    <row r="499" spans="3:3" ht="15.75" customHeight="1" x14ac:dyDescent="0.25">
      <c r="C499" s="3"/>
    </row>
    <row r="500" spans="3:3" ht="15.75" customHeight="1" x14ac:dyDescent="0.25">
      <c r="C500" s="3"/>
    </row>
    <row r="501" spans="3:3" ht="15.75" customHeight="1" x14ac:dyDescent="0.25">
      <c r="C501" s="3"/>
    </row>
    <row r="502" spans="3:3" ht="15.75" customHeight="1" x14ac:dyDescent="0.25">
      <c r="C502" s="3"/>
    </row>
    <row r="503" spans="3:3" ht="15.75" customHeight="1" x14ac:dyDescent="0.25">
      <c r="C503" s="3"/>
    </row>
    <row r="504" spans="3:3" ht="15.75" customHeight="1" x14ac:dyDescent="0.25">
      <c r="C504" s="3"/>
    </row>
    <row r="505" spans="3:3" ht="15.75" customHeight="1" x14ac:dyDescent="0.25">
      <c r="C505" s="3"/>
    </row>
    <row r="506" spans="3:3" ht="15.75" customHeight="1" x14ac:dyDescent="0.25">
      <c r="C506" s="3"/>
    </row>
    <row r="507" spans="3:3" ht="15.75" customHeight="1" x14ac:dyDescent="0.25">
      <c r="C507" s="3"/>
    </row>
    <row r="508" spans="3:3" ht="15.75" customHeight="1" x14ac:dyDescent="0.25">
      <c r="C508" s="3"/>
    </row>
    <row r="509" spans="3:3" ht="15.75" customHeight="1" x14ac:dyDescent="0.25">
      <c r="C509" s="3"/>
    </row>
    <row r="510" spans="3:3" ht="15.75" customHeight="1" x14ac:dyDescent="0.25">
      <c r="C510" s="3"/>
    </row>
    <row r="511" spans="3:3" ht="15.75" customHeight="1" x14ac:dyDescent="0.25">
      <c r="C511" s="3"/>
    </row>
    <row r="512" spans="3:3" ht="15.75" customHeight="1" x14ac:dyDescent="0.25">
      <c r="C512" s="3"/>
    </row>
    <row r="513" spans="3:3" ht="15.75" customHeight="1" x14ac:dyDescent="0.25">
      <c r="C513" s="3"/>
    </row>
    <row r="514" spans="3:3" ht="15.75" customHeight="1" x14ac:dyDescent="0.25">
      <c r="C514" s="3"/>
    </row>
    <row r="515" spans="3:3" ht="15.75" customHeight="1" x14ac:dyDescent="0.25">
      <c r="C515" s="3"/>
    </row>
    <row r="516" spans="3:3" ht="15.75" customHeight="1" x14ac:dyDescent="0.25">
      <c r="C516" s="3"/>
    </row>
    <row r="517" spans="3:3" ht="15.75" customHeight="1" x14ac:dyDescent="0.25">
      <c r="C517" s="3"/>
    </row>
    <row r="518" spans="3:3" ht="15.75" customHeight="1" x14ac:dyDescent="0.25">
      <c r="C518" s="3"/>
    </row>
    <row r="519" spans="3:3" ht="15.75" customHeight="1" x14ac:dyDescent="0.25">
      <c r="C519" s="3"/>
    </row>
    <row r="520" spans="3:3" ht="15.75" customHeight="1" x14ac:dyDescent="0.25">
      <c r="C520" s="3"/>
    </row>
    <row r="521" spans="3:3" ht="15.75" customHeight="1" x14ac:dyDescent="0.25">
      <c r="C521" s="3"/>
    </row>
    <row r="522" spans="3:3" ht="15.75" customHeight="1" x14ac:dyDescent="0.25">
      <c r="C522" s="3"/>
    </row>
    <row r="523" spans="3:3" ht="15.75" customHeight="1" x14ac:dyDescent="0.25">
      <c r="C523" s="3"/>
    </row>
    <row r="524" spans="3:3" ht="15.75" customHeight="1" x14ac:dyDescent="0.25">
      <c r="C524" s="3"/>
    </row>
    <row r="525" spans="3:3" ht="15.75" customHeight="1" x14ac:dyDescent="0.25">
      <c r="C525" s="3"/>
    </row>
    <row r="526" spans="3:3" ht="15.75" customHeight="1" x14ac:dyDescent="0.25">
      <c r="C526" s="3"/>
    </row>
    <row r="527" spans="3:3" ht="15.75" customHeight="1" x14ac:dyDescent="0.25">
      <c r="C527" s="3"/>
    </row>
    <row r="528" spans="3:3" ht="15.75" customHeight="1" x14ac:dyDescent="0.25">
      <c r="C528" s="3"/>
    </row>
    <row r="529" spans="3:3" ht="15.75" customHeight="1" x14ac:dyDescent="0.25">
      <c r="C529" s="3"/>
    </row>
    <row r="530" spans="3:3" ht="15.75" customHeight="1" x14ac:dyDescent="0.25">
      <c r="C530" s="3"/>
    </row>
    <row r="531" spans="3:3" ht="15.75" customHeight="1" x14ac:dyDescent="0.25">
      <c r="C531" s="3"/>
    </row>
    <row r="532" spans="3:3" ht="15.75" customHeight="1" x14ac:dyDescent="0.25">
      <c r="C532" s="3"/>
    </row>
    <row r="533" spans="3:3" ht="15.75" customHeight="1" x14ac:dyDescent="0.25">
      <c r="C533" s="3"/>
    </row>
    <row r="534" spans="3:3" ht="15.75" customHeight="1" x14ac:dyDescent="0.25">
      <c r="C534" s="3"/>
    </row>
    <row r="535" spans="3:3" ht="15.75" customHeight="1" x14ac:dyDescent="0.25">
      <c r="C535" s="3"/>
    </row>
    <row r="536" spans="3:3" ht="15.75" customHeight="1" x14ac:dyDescent="0.25">
      <c r="C536" s="3"/>
    </row>
    <row r="537" spans="3:3" ht="15.75" customHeight="1" x14ac:dyDescent="0.25">
      <c r="C537" s="3"/>
    </row>
    <row r="538" spans="3:3" ht="15.75" customHeight="1" x14ac:dyDescent="0.25">
      <c r="C538" s="3"/>
    </row>
    <row r="539" spans="3:3" ht="15.75" customHeight="1" x14ac:dyDescent="0.25">
      <c r="C539" s="3"/>
    </row>
    <row r="540" spans="3:3" ht="15.75" customHeight="1" x14ac:dyDescent="0.25">
      <c r="C540" s="3"/>
    </row>
    <row r="541" spans="3:3" ht="15.75" customHeight="1" x14ac:dyDescent="0.25">
      <c r="C541" s="3"/>
    </row>
    <row r="542" spans="3:3" ht="15.75" customHeight="1" x14ac:dyDescent="0.25">
      <c r="C542" s="3"/>
    </row>
    <row r="543" spans="3:3" ht="15.75" customHeight="1" x14ac:dyDescent="0.25">
      <c r="C543" s="3"/>
    </row>
    <row r="544" spans="3:3" ht="15.75" customHeight="1" x14ac:dyDescent="0.25">
      <c r="C544" s="3"/>
    </row>
    <row r="545" spans="3:3" ht="15.75" customHeight="1" x14ac:dyDescent="0.25">
      <c r="C545" s="3"/>
    </row>
    <row r="546" spans="3:3" ht="15.75" customHeight="1" x14ac:dyDescent="0.25">
      <c r="C546" s="3"/>
    </row>
    <row r="547" spans="3:3" ht="15.75" customHeight="1" x14ac:dyDescent="0.25">
      <c r="C547" s="3"/>
    </row>
    <row r="548" spans="3:3" ht="15.75" customHeight="1" x14ac:dyDescent="0.25">
      <c r="C548" s="3"/>
    </row>
    <row r="549" spans="3:3" ht="15.75" customHeight="1" x14ac:dyDescent="0.25">
      <c r="C549" s="3"/>
    </row>
    <row r="550" spans="3:3" ht="15.75" customHeight="1" x14ac:dyDescent="0.25">
      <c r="C550" s="3"/>
    </row>
    <row r="551" spans="3:3" ht="15.75" customHeight="1" x14ac:dyDescent="0.25">
      <c r="C551" s="3"/>
    </row>
    <row r="552" spans="3:3" ht="15.75" customHeight="1" x14ac:dyDescent="0.25">
      <c r="C552" s="3"/>
    </row>
    <row r="553" spans="3:3" ht="15.75" customHeight="1" x14ac:dyDescent="0.25">
      <c r="C553" s="3"/>
    </row>
    <row r="554" spans="3:3" ht="15.75" customHeight="1" x14ac:dyDescent="0.25">
      <c r="C554" s="3"/>
    </row>
    <row r="555" spans="3:3" ht="15.75" customHeight="1" x14ac:dyDescent="0.25">
      <c r="C555" s="3"/>
    </row>
    <row r="556" spans="3:3" ht="15.75" customHeight="1" x14ac:dyDescent="0.25">
      <c r="C556" s="3"/>
    </row>
    <row r="557" spans="3:3" ht="15.75" customHeight="1" x14ac:dyDescent="0.25">
      <c r="C557" s="3"/>
    </row>
    <row r="558" spans="3:3" ht="15.75" customHeight="1" x14ac:dyDescent="0.25">
      <c r="C558" s="3"/>
    </row>
    <row r="559" spans="3:3" ht="15.75" customHeight="1" x14ac:dyDescent="0.25">
      <c r="C559" s="3"/>
    </row>
    <row r="560" spans="3:3" ht="15.75" customHeight="1" x14ac:dyDescent="0.25">
      <c r="C560" s="3"/>
    </row>
    <row r="561" spans="3:3" ht="15.75" customHeight="1" x14ac:dyDescent="0.25">
      <c r="C561" s="3"/>
    </row>
    <row r="562" spans="3:3" ht="15.75" customHeight="1" x14ac:dyDescent="0.25">
      <c r="C562" s="3"/>
    </row>
    <row r="563" spans="3:3" ht="15.75" customHeight="1" x14ac:dyDescent="0.25">
      <c r="C563" s="3"/>
    </row>
    <row r="564" spans="3:3" ht="15.75" customHeight="1" x14ac:dyDescent="0.25">
      <c r="C564" s="3"/>
    </row>
    <row r="565" spans="3:3" ht="15.75" customHeight="1" x14ac:dyDescent="0.25">
      <c r="C565" s="3"/>
    </row>
    <row r="566" spans="3:3" ht="15.75" customHeight="1" x14ac:dyDescent="0.25">
      <c r="C566" s="3"/>
    </row>
    <row r="567" spans="3:3" ht="15.75" customHeight="1" x14ac:dyDescent="0.25">
      <c r="C567" s="3"/>
    </row>
    <row r="568" spans="3:3" ht="15.75" customHeight="1" x14ac:dyDescent="0.25">
      <c r="C568" s="3"/>
    </row>
    <row r="569" spans="3:3" ht="15.75" customHeight="1" x14ac:dyDescent="0.25">
      <c r="C569" s="3"/>
    </row>
    <row r="570" spans="3:3" ht="15.75" customHeight="1" x14ac:dyDescent="0.25">
      <c r="C570" s="3"/>
    </row>
    <row r="571" spans="3:3" ht="15.75" customHeight="1" x14ac:dyDescent="0.25">
      <c r="C571" s="3"/>
    </row>
    <row r="572" spans="3:3" ht="15.75" customHeight="1" x14ac:dyDescent="0.25">
      <c r="C572" s="3"/>
    </row>
    <row r="573" spans="3:3" ht="15.75" customHeight="1" x14ac:dyDescent="0.25">
      <c r="C573" s="3"/>
    </row>
    <row r="574" spans="3:3" ht="15.75" customHeight="1" x14ac:dyDescent="0.25">
      <c r="C574" s="3"/>
    </row>
    <row r="575" spans="3:3" ht="15.75" customHeight="1" x14ac:dyDescent="0.25">
      <c r="C575" s="3"/>
    </row>
    <row r="576" spans="3:3" ht="15.75" customHeight="1" x14ac:dyDescent="0.25">
      <c r="C576" s="3"/>
    </row>
    <row r="577" spans="3:3" ht="15.75" customHeight="1" x14ac:dyDescent="0.25">
      <c r="C577" s="3"/>
    </row>
    <row r="578" spans="3:3" ht="15.75" customHeight="1" x14ac:dyDescent="0.25">
      <c r="C578" s="3"/>
    </row>
    <row r="579" spans="3:3" ht="15.75" customHeight="1" x14ac:dyDescent="0.25">
      <c r="C579" s="3"/>
    </row>
    <row r="580" spans="3:3" ht="15.75" customHeight="1" x14ac:dyDescent="0.25">
      <c r="C580" s="3"/>
    </row>
    <row r="581" spans="3:3" ht="15.75" customHeight="1" x14ac:dyDescent="0.25">
      <c r="C581" s="3"/>
    </row>
    <row r="582" spans="3:3" ht="15.75" customHeight="1" x14ac:dyDescent="0.25">
      <c r="C582" s="3"/>
    </row>
    <row r="583" spans="3:3" ht="15.75" customHeight="1" x14ac:dyDescent="0.25">
      <c r="C583" s="3"/>
    </row>
    <row r="584" spans="3:3" ht="15.75" customHeight="1" x14ac:dyDescent="0.25">
      <c r="C584" s="3"/>
    </row>
    <row r="585" spans="3:3" ht="15.75" customHeight="1" x14ac:dyDescent="0.25">
      <c r="C585" s="3"/>
    </row>
    <row r="586" spans="3:3" ht="15.75" customHeight="1" x14ac:dyDescent="0.25">
      <c r="C586" s="3"/>
    </row>
    <row r="587" spans="3:3" ht="15.75" customHeight="1" x14ac:dyDescent="0.25">
      <c r="C587" s="3"/>
    </row>
    <row r="588" spans="3:3" ht="15.75" customHeight="1" x14ac:dyDescent="0.25">
      <c r="C588" s="3"/>
    </row>
    <row r="589" spans="3:3" ht="15.75" customHeight="1" x14ac:dyDescent="0.25">
      <c r="C589" s="3"/>
    </row>
    <row r="590" spans="3:3" ht="15.75" customHeight="1" x14ac:dyDescent="0.25">
      <c r="C590" s="3"/>
    </row>
    <row r="591" spans="3:3" ht="15.75" customHeight="1" x14ac:dyDescent="0.25">
      <c r="C591" s="3"/>
    </row>
    <row r="592" spans="3:3" ht="15.75" customHeight="1" x14ac:dyDescent="0.25">
      <c r="C592" s="3"/>
    </row>
    <row r="593" spans="3:3" ht="15.75" customHeight="1" x14ac:dyDescent="0.25">
      <c r="C593" s="3"/>
    </row>
    <row r="594" spans="3:3" ht="15.75" customHeight="1" x14ac:dyDescent="0.25">
      <c r="C594" s="3"/>
    </row>
    <row r="595" spans="3:3" ht="15.75" customHeight="1" x14ac:dyDescent="0.25">
      <c r="C595" s="3"/>
    </row>
    <row r="596" spans="3:3" ht="15.75" customHeight="1" x14ac:dyDescent="0.25">
      <c r="C596" s="3"/>
    </row>
    <row r="597" spans="3:3" ht="15.75" customHeight="1" x14ac:dyDescent="0.25">
      <c r="C597" s="3"/>
    </row>
    <row r="598" spans="3:3" ht="15.75" customHeight="1" x14ac:dyDescent="0.25">
      <c r="C598" s="3"/>
    </row>
    <row r="599" spans="3:3" ht="15.75" customHeight="1" x14ac:dyDescent="0.25">
      <c r="C599" s="3"/>
    </row>
    <row r="600" spans="3:3" ht="15.75" customHeight="1" x14ac:dyDescent="0.25">
      <c r="C600" s="3"/>
    </row>
    <row r="601" spans="3:3" ht="15.75" customHeight="1" x14ac:dyDescent="0.25">
      <c r="C601" s="3"/>
    </row>
    <row r="602" spans="3:3" ht="15.75" customHeight="1" x14ac:dyDescent="0.25">
      <c r="C602" s="3"/>
    </row>
    <row r="603" spans="3:3" ht="15.75" customHeight="1" x14ac:dyDescent="0.25">
      <c r="C603" s="3"/>
    </row>
    <row r="604" spans="3:3" ht="15.75" customHeight="1" x14ac:dyDescent="0.25">
      <c r="C604" s="3"/>
    </row>
    <row r="605" spans="3:3" ht="15.75" customHeight="1" x14ac:dyDescent="0.25">
      <c r="C605" s="3"/>
    </row>
    <row r="606" spans="3:3" ht="15.75" customHeight="1" x14ac:dyDescent="0.25">
      <c r="C606" s="3"/>
    </row>
    <row r="607" spans="3:3" ht="15.75" customHeight="1" x14ac:dyDescent="0.25">
      <c r="C607" s="3"/>
    </row>
    <row r="608" spans="3:3" ht="15.75" customHeight="1" x14ac:dyDescent="0.25">
      <c r="C608" s="3"/>
    </row>
    <row r="609" spans="3:3" ht="15.75" customHeight="1" x14ac:dyDescent="0.25">
      <c r="C609" s="3"/>
    </row>
    <row r="610" spans="3:3" ht="15.75" customHeight="1" x14ac:dyDescent="0.25">
      <c r="C610" s="3"/>
    </row>
    <row r="611" spans="3:3" ht="15.75" customHeight="1" x14ac:dyDescent="0.25">
      <c r="C611" s="3"/>
    </row>
    <row r="612" spans="3:3" ht="15.75" customHeight="1" x14ac:dyDescent="0.25">
      <c r="C612" s="3"/>
    </row>
    <row r="613" spans="3:3" ht="15.75" customHeight="1" x14ac:dyDescent="0.25">
      <c r="C613" s="3"/>
    </row>
    <row r="614" spans="3:3" ht="15.75" customHeight="1" x14ac:dyDescent="0.25">
      <c r="C614" s="3"/>
    </row>
    <row r="615" spans="3:3" ht="15.75" customHeight="1" x14ac:dyDescent="0.25">
      <c r="C615" s="3"/>
    </row>
    <row r="616" spans="3:3" ht="15.75" customHeight="1" x14ac:dyDescent="0.25">
      <c r="C616" s="3"/>
    </row>
    <row r="617" spans="3:3" ht="15.75" customHeight="1" x14ac:dyDescent="0.25">
      <c r="C617" s="3"/>
    </row>
    <row r="618" spans="3:3" ht="15.75" customHeight="1" x14ac:dyDescent="0.25">
      <c r="C618" s="3"/>
    </row>
    <row r="619" spans="3:3" ht="15.75" customHeight="1" x14ac:dyDescent="0.25">
      <c r="C619" s="3"/>
    </row>
    <row r="620" spans="3:3" ht="15.75" customHeight="1" x14ac:dyDescent="0.25">
      <c r="C620" s="3"/>
    </row>
    <row r="621" spans="3:3" ht="15.75" customHeight="1" x14ac:dyDescent="0.25">
      <c r="C621" s="3"/>
    </row>
    <row r="622" spans="3:3" ht="15.75" customHeight="1" x14ac:dyDescent="0.25">
      <c r="C622" s="3"/>
    </row>
    <row r="623" spans="3:3" ht="15.75" customHeight="1" x14ac:dyDescent="0.25">
      <c r="C623" s="3"/>
    </row>
    <row r="624" spans="3:3" ht="15.75" customHeight="1" x14ac:dyDescent="0.25">
      <c r="C624" s="3"/>
    </row>
    <row r="625" spans="3:3" ht="15.75" customHeight="1" x14ac:dyDescent="0.25">
      <c r="C625" s="3"/>
    </row>
    <row r="626" spans="3:3" ht="15.75" customHeight="1" x14ac:dyDescent="0.25">
      <c r="C626" s="3"/>
    </row>
    <row r="627" spans="3:3" ht="15.75" customHeight="1" x14ac:dyDescent="0.25">
      <c r="C627" s="3"/>
    </row>
    <row r="628" spans="3:3" ht="15.75" customHeight="1" x14ac:dyDescent="0.25">
      <c r="C628" s="3"/>
    </row>
    <row r="629" spans="3:3" ht="15.75" customHeight="1" x14ac:dyDescent="0.25">
      <c r="C629" s="3"/>
    </row>
    <row r="630" spans="3:3" ht="15.75" customHeight="1" x14ac:dyDescent="0.25">
      <c r="C630" s="3"/>
    </row>
    <row r="631" spans="3:3" ht="15.75" customHeight="1" x14ac:dyDescent="0.25">
      <c r="C631" s="3"/>
    </row>
    <row r="632" spans="3:3" ht="15.75" customHeight="1" x14ac:dyDescent="0.25">
      <c r="C632" s="3"/>
    </row>
    <row r="633" spans="3:3" ht="15.75" customHeight="1" x14ac:dyDescent="0.25">
      <c r="C633" s="3"/>
    </row>
    <row r="634" spans="3:3" ht="15.75" customHeight="1" x14ac:dyDescent="0.25">
      <c r="C634" s="3"/>
    </row>
    <row r="635" spans="3:3" ht="15.75" customHeight="1" x14ac:dyDescent="0.25">
      <c r="C635" s="3"/>
    </row>
    <row r="636" spans="3:3" ht="15.75" customHeight="1" x14ac:dyDescent="0.25">
      <c r="C636" s="3"/>
    </row>
    <row r="637" spans="3:3" ht="15.75" customHeight="1" x14ac:dyDescent="0.25">
      <c r="C637" s="3"/>
    </row>
    <row r="638" spans="3:3" ht="15.75" customHeight="1" x14ac:dyDescent="0.25">
      <c r="C638" s="3"/>
    </row>
    <row r="639" spans="3:3" ht="15.75" customHeight="1" x14ac:dyDescent="0.25">
      <c r="C639" s="3"/>
    </row>
    <row r="640" spans="3:3" ht="15.75" customHeight="1" x14ac:dyDescent="0.25">
      <c r="C640" s="3"/>
    </row>
    <row r="641" spans="3:3" ht="15.75" customHeight="1" x14ac:dyDescent="0.25">
      <c r="C641" s="3"/>
    </row>
    <row r="642" spans="3:3" ht="15.75" customHeight="1" x14ac:dyDescent="0.25">
      <c r="C642" s="3"/>
    </row>
    <row r="643" spans="3:3" ht="15.75" customHeight="1" x14ac:dyDescent="0.25">
      <c r="C643" s="3"/>
    </row>
    <row r="644" spans="3:3" ht="15.75" customHeight="1" x14ac:dyDescent="0.25">
      <c r="C644" s="3"/>
    </row>
    <row r="645" spans="3:3" ht="15.75" customHeight="1" x14ac:dyDescent="0.25">
      <c r="C645" s="3"/>
    </row>
    <row r="646" spans="3:3" ht="15.75" customHeight="1" x14ac:dyDescent="0.25">
      <c r="C646" s="3"/>
    </row>
    <row r="647" spans="3:3" ht="15.75" customHeight="1" x14ac:dyDescent="0.25">
      <c r="C647" s="3"/>
    </row>
    <row r="648" spans="3:3" ht="15.75" customHeight="1" x14ac:dyDescent="0.25">
      <c r="C648" s="3"/>
    </row>
    <row r="649" spans="3:3" ht="15.75" customHeight="1" x14ac:dyDescent="0.25">
      <c r="C649" s="3"/>
    </row>
    <row r="650" spans="3:3" ht="15.75" customHeight="1" x14ac:dyDescent="0.25">
      <c r="C650" s="3"/>
    </row>
    <row r="651" spans="3:3" ht="15.75" customHeight="1" x14ac:dyDescent="0.25">
      <c r="C651" s="3"/>
    </row>
    <row r="652" spans="3:3" ht="15.75" customHeight="1" x14ac:dyDescent="0.25">
      <c r="C652" s="3"/>
    </row>
    <row r="653" spans="3:3" ht="15.75" customHeight="1" x14ac:dyDescent="0.25">
      <c r="C653" s="3"/>
    </row>
    <row r="654" spans="3:3" ht="15.75" customHeight="1" x14ac:dyDescent="0.25">
      <c r="C654" s="3"/>
    </row>
    <row r="655" spans="3:3" ht="15.75" customHeight="1" x14ac:dyDescent="0.25">
      <c r="C655" s="3"/>
    </row>
    <row r="656" spans="3:3" ht="15.75" customHeight="1" x14ac:dyDescent="0.25">
      <c r="C656" s="3"/>
    </row>
    <row r="657" spans="3:3" ht="15.75" customHeight="1" x14ac:dyDescent="0.25">
      <c r="C657" s="3"/>
    </row>
    <row r="658" spans="3:3" ht="15.75" customHeight="1" x14ac:dyDescent="0.25">
      <c r="C658" s="3"/>
    </row>
    <row r="659" spans="3:3" ht="15.75" customHeight="1" x14ac:dyDescent="0.25">
      <c r="C659" s="3"/>
    </row>
    <row r="660" spans="3:3" ht="15.75" customHeight="1" x14ac:dyDescent="0.25">
      <c r="C660" s="3"/>
    </row>
    <row r="661" spans="3:3" ht="15.75" customHeight="1" x14ac:dyDescent="0.25">
      <c r="C661" s="3"/>
    </row>
    <row r="662" spans="3:3" ht="15.75" customHeight="1" x14ac:dyDescent="0.25">
      <c r="C662" s="3"/>
    </row>
    <row r="663" spans="3:3" ht="15.75" customHeight="1" x14ac:dyDescent="0.25">
      <c r="C663" s="3"/>
    </row>
    <row r="664" spans="3:3" ht="15.75" customHeight="1" x14ac:dyDescent="0.25">
      <c r="C664" s="3"/>
    </row>
    <row r="665" spans="3:3" ht="15.75" customHeight="1" x14ac:dyDescent="0.25">
      <c r="C665" s="3"/>
    </row>
    <row r="666" spans="3:3" ht="15.75" customHeight="1" x14ac:dyDescent="0.25">
      <c r="C666" s="3"/>
    </row>
    <row r="667" spans="3:3" ht="15.75" customHeight="1" x14ac:dyDescent="0.25">
      <c r="C667" s="3"/>
    </row>
    <row r="668" spans="3:3" ht="15.75" customHeight="1" x14ac:dyDescent="0.25">
      <c r="C668" s="3"/>
    </row>
    <row r="669" spans="3:3" ht="15.75" customHeight="1" x14ac:dyDescent="0.25">
      <c r="C669" s="3"/>
    </row>
    <row r="670" spans="3:3" ht="15.75" customHeight="1" x14ac:dyDescent="0.25">
      <c r="C670" s="3"/>
    </row>
    <row r="671" spans="3:3" ht="15.75" customHeight="1" x14ac:dyDescent="0.25">
      <c r="C671" s="3"/>
    </row>
    <row r="672" spans="3:3" ht="15.75" customHeight="1" x14ac:dyDescent="0.25">
      <c r="C672" s="3"/>
    </row>
    <row r="673" spans="3:3" ht="15.75" customHeight="1" x14ac:dyDescent="0.25">
      <c r="C673" s="3"/>
    </row>
    <row r="674" spans="3:3" ht="15.75" customHeight="1" x14ac:dyDescent="0.25">
      <c r="C674" s="3"/>
    </row>
    <row r="675" spans="3:3" ht="15.75" customHeight="1" x14ac:dyDescent="0.25">
      <c r="C675" s="3"/>
    </row>
    <row r="676" spans="3:3" ht="15.75" customHeight="1" x14ac:dyDescent="0.25">
      <c r="C676" s="3"/>
    </row>
    <row r="677" spans="3:3" ht="15.75" customHeight="1" x14ac:dyDescent="0.25">
      <c r="C677" s="3"/>
    </row>
    <row r="678" spans="3:3" ht="15.75" customHeight="1" x14ac:dyDescent="0.25">
      <c r="C678" s="3"/>
    </row>
    <row r="679" spans="3:3" ht="15.75" customHeight="1" x14ac:dyDescent="0.25">
      <c r="C679" s="3"/>
    </row>
    <row r="680" spans="3:3" ht="15.75" customHeight="1" x14ac:dyDescent="0.25">
      <c r="C680" s="3"/>
    </row>
    <row r="681" spans="3:3" ht="15.75" customHeight="1" x14ac:dyDescent="0.25">
      <c r="C681" s="3"/>
    </row>
    <row r="682" spans="3:3" ht="15.75" customHeight="1" x14ac:dyDescent="0.25">
      <c r="C682" s="3"/>
    </row>
    <row r="683" spans="3:3" ht="15.75" customHeight="1" x14ac:dyDescent="0.25">
      <c r="C683" s="3"/>
    </row>
    <row r="684" spans="3:3" ht="15.75" customHeight="1" x14ac:dyDescent="0.25">
      <c r="C684" s="3"/>
    </row>
    <row r="685" spans="3:3" ht="15.75" customHeight="1" x14ac:dyDescent="0.25">
      <c r="C685" s="3"/>
    </row>
    <row r="686" spans="3:3" ht="15.75" customHeight="1" x14ac:dyDescent="0.25">
      <c r="C686" s="3"/>
    </row>
    <row r="687" spans="3:3" ht="15.75" customHeight="1" x14ac:dyDescent="0.25">
      <c r="C687" s="3"/>
    </row>
    <row r="688" spans="3:3" ht="15.75" customHeight="1" x14ac:dyDescent="0.25">
      <c r="C688" s="3"/>
    </row>
    <row r="689" spans="3:3" ht="15.75" customHeight="1" x14ac:dyDescent="0.25">
      <c r="C689" s="3"/>
    </row>
    <row r="690" spans="3:3" ht="15.75" customHeight="1" x14ac:dyDescent="0.25">
      <c r="C690" s="3"/>
    </row>
    <row r="691" spans="3:3" ht="15.75" customHeight="1" x14ac:dyDescent="0.25">
      <c r="C691" s="3"/>
    </row>
    <row r="692" spans="3:3" ht="15.75" customHeight="1" x14ac:dyDescent="0.25">
      <c r="C692" s="3"/>
    </row>
    <row r="693" spans="3:3" ht="15.75" customHeight="1" x14ac:dyDescent="0.25">
      <c r="C693" s="3"/>
    </row>
    <row r="694" spans="3:3" ht="15.75" customHeight="1" x14ac:dyDescent="0.25">
      <c r="C694" s="3"/>
    </row>
    <row r="695" spans="3:3" ht="15.75" customHeight="1" x14ac:dyDescent="0.25">
      <c r="C695" s="3"/>
    </row>
    <row r="696" spans="3:3" ht="15.75" customHeight="1" x14ac:dyDescent="0.25">
      <c r="C696" s="3"/>
    </row>
    <row r="697" spans="3:3" ht="15.75" customHeight="1" x14ac:dyDescent="0.25">
      <c r="C697" s="3"/>
    </row>
    <row r="698" spans="3:3" ht="15.75" customHeight="1" x14ac:dyDescent="0.25">
      <c r="C698" s="3"/>
    </row>
    <row r="699" spans="3:3" ht="15.75" customHeight="1" x14ac:dyDescent="0.25">
      <c r="C699" s="3"/>
    </row>
    <row r="700" spans="3:3" ht="15.75" customHeight="1" x14ac:dyDescent="0.25">
      <c r="C700" s="3"/>
    </row>
    <row r="701" spans="3:3" ht="15.75" customHeight="1" x14ac:dyDescent="0.25">
      <c r="C701" s="3"/>
    </row>
    <row r="702" spans="3:3" ht="15.75" customHeight="1" x14ac:dyDescent="0.25">
      <c r="C702" s="3"/>
    </row>
    <row r="703" spans="3:3" ht="15.75" customHeight="1" x14ac:dyDescent="0.25">
      <c r="C703" s="3"/>
    </row>
    <row r="704" spans="3:3" ht="15.75" customHeight="1" x14ac:dyDescent="0.25">
      <c r="C704" s="3"/>
    </row>
    <row r="705" spans="3:3" ht="15.75" customHeight="1" x14ac:dyDescent="0.25">
      <c r="C705" s="3"/>
    </row>
    <row r="706" spans="3:3" ht="15.75" customHeight="1" x14ac:dyDescent="0.25">
      <c r="C706" s="3"/>
    </row>
    <row r="707" spans="3:3" ht="15.75" customHeight="1" x14ac:dyDescent="0.25">
      <c r="C707" s="3"/>
    </row>
    <row r="708" spans="3:3" ht="15.75" customHeight="1" x14ac:dyDescent="0.25">
      <c r="C708" s="3"/>
    </row>
    <row r="709" spans="3:3" ht="15.75" customHeight="1" x14ac:dyDescent="0.25">
      <c r="C709" s="3"/>
    </row>
    <row r="710" spans="3:3" ht="15.75" customHeight="1" x14ac:dyDescent="0.25">
      <c r="C710" s="3"/>
    </row>
    <row r="711" spans="3:3" ht="15.75" customHeight="1" x14ac:dyDescent="0.25">
      <c r="C711" s="3"/>
    </row>
    <row r="712" spans="3:3" ht="15.75" customHeight="1" x14ac:dyDescent="0.25">
      <c r="C712" s="3"/>
    </row>
    <row r="713" spans="3:3" ht="15.75" customHeight="1" x14ac:dyDescent="0.25">
      <c r="C713" s="3"/>
    </row>
    <row r="714" spans="3:3" ht="15.75" customHeight="1" x14ac:dyDescent="0.25">
      <c r="C714" s="3"/>
    </row>
    <row r="715" spans="3:3" ht="15.75" customHeight="1" x14ac:dyDescent="0.25">
      <c r="C715" s="3"/>
    </row>
    <row r="716" spans="3:3" ht="15.75" customHeight="1" x14ac:dyDescent="0.25">
      <c r="C716" s="3"/>
    </row>
    <row r="717" spans="3:3" ht="15.75" customHeight="1" x14ac:dyDescent="0.25">
      <c r="C717" s="3"/>
    </row>
    <row r="718" spans="3:3" ht="15.75" customHeight="1" x14ac:dyDescent="0.25">
      <c r="C718" s="3"/>
    </row>
    <row r="719" spans="3:3" ht="15.75" customHeight="1" x14ac:dyDescent="0.25">
      <c r="C719" s="3"/>
    </row>
    <row r="720" spans="3:3" ht="15.75" customHeight="1" x14ac:dyDescent="0.25">
      <c r="C720" s="3"/>
    </row>
    <row r="721" spans="3:3" ht="15.75" customHeight="1" x14ac:dyDescent="0.25">
      <c r="C721" s="3"/>
    </row>
    <row r="722" spans="3:3" ht="15.75" customHeight="1" x14ac:dyDescent="0.25">
      <c r="C722" s="3"/>
    </row>
    <row r="723" spans="3:3" ht="15.75" customHeight="1" x14ac:dyDescent="0.25">
      <c r="C723" s="3"/>
    </row>
    <row r="724" spans="3:3" ht="15.75" customHeight="1" x14ac:dyDescent="0.25">
      <c r="C724" s="3"/>
    </row>
    <row r="725" spans="3:3" ht="15.75" customHeight="1" x14ac:dyDescent="0.25">
      <c r="C725" s="3"/>
    </row>
    <row r="726" spans="3:3" ht="15.75" customHeight="1" x14ac:dyDescent="0.25">
      <c r="C726" s="3"/>
    </row>
    <row r="727" spans="3:3" ht="15.75" customHeight="1" x14ac:dyDescent="0.25">
      <c r="C727" s="3"/>
    </row>
    <row r="728" spans="3:3" ht="15.75" customHeight="1" x14ac:dyDescent="0.25">
      <c r="C728" s="3"/>
    </row>
    <row r="729" spans="3:3" ht="15.75" customHeight="1" x14ac:dyDescent="0.25">
      <c r="C729" s="3"/>
    </row>
    <row r="730" spans="3:3" ht="15.75" customHeight="1" x14ac:dyDescent="0.25">
      <c r="C730" s="3"/>
    </row>
    <row r="731" spans="3:3" ht="15.75" customHeight="1" x14ac:dyDescent="0.25">
      <c r="C731" s="3"/>
    </row>
    <row r="732" spans="3:3" ht="15.75" customHeight="1" x14ac:dyDescent="0.25">
      <c r="C732" s="3"/>
    </row>
    <row r="733" spans="3:3" ht="15.75" customHeight="1" x14ac:dyDescent="0.25">
      <c r="C733" s="3"/>
    </row>
    <row r="734" spans="3:3" ht="15.75" customHeight="1" x14ac:dyDescent="0.25">
      <c r="C734" s="3"/>
    </row>
    <row r="735" spans="3:3" ht="15.75" customHeight="1" x14ac:dyDescent="0.25">
      <c r="C735" s="3"/>
    </row>
    <row r="736" spans="3:3" ht="15.75" customHeight="1" x14ac:dyDescent="0.25">
      <c r="C736" s="3"/>
    </row>
    <row r="737" spans="3:3" ht="15.75" customHeight="1" x14ac:dyDescent="0.25">
      <c r="C737" s="3"/>
    </row>
    <row r="738" spans="3:3" ht="15.75" customHeight="1" x14ac:dyDescent="0.25">
      <c r="C738" s="3"/>
    </row>
    <row r="739" spans="3:3" ht="15.75" customHeight="1" x14ac:dyDescent="0.25">
      <c r="C739" s="3"/>
    </row>
    <row r="740" spans="3:3" ht="15.75" customHeight="1" x14ac:dyDescent="0.25">
      <c r="C740" s="3"/>
    </row>
    <row r="741" spans="3:3" ht="15.75" customHeight="1" x14ac:dyDescent="0.25">
      <c r="C741" s="3"/>
    </row>
    <row r="742" spans="3:3" ht="15.75" customHeight="1" x14ac:dyDescent="0.25">
      <c r="C742" s="3"/>
    </row>
    <row r="743" spans="3:3" ht="15.75" customHeight="1" x14ac:dyDescent="0.25">
      <c r="C743" s="3"/>
    </row>
    <row r="744" spans="3:3" ht="15.75" customHeight="1" x14ac:dyDescent="0.25">
      <c r="C744" s="3"/>
    </row>
    <row r="745" spans="3:3" ht="15.75" customHeight="1" x14ac:dyDescent="0.25">
      <c r="C745" s="3"/>
    </row>
    <row r="746" spans="3:3" ht="15.75" customHeight="1" x14ac:dyDescent="0.25">
      <c r="C746" s="3"/>
    </row>
    <row r="747" spans="3:3" ht="15.75" customHeight="1" x14ac:dyDescent="0.25">
      <c r="C747" s="3"/>
    </row>
    <row r="748" spans="3:3" ht="15.75" customHeight="1" x14ac:dyDescent="0.25">
      <c r="C748" s="3"/>
    </row>
    <row r="749" spans="3:3" ht="15.75" customHeight="1" x14ac:dyDescent="0.25">
      <c r="C749" s="3"/>
    </row>
    <row r="750" spans="3:3" ht="15.75" customHeight="1" x14ac:dyDescent="0.25">
      <c r="C750" s="3"/>
    </row>
    <row r="751" spans="3:3" ht="15.75" customHeight="1" x14ac:dyDescent="0.25">
      <c r="C751" s="3"/>
    </row>
    <row r="752" spans="3:3" ht="15.75" customHeight="1" x14ac:dyDescent="0.25">
      <c r="C752" s="3"/>
    </row>
    <row r="753" spans="3:3" ht="15.75" customHeight="1" x14ac:dyDescent="0.25">
      <c r="C753" s="3"/>
    </row>
    <row r="754" spans="3:3" ht="15.75" customHeight="1" x14ac:dyDescent="0.25">
      <c r="C754" s="3"/>
    </row>
    <row r="755" spans="3:3" ht="15.75" customHeight="1" x14ac:dyDescent="0.25">
      <c r="C755" s="3"/>
    </row>
    <row r="756" spans="3:3" ht="15.75" customHeight="1" x14ac:dyDescent="0.25">
      <c r="C756" s="3"/>
    </row>
    <row r="757" spans="3:3" ht="15.75" customHeight="1" x14ac:dyDescent="0.25">
      <c r="C757" s="3"/>
    </row>
    <row r="758" spans="3:3" ht="15.75" customHeight="1" x14ac:dyDescent="0.25">
      <c r="C758" s="3"/>
    </row>
    <row r="759" spans="3:3" ht="15.75" customHeight="1" x14ac:dyDescent="0.25">
      <c r="C759" s="3"/>
    </row>
    <row r="760" spans="3:3" ht="15.75" customHeight="1" x14ac:dyDescent="0.25">
      <c r="C760" s="3"/>
    </row>
    <row r="761" spans="3:3" ht="15.75" customHeight="1" x14ac:dyDescent="0.25">
      <c r="C761" s="3"/>
    </row>
    <row r="762" spans="3:3" ht="15.75" customHeight="1" x14ac:dyDescent="0.25">
      <c r="C762" s="3"/>
    </row>
    <row r="763" spans="3:3" ht="15.75" customHeight="1" x14ac:dyDescent="0.25">
      <c r="C763" s="3"/>
    </row>
    <row r="764" spans="3:3" ht="15.75" customHeight="1" x14ac:dyDescent="0.25">
      <c r="C764" s="3"/>
    </row>
    <row r="765" spans="3:3" ht="15.75" customHeight="1" x14ac:dyDescent="0.25">
      <c r="C765" s="3"/>
    </row>
    <row r="766" spans="3:3" ht="15.75" customHeight="1" x14ac:dyDescent="0.25">
      <c r="C766" s="3"/>
    </row>
    <row r="767" spans="3:3" ht="15.75" customHeight="1" x14ac:dyDescent="0.25">
      <c r="C767" s="3"/>
    </row>
    <row r="768" spans="3:3" ht="15.75" customHeight="1" x14ac:dyDescent="0.25">
      <c r="C768" s="3"/>
    </row>
    <row r="769" spans="3:3" ht="15.75" customHeight="1" x14ac:dyDescent="0.25">
      <c r="C769" s="3"/>
    </row>
    <row r="770" spans="3:3" ht="15.75" customHeight="1" x14ac:dyDescent="0.25">
      <c r="C770" s="3"/>
    </row>
    <row r="771" spans="3:3" ht="15.75" customHeight="1" x14ac:dyDescent="0.25">
      <c r="C771" s="3"/>
    </row>
    <row r="772" spans="3:3" ht="15.75" customHeight="1" x14ac:dyDescent="0.25">
      <c r="C772" s="3"/>
    </row>
    <row r="773" spans="3:3" ht="15.75" customHeight="1" x14ac:dyDescent="0.25">
      <c r="C773" s="3"/>
    </row>
    <row r="774" spans="3:3" ht="15.75" customHeight="1" x14ac:dyDescent="0.25">
      <c r="C774" s="3"/>
    </row>
    <row r="775" spans="3:3" ht="15.75" customHeight="1" x14ac:dyDescent="0.25">
      <c r="C775" s="3"/>
    </row>
    <row r="776" spans="3:3" ht="15.75" customHeight="1" x14ac:dyDescent="0.25">
      <c r="C776" s="3"/>
    </row>
    <row r="777" spans="3:3" ht="15.75" customHeight="1" x14ac:dyDescent="0.25">
      <c r="C777" s="3"/>
    </row>
    <row r="778" spans="3:3" ht="15.75" customHeight="1" x14ac:dyDescent="0.25">
      <c r="C778" s="3"/>
    </row>
    <row r="779" spans="3:3" ht="15.75" customHeight="1" x14ac:dyDescent="0.25">
      <c r="C779" s="3"/>
    </row>
    <row r="780" spans="3:3" ht="15.75" customHeight="1" x14ac:dyDescent="0.25">
      <c r="C780" s="3"/>
    </row>
    <row r="781" spans="3:3" ht="15.75" customHeight="1" x14ac:dyDescent="0.25">
      <c r="C781" s="3"/>
    </row>
    <row r="782" spans="3:3" ht="15.75" customHeight="1" x14ac:dyDescent="0.25">
      <c r="C782" s="3"/>
    </row>
    <row r="783" spans="3:3" ht="15.75" customHeight="1" x14ac:dyDescent="0.25">
      <c r="C783" s="3"/>
    </row>
    <row r="784" spans="3:3" ht="15.75" customHeight="1" x14ac:dyDescent="0.25">
      <c r="C784" s="3"/>
    </row>
    <row r="785" spans="3:3" ht="15.75" customHeight="1" x14ac:dyDescent="0.25">
      <c r="C785" s="3"/>
    </row>
    <row r="786" spans="3:3" ht="15.75" customHeight="1" x14ac:dyDescent="0.25">
      <c r="C786" s="3"/>
    </row>
    <row r="787" spans="3:3" ht="15.75" customHeight="1" x14ac:dyDescent="0.25">
      <c r="C787" s="3"/>
    </row>
    <row r="788" spans="3:3" ht="15.75" customHeight="1" x14ac:dyDescent="0.25">
      <c r="C788" s="3"/>
    </row>
    <row r="789" spans="3:3" ht="15.75" customHeight="1" x14ac:dyDescent="0.25">
      <c r="C789" s="3"/>
    </row>
    <row r="790" spans="3:3" ht="15.75" customHeight="1" x14ac:dyDescent="0.25">
      <c r="C790" s="3"/>
    </row>
    <row r="791" spans="3:3" ht="15.75" customHeight="1" x14ac:dyDescent="0.25">
      <c r="C791" s="3"/>
    </row>
    <row r="792" spans="3:3" ht="15.75" customHeight="1" x14ac:dyDescent="0.25">
      <c r="C792" s="3"/>
    </row>
    <row r="793" spans="3:3" ht="15.75" customHeight="1" x14ac:dyDescent="0.25">
      <c r="C793" s="3"/>
    </row>
    <row r="794" spans="3:3" ht="15.75" customHeight="1" x14ac:dyDescent="0.25">
      <c r="C794" s="3"/>
    </row>
    <row r="795" spans="3:3" ht="15.75" customHeight="1" x14ac:dyDescent="0.25">
      <c r="C795" s="3"/>
    </row>
    <row r="796" spans="3:3" ht="15.75" customHeight="1" x14ac:dyDescent="0.25">
      <c r="C796" s="3"/>
    </row>
    <row r="797" spans="3:3" ht="15.75" customHeight="1" x14ac:dyDescent="0.25">
      <c r="C797" s="3"/>
    </row>
    <row r="798" spans="3:3" ht="15.75" customHeight="1" x14ac:dyDescent="0.25">
      <c r="C798" s="3"/>
    </row>
    <row r="799" spans="3:3" ht="15.75" customHeight="1" x14ac:dyDescent="0.25">
      <c r="C799" s="3"/>
    </row>
    <row r="800" spans="3:3" ht="15.75" customHeight="1" x14ac:dyDescent="0.25">
      <c r="C800" s="3"/>
    </row>
    <row r="801" spans="3:3" ht="15.75" customHeight="1" x14ac:dyDescent="0.25">
      <c r="C801" s="3"/>
    </row>
    <row r="802" spans="3:3" ht="15.75" customHeight="1" x14ac:dyDescent="0.25">
      <c r="C802" s="3"/>
    </row>
    <row r="803" spans="3:3" ht="15.75" customHeight="1" x14ac:dyDescent="0.25">
      <c r="C803" s="3"/>
    </row>
    <row r="804" spans="3:3" ht="15.75" customHeight="1" x14ac:dyDescent="0.25">
      <c r="C804" s="3"/>
    </row>
    <row r="805" spans="3:3" ht="15.75" customHeight="1" x14ac:dyDescent="0.25">
      <c r="C805" s="3"/>
    </row>
    <row r="806" spans="3:3" ht="15.75" customHeight="1" x14ac:dyDescent="0.25">
      <c r="C806" s="3"/>
    </row>
    <row r="807" spans="3:3" ht="15.75" customHeight="1" x14ac:dyDescent="0.25">
      <c r="C807" s="3"/>
    </row>
    <row r="808" spans="3:3" ht="15.75" customHeight="1" x14ac:dyDescent="0.25">
      <c r="C808" s="3"/>
    </row>
    <row r="809" spans="3:3" ht="15.75" customHeight="1" x14ac:dyDescent="0.25">
      <c r="C809" s="3"/>
    </row>
    <row r="810" spans="3:3" ht="15.75" customHeight="1" x14ac:dyDescent="0.25">
      <c r="C810" s="3"/>
    </row>
    <row r="811" spans="3:3" ht="15.75" customHeight="1" x14ac:dyDescent="0.25">
      <c r="C811" s="3"/>
    </row>
    <row r="812" spans="3:3" ht="15.75" customHeight="1" x14ac:dyDescent="0.25">
      <c r="C812" s="3"/>
    </row>
    <row r="813" spans="3:3" ht="15.75" customHeight="1" x14ac:dyDescent="0.25">
      <c r="C813" s="3"/>
    </row>
    <row r="814" spans="3:3" ht="15.75" customHeight="1" x14ac:dyDescent="0.25">
      <c r="C814" s="3"/>
    </row>
    <row r="815" spans="3:3" ht="15.75" customHeight="1" x14ac:dyDescent="0.25">
      <c r="C815" s="3"/>
    </row>
    <row r="816" spans="3:3" ht="15.75" customHeight="1" x14ac:dyDescent="0.25">
      <c r="C816" s="3"/>
    </row>
    <row r="817" spans="3:3" ht="15.75" customHeight="1" x14ac:dyDescent="0.25">
      <c r="C817" s="3"/>
    </row>
    <row r="818" spans="3:3" ht="15.75" customHeight="1" x14ac:dyDescent="0.25">
      <c r="C818" s="3"/>
    </row>
    <row r="819" spans="3:3" ht="15.75" customHeight="1" x14ac:dyDescent="0.25">
      <c r="C819" s="3"/>
    </row>
    <row r="820" spans="3:3" ht="15.75" customHeight="1" x14ac:dyDescent="0.25">
      <c r="C820" s="3"/>
    </row>
    <row r="821" spans="3:3" ht="15.75" customHeight="1" x14ac:dyDescent="0.25">
      <c r="C821" s="3"/>
    </row>
    <row r="822" spans="3:3" ht="15.75" customHeight="1" x14ac:dyDescent="0.25">
      <c r="C822" s="3"/>
    </row>
    <row r="823" spans="3:3" ht="15.75" customHeight="1" x14ac:dyDescent="0.25">
      <c r="C823" s="3"/>
    </row>
    <row r="824" spans="3:3" ht="15.75" customHeight="1" x14ac:dyDescent="0.25">
      <c r="C824" s="3"/>
    </row>
    <row r="825" spans="3:3" ht="15.75" customHeight="1" x14ac:dyDescent="0.25">
      <c r="C825" s="3"/>
    </row>
    <row r="826" spans="3:3" ht="15.75" customHeight="1" x14ac:dyDescent="0.25">
      <c r="C826" s="3"/>
    </row>
    <row r="827" spans="3:3" ht="15.75" customHeight="1" x14ac:dyDescent="0.25">
      <c r="C827" s="3"/>
    </row>
    <row r="828" spans="3:3" ht="15.75" customHeight="1" x14ac:dyDescent="0.25">
      <c r="C828" s="3"/>
    </row>
    <row r="829" spans="3:3" ht="15.75" customHeight="1" x14ac:dyDescent="0.25">
      <c r="C829" s="3"/>
    </row>
    <row r="830" spans="3:3" ht="15.75" customHeight="1" x14ac:dyDescent="0.25">
      <c r="C830" s="3"/>
    </row>
    <row r="831" spans="3:3" ht="15.75" customHeight="1" x14ac:dyDescent="0.25">
      <c r="C831" s="3"/>
    </row>
    <row r="832" spans="3:3" ht="15.75" customHeight="1" x14ac:dyDescent="0.25">
      <c r="C832" s="3"/>
    </row>
    <row r="833" spans="3:3" ht="15.75" customHeight="1" x14ac:dyDescent="0.25">
      <c r="C833" s="3"/>
    </row>
    <row r="834" spans="3:3" ht="15.75" customHeight="1" x14ac:dyDescent="0.25">
      <c r="C834" s="3"/>
    </row>
    <row r="835" spans="3:3" ht="15.75" customHeight="1" x14ac:dyDescent="0.25">
      <c r="C835" s="3"/>
    </row>
    <row r="836" spans="3:3" ht="15.75" customHeight="1" x14ac:dyDescent="0.25">
      <c r="C836" s="3"/>
    </row>
    <row r="837" spans="3:3" ht="15.75" customHeight="1" x14ac:dyDescent="0.25">
      <c r="C837" s="3"/>
    </row>
    <row r="838" spans="3:3" ht="15.75" customHeight="1" x14ac:dyDescent="0.25">
      <c r="C838" s="3"/>
    </row>
    <row r="839" spans="3:3" ht="15.75" customHeight="1" x14ac:dyDescent="0.25">
      <c r="C839" s="3"/>
    </row>
    <row r="840" spans="3:3" ht="15.75" customHeight="1" x14ac:dyDescent="0.25">
      <c r="C840" s="3"/>
    </row>
    <row r="841" spans="3:3" ht="15.75" customHeight="1" x14ac:dyDescent="0.25">
      <c r="C841" s="3"/>
    </row>
    <row r="842" spans="3:3" ht="15.75" customHeight="1" x14ac:dyDescent="0.25">
      <c r="C842" s="3"/>
    </row>
    <row r="843" spans="3:3" ht="15.75" customHeight="1" x14ac:dyDescent="0.25">
      <c r="C843" s="3"/>
    </row>
    <row r="844" spans="3:3" ht="15.75" customHeight="1" x14ac:dyDescent="0.25">
      <c r="C844" s="3"/>
    </row>
    <row r="845" spans="3:3" ht="15.75" customHeight="1" x14ac:dyDescent="0.25">
      <c r="C845" s="3"/>
    </row>
    <row r="846" spans="3:3" ht="15.75" customHeight="1" x14ac:dyDescent="0.25">
      <c r="C846" s="3"/>
    </row>
    <row r="847" spans="3:3" ht="15.75" customHeight="1" x14ac:dyDescent="0.25">
      <c r="C847" s="3"/>
    </row>
    <row r="848" spans="3:3" ht="15.75" customHeight="1" x14ac:dyDescent="0.25">
      <c r="C848" s="3"/>
    </row>
    <row r="849" spans="3:3" ht="15.75" customHeight="1" x14ac:dyDescent="0.25">
      <c r="C849" s="3"/>
    </row>
    <row r="850" spans="3:3" ht="15.75" customHeight="1" x14ac:dyDescent="0.25">
      <c r="C850" s="3"/>
    </row>
    <row r="851" spans="3:3" ht="15.75" customHeight="1" x14ac:dyDescent="0.25">
      <c r="C851" s="3"/>
    </row>
    <row r="852" spans="3:3" ht="15.75" customHeight="1" x14ac:dyDescent="0.25">
      <c r="C852" s="3"/>
    </row>
    <row r="853" spans="3:3" ht="15.75" customHeight="1" x14ac:dyDescent="0.25">
      <c r="C853" s="3"/>
    </row>
    <row r="854" spans="3:3" ht="15.75" customHeight="1" x14ac:dyDescent="0.25">
      <c r="C854" s="3"/>
    </row>
    <row r="855" spans="3:3" ht="15.75" customHeight="1" x14ac:dyDescent="0.25">
      <c r="C855" s="3"/>
    </row>
    <row r="856" spans="3:3" ht="15.75" customHeight="1" x14ac:dyDescent="0.25">
      <c r="C856" s="3"/>
    </row>
    <row r="857" spans="3:3" ht="15.75" customHeight="1" x14ac:dyDescent="0.25">
      <c r="C857" s="3"/>
    </row>
    <row r="858" spans="3:3" ht="15.75" customHeight="1" x14ac:dyDescent="0.25">
      <c r="C858" s="3"/>
    </row>
    <row r="859" spans="3:3" ht="15.75" customHeight="1" x14ac:dyDescent="0.25">
      <c r="C859" s="3"/>
    </row>
    <row r="860" spans="3:3" ht="15.75" customHeight="1" x14ac:dyDescent="0.25">
      <c r="C860" s="3"/>
    </row>
    <row r="861" spans="3:3" ht="15.75" customHeight="1" x14ac:dyDescent="0.25">
      <c r="C861" s="3"/>
    </row>
    <row r="862" spans="3:3" ht="15.75" customHeight="1" x14ac:dyDescent="0.25">
      <c r="C862" s="3"/>
    </row>
    <row r="863" spans="3:3" ht="15.75" customHeight="1" x14ac:dyDescent="0.25">
      <c r="C863" s="3"/>
    </row>
    <row r="864" spans="3:3" ht="15.75" customHeight="1" x14ac:dyDescent="0.25">
      <c r="C864" s="3"/>
    </row>
    <row r="865" spans="3:3" ht="15.75" customHeight="1" x14ac:dyDescent="0.25">
      <c r="C865" s="3"/>
    </row>
    <row r="866" spans="3:3" ht="15.75" customHeight="1" x14ac:dyDescent="0.25">
      <c r="C866" s="3"/>
    </row>
    <row r="867" spans="3:3" ht="15.75" customHeight="1" x14ac:dyDescent="0.25">
      <c r="C867" s="3"/>
    </row>
    <row r="868" spans="3:3" ht="15.75" customHeight="1" x14ac:dyDescent="0.25">
      <c r="C868" s="3"/>
    </row>
    <row r="869" spans="3:3" ht="15.75" customHeight="1" x14ac:dyDescent="0.25">
      <c r="C869" s="3"/>
    </row>
    <row r="870" spans="3:3" ht="15.75" customHeight="1" x14ac:dyDescent="0.25">
      <c r="C870" s="3"/>
    </row>
    <row r="871" spans="3:3" ht="15.75" customHeight="1" x14ac:dyDescent="0.25">
      <c r="C871" s="3"/>
    </row>
    <row r="872" spans="3:3" ht="15.75" customHeight="1" x14ac:dyDescent="0.25">
      <c r="C872" s="3"/>
    </row>
    <row r="873" spans="3:3" ht="15.75" customHeight="1" x14ac:dyDescent="0.25">
      <c r="C873" s="3"/>
    </row>
    <row r="874" spans="3:3" ht="15.75" customHeight="1" x14ac:dyDescent="0.25">
      <c r="C874" s="3"/>
    </row>
    <row r="875" spans="3:3" ht="15.75" customHeight="1" x14ac:dyDescent="0.25">
      <c r="C875" s="3"/>
    </row>
    <row r="876" spans="3:3" ht="15.75" customHeight="1" x14ac:dyDescent="0.25">
      <c r="C876" s="3"/>
    </row>
    <row r="877" spans="3:3" ht="15.75" customHeight="1" x14ac:dyDescent="0.25">
      <c r="C877" s="3"/>
    </row>
    <row r="878" spans="3:3" ht="15.75" customHeight="1" x14ac:dyDescent="0.25">
      <c r="C878" s="3"/>
    </row>
    <row r="879" spans="3:3" ht="15.75" customHeight="1" x14ac:dyDescent="0.25">
      <c r="C879" s="3"/>
    </row>
    <row r="880" spans="3:3" ht="15.75" customHeight="1" x14ac:dyDescent="0.25">
      <c r="C880" s="3"/>
    </row>
    <row r="881" spans="3:3" ht="15.75" customHeight="1" x14ac:dyDescent="0.25">
      <c r="C881" s="3"/>
    </row>
    <row r="882" spans="3:3" ht="15.75" customHeight="1" x14ac:dyDescent="0.25">
      <c r="C882" s="3"/>
    </row>
    <row r="883" spans="3:3" ht="15.75" customHeight="1" x14ac:dyDescent="0.25">
      <c r="C883" s="3"/>
    </row>
    <row r="884" spans="3:3" ht="15.75" customHeight="1" x14ac:dyDescent="0.25">
      <c r="C884" s="3"/>
    </row>
    <row r="885" spans="3:3" ht="15.75" customHeight="1" x14ac:dyDescent="0.25">
      <c r="C885" s="3"/>
    </row>
    <row r="886" spans="3:3" ht="15.75" customHeight="1" x14ac:dyDescent="0.25">
      <c r="C886" s="3"/>
    </row>
    <row r="887" spans="3:3" ht="15.75" customHeight="1" x14ac:dyDescent="0.25">
      <c r="C887" s="3"/>
    </row>
    <row r="888" spans="3:3" ht="15.75" customHeight="1" x14ac:dyDescent="0.25">
      <c r="C888" s="3"/>
    </row>
    <row r="889" spans="3:3" ht="15.75" customHeight="1" x14ac:dyDescent="0.25">
      <c r="C889" s="3"/>
    </row>
    <row r="890" spans="3:3" ht="15.75" customHeight="1" x14ac:dyDescent="0.25">
      <c r="C890" s="3"/>
    </row>
    <row r="891" spans="3:3" ht="15.75" customHeight="1" x14ac:dyDescent="0.25">
      <c r="C891" s="3"/>
    </row>
    <row r="892" spans="3:3" ht="15.75" customHeight="1" x14ac:dyDescent="0.25">
      <c r="C892" s="3"/>
    </row>
    <row r="893" spans="3:3" ht="15.75" customHeight="1" x14ac:dyDescent="0.25">
      <c r="C893" s="3"/>
    </row>
    <row r="894" spans="3:3" ht="15.75" customHeight="1" x14ac:dyDescent="0.25">
      <c r="C894" s="3"/>
    </row>
    <row r="895" spans="3:3" ht="15.75" customHeight="1" x14ac:dyDescent="0.25">
      <c r="C895" s="3"/>
    </row>
    <row r="896" spans="3:3" ht="15.75" customHeight="1" x14ac:dyDescent="0.25">
      <c r="C896" s="3"/>
    </row>
    <row r="897" spans="3:3" ht="15.75" customHeight="1" x14ac:dyDescent="0.25">
      <c r="C897" s="3"/>
    </row>
    <row r="898" spans="3:3" ht="15.75" customHeight="1" x14ac:dyDescent="0.25">
      <c r="C898" s="3"/>
    </row>
    <row r="899" spans="3:3" ht="15.75" customHeight="1" x14ac:dyDescent="0.25">
      <c r="C899" s="3"/>
    </row>
    <row r="900" spans="3:3" ht="15.75" customHeight="1" x14ac:dyDescent="0.25">
      <c r="C900" s="3"/>
    </row>
    <row r="901" spans="3:3" ht="15.75" customHeight="1" x14ac:dyDescent="0.25">
      <c r="C901" s="3"/>
    </row>
    <row r="902" spans="3:3" ht="15.75" customHeight="1" x14ac:dyDescent="0.25">
      <c r="C902" s="3"/>
    </row>
    <row r="903" spans="3:3" ht="15.75" customHeight="1" x14ac:dyDescent="0.25">
      <c r="C903" s="3"/>
    </row>
    <row r="904" spans="3:3" ht="15.75" customHeight="1" x14ac:dyDescent="0.25">
      <c r="C904" s="3"/>
    </row>
    <row r="905" spans="3:3" ht="15.75" customHeight="1" x14ac:dyDescent="0.25">
      <c r="C905" s="3"/>
    </row>
    <row r="906" spans="3:3" ht="15.75" customHeight="1" x14ac:dyDescent="0.25">
      <c r="C906" s="3"/>
    </row>
    <row r="907" spans="3:3" ht="15.75" customHeight="1" x14ac:dyDescent="0.25">
      <c r="C907" s="3"/>
    </row>
    <row r="908" spans="3:3" ht="15.75" customHeight="1" x14ac:dyDescent="0.25">
      <c r="C908" s="3"/>
    </row>
    <row r="909" spans="3:3" ht="15.75" customHeight="1" x14ac:dyDescent="0.25">
      <c r="C909" s="3"/>
    </row>
    <row r="910" spans="3:3" ht="15.75" customHeight="1" x14ac:dyDescent="0.25">
      <c r="C910" s="3"/>
    </row>
    <row r="911" spans="3:3" ht="15.75" customHeight="1" x14ac:dyDescent="0.25">
      <c r="C911" s="3"/>
    </row>
    <row r="912" spans="3:3" ht="15.75" customHeight="1" x14ac:dyDescent="0.25">
      <c r="C912" s="3"/>
    </row>
    <row r="913" spans="3:3" ht="15.75" customHeight="1" x14ac:dyDescent="0.25">
      <c r="C913" s="3"/>
    </row>
    <row r="914" spans="3:3" ht="15.75" customHeight="1" x14ac:dyDescent="0.25">
      <c r="C914" s="3"/>
    </row>
    <row r="915" spans="3:3" ht="15.75" customHeight="1" x14ac:dyDescent="0.25">
      <c r="C915" s="3"/>
    </row>
    <row r="916" spans="3:3" ht="15.75" customHeight="1" x14ac:dyDescent="0.25">
      <c r="C916" s="3"/>
    </row>
    <row r="917" spans="3:3" ht="15.75" customHeight="1" x14ac:dyDescent="0.25">
      <c r="C917" s="3"/>
    </row>
    <row r="918" spans="3:3" ht="15.75" customHeight="1" x14ac:dyDescent="0.25">
      <c r="C918" s="3"/>
    </row>
    <row r="919" spans="3:3" ht="15.75" customHeight="1" x14ac:dyDescent="0.25">
      <c r="C919" s="3"/>
    </row>
    <row r="920" spans="3:3" ht="15.75" customHeight="1" x14ac:dyDescent="0.25">
      <c r="C920" s="3"/>
    </row>
    <row r="921" spans="3:3" ht="15.75" customHeight="1" x14ac:dyDescent="0.25">
      <c r="C921" s="3"/>
    </row>
    <row r="922" spans="3:3" ht="15.75" customHeight="1" x14ac:dyDescent="0.25">
      <c r="C922" s="3"/>
    </row>
    <row r="923" spans="3:3" ht="15.75" customHeight="1" x14ac:dyDescent="0.25">
      <c r="C923" s="3"/>
    </row>
    <row r="924" spans="3:3" ht="15.75" customHeight="1" x14ac:dyDescent="0.25">
      <c r="C924" s="3"/>
    </row>
    <row r="925" spans="3:3" ht="15.75" customHeight="1" x14ac:dyDescent="0.25">
      <c r="C925" s="3"/>
    </row>
    <row r="926" spans="3:3" ht="15.75" customHeight="1" x14ac:dyDescent="0.25">
      <c r="C926" s="3"/>
    </row>
    <row r="927" spans="3:3" ht="15.75" customHeight="1" x14ac:dyDescent="0.25">
      <c r="C927" s="3"/>
    </row>
    <row r="928" spans="3:3" ht="15.75" customHeight="1" x14ac:dyDescent="0.25">
      <c r="C928" s="3"/>
    </row>
    <row r="929" spans="3:3" ht="15.75" customHeight="1" x14ac:dyDescent="0.25">
      <c r="C929" s="3"/>
    </row>
    <row r="930" spans="3:3" ht="15.75" customHeight="1" x14ac:dyDescent="0.25">
      <c r="C930" s="3"/>
    </row>
    <row r="931" spans="3:3" ht="15.75" customHeight="1" x14ac:dyDescent="0.25">
      <c r="C931" s="3"/>
    </row>
    <row r="932" spans="3:3" ht="15.75" customHeight="1" x14ac:dyDescent="0.25">
      <c r="C932" s="3"/>
    </row>
    <row r="933" spans="3:3" ht="15.75" customHeight="1" x14ac:dyDescent="0.25">
      <c r="C933" s="3"/>
    </row>
    <row r="934" spans="3:3" ht="15.75" customHeight="1" x14ac:dyDescent="0.25">
      <c r="C934" s="3"/>
    </row>
    <row r="935" spans="3:3" ht="15.75" customHeight="1" x14ac:dyDescent="0.25">
      <c r="C935" s="3"/>
    </row>
    <row r="936" spans="3:3" ht="15.75" customHeight="1" x14ac:dyDescent="0.25">
      <c r="C936" s="3"/>
    </row>
    <row r="937" spans="3:3" ht="15.75" customHeight="1" x14ac:dyDescent="0.25">
      <c r="C937" s="3"/>
    </row>
    <row r="938" spans="3:3" ht="15.75" customHeight="1" x14ac:dyDescent="0.25">
      <c r="C938" s="3"/>
    </row>
    <row r="939" spans="3:3" ht="15.75" customHeight="1" x14ac:dyDescent="0.25">
      <c r="C939" s="3"/>
    </row>
    <row r="940" spans="3:3" ht="15.75" customHeight="1" x14ac:dyDescent="0.25">
      <c r="C940" s="3"/>
    </row>
    <row r="941" spans="3:3" ht="15.75" customHeight="1" x14ac:dyDescent="0.25">
      <c r="C941" s="3"/>
    </row>
    <row r="942" spans="3:3" ht="15.75" customHeight="1" x14ac:dyDescent="0.25">
      <c r="C942" s="3"/>
    </row>
    <row r="943" spans="3:3" ht="15.75" customHeight="1" x14ac:dyDescent="0.25">
      <c r="C943" s="3"/>
    </row>
    <row r="944" spans="3:3" ht="15.75" customHeight="1" x14ac:dyDescent="0.25">
      <c r="C944" s="3"/>
    </row>
    <row r="945" spans="3:3" ht="15.75" customHeight="1" x14ac:dyDescent="0.25">
      <c r="C945" s="3"/>
    </row>
    <row r="946" spans="3:3" ht="15.75" customHeight="1" x14ac:dyDescent="0.25">
      <c r="C946" s="3"/>
    </row>
    <row r="947" spans="3:3" ht="15.75" customHeight="1" x14ac:dyDescent="0.25">
      <c r="C947" s="3"/>
    </row>
    <row r="948" spans="3:3" ht="15.75" customHeight="1" x14ac:dyDescent="0.25">
      <c r="C948" s="3"/>
    </row>
    <row r="949" spans="3:3" ht="15.75" customHeight="1" x14ac:dyDescent="0.25">
      <c r="C949" s="3"/>
    </row>
    <row r="950" spans="3:3" ht="15.75" customHeight="1" x14ac:dyDescent="0.25">
      <c r="C950" s="3"/>
    </row>
    <row r="951" spans="3:3" ht="15.75" customHeight="1" x14ac:dyDescent="0.25">
      <c r="C951" s="3"/>
    </row>
    <row r="952" spans="3:3" ht="15.75" customHeight="1" x14ac:dyDescent="0.25">
      <c r="C952" s="3"/>
    </row>
    <row r="953" spans="3:3" ht="15.75" customHeight="1" x14ac:dyDescent="0.25">
      <c r="C953" s="3"/>
    </row>
    <row r="954" spans="3:3" ht="15.75" customHeight="1" x14ac:dyDescent="0.25">
      <c r="C954" s="3"/>
    </row>
    <row r="955" spans="3:3" ht="15.75" customHeight="1" x14ac:dyDescent="0.25">
      <c r="C955" s="3"/>
    </row>
    <row r="956" spans="3:3" ht="15.75" customHeight="1" x14ac:dyDescent="0.25">
      <c r="C956" s="3"/>
    </row>
    <row r="957" spans="3:3" ht="15.75" customHeight="1" x14ac:dyDescent="0.25">
      <c r="C957" s="3"/>
    </row>
    <row r="958" spans="3:3" ht="15.75" customHeight="1" x14ac:dyDescent="0.25">
      <c r="C958" s="3"/>
    </row>
    <row r="959" spans="3:3" ht="15.75" customHeight="1" x14ac:dyDescent="0.25">
      <c r="C959" s="3"/>
    </row>
    <row r="960" spans="3:3" ht="15.75" customHeight="1" x14ac:dyDescent="0.25">
      <c r="C960" s="3"/>
    </row>
    <row r="961" spans="3:3" ht="15.75" customHeight="1" x14ac:dyDescent="0.25">
      <c r="C961" s="3"/>
    </row>
    <row r="962" spans="3:3" ht="15.75" customHeight="1" x14ac:dyDescent="0.25">
      <c r="C962" s="3"/>
    </row>
    <row r="963" spans="3:3" ht="15.75" customHeight="1" x14ac:dyDescent="0.25">
      <c r="C963" s="3"/>
    </row>
    <row r="964" spans="3:3" ht="15.75" customHeight="1" x14ac:dyDescent="0.25">
      <c r="C964" s="3"/>
    </row>
    <row r="965" spans="3:3" ht="15.75" customHeight="1" x14ac:dyDescent="0.25">
      <c r="C965" s="3"/>
    </row>
    <row r="966" spans="3:3" ht="15.75" customHeight="1" x14ac:dyDescent="0.25">
      <c r="C966" s="3"/>
    </row>
    <row r="967" spans="3:3" ht="15.75" customHeight="1" x14ac:dyDescent="0.25">
      <c r="C967" s="3"/>
    </row>
    <row r="968" spans="3:3" ht="15.75" customHeight="1" x14ac:dyDescent="0.25">
      <c r="C968" s="3"/>
    </row>
    <row r="969" spans="3:3" ht="15.75" customHeight="1" x14ac:dyDescent="0.25">
      <c r="C969" s="3"/>
    </row>
    <row r="970" spans="3:3" ht="15.75" customHeight="1" x14ac:dyDescent="0.25">
      <c r="C970" s="3"/>
    </row>
    <row r="971" spans="3:3" ht="15.75" customHeight="1" x14ac:dyDescent="0.25">
      <c r="C971" s="3"/>
    </row>
    <row r="972" spans="3:3" ht="15.75" customHeight="1" x14ac:dyDescent="0.25">
      <c r="C972" s="3"/>
    </row>
    <row r="973" spans="3:3" ht="15.75" customHeight="1" x14ac:dyDescent="0.25">
      <c r="C973" s="3"/>
    </row>
    <row r="974" spans="3:3" ht="15.75" customHeight="1" x14ac:dyDescent="0.25">
      <c r="C974" s="3"/>
    </row>
    <row r="975" spans="3:3" ht="15.75" customHeight="1" x14ac:dyDescent="0.25">
      <c r="C975" s="3"/>
    </row>
    <row r="976" spans="3:3" ht="15.75" customHeight="1" x14ac:dyDescent="0.25">
      <c r="C976" s="3"/>
    </row>
    <row r="977" spans="3:3" ht="15.75" customHeight="1" x14ac:dyDescent="0.25">
      <c r="C977" s="3"/>
    </row>
    <row r="978" spans="3:3" ht="15.75" customHeight="1" x14ac:dyDescent="0.25">
      <c r="C978" s="3"/>
    </row>
    <row r="979" spans="3:3" ht="15.75" customHeight="1" x14ac:dyDescent="0.25">
      <c r="C979" s="3"/>
    </row>
    <row r="980" spans="3:3" ht="15.75" customHeight="1" x14ac:dyDescent="0.25">
      <c r="C980" s="3"/>
    </row>
    <row r="981" spans="3:3" ht="15.75" customHeight="1" x14ac:dyDescent="0.25">
      <c r="C981" s="3"/>
    </row>
    <row r="982" spans="3:3" ht="15.75" customHeight="1" x14ac:dyDescent="0.25">
      <c r="C982" s="3"/>
    </row>
    <row r="983" spans="3:3" ht="15.75" customHeight="1" x14ac:dyDescent="0.25">
      <c r="C983" s="3"/>
    </row>
    <row r="984" spans="3:3" ht="15.75" customHeight="1" x14ac:dyDescent="0.25">
      <c r="C984" s="3"/>
    </row>
    <row r="985" spans="3:3" ht="15.75" customHeight="1" x14ac:dyDescent="0.25">
      <c r="C985" s="3"/>
    </row>
    <row r="986" spans="3:3" ht="15.75" customHeight="1" x14ac:dyDescent="0.25">
      <c r="C986" s="3"/>
    </row>
    <row r="987" spans="3:3" ht="15.75" customHeight="1" x14ac:dyDescent="0.25">
      <c r="C987" s="3"/>
    </row>
    <row r="988" spans="3:3" ht="15.75" customHeight="1" x14ac:dyDescent="0.25">
      <c r="C988" s="3"/>
    </row>
    <row r="989" spans="3:3" ht="15.75" customHeight="1" x14ac:dyDescent="0.25">
      <c r="C989" s="3"/>
    </row>
    <row r="990" spans="3:3" ht="15.75" customHeight="1" x14ac:dyDescent="0.25">
      <c r="C990" s="3"/>
    </row>
    <row r="991" spans="3:3" ht="15.75" customHeight="1" x14ac:dyDescent="0.25">
      <c r="C991" s="3"/>
    </row>
    <row r="992" spans="3:3" ht="15.75" customHeight="1" x14ac:dyDescent="0.25">
      <c r="C992" s="3"/>
    </row>
    <row r="993" spans="3:3" ht="15.75" customHeight="1" x14ac:dyDescent="0.25">
      <c r="C993" s="3"/>
    </row>
    <row r="994" spans="3:3" ht="15.75" customHeight="1" x14ac:dyDescent="0.25">
      <c r="C994" s="3"/>
    </row>
    <row r="995" spans="3:3" ht="15.75" customHeight="1" x14ac:dyDescent="0.25">
      <c r="C995" s="3"/>
    </row>
  </sheetData>
  <pageMargins left="0.7" right="0.7" top="0.75" bottom="0.75" header="0" footer="0"/>
  <pageSetup orientation="landscape"/>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BE68D-75F6-4A84-A8BB-49D71CA44100}">
  <dimension ref="A1:U141"/>
  <sheetViews>
    <sheetView zoomScale="80" zoomScaleNormal="80" workbookViewId="0">
      <selection activeCell="L132" sqref="L132"/>
    </sheetView>
  </sheetViews>
  <sheetFormatPr baseColWidth="10" defaultRowHeight="15" x14ac:dyDescent="0.25"/>
  <cols>
    <col min="11" max="13" width="12.42578125" customWidth="1"/>
    <col min="21" max="21" width="13.5703125" customWidth="1"/>
  </cols>
  <sheetData>
    <row r="1" spans="1:18" ht="24" x14ac:dyDescent="0.25">
      <c r="A1" s="17" t="s">
        <v>12</v>
      </c>
      <c r="B1" s="18" t="s">
        <v>6</v>
      </c>
      <c r="C1" s="18" t="s">
        <v>7</v>
      </c>
      <c r="D1" s="18" t="s">
        <v>8</v>
      </c>
      <c r="E1" s="18" t="s">
        <v>9</v>
      </c>
      <c r="F1" s="18" t="s">
        <v>10</v>
      </c>
      <c r="G1" s="18" t="s">
        <v>27</v>
      </c>
      <c r="H1" s="18" t="s">
        <v>35</v>
      </c>
      <c r="I1" s="31" t="s">
        <v>34</v>
      </c>
      <c r="J1" s="18" t="s">
        <v>11</v>
      </c>
      <c r="K1" s="18" t="s">
        <v>43</v>
      </c>
      <c r="L1" s="18" t="s">
        <v>44</v>
      </c>
      <c r="M1" s="18" t="s">
        <v>45</v>
      </c>
      <c r="N1" s="18" t="s">
        <v>36</v>
      </c>
      <c r="O1" s="18" t="s">
        <v>37</v>
      </c>
      <c r="P1" s="18" t="s">
        <v>38</v>
      </c>
      <c r="Q1" s="18" t="s">
        <v>15</v>
      </c>
      <c r="R1" s="19" t="s">
        <v>17</v>
      </c>
    </row>
    <row r="2" spans="1:18" x14ac:dyDescent="0.25">
      <c r="A2" s="60">
        <v>31413</v>
      </c>
      <c r="B2" s="46">
        <v>99.905171929999995</v>
      </c>
      <c r="C2" s="46">
        <v>186.85</v>
      </c>
      <c r="D2" s="61">
        <f>TREND(D3:$D$17, E3:$E$17, E2, 0)</f>
        <v>4.5737028350296489</v>
      </c>
      <c r="E2" s="23">
        <v>20.239999999999998</v>
      </c>
      <c r="F2" s="23">
        <v>27.6</v>
      </c>
      <c r="G2" s="46">
        <v>1.7</v>
      </c>
      <c r="H2" s="23">
        <v>24.43</v>
      </c>
      <c r="I2" s="48">
        <v>13.45</v>
      </c>
      <c r="J2" s="23">
        <v>0.64500000000000002</v>
      </c>
      <c r="K2" s="62">
        <v>684.21273438043261</v>
      </c>
      <c r="L2" s="26">
        <v>1827.141112330776</v>
      </c>
      <c r="M2" s="26">
        <v>263.45571593875911</v>
      </c>
      <c r="N2" s="26">
        <v>4.4816076198288899</v>
      </c>
      <c r="O2" s="26">
        <v>12.9253160705818</v>
      </c>
      <c r="P2" s="26">
        <v>2.4792725545910699</v>
      </c>
      <c r="Q2" s="36">
        <v>1</v>
      </c>
      <c r="R2" s="54">
        <v>0</v>
      </c>
    </row>
    <row r="3" spans="1:18" x14ac:dyDescent="0.25">
      <c r="A3" s="60">
        <v>31503</v>
      </c>
      <c r="B3" s="46">
        <v>98.161851126666704</v>
      </c>
      <c r="C3" s="46">
        <v>188.67</v>
      </c>
      <c r="D3" s="61">
        <f>TREND(D4:$D$17, E4:$E$17, E3, 0)</f>
        <v>3.7240426245695954</v>
      </c>
      <c r="E3" s="23">
        <v>16.48</v>
      </c>
      <c r="F3" s="23">
        <v>22.68</v>
      </c>
      <c r="G3" s="46">
        <v>1.13333333333333</v>
      </c>
      <c r="H3" s="23">
        <v>19.899999999999999</v>
      </c>
      <c r="I3" s="48">
        <v>12.59</v>
      </c>
      <c r="J3" s="23">
        <v>0.64433333333333298</v>
      </c>
      <c r="K3" s="62">
        <v>779.0746873174221</v>
      </c>
      <c r="L3" s="26">
        <v>1984.4818173590468</v>
      </c>
      <c r="M3" s="26">
        <v>280.93211148706115</v>
      </c>
      <c r="N3" s="26">
        <v>4.4874194249101302</v>
      </c>
      <c r="O3" s="26">
        <v>12.9213866708716</v>
      </c>
      <c r="P3" s="26">
        <v>2.50050344769349</v>
      </c>
      <c r="Q3" s="36">
        <v>1</v>
      </c>
      <c r="R3" s="54">
        <v>0</v>
      </c>
    </row>
    <row r="4" spans="1:18" x14ac:dyDescent="0.25">
      <c r="A4" s="60">
        <v>31594</v>
      </c>
      <c r="B4" s="46">
        <v>101.01772131</v>
      </c>
      <c r="C4" s="46">
        <v>194.12</v>
      </c>
      <c r="D4" s="61">
        <f>TREND(D5:$D$17, E5:$E$17, E4, 0)</f>
        <v>3.1636284432023265</v>
      </c>
      <c r="E4" s="23">
        <v>14</v>
      </c>
      <c r="F4" s="23">
        <v>20</v>
      </c>
      <c r="G4" s="46">
        <v>1.0333333333333301</v>
      </c>
      <c r="H4" s="23">
        <v>17.13</v>
      </c>
      <c r="I4" s="48">
        <v>12.25</v>
      </c>
      <c r="J4" s="23">
        <v>0.60333333333333306</v>
      </c>
      <c r="K4" s="62">
        <v>786.40055466661499</v>
      </c>
      <c r="L4" s="26">
        <v>1970.4408959657064</v>
      </c>
      <c r="M4" s="26">
        <v>273.79561231880257</v>
      </c>
      <c r="N4" s="26">
        <v>4.4638488852317302</v>
      </c>
      <c r="O4" s="26">
        <v>12.9126780620406</v>
      </c>
      <c r="P4" s="26">
        <v>2.5108332301207201</v>
      </c>
      <c r="Q4" s="36">
        <v>1</v>
      </c>
      <c r="R4" s="54">
        <v>0</v>
      </c>
    </row>
    <row r="5" spans="1:18" x14ac:dyDescent="0.25">
      <c r="A5" s="60">
        <v>31686</v>
      </c>
      <c r="B5" s="46">
        <v>101.018123033333</v>
      </c>
      <c r="C5" s="46">
        <v>201.69</v>
      </c>
      <c r="D5" s="61">
        <f>TREND(D6:$D$17, E6:$E$17, E5, 0)</f>
        <v>4.3567683132100612</v>
      </c>
      <c r="E5" s="23">
        <v>19.28</v>
      </c>
      <c r="F5" s="23">
        <v>23.96</v>
      </c>
      <c r="G5" s="46">
        <v>1.4666666666666699</v>
      </c>
      <c r="H5" s="23">
        <v>17.27</v>
      </c>
      <c r="I5" s="48">
        <v>11.21</v>
      </c>
      <c r="J5" s="23">
        <v>0.59666666666666701</v>
      </c>
      <c r="K5" s="62">
        <v>830.35110709074672</v>
      </c>
      <c r="L5" s="26">
        <v>2110.4125064367627</v>
      </c>
      <c r="M5" s="26">
        <v>276.57524297409469</v>
      </c>
      <c r="N5" s="26">
        <v>4.4348531266619498</v>
      </c>
      <c r="O5" s="26">
        <v>12.8992045593778</v>
      </c>
      <c r="P5" s="26">
        <v>2.5366222120604198</v>
      </c>
      <c r="Q5" s="36">
        <v>1</v>
      </c>
      <c r="R5" s="54">
        <v>0</v>
      </c>
    </row>
    <row r="6" spans="1:18" x14ac:dyDescent="0.25">
      <c r="A6" s="60">
        <v>31778</v>
      </c>
      <c r="B6" s="46">
        <v>101.77643853333301</v>
      </c>
      <c r="C6" s="46">
        <v>206.15</v>
      </c>
      <c r="D6" s="51">
        <v>3.54</v>
      </c>
      <c r="E6" s="23">
        <v>22.88</v>
      </c>
      <c r="F6" s="23">
        <v>28.32</v>
      </c>
      <c r="G6" s="46">
        <v>1.7666666666666699</v>
      </c>
      <c r="H6" s="23">
        <v>17.27</v>
      </c>
      <c r="I6" s="48">
        <v>10.32</v>
      </c>
      <c r="J6" s="23">
        <v>0.63333333333333297</v>
      </c>
      <c r="K6" s="62">
        <v>756.31164412550959</v>
      </c>
      <c r="L6" s="26">
        <v>2036.8610763450461</v>
      </c>
      <c r="M6" s="26">
        <v>262.59476117688149</v>
      </c>
      <c r="N6" s="26">
        <v>4.3705988627260499</v>
      </c>
      <c r="O6" s="26">
        <v>12.8809314589314</v>
      </c>
      <c r="P6" s="26">
        <v>2.5575050912660302</v>
      </c>
      <c r="Q6" s="36">
        <v>1</v>
      </c>
      <c r="R6" s="54">
        <v>0</v>
      </c>
    </row>
    <row r="7" spans="1:18" x14ac:dyDescent="0.25">
      <c r="A7" s="60">
        <v>31868</v>
      </c>
      <c r="B7" s="46">
        <v>103.669256733333</v>
      </c>
      <c r="C7" s="46">
        <v>214.1</v>
      </c>
      <c r="D7" s="51">
        <v>3.8</v>
      </c>
      <c r="E7" s="23">
        <v>23.12</v>
      </c>
      <c r="F7" s="23">
        <v>29.52</v>
      </c>
      <c r="G7" s="46">
        <v>1.5333333333333301</v>
      </c>
      <c r="H7" s="23">
        <v>19.170000000000002</v>
      </c>
      <c r="I7" s="48">
        <v>11.34</v>
      </c>
      <c r="J7" s="23">
        <v>0.69</v>
      </c>
      <c r="K7" s="62">
        <v>806.7119127523174</v>
      </c>
      <c r="L7" s="26">
        <v>2101.9756589375284</v>
      </c>
      <c r="M7" s="26">
        <v>269.31108850472793</v>
      </c>
      <c r="N7" s="26">
        <v>4.3587871319756504</v>
      </c>
      <c r="O7" s="26">
        <v>12.754290588966899</v>
      </c>
      <c r="P7" s="26">
        <v>2.6875593746315598</v>
      </c>
      <c r="Q7" s="36">
        <v>1</v>
      </c>
      <c r="R7" s="54">
        <v>0</v>
      </c>
    </row>
    <row r="8" spans="1:18" x14ac:dyDescent="0.25">
      <c r="A8" s="60">
        <v>31959</v>
      </c>
      <c r="B8" s="46">
        <v>104.43316876666699</v>
      </c>
      <c r="C8" s="46">
        <v>224.59</v>
      </c>
      <c r="D8" s="51">
        <v>4.3600000000000003</v>
      </c>
      <c r="E8" s="23">
        <v>18.920000000000002</v>
      </c>
      <c r="F8" s="23">
        <v>24.84</v>
      </c>
      <c r="G8" s="46">
        <v>1.6666666666666701</v>
      </c>
      <c r="H8" s="23">
        <v>20.6</v>
      </c>
      <c r="I8" s="48">
        <v>11.94</v>
      </c>
      <c r="J8" s="23">
        <v>0.793333333333333</v>
      </c>
      <c r="K8" s="62">
        <v>823.07736609757524</v>
      </c>
      <c r="L8" s="26">
        <v>2095.776676238153</v>
      </c>
      <c r="M8" s="26">
        <v>269.64144376775329</v>
      </c>
      <c r="N8" s="26">
        <v>4.3688398810843703</v>
      </c>
      <c r="O8" s="26">
        <v>12.519294271236101</v>
      </c>
      <c r="P8" s="26">
        <v>2.9061093980622599</v>
      </c>
      <c r="Q8" s="36">
        <v>1</v>
      </c>
      <c r="R8" s="54">
        <v>0</v>
      </c>
    </row>
    <row r="9" spans="1:18" x14ac:dyDescent="0.25">
      <c r="A9" s="60">
        <v>32051</v>
      </c>
      <c r="B9" s="46">
        <v>107.46899809999999</v>
      </c>
      <c r="C9" s="46">
        <v>232.77</v>
      </c>
      <c r="D9" s="51">
        <v>4.74</v>
      </c>
      <c r="E9" s="23">
        <v>25.84</v>
      </c>
      <c r="F9" s="23">
        <v>32.36</v>
      </c>
      <c r="G9" s="46">
        <v>1.5333333333333301</v>
      </c>
      <c r="H9" s="23">
        <v>22.23</v>
      </c>
      <c r="I9" s="48">
        <v>10.33</v>
      </c>
      <c r="J9" s="23">
        <v>1.1100000000000001</v>
      </c>
      <c r="K9" s="62">
        <v>853.33319703769075</v>
      </c>
      <c r="L9" s="26">
        <v>2213.6819683557342</v>
      </c>
      <c r="M9" s="26">
        <v>285.17255921773966</v>
      </c>
      <c r="N9" s="26">
        <v>4.4100043938108202</v>
      </c>
      <c r="O9" s="26">
        <v>12.175949817611899</v>
      </c>
      <c r="P9" s="26">
        <v>3.22963500614323</v>
      </c>
      <c r="Q9" s="36">
        <v>1</v>
      </c>
      <c r="R9" s="54">
        <v>0</v>
      </c>
    </row>
    <row r="10" spans="1:18" x14ac:dyDescent="0.25">
      <c r="A10" s="60">
        <v>32143</v>
      </c>
      <c r="B10" s="46">
        <v>110.94400546666699</v>
      </c>
      <c r="C10" s="46">
        <v>242.36</v>
      </c>
      <c r="D10" s="51">
        <v>4.1100000000000003</v>
      </c>
      <c r="E10" s="23">
        <v>10.96</v>
      </c>
      <c r="F10" s="23">
        <v>17.079999999999998</v>
      </c>
      <c r="G10" s="46">
        <v>1</v>
      </c>
      <c r="H10" s="23">
        <v>18.93</v>
      </c>
      <c r="I10" s="48">
        <v>9.76</v>
      </c>
      <c r="J10" s="23">
        <v>1.11333333333333</v>
      </c>
      <c r="K10" s="62">
        <v>822.07856212439629</v>
      </c>
      <c r="L10" s="26">
        <v>2183.7320728281143</v>
      </c>
      <c r="M10" s="26">
        <v>270.24847873412727</v>
      </c>
      <c r="N10" s="26">
        <v>4.4677318920874498</v>
      </c>
      <c r="O10" s="26">
        <v>11.724224672897099</v>
      </c>
      <c r="P10" s="26">
        <v>3.6232813142872899</v>
      </c>
      <c r="Q10" s="36">
        <v>1</v>
      </c>
      <c r="R10" s="54">
        <v>0</v>
      </c>
    </row>
    <row r="11" spans="1:18" x14ac:dyDescent="0.25">
      <c r="A11" s="60">
        <v>32234</v>
      </c>
      <c r="B11" s="46">
        <v>113.1124708</v>
      </c>
      <c r="C11" s="46">
        <v>245.11</v>
      </c>
      <c r="D11" s="51">
        <v>4.0999999999999996</v>
      </c>
      <c r="E11" s="23">
        <v>14.6</v>
      </c>
      <c r="F11" s="23">
        <v>20.12</v>
      </c>
      <c r="G11" s="46">
        <v>0.63333333333333297</v>
      </c>
      <c r="H11" s="23">
        <v>15.97</v>
      </c>
      <c r="I11" s="48">
        <v>10.43</v>
      </c>
      <c r="J11" s="23">
        <v>1.1000000000000001</v>
      </c>
      <c r="K11" s="62">
        <v>856.21869512834246</v>
      </c>
      <c r="L11" s="26">
        <v>2164.9572406794141</v>
      </c>
      <c r="M11" s="26">
        <v>277.47831226509965</v>
      </c>
      <c r="N11" s="26">
        <v>4.5139586685470201</v>
      </c>
      <c r="O11" s="26">
        <v>11.4471977914028</v>
      </c>
      <c r="P11" s="26">
        <v>3.8815930787270099</v>
      </c>
      <c r="Q11" s="36">
        <v>1</v>
      </c>
      <c r="R11" s="54">
        <v>0</v>
      </c>
    </row>
    <row r="12" spans="1:18" x14ac:dyDescent="0.25">
      <c r="A12" s="60">
        <v>32325</v>
      </c>
      <c r="B12" s="46">
        <v>110.993049633333</v>
      </c>
      <c r="C12" s="46">
        <v>246.51</v>
      </c>
      <c r="D12" s="51">
        <v>4.71</v>
      </c>
      <c r="E12" s="23">
        <v>9.8000000000000007</v>
      </c>
      <c r="F12" s="23">
        <v>14.8</v>
      </c>
      <c r="G12" s="46">
        <v>0.6</v>
      </c>
      <c r="H12" s="23">
        <v>12.9</v>
      </c>
      <c r="I12" s="48">
        <v>10.55</v>
      </c>
      <c r="J12" s="23">
        <v>1.0333333333333301</v>
      </c>
      <c r="K12" s="62">
        <v>901.8850142393668</v>
      </c>
      <c r="L12" s="26">
        <v>2245.5487160440584</v>
      </c>
      <c r="M12" s="26">
        <v>297.30874126208607</v>
      </c>
      <c r="N12" s="26">
        <v>4.5382906479282097</v>
      </c>
      <c r="O12" s="26">
        <v>11.344867756047901</v>
      </c>
      <c r="P12" s="26">
        <v>3.9972770601190502</v>
      </c>
      <c r="Q12" s="36">
        <v>1</v>
      </c>
      <c r="R12" s="54">
        <v>0</v>
      </c>
    </row>
    <row r="13" spans="1:18" x14ac:dyDescent="0.25">
      <c r="A13" s="60">
        <v>32417</v>
      </c>
      <c r="B13" s="46">
        <v>109.63786159999999</v>
      </c>
      <c r="C13" s="46">
        <v>246.02</v>
      </c>
      <c r="D13" s="51">
        <v>4.8899999999999997</v>
      </c>
      <c r="E13" s="23">
        <v>20.88</v>
      </c>
      <c r="F13" s="23">
        <v>25.12</v>
      </c>
      <c r="G13" s="46">
        <v>1.7666666666666699</v>
      </c>
      <c r="H13" s="23">
        <v>11.53</v>
      </c>
      <c r="I13" s="48">
        <v>8.7799999999999994</v>
      </c>
      <c r="J13" s="23">
        <v>1.4733333333333301</v>
      </c>
      <c r="K13" s="62">
        <v>948.22623743601434</v>
      </c>
      <c r="L13" s="26">
        <v>2380.3910284979384</v>
      </c>
      <c r="M13" s="26">
        <v>312.60943449163381</v>
      </c>
      <c r="N13" s="26">
        <v>4.5386340486941199</v>
      </c>
      <c r="O13" s="26">
        <v>11.41726131053</v>
      </c>
      <c r="P13" s="26">
        <v>3.9572555404871301</v>
      </c>
      <c r="Q13" s="36">
        <v>1</v>
      </c>
      <c r="R13" s="54">
        <v>0</v>
      </c>
    </row>
    <row r="14" spans="1:18" x14ac:dyDescent="0.25">
      <c r="A14" s="60">
        <v>32509</v>
      </c>
      <c r="B14" s="46">
        <v>107.57390056666701</v>
      </c>
      <c r="C14" s="46">
        <v>247.58</v>
      </c>
      <c r="D14" s="51">
        <v>5.49</v>
      </c>
      <c r="E14" s="23">
        <v>17.64</v>
      </c>
      <c r="F14" s="23">
        <v>25.2</v>
      </c>
      <c r="G14" s="46">
        <v>1.0333333333333301</v>
      </c>
      <c r="H14" s="23">
        <v>12.93</v>
      </c>
      <c r="I14" s="48">
        <v>7.69</v>
      </c>
      <c r="J14" s="23">
        <v>1.4733333333333301</v>
      </c>
      <c r="K14" s="62">
        <v>936.31387187548364</v>
      </c>
      <c r="L14" s="26">
        <v>2383.3459464453813</v>
      </c>
      <c r="M14" s="26">
        <v>288.9057746609945</v>
      </c>
      <c r="N14" s="26">
        <v>4.5036184733131801</v>
      </c>
      <c r="O14" s="26">
        <v>11.6643324180297</v>
      </c>
      <c r="P14" s="26">
        <v>3.7352097454801001</v>
      </c>
      <c r="Q14" s="36">
        <v>1</v>
      </c>
      <c r="R14" s="54">
        <v>0</v>
      </c>
    </row>
    <row r="15" spans="1:18" x14ac:dyDescent="0.25">
      <c r="A15" s="60">
        <v>32599</v>
      </c>
      <c r="B15" s="46">
        <v>104.112244766667</v>
      </c>
      <c r="C15" s="46">
        <v>255.21</v>
      </c>
      <c r="D15" s="51">
        <v>5.87</v>
      </c>
      <c r="E15" s="23">
        <v>23.52</v>
      </c>
      <c r="F15" s="23">
        <v>29.28</v>
      </c>
      <c r="G15" s="46">
        <v>1.6</v>
      </c>
      <c r="H15" s="23">
        <v>14.73</v>
      </c>
      <c r="I15" s="48">
        <v>8.34</v>
      </c>
      <c r="J15" s="23">
        <v>1.2666666666666699</v>
      </c>
      <c r="K15" s="62">
        <v>1004.2440412765922</v>
      </c>
      <c r="L15" s="26">
        <v>2486.7335298849039</v>
      </c>
      <c r="M15" s="26">
        <v>314.13436228835542</v>
      </c>
      <c r="N15" s="26">
        <v>4.5020253942127901</v>
      </c>
      <c r="O15" s="26">
        <v>11.834211768453599</v>
      </c>
      <c r="P15" s="26">
        <v>3.5871067324500401</v>
      </c>
      <c r="Q15" s="36">
        <v>1</v>
      </c>
      <c r="R15" s="54">
        <v>0</v>
      </c>
    </row>
    <row r="16" spans="1:18" x14ac:dyDescent="0.25">
      <c r="A16" s="60">
        <v>32690</v>
      </c>
      <c r="B16" s="46">
        <v>110.869434066667</v>
      </c>
      <c r="C16" s="46">
        <v>276.36</v>
      </c>
      <c r="D16" s="51">
        <v>6.3</v>
      </c>
      <c r="E16" s="23">
        <v>24.52</v>
      </c>
      <c r="F16" s="23">
        <v>30.96</v>
      </c>
      <c r="G16" s="46">
        <v>1.63333333333333</v>
      </c>
      <c r="H16" s="23">
        <v>18.73</v>
      </c>
      <c r="I16" s="48">
        <v>8.2899999999999991</v>
      </c>
      <c r="J16" s="23">
        <v>1.23</v>
      </c>
      <c r="K16" s="62">
        <v>986.24445688291814</v>
      </c>
      <c r="L16" s="26">
        <v>2487.0857419896215</v>
      </c>
      <c r="M16" s="26">
        <v>315.43728704745808</v>
      </c>
      <c r="N16" s="26">
        <v>4.5018686408335098</v>
      </c>
      <c r="O16" s="26">
        <v>11.9269264201687</v>
      </c>
      <c r="P16" s="26">
        <v>3.4573249730912998</v>
      </c>
      <c r="Q16" s="36">
        <v>1</v>
      </c>
      <c r="R16" s="54">
        <v>0</v>
      </c>
    </row>
    <row r="17" spans="1:18" x14ac:dyDescent="0.25">
      <c r="A17" s="60">
        <v>32782</v>
      </c>
      <c r="B17" s="46">
        <v>111.65457266666699</v>
      </c>
      <c r="C17" s="46">
        <v>288.3</v>
      </c>
      <c r="D17" s="51">
        <v>6.8</v>
      </c>
      <c r="E17" s="23">
        <v>32.64</v>
      </c>
      <c r="F17" s="23">
        <v>38.520000000000003</v>
      </c>
      <c r="G17" s="46">
        <v>2.2333333333333298</v>
      </c>
      <c r="H17" s="23">
        <v>21.3</v>
      </c>
      <c r="I17" s="48">
        <v>7.61</v>
      </c>
      <c r="J17" s="23">
        <v>1.19</v>
      </c>
      <c r="K17" s="62">
        <v>1008.3841938933833</v>
      </c>
      <c r="L17" s="26">
        <v>2575.7392094885345</v>
      </c>
      <c r="M17" s="26">
        <v>320.30955844855964</v>
      </c>
      <c r="N17" s="26">
        <v>4.5274735510942197</v>
      </c>
      <c r="O17" s="26">
        <v>11.942483801241</v>
      </c>
      <c r="P17" s="26">
        <v>3.36685483678027</v>
      </c>
      <c r="Q17" s="36">
        <v>1</v>
      </c>
      <c r="R17" s="54">
        <v>0</v>
      </c>
    </row>
    <row r="18" spans="1:18" x14ac:dyDescent="0.25">
      <c r="A18" s="60">
        <v>32874</v>
      </c>
      <c r="B18" s="46">
        <v>115.157569833333</v>
      </c>
      <c r="C18" s="46">
        <v>295.38</v>
      </c>
      <c r="D18" s="51">
        <v>8.6999999999999993</v>
      </c>
      <c r="E18" s="23">
        <v>32.520000000000003</v>
      </c>
      <c r="F18" s="23">
        <v>39.6</v>
      </c>
      <c r="G18" s="46">
        <v>1.7333333333333301</v>
      </c>
      <c r="H18" s="23">
        <v>23.43</v>
      </c>
      <c r="I18" s="48">
        <v>6.88</v>
      </c>
      <c r="J18" s="23">
        <v>1.1100000000000001</v>
      </c>
      <c r="K18" s="62">
        <v>987.68600957859849</v>
      </c>
      <c r="L18" s="26">
        <v>2573.9972562849825</v>
      </c>
      <c r="M18" s="26">
        <v>315.00029512139332</v>
      </c>
      <c r="N18" s="26">
        <v>4.5628294620643901</v>
      </c>
      <c r="O18" s="26">
        <v>11.880835669931001</v>
      </c>
      <c r="P18" s="26">
        <v>3.30519856103732</v>
      </c>
      <c r="Q18" s="36">
        <v>1</v>
      </c>
      <c r="R18" s="54">
        <v>0</v>
      </c>
    </row>
    <row r="19" spans="1:18" x14ac:dyDescent="0.25">
      <c r="A19" s="60">
        <v>32964</v>
      </c>
      <c r="B19" s="46">
        <v>111.127894633333</v>
      </c>
      <c r="C19" s="46">
        <v>296.73</v>
      </c>
      <c r="D19" s="51">
        <v>8.6999999999999993</v>
      </c>
      <c r="E19" s="23">
        <v>31.72</v>
      </c>
      <c r="F19" s="23">
        <v>37.6</v>
      </c>
      <c r="G19" s="46">
        <v>1.8333333333333299</v>
      </c>
      <c r="H19" s="23">
        <v>24.63</v>
      </c>
      <c r="I19" s="48">
        <v>7.81</v>
      </c>
      <c r="J19" s="23">
        <v>1.21</v>
      </c>
      <c r="K19" s="62">
        <v>986.78215626155918</v>
      </c>
      <c r="L19" s="26">
        <v>2567.1547007822251</v>
      </c>
      <c r="M19" s="26">
        <v>324.5627549854388</v>
      </c>
      <c r="N19" s="26">
        <v>4.6040075600752699</v>
      </c>
      <c r="O19" s="26">
        <v>11.8147108875034</v>
      </c>
      <c r="P19" s="26">
        <v>3.22272366459402</v>
      </c>
      <c r="Q19" s="39">
        <v>0</v>
      </c>
      <c r="R19" s="54">
        <v>0</v>
      </c>
    </row>
    <row r="20" spans="1:18" x14ac:dyDescent="0.25">
      <c r="A20" s="60">
        <v>33055</v>
      </c>
      <c r="B20" s="46">
        <v>110.6681914</v>
      </c>
      <c r="C20" s="46">
        <v>302.37</v>
      </c>
      <c r="D20" s="51">
        <v>8.3699999999999992</v>
      </c>
      <c r="E20" s="23">
        <v>33.64</v>
      </c>
      <c r="F20" s="23">
        <v>38.72</v>
      </c>
      <c r="G20" s="46">
        <v>2.8666666666666698</v>
      </c>
      <c r="H20" s="23">
        <v>26.57</v>
      </c>
      <c r="I20" s="48">
        <v>8.42</v>
      </c>
      <c r="J20" s="23">
        <v>1.32</v>
      </c>
      <c r="K20" s="62">
        <v>969.19344491704794</v>
      </c>
      <c r="L20" s="26">
        <v>2477.7163003482196</v>
      </c>
      <c r="M20" s="26">
        <v>323.39987985472379</v>
      </c>
      <c r="N20" s="26">
        <v>4.6439690959439002</v>
      </c>
      <c r="O20" s="26">
        <v>11.748961085911301</v>
      </c>
      <c r="P20" s="26">
        <v>3.0998887209935702</v>
      </c>
      <c r="Q20" s="36">
        <v>0</v>
      </c>
      <c r="R20" s="54">
        <v>1</v>
      </c>
    </row>
    <row r="21" spans="1:18" x14ac:dyDescent="0.25">
      <c r="A21" s="60">
        <v>33147</v>
      </c>
      <c r="B21" s="46">
        <v>113.862006966667</v>
      </c>
      <c r="C21" s="46">
        <v>324.25</v>
      </c>
      <c r="D21" s="51">
        <v>7.39</v>
      </c>
      <c r="E21" s="23">
        <v>37.880000000000003</v>
      </c>
      <c r="F21" s="23">
        <v>44.28</v>
      </c>
      <c r="G21" s="46">
        <v>1.7333333333333301</v>
      </c>
      <c r="H21" s="23">
        <v>29.03</v>
      </c>
      <c r="I21" s="48">
        <v>7.9</v>
      </c>
      <c r="J21" s="23">
        <v>1.18</v>
      </c>
      <c r="K21" s="62">
        <v>1030.8226912788252</v>
      </c>
      <c r="L21" s="26">
        <v>2622.6623911698143</v>
      </c>
      <c r="M21" s="26">
        <v>311.16055588360172</v>
      </c>
      <c r="N21" s="26">
        <v>4.7012187536810996</v>
      </c>
      <c r="O21" s="26">
        <v>11.6830908088318</v>
      </c>
      <c r="P21" s="26">
        <v>2.9364256812538199</v>
      </c>
      <c r="Q21" s="36">
        <v>0</v>
      </c>
      <c r="R21" s="54">
        <v>1</v>
      </c>
    </row>
    <row r="22" spans="1:18" x14ac:dyDescent="0.25">
      <c r="A22" s="60">
        <v>33239</v>
      </c>
      <c r="B22" s="46">
        <v>113.728902866667</v>
      </c>
      <c r="C22" s="46">
        <v>338.3</v>
      </c>
      <c r="D22" s="51">
        <v>6.48</v>
      </c>
      <c r="E22" s="23">
        <v>9.9600000000000009</v>
      </c>
      <c r="F22" s="23">
        <v>15.84</v>
      </c>
      <c r="G22" s="46">
        <v>0.56666666666666698</v>
      </c>
      <c r="H22" s="23">
        <v>24.1</v>
      </c>
      <c r="I22" s="48">
        <v>7.53</v>
      </c>
      <c r="J22" s="23">
        <v>1.1033333333333299</v>
      </c>
      <c r="K22" s="62">
        <v>977.30614107171652</v>
      </c>
      <c r="L22" s="26">
        <v>2626.4463160047876</v>
      </c>
      <c r="M22" s="26">
        <v>361.99608289149438</v>
      </c>
      <c r="N22" s="26">
        <v>4.7382535691820404</v>
      </c>
      <c r="O22" s="26">
        <v>11.6184787361662</v>
      </c>
      <c r="P22" s="26">
        <v>2.7889434791657899</v>
      </c>
      <c r="Q22" s="36">
        <v>0</v>
      </c>
      <c r="R22" s="54">
        <v>1</v>
      </c>
    </row>
    <row r="23" spans="1:18" x14ac:dyDescent="0.25">
      <c r="A23" s="60">
        <v>33329</v>
      </c>
      <c r="B23" s="46">
        <v>104.89374890000001</v>
      </c>
      <c r="C23" s="46">
        <v>341.66</v>
      </c>
      <c r="D23" s="51">
        <v>5.7</v>
      </c>
      <c r="E23" s="23">
        <v>25.16</v>
      </c>
      <c r="F23" s="23">
        <v>29.2</v>
      </c>
      <c r="G23" s="46">
        <v>2.0333333333333301</v>
      </c>
      <c r="H23" s="23">
        <v>23.73</v>
      </c>
      <c r="I23" s="48">
        <v>8.11</v>
      </c>
      <c r="J23" s="23">
        <v>1.06</v>
      </c>
      <c r="K23" s="62">
        <v>1037.4356326200791</v>
      </c>
      <c r="L23" s="26">
        <v>2761.1467220953145</v>
      </c>
      <c r="M23" s="26">
        <v>374.8963611255059</v>
      </c>
      <c r="N23" s="26">
        <v>4.7766555643700697</v>
      </c>
      <c r="O23" s="26">
        <v>11.606186655751999</v>
      </c>
      <c r="P23" s="26">
        <v>2.62045752005058</v>
      </c>
      <c r="Q23" s="36">
        <v>0</v>
      </c>
      <c r="R23" s="54">
        <v>1</v>
      </c>
    </row>
    <row r="24" spans="1:18" x14ac:dyDescent="0.25">
      <c r="A24" s="60">
        <v>33420</v>
      </c>
      <c r="B24" s="46">
        <v>103.238185766667</v>
      </c>
      <c r="C24" s="46">
        <v>351.45</v>
      </c>
      <c r="D24" s="51">
        <v>5.7</v>
      </c>
      <c r="E24" s="23">
        <v>22.24</v>
      </c>
      <c r="F24" s="23">
        <v>27.56</v>
      </c>
      <c r="G24" s="46">
        <v>1.43333333333333</v>
      </c>
      <c r="H24" s="23">
        <v>21.93</v>
      </c>
      <c r="I24" s="48">
        <v>9.18</v>
      </c>
      <c r="J24" s="23">
        <v>1.0233333333333301</v>
      </c>
      <c r="K24" s="62">
        <v>1035.0910525827358</v>
      </c>
      <c r="L24" s="26">
        <v>2763.6283330483429</v>
      </c>
      <c r="M24" s="26">
        <v>355.71400301926911</v>
      </c>
      <c r="N24" s="26">
        <v>4.7824419304986403</v>
      </c>
      <c r="O24" s="26">
        <v>11.646231060722799</v>
      </c>
      <c r="P24" s="26">
        <v>2.4354358327972898</v>
      </c>
      <c r="Q24" s="36">
        <v>0</v>
      </c>
      <c r="R24" s="54">
        <v>0</v>
      </c>
    </row>
    <row r="25" spans="1:18" x14ac:dyDescent="0.25">
      <c r="A25" s="60">
        <v>33512</v>
      </c>
      <c r="B25" s="46">
        <v>103.64495056666701</v>
      </c>
      <c r="C25" s="46">
        <v>364.79</v>
      </c>
      <c r="D25" s="51">
        <v>5.45</v>
      </c>
      <c r="E25" s="23">
        <v>23.04</v>
      </c>
      <c r="F25" s="23">
        <v>28.12</v>
      </c>
      <c r="G25" s="46">
        <v>1.6666666666666701</v>
      </c>
      <c r="H25" s="23">
        <v>18.100000000000001</v>
      </c>
      <c r="I25" s="48">
        <v>8.01</v>
      </c>
      <c r="J25" s="23">
        <v>1.0533333333333299</v>
      </c>
      <c r="K25" s="62">
        <v>1091.6475525784276</v>
      </c>
      <c r="L25" s="26">
        <v>2999.4014937171664</v>
      </c>
      <c r="M25" s="26">
        <v>388.11156539839732</v>
      </c>
      <c r="N25" s="26">
        <v>4.7790323013949001</v>
      </c>
      <c r="O25" s="26">
        <v>11.7378358490217</v>
      </c>
      <c r="P25" s="26">
        <v>2.2977484797198899</v>
      </c>
      <c r="Q25" s="36">
        <v>0</v>
      </c>
      <c r="R25" s="54">
        <v>0</v>
      </c>
    </row>
    <row r="26" spans="1:18" x14ac:dyDescent="0.25">
      <c r="A26" s="60">
        <v>33604</v>
      </c>
      <c r="B26" s="46">
        <v>99.051597053333296</v>
      </c>
      <c r="C26" s="46">
        <v>355.55</v>
      </c>
      <c r="D26" s="51">
        <v>4.7</v>
      </c>
      <c r="E26" s="23">
        <v>10.84</v>
      </c>
      <c r="F26" s="23">
        <v>16.84</v>
      </c>
      <c r="G26" s="46">
        <v>0.4</v>
      </c>
      <c r="H26" s="23">
        <v>18.7</v>
      </c>
      <c r="I26" s="48">
        <v>6.72</v>
      </c>
      <c r="J26" s="23">
        <v>0.99333333333333296</v>
      </c>
      <c r="K26" s="62">
        <v>1082.2999948193979</v>
      </c>
      <c r="L26" s="26">
        <v>3026.6525204495506</v>
      </c>
      <c r="M26" s="26">
        <v>361.76204139675235</v>
      </c>
      <c r="N26" s="26">
        <v>4.7423452189700104</v>
      </c>
      <c r="O26" s="26">
        <v>11.8827925900464</v>
      </c>
      <c r="P26" s="26">
        <v>2.1231690987417</v>
      </c>
      <c r="Q26" s="36">
        <v>0</v>
      </c>
      <c r="R26" s="54">
        <v>0</v>
      </c>
    </row>
    <row r="27" spans="1:18" x14ac:dyDescent="0.25">
      <c r="A27" s="60">
        <v>33695</v>
      </c>
      <c r="B27" s="46">
        <v>95.2003411266667</v>
      </c>
      <c r="C27" s="46">
        <v>349.33</v>
      </c>
      <c r="D27" s="51">
        <v>5.2</v>
      </c>
      <c r="E27" s="23">
        <v>15.8</v>
      </c>
      <c r="F27" s="23">
        <v>20</v>
      </c>
      <c r="G27" s="46">
        <v>1.0333333333333301</v>
      </c>
      <c r="H27" s="23">
        <v>15.9</v>
      </c>
      <c r="I27" s="48">
        <v>6.46</v>
      </c>
      <c r="J27" s="23">
        <v>1.0166666666666699</v>
      </c>
      <c r="K27" s="62">
        <v>1130.9833688920573</v>
      </c>
      <c r="L27" s="26">
        <v>3106.5390879896881</v>
      </c>
      <c r="M27" s="26">
        <v>348.40081454396454</v>
      </c>
      <c r="N27" s="26">
        <v>4.7341201229098901</v>
      </c>
      <c r="O27" s="26">
        <v>12.0077823446618</v>
      </c>
      <c r="P27" s="26">
        <v>1.95871151188759</v>
      </c>
      <c r="Q27" s="36">
        <v>0</v>
      </c>
      <c r="R27" s="54">
        <v>0</v>
      </c>
    </row>
    <row r="28" spans="1:18" x14ac:dyDescent="0.25">
      <c r="A28" s="60">
        <v>33786</v>
      </c>
      <c r="B28" s="46">
        <v>100.34320437333299</v>
      </c>
      <c r="C28" s="46">
        <v>368.37</v>
      </c>
      <c r="D28" s="51">
        <v>5.37</v>
      </c>
      <c r="E28" s="23">
        <v>18.32</v>
      </c>
      <c r="F28" s="23">
        <v>22.28</v>
      </c>
      <c r="G28" s="46">
        <v>1.6</v>
      </c>
      <c r="H28" s="23">
        <v>14.23</v>
      </c>
      <c r="I28" s="48">
        <v>7.02</v>
      </c>
      <c r="J28" s="23">
        <v>1.12666666666667</v>
      </c>
      <c r="K28" s="62">
        <v>1204.9943380894229</v>
      </c>
      <c r="L28" s="26">
        <v>3168.4230977025763</v>
      </c>
      <c r="M28" s="26">
        <v>355.16170270736524</v>
      </c>
      <c r="N28" s="26">
        <v>4.7480468240167104</v>
      </c>
      <c r="O28" s="26">
        <v>12.113237740196</v>
      </c>
      <c r="P28" s="26">
        <v>1.8098218519198099</v>
      </c>
      <c r="Q28" s="36">
        <v>0</v>
      </c>
      <c r="R28" s="54">
        <v>0</v>
      </c>
    </row>
    <row r="29" spans="1:18" x14ac:dyDescent="0.25">
      <c r="A29" s="60">
        <v>33878</v>
      </c>
      <c r="B29" s="46">
        <v>95.848846963333301</v>
      </c>
      <c r="C29" s="46">
        <v>376.93</v>
      </c>
      <c r="D29" s="51">
        <v>6.23</v>
      </c>
      <c r="E29" s="23">
        <v>22.08</v>
      </c>
      <c r="F29" s="23">
        <v>27.08</v>
      </c>
      <c r="G29" s="46">
        <v>0.96666666666666701</v>
      </c>
      <c r="H29" s="23">
        <v>13.37</v>
      </c>
      <c r="I29" s="48">
        <v>6.54</v>
      </c>
      <c r="J29" s="23">
        <v>1</v>
      </c>
      <c r="K29" s="62">
        <v>1192.6678872804528</v>
      </c>
      <c r="L29" s="26">
        <v>3329.01615744424</v>
      </c>
      <c r="M29" s="26">
        <v>359.24021396408017</v>
      </c>
      <c r="N29" s="26">
        <v>4.76257928316498</v>
      </c>
      <c r="O29" s="26">
        <v>12.1983004282585</v>
      </c>
      <c r="P29" s="26">
        <v>1.6590906064424</v>
      </c>
      <c r="Q29" s="36">
        <v>0</v>
      </c>
      <c r="R29" s="54">
        <v>0</v>
      </c>
    </row>
    <row r="30" spans="1:18" x14ac:dyDescent="0.25">
      <c r="A30" s="60">
        <v>33970</v>
      </c>
      <c r="B30" s="46">
        <v>96.7961166533333</v>
      </c>
      <c r="C30" s="46">
        <v>390.04</v>
      </c>
      <c r="D30" s="51">
        <v>6.5</v>
      </c>
      <c r="E30" s="23">
        <v>8.44</v>
      </c>
      <c r="F30" s="23">
        <v>13.72</v>
      </c>
      <c r="G30" s="46">
        <v>0.4</v>
      </c>
      <c r="H30" s="23">
        <v>12.4</v>
      </c>
      <c r="I30" s="48">
        <v>6.24</v>
      </c>
      <c r="J30" s="23">
        <v>1</v>
      </c>
      <c r="K30" s="62">
        <v>1184.5017938086471</v>
      </c>
      <c r="L30" s="26">
        <v>3279.9160984933487</v>
      </c>
      <c r="M30" s="26">
        <v>342.78793733913272</v>
      </c>
      <c r="N30" s="26">
        <v>4.7951792689232597</v>
      </c>
      <c r="O30" s="26">
        <v>12.2645530973295</v>
      </c>
      <c r="P30" s="26">
        <v>1.4928918576679799</v>
      </c>
      <c r="Q30" s="36">
        <v>0</v>
      </c>
      <c r="R30" s="54">
        <v>0</v>
      </c>
    </row>
    <row r="31" spans="1:18" x14ac:dyDescent="0.25">
      <c r="A31" s="60">
        <v>34060</v>
      </c>
      <c r="B31" s="46">
        <v>99.635460440000003</v>
      </c>
      <c r="C31" s="46">
        <v>403.13</v>
      </c>
      <c r="D31" s="51">
        <v>6.5</v>
      </c>
      <c r="E31" s="23">
        <v>19</v>
      </c>
      <c r="F31" s="23">
        <v>23.24</v>
      </c>
      <c r="G31" s="46">
        <v>1.13333333333333</v>
      </c>
      <c r="H31" s="23">
        <v>13</v>
      </c>
      <c r="I31" s="48">
        <v>6.38</v>
      </c>
      <c r="J31" s="23">
        <v>0.84333333333333305</v>
      </c>
      <c r="K31" s="62">
        <v>1230.5316194672482</v>
      </c>
      <c r="L31" s="26">
        <v>3342.2559437301074</v>
      </c>
      <c r="M31" s="26">
        <v>329.94791132607236</v>
      </c>
      <c r="N31" s="26">
        <v>4.8222868519968802</v>
      </c>
      <c r="O31" s="26">
        <v>12.3181336778343</v>
      </c>
      <c r="P31" s="26">
        <v>1.4024658987904099</v>
      </c>
      <c r="Q31" s="36">
        <v>0</v>
      </c>
      <c r="R31" s="54">
        <v>0</v>
      </c>
    </row>
    <row r="32" spans="1:18" x14ac:dyDescent="0.25">
      <c r="A32" s="60">
        <v>34151</v>
      </c>
      <c r="B32" s="46">
        <v>96.684344896666701</v>
      </c>
      <c r="C32" s="46">
        <v>406.88</v>
      </c>
      <c r="D32" s="51">
        <v>6.5</v>
      </c>
      <c r="E32" s="23">
        <v>20.079999999999998</v>
      </c>
      <c r="F32" s="23">
        <v>25.28</v>
      </c>
      <c r="G32" s="46">
        <v>1.43333333333333</v>
      </c>
      <c r="H32" s="23">
        <v>12.9</v>
      </c>
      <c r="I32" s="48">
        <v>6.88</v>
      </c>
      <c r="J32" s="23">
        <v>0.86333333333333295</v>
      </c>
      <c r="K32" s="62">
        <v>1281.4518284543633</v>
      </c>
      <c r="L32" s="26">
        <v>3375.8074566784194</v>
      </c>
      <c r="M32" s="26">
        <v>326.84180173750201</v>
      </c>
      <c r="N32" s="26">
        <v>4.83438840806709</v>
      </c>
      <c r="O32" s="26">
        <v>12.3598140919951</v>
      </c>
      <c r="P32" s="26">
        <v>1.39248616069378</v>
      </c>
      <c r="Q32" s="36">
        <v>0</v>
      </c>
      <c r="R32" s="54">
        <v>0</v>
      </c>
    </row>
    <row r="33" spans="1:18" x14ac:dyDescent="0.25">
      <c r="A33" s="60">
        <v>34243</v>
      </c>
      <c r="B33" s="46">
        <v>94.461724520000004</v>
      </c>
      <c r="C33" s="46">
        <v>417.01</v>
      </c>
      <c r="D33" s="51">
        <v>6.5</v>
      </c>
      <c r="E33" s="23">
        <v>19.079999999999998</v>
      </c>
      <c r="F33" s="23">
        <v>24.88</v>
      </c>
      <c r="G33" s="46">
        <v>0.96666666666666701</v>
      </c>
      <c r="H33" s="23">
        <v>12.63</v>
      </c>
      <c r="I33" s="48">
        <v>6.48</v>
      </c>
      <c r="J33" s="23">
        <v>0.75666666666666704</v>
      </c>
      <c r="K33" s="62">
        <v>1274.8952264045363</v>
      </c>
      <c r="L33" s="26">
        <v>3492.4714112595616</v>
      </c>
      <c r="M33" s="26">
        <v>325.7165829991917</v>
      </c>
      <c r="N33" s="26">
        <v>4.8194500336917097</v>
      </c>
      <c r="O33" s="26">
        <v>12.388936935898901</v>
      </c>
      <c r="P33" s="26">
        <v>1.4570337921579199</v>
      </c>
      <c r="Q33" s="36">
        <v>0</v>
      </c>
      <c r="R33" s="54">
        <v>0</v>
      </c>
    </row>
    <row r="34" spans="1:18" x14ac:dyDescent="0.25">
      <c r="A34" s="60">
        <v>34335</v>
      </c>
      <c r="B34" s="46">
        <v>96.023032639999997</v>
      </c>
      <c r="C34" s="46">
        <v>429.9</v>
      </c>
      <c r="D34" s="51">
        <v>6.5</v>
      </c>
      <c r="E34" s="23">
        <v>13</v>
      </c>
      <c r="F34" s="23">
        <v>17.72</v>
      </c>
      <c r="G34" s="46">
        <v>0.8</v>
      </c>
      <c r="H34" s="23">
        <v>13.33</v>
      </c>
      <c r="I34" s="48">
        <v>6.97</v>
      </c>
      <c r="J34" s="23">
        <v>0.84666666666666701</v>
      </c>
      <c r="K34" s="62">
        <v>1275.833867761555</v>
      </c>
      <c r="L34" s="26">
        <v>3476.7459089474314</v>
      </c>
      <c r="M34" s="26">
        <v>348.34572945336538</v>
      </c>
      <c r="N34" s="26">
        <v>4.7900082464674698</v>
      </c>
      <c r="O34" s="26">
        <v>12.407719633035899</v>
      </c>
      <c r="P34" s="26">
        <v>1.6127312012922901</v>
      </c>
      <c r="Q34" s="36">
        <v>0</v>
      </c>
      <c r="R34" s="54">
        <v>0</v>
      </c>
    </row>
    <row r="35" spans="1:18" x14ac:dyDescent="0.25">
      <c r="A35" s="60">
        <v>34425</v>
      </c>
      <c r="B35" s="46">
        <v>93.620878410000003</v>
      </c>
      <c r="C35" s="46">
        <v>423.33</v>
      </c>
      <c r="D35" s="51">
        <v>6.5</v>
      </c>
      <c r="E35" s="23">
        <v>17.2</v>
      </c>
      <c r="F35" s="23">
        <v>21.48</v>
      </c>
      <c r="G35" s="46">
        <v>0.8</v>
      </c>
      <c r="H35" s="23">
        <v>12.7</v>
      </c>
      <c r="I35" s="48">
        <v>7.58</v>
      </c>
      <c r="J35" s="23">
        <v>0.96666666666666701</v>
      </c>
      <c r="K35" s="62">
        <v>1331.252243675495</v>
      </c>
      <c r="L35" s="26">
        <v>3575.1916648965939</v>
      </c>
      <c r="M35" s="26">
        <v>348.01107985441735</v>
      </c>
      <c r="N35" s="26">
        <v>4.7938927028719096</v>
      </c>
      <c r="O35" s="26">
        <v>12.3801919209691</v>
      </c>
      <c r="P35" s="26">
        <v>1.7539029862781399</v>
      </c>
      <c r="Q35" s="40">
        <v>0</v>
      </c>
      <c r="R35" s="54">
        <v>0</v>
      </c>
    </row>
    <row r="36" spans="1:18" x14ac:dyDescent="0.25">
      <c r="A36" s="60">
        <v>34516</v>
      </c>
      <c r="B36" s="46">
        <v>94.487796590000002</v>
      </c>
      <c r="C36" s="46">
        <v>418.28</v>
      </c>
      <c r="D36" s="51">
        <v>6.5</v>
      </c>
      <c r="E36" s="23">
        <v>14.6</v>
      </c>
      <c r="F36" s="23">
        <v>19.04</v>
      </c>
      <c r="G36" s="46">
        <v>0.73333333333333295</v>
      </c>
      <c r="H36" s="23">
        <v>11.3</v>
      </c>
      <c r="I36" s="48">
        <v>8.3699999999999992</v>
      </c>
      <c r="J36" s="23">
        <v>1.11666666666667</v>
      </c>
      <c r="K36" s="62">
        <v>1323.6338738890556</v>
      </c>
      <c r="L36" s="26">
        <v>3597.5119277459007</v>
      </c>
      <c r="M36" s="26">
        <v>368.81802016142825</v>
      </c>
      <c r="N36" s="26">
        <v>4.8084283092011901</v>
      </c>
      <c r="O36" s="26">
        <v>12.3070518272492</v>
      </c>
      <c r="P36" s="26">
        <v>1.9142202881428101</v>
      </c>
      <c r="Q36" s="36">
        <v>0</v>
      </c>
      <c r="R36" s="54">
        <v>0</v>
      </c>
    </row>
    <row r="37" spans="1:18" x14ac:dyDescent="0.25">
      <c r="A37" s="60">
        <v>34608</v>
      </c>
      <c r="B37" s="46">
        <v>92.863089819999999</v>
      </c>
      <c r="C37" s="46">
        <v>409.25</v>
      </c>
      <c r="D37" s="51">
        <v>6.22</v>
      </c>
      <c r="E37" s="23">
        <v>11.72</v>
      </c>
      <c r="F37" s="23">
        <v>16.28</v>
      </c>
      <c r="G37" s="46">
        <v>0.5</v>
      </c>
      <c r="H37" s="23">
        <v>8.6999999999999993</v>
      </c>
      <c r="I37" s="48">
        <v>8.25</v>
      </c>
      <c r="J37" s="23">
        <v>1.26</v>
      </c>
      <c r="K37" s="62">
        <v>1319.0755684015769</v>
      </c>
      <c r="L37" s="26">
        <v>3755.2524800975821</v>
      </c>
      <c r="M37" s="26">
        <v>374.57150395780258</v>
      </c>
      <c r="N37" s="26">
        <v>4.8463686074010104</v>
      </c>
      <c r="O37" s="26">
        <v>12.1871531322458</v>
      </c>
      <c r="P37" s="26">
        <v>2.06605091444814</v>
      </c>
      <c r="Q37" s="36">
        <v>0</v>
      </c>
      <c r="R37" s="54">
        <v>0</v>
      </c>
    </row>
    <row r="38" spans="1:18" x14ac:dyDescent="0.25">
      <c r="A38" s="60">
        <v>34700</v>
      </c>
      <c r="B38" s="46">
        <v>93.393406510000005</v>
      </c>
      <c r="C38" s="46">
        <v>409.39</v>
      </c>
      <c r="D38" s="51">
        <v>6.1</v>
      </c>
      <c r="E38" s="23">
        <v>11.2</v>
      </c>
      <c r="F38" s="23">
        <v>15.28</v>
      </c>
      <c r="G38" s="46">
        <v>0.56666666666666698</v>
      </c>
      <c r="H38" s="23">
        <v>8.4700000000000006</v>
      </c>
      <c r="I38" s="48">
        <v>7.37</v>
      </c>
      <c r="J38" s="23">
        <v>1.3333333333333299</v>
      </c>
      <c r="K38" s="62">
        <v>1410.991553983431</v>
      </c>
      <c r="L38" s="26">
        <v>3851.6134779823078</v>
      </c>
      <c r="M38" s="26">
        <v>372.47960146796623</v>
      </c>
      <c r="N38" s="26">
        <v>4.9257381021249804</v>
      </c>
      <c r="O38" s="26">
        <v>12.022762077743399</v>
      </c>
      <c r="P38" s="26">
        <v>2.2148976840398902</v>
      </c>
      <c r="Q38" s="36">
        <v>0</v>
      </c>
      <c r="R38" s="54">
        <v>0</v>
      </c>
    </row>
    <row r="39" spans="1:18" x14ac:dyDescent="0.25">
      <c r="A39" s="60">
        <v>34790</v>
      </c>
      <c r="B39" s="46">
        <v>88.348367249999995</v>
      </c>
      <c r="C39" s="46">
        <v>381.34</v>
      </c>
      <c r="D39" s="51">
        <v>6</v>
      </c>
      <c r="E39" s="23">
        <v>12.36</v>
      </c>
      <c r="F39" s="23">
        <v>16</v>
      </c>
      <c r="G39" s="46">
        <v>0.63333333333333297</v>
      </c>
      <c r="H39" s="23">
        <v>7.77</v>
      </c>
      <c r="I39" s="48">
        <v>7.43</v>
      </c>
      <c r="J39" s="23">
        <v>1.3133333333333299</v>
      </c>
      <c r="K39" s="62">
        <v>1486.0756538548421</v>
      </c>
      <c r="L39" s="26">
        <v>3981.7420013426408</v>
      </c>
      <c r="M39" s="26">
        <v>418.77387759224865</v>
      </c>
      <c r="N39" s="26">
        <v>4.9260334017004199</v>
      </c>
      <c r="O39" s="26">
        <v>11.981463050762301</v>
      </c>
      <c r="P39" s="26">
        <v>2.2977108920578502</v>
      </c>
      <c r="Q39" s="36">
        <v>0</v>
      </c>
      <c r="R39" s="54">
        <v>0</v>
      </c>
    </row>
    <row r="40" spans="1:18" x14ac:dyDescent="0.25">
      <c r="A40" s="60">
        <v>34881</v>
      </c>
      <c r="B40" s="46">
        <v>85.722357336666704</v>
      </c>
      <c r="C40" s="46">
        <v>386.26</v>
      </c>
      <c r="D40" s="51">
        <v>5.76</v>
      </c>
      <c r="E40" s="23">
        <v>16.72</v>
      </c>
      <c r="F40" s="23">
        <v>20.239999999999998</v>
      </c>
      <c r="G40" s="46">
        <v>1</v>
      </c>
      <c r="H40" s="23">
        <v>8.33</v>
      </c>
      <c r="I40" s="48">
        <v>7.8</v>
      </c>
      <c r="J40" s="23">
        <v>1.36666666666667</v>
      </c>
      <c r="K40" s="62">
        <v>1456.256278207896</v>
      </c>
      <c r="L40" s="26">
        <v>4092.4742853255784</v>
      </c>
      <c r="M40" s="26">
        <v>415.07068812073186</v>
      </c>
      <c r="N40" s="26">
        <v>4.8302608764068804</v>
      </c>
      <c r="O40" s="26">
        <v>12.0636934067866</v>
      </c>
      <c r="P40" s="26">
        <v>2.2393820344736102</v>
      </c>
      <c r="Q40" s="36">
        <v>0</v>
      </c>
      <c r="R40" s="54">
        <v>0</v>
      </c>
    </row>
    <row r="41" spans="1:18" x14ac:dyDescent="0.25">
      <c r="A41" s="60">
        <v>34973</v>
      </c>
      <c r="B41" s="46">
        <v>88.081120276666695</v>
      </c>
      <c r="C41" s="46">
        <v>409.31</v>
      </c>
      <c r="D41" s="51">
        <v>6.69</v>
      </c>
      <c r="E41" s="23">
        <v>11.32</v>
      </c>
      <c r="F41" s="23">
        <v>15.56</v>
      </c>
      <c r="G41" s="46">
        <v>0.4</v>
      </c>
      <c r="H41" s="23">
        <v>8.4</v>
      </c>
      <c r="I41" s="48">
        <v>6.88</v>
      </c>
      <c r="J41" s="23">
        <v>1.32</v>
      </c>
      <c r="K41" s="62">
        <v>1474.0405067724271</v>
      </c>
      <c r="L41" s="26">
        <v>4269.2573092172097</v>
      </c>
      <c r="M41" s="26">
        <v>424.44285718823704</v>
      </c>
      <c r="N41" s="26">
        <v>4.6678471421183199</v>
      </c>
      <c r="O41" s="26">
        <v>12.268419995471399</v>
      </c>
      <c r="P41" s="26">
        <v>2.0880624631066</v>
      </c>
      <c r="Q41" s="36">
        <v>0</v>
      </c>
      <c r="R41" s="54">
        <v>0</v>
      </c>
    </row>
    <row r="42" spans="1:18" x14ac:dyDescent="0.25">
      <c r="A42" s="60">
        <v>35065</v>
      </c>
      <c r="B42" s="46">
        <v>86.888832716666698</v>
      </c>
      <c r="C42" s="46">
        <v>410.32</v>
      </c>
      <c r="D42" s="51">
        <v>6.78</v>
      </c>
      <c r="E42" s="23">
        <v>10.88</v>
      </c>
      <c r="F42" s="23">
        <v>14.2</v>
      </c>
      <c r="G42" s="46">
        <v>0.5</v>
      </c>
      <c r="H42" s="23">
        <v>7.83</v>
      </c>
      <c r="I42" s="48">
        <v>6.83</v>
      </c>
      <c r="J42" s="23">
        <v>1.1666666666666701</v>
      </c>
      <c r="K42" s="64">
        <v>1314.92980938905</v>
      </c>
      <c r="L42" s="29">
        <v>3883.9146060190296</v>
      </c>
      <c r="M42" s="29">
        <v>574.96641103332695</v>
      </c>
      <c r="N42" s="63">
        <v>4.3954746556559599</v>
      </c>
      <c r="O42" s="63">
        <v>12.489689876850299</v>
      </c>
      <c r="P42" s="29">
        <v>1.9415285798161099</v>
      </c>
      <c r="Q42" s="36">
        <v>0</v>
      </c>
      <c r="R42" s="54">
        <v>0</v>
      </c>
    </row>
    <row r="43" spans="1:18" x14ac:dyDescent="0.25">
      <c r="A43" s="60">
        <v>35156</v>
      </c>
      <c r="B43" s="46">
        <v>84.186495679999993</v>
      </c>
      <c r="C43" s="46">
        <v>408.11</v>
      </c>
      <c r="D43" s="51">
        <v>7.4</v>
      </c>
      <c r="E43" s="23">
        <v>16.079999999999998</v>
      </c>
      <c r="F43" s="23">
        <v>19.399999999999999</v>
      </c>
      <c r="G43" s="46">
        <v>0.73333333333333295</v>
      </c>
      <c r="H43" s="23">
        <v>8.43</v>
      </c>
      <c r="I43" s="48">
        <v>6.31</v>
      </c>
      <c r="J43" s="23">
        <v>1.12666666666667</v>
      </c>
      <c r="K43" s="64">
        <v>1359.75310090075</v>
      </c>
      <c r="L43" s="29">
        <v>3943.5232786649285</v>
      </c>
      <c r="M43" s="29">
        <v>594.83039435863498</v>
      </c>
      <c r="N43" s="63">
        <v>4.2303010246522801</v>
      </c>
      <c r="O43" s="63">
        <v>12.7258505976209</v>
      </c>
      <c r="P43" s="29">
        <v>1.7707560673488101</v>
      </c>
      <c r="Q43" s="36">
        <v>0</v>
      </c>
      <c r="R43" s="54">
        <v>0</v>
      </c>
    </row>
    <row r="44" spans="1:18" x14ac:dyDescent="0.25">
      <c r="A44" s="60">
        <v>35247</v>
      </c>
      <c r="B44" s="46">
        <v>83.808875599999993</v>
      </c>
      <c r="C44" s="46">
        <v>411.18</v>
      </c>
      <c r="D44" s="51">
        <v>7.44</v>
      </c>
      <c r="E44" s="23">
        <v>11.24</v>
      </c>
      <c r="F44" s="23">
        <v>14.88</v>
      </c>
      <c r="G44" s="46">
        <v>0.4</v>
      </c>
      <c r="H44" s="23">
        <v>6.8</v>
      </c>
      <c r="I44" s="48">
        <v>6.95</v>
      </c>
      <c r="J44" s="23">
        <v>0.89666666666666694</v>
      </c>
      <c r="K44" s="64">
        <v>1323.7033215829999</v>
      </c>
      <c r="L44" s="29">
        <v>3867.1020118596521</v>
      </c>
      <c r="M44" s="29">
        <v>462.82025338033401</v>
      </c>
      <c r="N44" s="63">
        <v>4.1173720269196004</v>
      </c>
      <c r="O44" s="63">
        <v>12.8541341250878</v>
      </c>
      <c r="P44" s="29">
        <v>1.5595492113546501</v>
      </c>
      <c r="Q44" s="36">
        <v>0</v>
      </c>
      <c r="R44" s="54">
        <v>0</v>
      </c>
    </row>
    <row r="45" spans="1:18" x14ac:dyDescent="0.25">
      <c r="A45" s="60">
        <v>35339</v>
      </c>
      <c r="B45" s="46">
        <v>83.76482378</v>
      </c>
      <c r="C45" s="46">
        <v>419.15</v>
      </c>
      <c r="D45" s="51">
        <v>7.38</v>
      </c>
      <c r="E45" s="23">
        <v>12.56</v>
      </c>
      <c r="F45" s="23">
        <v>15.92</v>
      </c>
      <c r="G45" s="46">
        <v>0.5</v>
      </c>
      <c r="H45" s="23">
        <v>6.47</v>
      </c>
      <c r="I45" s="48">
        <v>5.84</v>
      </c>
      <c r="J45" s="23">
        <v>0.97666666666666702</v>
      </c>
      <c r="K45" s="64">
        <v>1419.9192144589499</v>
      </c>
      <c r="L45" s="29">
        <v>4254.2942624225079</v>
      </c>
      <c r="M45" s="29">
        <v>583.73427895892996</v>
      </c>
      <c r="N45" s="63">
        <v>4.0978133067879003</v>
      </c>
      <c r="O45" s="63">
        <v>12.919384565171899</v>
      </c>
      <c r="P45" s="29">
        <v>1.61694102544009</v>
      </c>
      <c r="Q45" s="36">
        <v>0</v>
      </c>
      <c r="R45" s="54">
        <v>0</v>
      </c>
    </row>
    <row r="46" spans="1:18" x14ac:dyDescent="0.25">
      <c r="A46" s="60">
        <v>35431</v>
      </c>
      <c r="B46" s="46">
        <v>80.482798033333296</v>
      </c>
      <c r="C46" s="46">
        <v>418.2</v>
      </c>
      <c r="D46" s="46">
        <v>7.25</v>
      </c>
      <c r="E46" s="23">
        <v>12.76</v>
      </c>
      <c r="F46" s="23">
        <v>16</v>
      </c>
      <c r="G46" s="46">
        <v>0.53333333333333299</v>
      </c>
      <c r="H46" s="23">
        <v>6.97</v>
      </c>
      <c r="I46" s="48">
        <v>5.57</v>
      </c>
      <c r="J46" s="23">
        <v>1.09666666666667</v>
      </c>
      <c r="K46" s="64">
        <v>1381.79222813258</v>
      </c>
      <c r="L46" s="29">
        <v>4344.8733773260574</v>
      </c>
      <c r="M46" s="29">
        <v>640.26690907760599</v>
      </c>
      <c r="N46" s="63">
        <v>4.1201820889808003</v>
      </c>
      <c r="O46" s="63">
        <v>12.8688867893013</v>
      </c>
      <c r="P46" s="29">
        <v>1.70069260623506</v>
      </c>
      <c r="Q46" s="36">
        <v>0</v>
      </c>
      <c r="R46" s="54">
        <v>0</v>
      </c>
    </row>
    <row r="47" spans="1:18" x14ac:dyDescent="0.25">
      <c r="A47" s="60">
        <v>35521</v>
      </c>
      <c r="B47" s="46">
        <v>79.072382869999998</v>
      </c>
      <c r="C47" s="46">
        <v>417.84</v>
      </c>
      <c r="D47" s="46">
        <v>6.9682539682539701</v>
      </c>
      <c r="E47" s="23">
        <v>9.1199999999999992</v>
      </c>
      <c r="F47" s="23">
        <v>12.68</v>
      </c>
      <c r="G47" s="46">
        <v>0.233333333333333</v>
      </c>
      <c r="H47" s="23">
        <v>5.6</v>
      </c>
      <c r="I47" s="48">
        <v>6.3</v>
      </c>
      <c r="J47" s="23">
        <v>1.13666666666667</v>
      </c>
      <c r="K47" s="64">
        <v>1455.3083084413499</v>
      </c>
      <c r="L47" s="29">
        <v>4380.8075194187659</v>
      </c>
      <c r="M47" s="29">
        <v>629.05352655487297</v>
      </c>
      <c r="N47" s="63">
        <v>4.1445405989962296</v>
      </c>
      <c r="O47" s="63">
        <v>12.877699651807299</v>
      </c>
      <c r="P47" s="29">
        <v>1.68505755401599</v>
      </c>
      <c r="Q47" s="36">
        <v>0</v>
      </c>
      <c r="R47" s="54">
        <v>0</v>
      </c>
    </row>
    <row r="48" spans="1:18" x14ac:dyDescent="0.25">
      <c r="A48" s="60">
        <v>35612</v>
      </c>
      <c r="B48" s="46">
        <v>76.787387503333306</v>
      </c>
      <c r="C48" s="46">
        <v>415.52</v>
      </c>
      <c r="D48" s="46">
        <v>6.6785714285714297</v>
      </c>
      <c r="E48" s="23">
        <v>10.68</v>
      </c>
      <c r="F48" s="23">
        <v>13.76</v>
      </c>
      <c r="G48" s="46">
        <v>0.63333333333333297</v>
      </c>
      <c r="H48" s="23">
        <v>5.73</v>
      </c>
      <c r="I48" s="48">
        <v>6.69</v>
      </c>
      <c r="J48" s="23">
        <v>1.03</v>
      </c>
      <c r="K48" s="64">
        <v>1479.56877367277</v>
      </c>
      <c r="L48" s="29">
        <v>4312.164900265595</v>
      </c>
      <c r="M48" s="29">
        <v>481.70670325666401</v>
      </c>
      <c r="N48" s="63">
        <v>4.1398430407326101</v>
      </c>
      <c r="O48" s="63">
        <v>12.9276679655261</v>
      </c>
      <c r="P48" s="29">
        <v>1.5178272170020199</v>
      </c>
      <c r="Q48" s="36">
        <v>0</v>
      </c>
      <c r="R48" s="54">
        <v>0</v>
      </c>
    </row>
    <row r="49" spans="1:21" x14ac:dyDescent="0.25">
      <c r="A49" s="60">
        <v>35704</v>
      </c>
      <c r="B49" s="46">
        <v>76.286067826666695</v>
      </c>
      <c r="C49" s="46">
        <v>425.34</v>
      </c>
      <c r="D49" s="46">
        <v>6.5</v>
      </c>
      <c r="E49" s="23">
        <v>12.92</v>
      </c>
      <c r="F49" s="23">
        <v>16.04</v>
      </c>
      <c r="G49" s="46">
        <v>0.46666666666666701</v>
      </c>
      <c r="H49" s="23">
        <v>6.3</v>
      </c>
      <c r="I49" s="48">
        <v>5.92</v>
      </c>
      <c r="J49" s="23">
        <v>0.86666666666666703</v>
      </c>
      <c r="K49" s="64">
        <v>1572.7774034114</v>
      </c>
      <c r="L49" s="29">
        <v>4820.3497957335067</v>
      </c>
      <c r="M49" s="29">
        <v>506.67582610738799</v>
      </c>
      <c r="N49" s="63">
        <v>4.1288971239882803</v>
      </c>
      <c r="O49" s="63">
        <v>13.0800066301756</v>
      </c>
      <c r="P49" s="29">
        <v>1.43447947575351</v>
      </c>
      <c r="Q49" s="36">
        <v>0</v>
      </c>
      <c r="R49" s="54">
        <v>0</v>
      </c>
    </row>
    <row r="50" spans="1:21" x14ac:dyDescent="0.25">
      <c r="A50" s="60">
        <v>35796</v>
      </c>
      <c r="B50" s="46">
        <v>77.8207092166667</v>
      </c>
      <c r="C50" s="46">
        <v>451.55</v>
      </c>
      <c r="D50" s="46">
        <v>7.92063492063492</v>
      </c>
      <c r="E50" s="23">
        <v>11.44</v>
      </c>
      <c r="F50" s="23">
        <v>15.64</v>
      </c>
      <c r="G50" s="46">
        <v>0.33333333333333298</v>
      </c>
      <c r="H50" s="23">
        <v>5.57</v>
      </c>
      <c r="I50" s="48">
        <v>5.22</v>
      </c>
      <c r="J50" s="23">
        <v>0.77166666666666694</v>
      </c>
      <c r="K50" s="64">
        <v>1468.1910355555499</v>
      </c>
      <c r="L50" s="29">
        <v>4847.6338600383106</v>
      </c>
      <c r="M50" s="29">
        <v>436.08068215149302</v>
      </c>
      <c r="N50" s="63">
        <v>4.06023410002026</v>
      </c>
      <c r="O50" s="63">
        <v>13.2558046058742</v>
      </c>
      <c r="P50" s="29">
        <v>1.23050795916102</v>
      </c>
      <c r="Q50" s="36">
        <v>0</v>
      </c>
      <c r="R50" s="53">
        <v>1</v>
      </c>
    </row>
    <row r="51" spans="1:21" x14ac:dyDescent="0.25">
      <c r="A51" s="60">
        <v>35886</v>
      </c>
      <c r="B51" s="46">
        <v>77.581767499999998</v>
      </c>
      <c r="C51" s="46">
        <v>454.45</v>
      </c>
      <c r="D51" s="46">
        <v>8.5</v>
      </c>
      <c r="E51" s="23">
        <v>12.2</v>
      </c>
      <c r="F51" s="23">
        <v>15.4</v>
      </c>
      <c r="G51" s="46">
        <v>0.3</v>
      </c>
      <c r="H51" s="23">
        <v>5.37</v>
      </c>
      <c r="I51" s="48">
        <v>5.7</v>
      </c>
      <c r="J51" s="23">
        <v>0.78666666666666696</v>
      </c>
      <c r="K51" s="64">
        <v>1563.32283396914</v>
      </c>
      <c r="L51" s="29">
        <v>4897.7687745661133</v>
      </c>
      <c r="M51" s="29">
        <v>465.24695870522999</v>
      </c>
      <c r="N51" s="63">
        <v>4.0464160419682296</v>
      </c>
      <c r="O51" s="63">
        <v>13.412166551713799</v>
      </c>
      <c r="P51" s="29">
        <v>1.16436243218094</v>
      </c>
      <c r="Q51" s="36">
        <v>0</v>
      </c>
      <c r="R51" s="53">
        <v>1</v>
      </c>
    </row>
    <row r="52" spans="1:21" x14ac:dyDescent="0.25">
      <c r="A52" s="60">
        <v>35977</v>
      </c>
      <c r="B52" s="46">
        <v>78.392978373333307</v>
      </c>
      <c r="C52" s="46">
        <v>468.64</v>
      </c>
      <c r="D52" s="46">
        <v>9.2734375</v>
      </c>
      <c r="E52" s="23">
        <v>17.68</v>
      </c>
      <c r="F52" s="23">
        <v>23.72</v>
      </c>
      <c r="G52" s="46">
        <v>0.4</v>
      </c>
      <c r="H52" s="23">
        <v>5.0999999999999996</v>
      </c>
      <c r="I52" s="48">
        <v>6.73</v>
      </c>
      <c r="J52" s="23">
        <v>0.74666666666666703</v>
      </c>
      <c r="K52" s="64">
        <v>1544.8901617086001</v>
      </c>
      <c r="L52" s="29">
        <v>4730.3860154158483</v>
      </c>
      <c r="M52" s="29">
        <v>435.86317725627998</v>
      </c>
      <c r="N52" s="63">
        <v>4.0269942950314999</v>
      </c>
      <c r="O52" s="63">
        <v>13.518522162609299</v>
      </c>
      <c r="P52" s="29">
        <v>1.11518400188399</v>
      </c>
      <c r="Q52" s="36">
        <v>0</v>
      </c>
      <c r="R52" s="53">
        <v>1</v>
      </c>
    </row>
    <row r="53" spans="1:21" x14ac:dyDescent="0.25">
      <c r="A53" s="60">
        <v>36069</v>
      </c>
      <c r="B53" s="46">
        <v>78.24356822</v>
      </c>
      <c r="C53" s="46">
        <v>466.32</v>
      </c>
      <c r="D53" s="46">
        <v>10.2904761904762</v>
      </c>
      <c r="E53" s="23">
        <v>14.4</v>
      </c>
      <c r="F53" s="23">
        <v>18.920000000000002</v>
      </c>
      <c r="G53" s="46">
        <v>0.46666666666666701</v>
      </c>
      <c r="H53" s="23">
        <v>4.43</v>
      </c>
      <c r="I53" s="48">
        <v>7.2</v>
      </c>
      <c r="J53" s="23">
        <v>0.7</v>
      </c>
      <c r="K53" s="64">
        <v>1487.8312783317001</v>
      </c>
      <c r="L53" s="29">
        <v>5034.5949981039194</v>
      </c>
      <c r="M53" s="29">
        <v>403.34224929237899</v>
      </c>
      <c r="N53" s="63">
        <v>4.0164283805788603</v>
      </c>
      <c r="O53" s="63">
        <v>13.633242062128099</v>
      </c>
      <c r="P53" s="29">
        <v>1.12527625357761</v>
      </c>
      <c r="Q53" s="36">
        <v>0</v>
      </c>
      <c r="R53" s="53">
        <v>1</v>
      </c>
    </row>
    <row r="54" spans="1:21" x14ac:dyDescent="0.25">
      <c r="A54" s="60">
        <v>36161</v>
      </c>
      <c r="B54" s="46">
        <v>79.003184383333306</v>
      </c>
      <c r="C54" s="46">
        <v>487.46</v>
      </c>
      <c r="D54" s="46">
        <v>7.3349206349206302</v>
      </c>
      <c r="E54" s="23">
        <v>8.2799999999999994</v>
      </c>
      <c r="F54" s="23">
        <v>12.52</v>
      </c>
      <c r="G54" s="46">
        <v>0.133333333333333</v>
      </c>
      <c r="H54" s="23">
        <v>3.83</v>
      </c>
      <c r="I54" s="48">
        <v>7.89</v>
      </c>
      <c r="J54" s="23">
        <v>0.64</v>
      </c>
      <c r="K54" s="64">
        <v>1448.59641582363</v>
      </c>
      <c r="L54" s="29">
        <v>4903.675601082813</v>
      </c>
      <c r="M54" s="29">
        <v>402.249481122904</v>
      </c>
      <c r="N54" s="63">
        <v>4.0256105096183399</v>
      </c>
      <c r="O54" s="63">
        <v>13.680754914644</v>
      </c>
      <c r="P54" s="29">
        <v>1.2210271958483401</v>
      </c>
      <c r="Q54" s="36">
        <v>0</v>
      </c>
      <c r="R54" s="53">
        <v>1</v>
      </c>
    </row>
    <row r="55" spans="1:21" x14ac:dyDescent="0.25">
      <c r="A55" s="60">
        <v>36251</v>
      </c>
      <c r="B55" s="46">
        <v>78.759715043333301</v>
      </c>
      <c r="C55" s="46">
        <v>489.72</v>
      </c>
      <c r="D55" s="46">
        <v>6.07258064516129</v>
      </c>
      <c r="E55" s="23">
        <v>9.76</v>
      </c>
      <c r="F55" s="23">
        <v>13.48</v>
      </c>
      <c r="G55" s="46">
        <v>0.2</v>
      </c>
      <c r="H55" s="23">
        <v>3.93</v>
      </c>
      <c r="I55" s="48">
        <v>10.06</v>
      </c>
      <c r="J55" s="23">
        <v>0.66666666666666696</v>
      </c>
      <c r="K55" s="64">
        <v>1548.2128575039201</v>
      </c>
      <c r="L55" s="29">
        <v>4893.5010263547711</v>
      </c>
      <c r="M55" s="29">
        <v>471.18996523846999</v>
      </c>
      <c r="N55" s="63">
        <v>4.0634139628419499</v>
      </c>
      <c r="O55" s="63">
        <v>13.7047159487764</v>
      </c>
      <c r="P55" s="29">
        <v>1.35563757293509</v>
      </c>
      <c r="Q55" s="36">
        <v>0</v>
      </c>
      <c r="R55" s="53">
        <v>1</v>
      </c>
    </row>
    <row r="56" spans="1:21" x14ac:dyDescent="0.25">
      <c r="A56" s="60">
        <v>36342</v>
      </c>
      <c r="B56" s="46">
        <v>83.643016043333304</v>
      </c>
      <c r="C56" s="46">
        <v>518.01</v>
      </c>
      <c r="D56" s="46">
        <v>5</v>
      </c>
      <c r="E56" s="23">
        <v>6.44</v>
      </c>
      <c r="F56" s="23">
        <v>9.8000000000000007</v>
      </c>
      <c r="G56" s="46">
        <v>0.16666666666666699</v>
      </c>
      <c r="H56" s="23">
        <v>3.17</v>
      </c>
      <c r="I56" s="48">
        <v>11.71</v>
      </c>
      <c r="J56" s="23">
        <v>0.76</v>
      </c>
      <c r="K56" s="64">
        <v>1553.32107662504</v>
      </c>
      <c r="L56" s="29">
        <v>4811.0033733272894</v>
      </c>
      <c r="M56" s="29">
        <v>591.79693311736696</v>
      </c>
      <c r="N56" s="63">
        <v>4.0848114460005496</v>
      </c>
      <c r="O56" s="63">
        <v>13.672427017673201</v>
      </c>
      <c r="P56" s="29">
        <v>1.51508574009637</v>
      </c>
      <c r="Q56" s="36">
        <v>0</v>
      </c>
      <c r="R56" s="53">
        <v>1</v>
      </c>
    </row>
    <row r="57" spans="1:21" x14ac:dyDescent="0.25">
      <c r="A57" s="60">
        <v>36434</v>
      </c>
      <c r="B57" s="46">
        <v>87.753102606666701</v>
      </c>
      <c r="C57" s="46">
        <v>540</v>
      </c>
      <c r="D57" s="46">
        <v>5</v>
      </c>
      <c r="E57" s="23">
        <v>8.4</v>
      </c>
      <c r="F57" s="23">
        <v>11.92</v>
      </c>
      <c r="G57" s="46">
        <v>0.3</v>
      </c>
      <c r="H57" s="23">
        <v>2.4700000000000002</v>
      </c>
      <c r="I57" s="48">
        <v>10.37</v>
      </c>
      <c r="J57" s="23">
        <v>0.78666666666666696</v>
      </c>
      <c r="K57" s="64">
        <v>1686.6480013048899</v>
      </c>
      <c r="L57" s="29">
        <v>5414.9325639522522</v>
      </c>
      <c r="M57" s="29">
        <v>743.75904488327797</v>
      </c>
      <c r="N57" s="63">
        <v>4.1327786673047804</v>
      </c>
      <c r="O57" s="63">
        <v>13.652608113768601</v>
      </c>
      <c r="P57" s="29">
        <v>1.68386551878858</v>
      </c>
      <c r="Q57" s="36">
        <v>0</v>
      </c>
      <c r="R57" s="53">
        <v>1</v>
      </c>
    </row>
    <row r="58" spans="1:21" x14ac:dyDescent="0.25">
      <c r="A58" s="60">
        <v>36526</v>
      </c>
      <c r="B58" s="46">
        <v>83.045629586666706</v>
      </c>
      <c r="C58" s="46">
        <v>512.30999999999995</v>
      </c>
      <c r="D58" s="46">
        <v>5.2182539682539701</v>
      </c>
      <c r="E58" s="23">
        <v>9.32</v>
      </c>
      <c r="F58" s="23">
        <v>13.2</v>
      </c>
      <c r="G58" s="46">
        <v>0.5</v>
      </c>
      <c r="H58" s="23">
        <v>3.17</v>
      </c>
      <c r="I58" s="48">
        <v>8.58</v>
      </c>
      <c r="J58" s="23">
        <v>0.81408418760773005</v>
      </c>
      <c r="K58" s="64">
        <v>1680.35025125271</v>
      </c>
      <c r="L58" s="29">
        <v>5367.6763558781604</v>
      </c>
      <c r="M58" s="29">
        <v>586.94778745080703</v>
      </c>
      <c r="N58" s="63">
        <v>4.1556345882074801</v>
      </c>
      <c r="O58" s="63">
        <v>13.545502302603699</v>
      </c>
      <c r="P58" s="29">
        <v>1.6023144010771699</v>
      </c>
      <c r="Q58" s="36">
        <v>0</v>
      </c>
      <c r="R58" s="53">
        <v>1</v>
      </c>
    </row>
    <row r="59" spans="1:21" x14ac:dyDescent="0.25">
      <c r="A59" s="60">
        <v>36617</v>
      </c>
      <c r="B59" s="46">
        <v>82.963746926666701</v>
      </c>
      <c r="C59" s="46">
        <v>520.09</v>
      </c>
      <c r="D59" s="46">
        <v>5.5</v>
      </c>
      <c r="E59" s="23">
        <v>9.48</v>
      </c>
      <c r="F59" s="23">
        <v>14.24</v>
      </c>
      <c r="G59" s="46">
        <v>0.3</v>
      </c>
      <c r="H59" s="23">
        <v>3.6</v>
      </c>
      <c r="I59" s="48">
        <v>9.36</v>
      </c>
      <c r="J59" s="23">
        <v>0.78888838489219504</v>
      </c>
      <c r="K59" s="64">
        <v>1777.61999688844</v>
      </c>
      <c r="L59" s="29">
        <v>5412.2429666103417</v>
      </c>
      <c r="M59" s="29">
        <v>639.65673413992795</v>
      </c>
      <c r="N59" s="63">
        <v>4.2026410429211296</v>
      </c>
      <c r="O59" s="63">
        <v>13.503004360668401</v>
      </c>
      <c r="P59" s="29">
        <v>1.6598567459482201</v>
      </c>
      <c r="Q59" s="40">
        <v>0</v>
      </c>
      <c r="R59" s="53">
        <v>1</v>
      </c>
    </row>
    <row r="60" spans="1:21" x14ac:dyDescent="0.25">
      <c r="A60" s="60">
        <v>36708</v>
      </c>
      <c r="B60" s="46">
        <v>88.377872859999997</v>
      </c>
      <c r="C60" s="46">
        <v>552.54999999999995</v>
      </c>
      <c r="D60" s="46">
        <v>5.3253968253968296</v>
      </c>
      <c r="E60" s="23">
        <v>7.2</v>
      </c>
      <c r="F60" s="23">
        <v>12.92</v>
      </c>
      <c r="G60" s="46">
        <v>0.33333333333333298</v>
      </c>
      <c r="H60" s="23">
        <v>3.97</v>
      </c>
      <c r="I60" s="48">
        <v>11.06</v>
      </c>
      <c r="J60" s="23">
        <v>0.84907617406029801</v>
      </c>
      <c r="K60" s="64">
        <v>1764.27014632326</v>
      </c>
      <c r="L60" s="29">
        <v>5304.2210945273673</v>
      </c>
      <c r="M60" s="29">
        <v>724.97414471624199</v>
      </c>
      <c r="N60" s="63">
        <v>4.23247010562533</v>
      </c>
      <c r="O60" s="63">
        <v>13.4823617268601</v>
      </c>
      <c r="P60" s="29">
        <v>1.7214337612541299</v>
      </c>
      <c r="Q60" s="36">
        <v>0</v>
      </c>
      <c r="R60" s="53">
        <v>1</v>
      </c>
    </row>
    <row r="61" spans="1:21" x14ac:dyDescent="0.25">
      <c r="A61" s="60">
        <v>36800</v>
      </c>
      <c r="B61" s="46">
        <v>89.688116436666604</v>
      </c>
      <c r="C61" s="46">
        <v>572.28</v>
      </c>
      <c r="D61" s="46">
        <v>5</v>
      </c>
      <c r="E61" s="23">
        <v>9.2799999999999994</v>
      </c>
      <c r="F61" s="23">
        <v>15.28</v>
      </c>
      <c r="G61" s="46">
        <v>0.33333333333333298</v>
      </c>
      <c r="H61" s="23">
        <v>4.57</v>
      </c>
      <c r="I61" s="48">
        <v>9.83</v>
      </c>
      <c r="J61" s="23">
        <v>0.83828207686957601</v>
      </c>
      <c r="K61" s="64">
        <v>1868.1670439259501</v>
      </c>
      <c r="L61" s="29">
        <v>5826.0405376758699</v>
      </c>
      <c r="M61" s="29">
        <v>915.83472875842199</v>
      </c>
      <c r="N61" s="63">
        <v>4.2890891475281698</v>
      </c>
      <c r="O61" s="63">
        <v>13.564741979533</v>
      </c>
      <c r="P61" s="29">
        <v>1.8427256057469901</v>
      </c>
      <c r="Q61" s="36">
        <v>0</v>
      </c>
      <c r="R61" s="53">
        <v>1</v>
      </c>
    </row>
    <row r="62" spans="1:21" x14ac:dyDescent="0.25">
      <c r="A62" s="60">
        <v>36892</v>
      </c>
      <c r="B62" s="46">
        <v>89.807629293333306</v>
      </c>
      <c r="C62" s="46">
        <v>574.35</v>
      </c>
      <c r="D62" s="46">
        <v>4.53515625</v>
      </c>
      <c r="E62" s="23">
        <v>5</v>
      </c>
      <c r="F62" s="23">
        <v>11.8</v>
      </c>
      <c r="G62" s="46">
        <v>0.16666666666666699</v>
      </c>
      <c r="H62" s="23">
        <v>4</v>
      </c>
      <c r="I62" s="48">
        <v>9.16</v>
      </c>
      <c r="J62" s="23">
        <v>0.80013305512715804</v>
      </c>
      <c r="K62" s="64">
        <v>1872.6397717104801</v>
      </c>
      <c r="L62" s="29">
        <v>5821.4040243118579</v>
      </c>
      <c r="M62" s="29">
        <v>675.59819204306496</v>
      </c>
      <c r="N62" s="63">
        <v>4.3306909824587896</v>
      </c>
      <c r="O62" s="63">
        <v>13.657531990533499</v>
      </c>
      <c r="P62" s="29">
        <v>1.6140478240057701</v>
      </c>
      <c r="Q62" s="36">
        <v>0</v>
      </c>
      <c r="R62" s="53">
        <v>1</v>
      </c>
      <c r="S62" s="11"/>
      <c r="U62">
        <f>(R63*S62)/R62</f>
        <v>0</v>
      </c>
    </row>
    <row r="63" spans="1:21" x14ac:dyDescent="0.25">
      <c r="A63" s="60">
        <v>36982</v>
      </c>
      <c r="B63" s="46">
        <v>91.981607546666694</v>
      </c>
      <c r="C63" s="46">
        <v>606.36</v>
      </c>
      <c r="D63" s="46">
        <v>3.7258064516128999</v>
      </c>
      <c r="E63" s="23">
        <v>7.52</v>
      </c>
      <c r="F63" s="23">
        <v>12.8</v>
      </c>
      <c r="G63" s="46">
        <v>0.33333333333333298</v>
      </c>
      <c r="H63" s="23">
        <v>3.6</v>
      </c>
      <c r="I63" s="48">
        <v>10.119999999999999</v>
      </c>
      <c r="J63" s="23">
        <v>0.74916386948501601</v>
      </c>
      <c r="K63" s="64">
        <v>2028.1445461195599</v>
      </c>
      <c r="L63" s="29">
        <v>5924.5171912478536</v>
      </c>
      <c r="M63" s="29">
        <v>713.08111918251905</v>
      </c>
      <c r="N63" s="63">
        <v>4.3899577636664899</v>
      </c>
      <c r="O63" s="63">
        <v>13.722462375784399</v>
      </c>
      <c r="P63" s="29">
        <v>1.60985856737538</v>
      </c>
      <c r="Q63" s="36">
        <v>0</v>
      </c>
      <c r="R63" s="53">
        <v>1</v>
      </c>
      <c r="S63" s="10"/>
    </row>
    <row r="64" spans="1:21" x14ac:dyDescent="0.25">
      <c r="A64" s="60">
        <v>37073</v>
      </c>
      <c r="B64" s="46">
        <v>100.19087841</v>
      </c>
      <c r="C64" s="46">
        <v>669.8</v>
      </c>
      <c r="D64" s="46">
        <v>5.1779661016949197</v>
      </c>
      <c r="E64" s="23">
        <v>5.36</v>
      </c>
      <c r="F64" s="23">
        <v>10.32</v>
      </c>
      <c r="G64" s="46">
        <v>0.43333333333333302</v>
      </c>
      <c r="H64" s="23">
        <v>3.63</v>
      </c>
      <c r="I64" s="48">
        <v>10.64</v>
      </c>
      <c r="J64" s="23">
        <v>0.66768877196165599</v>
      </c>
      <c r="K64" s="64">
        <v>1953.0906952401799</v>
      </c>
      <c r="L64" s="29">
        <v>5750.8612864690431</v>
      </c>
      <c r="M64" s="29">
        <v>726.19644110220702</v>
      </c>
      <c r="N64" s="63">
        <v>4.3932606331117903</v>
      </c>
      <c r="O64" s="63">
        <v>13.7255442995399</v>
      </c>
      <c r="P64" s="29">
        <v>1.5995371058887</v>
      </c>
      <c r="Q64" s="36">
        <v>0</v>
      </c>
      <c r="R64" s="53">
        <v>1</v>
      </c>
    </row>
    <row r="65" spans="1:18" x14ac:dyDescent="0.25">
      <c r="A65" s="60">
        <v>37165</v>
      </c>
      <c r="B65" s="46">
        <v>101.024328383333</v>
      </c>
      <c r="C65" s="46">
        <v>689.83</v>
      </c>
      <c r="D65" s="46">
        <v>6.5</v>
      </c>
      <c r="E65" s="23">
        <v>6.16</v>
      </c>
      <c r="F65" s="23">
        <v>10.199999999999999</v>
      </c>
      <c r="G65" s="46">
        <v>-6.6666666666666693E-2</v>
      </c>
      <c r="H65" s="23">
        <v>3.03</v>
      </c>
      <c r="I65" s="48">
        <v>9.56</v>
      </c>
      <c r="J65" s="23">
        <v>0.64664035803925102</v>
      </c>
      <c r="K65" s="64">
        <v>2047.2893496490899</v>
      </c>
      <c r="L65" s="29">
        <v>6392.0331470235205</v>
      </c>
      <c r="M65" s="29">
        <v>802.56377658188399</v>
      </c>
      <c r="N65" s="63">
        <v>4.4177441311166099</v>
      </c>
      <c r="O65" s="63">
        <v>13.759535209788799</v>
      </c>
      <c r="P65" s="29">
        <v>1.64997442069364</v>
      </c>
      <c r="Q65" s="36">
        <v>0</v>
      </c>
      <c r="R65" s="53">
        <v>1</v>
      </c>
    </row>
    <row r="66" spans="1:18" x14ac:dyDescent="0.25">
      <c r="A66" s="60">
        <v>37257</v>
      </c>
      <c r="B66" s="46">
        <v>94.106552406666694</v>
      </c>
      <c r="C66" s="46">
        <v>669.71</v>
      </c>
      <c r="D66" s="46">
        <v>5.6935483870967696</v>
      </c>
      <c r="E66" s="23">
        <v>5.24</v>
      </c>
      <c r="F66" s="23">
        <v>8.7200000000000006</v>
      </c>
      <c r="G66" s="46">
        <v>0.133333333333333</v>
      </c>
      <c r="H66" s="23">
        <v>2.4300000000000002</v>
      </c>
      <c r="I66" s="48">
        <v>9.16</v>
      </c>
      <c r="J66" s="23">
        <v>0.70620974326408403</v>
      </c>
      <c r="K66" s="64">
        <v>1980.88400011819</v>
      </c>
      <c r="L66" s="29">
        <v>6246.6032459343469</v>
      </c>
      <c r="M66" s="29">
        <v>639.73892165817995</v>
      </c>
      <c r="N66" s="63">
        <v>4.39976163348644</v>
      </c>
      <c r="O66" s="63">
        <v>13.690508847135501</v>
      </c>
      <c r="P66" s="29">
        <v>1.53027713622782</v>
      </c>
      <c r="Q66" s="36">
        <v>0</v>
      </c>
      <c r="R66" s="54">
        <v>0</v>
      </c>
    </row>
    <row r="67" spans="1:18" x14ac:dyDescent="0.25">
      <c r="A67" s="60">
        <v>37347</v>
      </c>
      <c r="B67" s="46">
        <v>92.694273666666703</v>
      </c>
      <c r="C67" s="46">
        <v>659.36</v>
      </c>
      <c r="D67" s="46">
        <v>4.3319672131147504</v>
      </c>
      <c r="E67" s="23">
        <v>4.04</v>
      </c>
      <c r="F67" s="23">
        <v>8.08</v>
      </c>
      <c r="G67" s="46">
        <v>0.133333333333333</v>
      </c>
      <c r="H67" s="23">
        <v>2.2000000000000002</v>
      </c>
      <c r="I67" s="48">
        <v>9.9499999999999993</v>
      </c>
      <c r="J67" s="23">
        <v>0.730826453778463</v>
      </c>
      <c r="K67" s="64">
        <v>2122.7499827995698</v>
      </c>
      <c r="L67" s="29">
        <v>6214.7260436784909</v>
      </c>
      <c r="M67" s="29">
        <v>755.49847419529897</v>
      </c>
      <c r="N67" s="63">
        <v>4.41333890173465</v>
      </c>
      <c r="O67" s="63">
        <v>13.6449151805414</v>
      </c>
      <c r="P67" s="29">
        <v>1.6278195700623399</v>
      </c>
      <c r="Q67" s="36">
        <v>0</v>
      </c>
      <c r="R67" s="54">
        <v>0</v>
      </c>
    </row>
    <row r="68" spans="1:18" x14ac:dyDescent="0.25">
      <c r="A68" s="60">
        <v>37438</v>
      </c>
      <c r="B68" s="46">
        <v>99.926025436666706</v>
      </c>
      <c r="C68" s="46">
        <v>707.57</v>
      </c>
      <c r="D68" s="46">
        <v>3.2222222222222201</v>
      </c>
      <c r="E68" s="23">
        <v>2.88</v>
      </c>
      <c r="F68" s="23">
        <v>6.96</v>
      </c>
      <c r="G68" s="46">
        <v>0.53333333333333299</v>
      </c>
      <c r="H68" s="23">
        <v>2.37</v>
      </c>
      <c r="I68" s="48">
        <v>10.47</v>
      </c>
      <c r="J68" s="23">
        <v>0.687610753273459</v>
      </c>
      <c r="K68" s="64">
        <v>2137.3604828174002</v>
      </c>
      <c r="L68" s="29">
        <v>6139.1020186950063</v>
      </c>
      <c r="M68" s="29">
        <v>809.80739160316398</v>
      </c>
      <c r="N68" s="63">
        <v>4.3937352122552102</v>
      </c>
      <c r="O68" s="63">
        <v>13.5904278336667</v>
      </c>
      <c r="P68" s="29">
        <v>1.6830105719478601</v>
      </c>
      <c r="Q68" s="36">
        <v>0</v>
      </c>
      <c r="R68" s="54">
        <v>0</v>
      </c>
    </row>
    <row r="69" spans="1:18" x14ac:dyDescent="0.25">
      <c r="A69" s="60">
        <v>37530</v>
      </c>
      <c r="B69" s="46">
        <v>100.697737933333</v>
      </c>
      <c r="C69" s="46">
        <v>719.08</v>
      </c>
      <c r="D69" s="46">
        <v>3</v>
      </c>
      <c r="E69" s="23">
        <v>2.76</v>
      </c>
      <c r="F69" s="23">
        <v>6.2</v>
      </c>
      <c r="G69" s="46">
        <v>0.133333333333333</v>
      </c>
      <c r="H69" s="23">
        <v>2.93</v>
      </c>
      <c r="I69" s="48">
        <v>9.66</v>
      </c>
      <c r="J69" s="23">
        <v>0.70484895219087396</v>
      </c>
      <c r="K69" s="64">
        <v>2206.6102068353798</v>
      </c>
      <c r="L69" s="29">
        <v>6782.024659129358</v>
      </c>
      <c r="M69" s="29">
        <v>1012.60437258991</v>
      </c>
      <c r="N69" s="63">
        <v>4.37604759576924</v>
      </c>
      <c r="O69" s="63">
        <v>13.6029451894745</v>
      </c>
      <c r="P69" s="29">
        <v>1.8561225298838899</v>
      </c>
      <c r="Q69" s="36">
        <v>0</v>
      </c>
      <c r="R69" s="54">
        <v>0</v>
      </c>
    </row>
    <row r="70" spans="1:18" x14ac:dyDescent="0.25">
      <c r="A70" s="60">
        <v>37622</v>
      </c>
      <c r="B70" s="46">
        <v>107.616457833333</v>
      </c>
      <c r="C70" s="46">
        <v>736.63</v>
      </c>
      <c r="D70" s="46">
        <v>2.7738095238095202</v>
      </c>
      <c r="E70" s="23">
        <v>2.6</v>
      </c>
      <c r="F70" s="23">
        <v>5.76</v>
      </c>
      <c r="G70" s="46">
        <v>0.7</v>
      </c>
      <c r="H70" s="23">
        <v>3.77</v>
      </c>
      <c r="I70" s="48">
        <v>8.85</v>
      </c>
      <c r="J70" s="23">
        <v>0.75454957815476797</v>
      </c>
      <c r="K70" s="64">
        <v>2190.5469118538399</v>
      </c>
      <c r="L70" s="29">
        <v>6605.9113089611674</v>
      </c>
      <c r="M70" s="29">
        <v>915.36343720372099</v>
      </c>
      <c r="N70" s="63">
        <v>4.3332719230082999</v>
      </c>
      <c r="O70" s="63">
        <v>13.552608814167799</v>
      </c>
      <c r="P70" s="29">
        <v>1.8047396323548901</v>
      </c>
      <c r="Q70" s="36">
        <v>0</v>
      </c>
      <c r="R70" s="54">
        <v>0</v>
      </c>
    </row>
    <row r="71" spans="1:18" x14ac:dyDescent="0.25">
      <c r="A71" s="60">
        <v>37712</v>
      </c>
      <c r="B71" s="46">
        <v>106.98439386666701</v>
      </c>
      <c r="C71" s="46">
        <v>710.47</v>
      </c>
      <c r="D71" s="46">
        <v>2.75</v>
      </c>
      <c r="E71" s="23">
        <v>2.68</v>
      </c>
      <c r="F71" s="23">
        <v>5.92</v>
      </c>
      <c r="G71" s="46">
        <v>-0.16666666666666699</v>
      </c>
      <c r="H71" s="23">
        <v>3.7</v>
      </c>
      <c r="I71" s="48">
        <v>9.82</v>
      </c>
      <c r="J71" s="23">
        <v>0.74423931779007502</v>
      </c>
      <c r="K71" s="64">
        <v>2282.1456825013702</v>
      </c>
      <c r="L71" s="29">
        <v>6815.801431473672</v>
      </c>
      <c r="M71" s="29">
        <v>982.90195200395704</v>
      </c>
      <c r="N71" s="63">
        <v>4.3021255677167698</v>
      </c>
      <c r="O71" s="63">
        <v>13.511404041870501</v>
      </c>
      <c r="P71" s="29">
        <v>1.91583218661347</v>
      </c>
      <c r="Q71" s="36">
        <v>0</v>
      </c>
      <c r="R71" s="54">
        <v>0</v>
      </c>
    </row>
    <row r="72" spans="1:18" x14ac:dyDescent="0.25">
      <c r="A72" s="60">
        <v>37803</v>
      </c>
      <c r="B72" s="46">
        <v>105.04781413333301</v>
      </c>
      <c r="C72" s="46">
        <v>693.82</v>
      </c>
      <c r="D72" s="46">
        <v>2.75</v>
      </c>
      <c r="E72" s="23">
        <v>2.84</v>
      </c>
      <c r="F72" s="23">
        <v>6.32</v>
      </c>
      <c r="G72" s="46">
        <v>0.1</v>
      </c>
      <c r="H72" s="23">
        <v>2.73</v>
      </c>
      <c r="I72" s="48">
        <v>10.33</v>
      </c>
      <c r="J72" s="23">
        <v>0.79527654298587802</v>
      </c>
      <c r="K72" s="64">
        <v>2224.3150008591701</v>
      </c>
      <c r="L72" s="29">
        <v>6572.54561498574</v>
      </c>
      <c r="M72" s="29">
        <v>1066.76434697631</v>
      </c>
      <c r="N72" s="63">
        <v>4.23300208961924</v>
      </c>
      <c r="O72" s="63">
        <v>13.3729719668782</v>
      </c>
      <c r="P72" s="29">
        <v>2.0760655437148499</v>
      </c>
      <c r="Q72" s="36">
        <v>0</v>
      </c>
      <c r="R72" s="54">
        <v>0</v>
      </c>
    </row>
    <row r="73" spans="1:18" x14ac:dyDescent="0.25">
      <c r="A73" s="60">
        <v>37895</v>
      </c>
      <c r="B73" s="46">
        <v>97.56635618</v>
      </c>
      <c r="C73" s="46">
        <v>625.83000000000004</v>
      </c>
      <c r="D73" s="46">
        <v>2.6547619047619002</v>
      </c>
      <c r="E73" s="23">
        <v>2.68</v>
      </c>
      <c r="F73" s="23">
        <v>6.04</v>
      </c>
      <c r="G73" s="46">
        <v>-0.266666666666667</v>
      </c>
      <c r="H73" s="23">
        <v>1.1000000000000001</v>
      </c>
      <c r="I73" s="48">
        <v>9.16</v>
      </c>
      <c r="J73" s="23">
        <v>0.93399558498896196</v>
      </c>
      <c r="K73" s="64">
        <v>2210.5157487896199</v>
      </c>
      <c r="L73" s="29">
        <v>7320.9436141039741</v>
      </c>
      <c r="M73" s="29">
        <v>1324.98659156388</v>
      </c>
      <c r="N73" s="63">
        <v>4.1632302413695497</v>
      </c>
      <c r="O73" s="63">
        <v>13.288095589286</v>
      </c>
      <c r="P73" s="29">
        <v>2.4060882661601601</v>
      </c>
      <c r="Q73" s="36">
        <v>0</v>
      </c>
      <c r="R73" s="54">
        <v>0</v>
      </c>
    </row>
    <row r="74" spans="1:18" x14ac:dyDescent="0.25">
      <c r="A74" s="60">
        <v>37987</v>
      </c>
      <c r="B74" s="46">
        <v>94.544257656666701</v>
      </c>
      <c r="C74" s="46">
        <v>587.85</v>
      </c>
      <c r="D74" s="46">
        <v>1.7890625</v>
      </c>
      <c r="E74" s="23">
        <v>1.8</v>
      </c>
      <c r="F74" s="23">
        <v>5.24</v>
      </c>
      <c r="G74" s="46">
        <v>6.6666666666666693E-2</v>
      </c>
      <c r="H74" s="23">
        <v>0.03</v>
      </c>
      <c r="I74" s="48">
        <v>8.68</v>
      </c>
      <c r="J74" s="23">
        <v>1.2385950588164201</v>
      </c>
      <c r="K74" s="64">
        <v>2175.99943751305</v>
      </c>
      <c r="L74" s="29">
        <v>7245.320237295582</v>
      </c>
      <c r="M74" s="29">
        <v>1519.2477982549999</v>
      </c>
      <c r="N74" s="63">
        <v>4.0803166429153901</v>
      </c>
      <c r="O74" s="63">
        <v>13.078582204980201</v>
      </c>
      <c r="P74" s="29">
        <v>2.7239603019880199</v>
      </c>
      <c r="Q74" s="36">
        <v>0</v>
      </c>
      <c r="R74" s="54">
        <v>0</v>
      </c>
    </row>
    <row r="75" spans="1:18" x14ac:dyDescent="0.25">
      <c r="A75" s="60">
        <v>38078</v>
      </c>
      <c r="B75" s="46">
        <v>100.947072906667</v>
      </c>
      <c r="C75" s="46">
        <v>628.79999999999995</v>
      </c>
      <c r="D75" s="46">
        <v>1.75</v>
      </c>
      <c r="E75" s="23">
        <v>1.72</v>
      </c>
      <c r="F75" s="23">
        <v>4.88</v>
      </c>
      <c r="G75" s="46">
        <v>0.43333333333333302</v>
      </c>
      <c r="H75" s="23">
        <v>0.47</v>
      </c>
      <c r="I75" s="48">
        <v>10.51</v>
      </c>
      <c r="J75" s="23">
        <v>1.2653724031570399</v>
      </c>
      <c r="K75" s="64">
        <v>2515.6407428422799</v>
      </c>
      <c r="L75" s="29">
        <v>7481.1588698359601</v>
      </c>
      <c r="M75" s="29">
        <v>1783.1735536916899</v>
      </c>
      <c r="N75" s="63">
        <v>4.0602610708114799</v>
      </c>
      <c r="O75" s="63">
        <v>12.9544520531537</v>
      </c>
      <c r="P75" s="29">
        <v>3.0409591689705899</v>
      </c>
      <c r="Q75" s="36">
        <v>0</v>
      </c>
      <c r="R75" s="54">
        <v>0</v>
      </c>
    </row>
    <row r="76" spans="1:18" x14ac:dyDescent="0.25">
      <c r="A76" s="60">
        <v>38169</v>
      </c>
      <c r="B76" s="46">
        <v>101.89872440000001</v>
      </c>
      <c r="C76" s="46">
        <v>628.47</v>
      </c>
      <c r="D76" s="46">
        <v>1.81153846153846</v>
      </c>
      <c r="E76" s="23">
        <v>1.8</v>
      </c>
      <c r="F76" s="23">
        <v>5</v>
      </c>
      <c r="G76" s="46">
        <v>0.233333333333333</v>
      </c>
      <c r="H76" s="23">
        <v>1.5</v>
      </c>
      <c r="I76" s="48">
        <v>11.1</v>
      </c>
      <c r="J76" s="23">
        <v>1.29265928815507</v>
      </c>
      <c r="K76" s="64">
        <v>2462.3259084400802</v>
      </c>
      <c r="L76" s="29">
        <v>7395.6300486900491</v>
      </c>
      <c r="M76" s="29">
        <v>2054.2586856191801</v>
      </c>
      <c r="N76" s="63">
        <v>3.9550470403200002</v>
      </c>
      <c r="O76" s="63">
        <v>12.837646985010201</v>
      </c>
      <c r="P76" s="29">
        <v>3.30936687475474</v>
      </c>
      <c r="Q76" s="36">
        <v>0</v>
      </c>
      <c r="R76" s="54">
        <v>0</v>
      </c>
    </row>
    <row r="77" spans="1:18" x14ac:dyDescent="0.25">
      <c r="A77" s="60">
        <v>38261</v>
      </c>
      <c r="B77" s="46">
        <v>99.371568213333305</v>
      </c>
      <c r="C77" s="46">
        <v>593.16999999999996</v>
      </c>
      <c r="D77" s="46">
        <v>2.1352459016393399</v>
      </c>
      <c r="E77" s="23">
        <v>2.36</v>
      </c>
      <c r="F77" s="23">
        <v>4.92</v>
      </c>
      <c r="G77" s="46">
        <v>6.6666666666666693E-2</v>
      </c>
      <c r="H77" s="23">
        <v>2.27</v>
      </c>
      <c r="I77" s="48">
        <v>9.8000000000000007</v>
      </c>
      <c r="J77" s="23">
        <v>1.40320088300221</v>
      </c>
      <c r="K77" s="64">
        <v>2492.6365647317102</v>
      </c>
      <c r="L77" s="29">
        <v>8260.4545512064033</v>
      </c>
      <c r="M77" s="29">
        <v>2206.84107696303</v>
      </c>
      <c r="N77" s="63">
        <v>3.8566321483991102</v>
      </c>
      <c r="O77" s="63">
        <v>12.852615911142999</v>
      </c>
      <c r="P77" s="29">
        <v>3.4332498553597</v>
      </c>
      <c r="Q77" s="36">
        <v>0</v>
      </c>
      <c r="R77" s="54">
        <v>0</v>
      </c>
    </row>
    <row r="78" spans="1:18" x14ac:dyDescent="0.25">
      <c r="A78" s="60">
        <v>38353</v>
      </c>
      <c r="B78" s="46">
        <v>98.795403473333295</v>
      </c>
      <c r="C78" s="46">
        <v>578.27</v>
      </c>
      <c r="D78" s="46">
        <v>2.6071428571428599</v>
      </c>
      <c r="E78" s="23">
        <v>2.88</v>
      </c>
      <c r="F78" s="23">
        <v>5.76</v>
      </c>
      <c r="G78" s="46">
        <v>6.6666666666666693E-2</v>
      </c>
      <c r="H78" s="23">
        <v>2.2999999999999998</v>
      </c>
      <c r="I78" s="48">
        <v>8.83</v>
      </c>
      <c r="J78" s="23">
        <v>1.4822492364450099</v>
      </c>
      <c r="K78" s="64">
        <v>2193.5427399669902</v>
      </c>
      <c r="L78" s="29">
        <v>8231.831844630442</v>
      </c>
      <c r="M78" s="29">
        <v>2059.23318114934</v>
      </c>
      <c r="N78" s="63">
        <v>3.6853212468326801</v>
      </c>
      <c r="O78" s="63">
        <v>12.8329875544009</v>
      </c>
      <c r="P78" s="29">
        <v>3.2739033501176502</v>
      </c>
      <c r="Q78" s="36">
        <v>0</v>
      </c>
      <c r="R78" s="54">
        <v>0</v>
      </c>
    </row>
    <row r="79" spans="1:18" x14ac:dyDescent="0.25">
      <c r="A79" s="60">
        <v>38443</v>
      </c>
      <c r="B79" s="46">
        <v>98.999865020000001</v>
      </c>
      <c r="C79" s="46">
        <v>581.41</v>
      </c>
      <c r="D79" s="46">
        <v>3.1111111111111098</v>
      </c>
      <c r="E79" s="23">
        <v>3.76</v>
      </c>
      <c r="F79" s="23">
        <v>6.24</v>
      </c>
      <c r="G79" s="46">
        <v>0.53333333333333299</v>
      </c>
      <c r="H79" s="23">
        <v>2.77</v>
      </c>
      <c r="I79" s="48">
        <v>9.7100000000000009</v>
      </c>
      <c r="J79" s="23">
        <v>1.5373385950588201</v>
      </c>
      <c r="K79" s="64">
        <v>2563.5541587633002</v>
      </c>
      <c r="L79" s="29">
        <v>8360.967092947576</v>
      </c>
      <c r="M79" s="29">
        <v>2269.60264873598</v>
      </c>
      <c r="N79" s="63">
        <v>3.6457614599578498</v>
      </c>
      <c r="O79" s="63">
        <v>12.756137520051301</v>
      </c>
      <c r="P79" s="29">
        <v>3.4268426666081</v>
      </c>
      <c r="Q79" s="36">
        <v>0</v>
      </c>
      <c r="R79" s="54">
        <v>0</v>
      </c>
    </row>
    <row r="80" spans="1:18" x14ac:dyDescent="0.25">
      <c r="A80" s="60">
        <v>38534</v>
      </c>
      <c r="B80" s="46">
        <v>93.833876976666701</v>
      </c>
      <c r="C80" s="46">
        <v>552.92999999999995</v>
      </c>
      <c r="D80" s="46">
        <v>3.66015625</v>
      </c>
      <c r="E80" s="23">
        <v>3.84</v>
      </c>
      <c r="F80" s="23">
        <v>6.56</v>
      </c>
      <c r="G80" s="46">
        <v>0.63333333333333297</v>
      </c>
      <c r="H80" s="23">
        <v>3.33</v>
      </c>
      <c r="I80" s="48">
        <v>9.98</v>
      </c>
      <c r="J80" s="23">
        <v>1.70398258187427</v>
      </c>
      <c r="K80" s="64">
        <v>2419.8087433034498</v>
      </c>
      <c r="L80" s="29">
        <v>8272.8753055704565</v>
      </c>
      <c r="M80" s="29">
        <v>2660.0740846805202</v>
      </c>
      <c r="N80" s="63">
        <v>3.5097166425591602</v>
      </c>
      <c r="O80" s="63">
        <v>12.5614564493565</v>
      </c>
      <c r="P80" s="29">
        <v>3.7562733348013699</v>
      </c>
      <c r="Q80" s="36">
        <v>0</v>
      </c>
      <c r="R80" s="54">
        <v>0</v>
      </c>
    </row>
    <row r="81" spans="1:18" x14ac:dyDescent="0.25">
      <c r="A81" s="60">
        <v>38626</v>
      </c>
      <c r="B81" s="46">
        <v>88.743747543333299</v>
      </c>
      <c r="C81" s="46">
        <v>526.42999999999995</v>
      </c>
      <c r="D81" s="46">
        <v>4.3669354838709697</v>
      </c>
      <c r="E81" s="23">
        <v>4.96</v>
      </c>
      <c r="F81" s="23">
        <v>7.36</v>
      </c>
      <c r="G81" s="46">
        <v>0</v>
      </c>
      <c r="H81" s="23">
        <v>3.8</v>
      </c>
      <c r="I81" s="48">
        <v>8.6999999999999993</v>
      </c>
      <c r="J81" s="23">
        <v>1.9513547431128799</v>
      </c>
      <c r="K81" s="64">
        <v>2659.9652697370798</v>
      </c>
      <c r="L81" s="29">
        <v>9087.3292902508656</v>
      </c>
      <c r="M81" s="29">
        <v>3045.0482113837902</v>
      </c>
      <c r="N81" s="63">
        <v>3.4503922618076701</v>
      </c>
      <c r="O81" s="63">
        <v>12.3696543571397</v>
      </c>
      <c r="P81" s="29">
        <v>4.1205042819467996</v>
      </c>
      <c r="Q81" s="36">
        <v>0</v>
      </c>
      <c r="R81" s="54">
        <v>0</v>
      </c>
    </row>
    <row r="82" spans="1:18" x14ac:dyDescent="0.25">
      <c r="A82" s="60">
        <v>38718</v>
      </c>
      <c r="B82" s="46">
        <v>89.574733269999996</v>
      </c>
      <c r="C82" s="46">
        <v>526.37</v>
      </c>
      <c r="D82" s="46">
        <v>4.6384615384615397</v>
      </c>
      <c r="E82" s="23">
        <v>4.72</v>
      </c>
      <c r="F82" s="23">
        <v>7.48</v>
      </c>
      <c r="G82" s="46">
        <v>0.2</v>
      </c>
      <c r="H82" s="23">
        <v>4.07</v>
      </c>
      <c r="I82" s="48">
        <v>7.96</v>
      </c>
      <c r="J82" s="23">
        <v>2.2407057969699702</v>
      </c>
      <c r="K82" s="64">
        <v>2402.1639419527201</v>
      </c>
      <c r="L82" s="29">
        <v>9195.8659728018392</v>
      </c>
      <c r="M82" s="29">
        <v>3546.3824006126101</v>
      </c>
      <c r="N82" s="63">
        <v>3.2976313025622801</v>
      </c>
      <c r="O82" s="63">
        <v>12.0314405194156</v>
      </c>
      <c r="P82" s="29">
        <v>4.6125644354818904</v>
      </c>
      <c r="Q82" s="36">
        <v>0</v>
      </c>
      <c r="R82" s="54">
        <v>0</v>
      </c>
    </row>
    <row r="83" spans="1:18" x14ac:dyDescent="0.25">
      <c r="A83" s="60">
        <v>38808</v>
      </c>
      <c r="B83" s="46">
        <v>90.996022463333304</v>
      </c>
      <c r="C83" s="46">
        <v>526.82000000000005</v>
      </c>
      <c r="D83" s="46">
        <v>4.9631147540983598</v>
      </c>
      <c r="E83" s="23">
        <v>4.92</v>
      </c>
      <c r="F83" s="23">
        <v>7.48</v>
      </c>
      <c r="G83" s="46">
        <v>0.46666666666666701</v>
      </c>
      <c r="H83" s="23">
        <v>3.8</v>
      </c>
      <c r="I83" s="48">
        <v>8.76</v>
      </c>
      <c r="J83" s="23">
        <v>3.27062354470955</v>
      </c>
      <c r="K83" s="64">
        <v>2773.7845479805501</v>
      </c>
      <c r="L83" s="29">
        <v>9363.1579224001762</v>
      </c>
      <c r="M83" s="29">
        <v>4491.9982697078904</v>
      </c>
      <c r="N83" s="63">
        <v>3.2791343331470899</v>
      </c>
      <c r="O83" s="63">
        <v>11.816913270497</v>
      </c>
      <c r="P83" s="29">
        <v>5.3889609092446999</v>
      </c>
      <c r="Q83" s="40">
        <v>0</v>
      </c>
      <c r="R83" s="54">
        <v>0</v>
      </c>
    </row>
    <row r="84" spans="1:18" x14ac:dyDescent="0.25">
      <c r="A84" s="60">
        <v>38899</v>
      </c>
      <c r="B84" s="46">
        <v>93.701873696666695</v>
      </c>
      <c r="C84" s="46">
        <v>539.27</v>
      </c>
      <c r="D84" s="46">
        <v>5.2137096774193603</v>
      </c>
      <c r="E84" s="23">
        <v>5.12</v>
      </c>
      <c r="F84" s="23">
        <v>8.0399999999999991</v>
      </c>
      <c r="G84" s="46">
        <v>0.266666666666667</v>
      </c>
      <c r="H84" s="23">
        <v>3.47</v>
      </c>
      <c r="I84" s="48">
        <v>8.42</v>
      </c>
      <c r="J84" s="23">
        <v>3.4791073210559702</v>
      </c>
      <c r="K84" s="64">
        <v>2634.0125441688001</v>
      </c>
      <c r="L84" s="29">
        <v>9107.4941170360416</v>
      </c>
      <c r="M84" s="29">
        <v>4546.8429916384302</v>
      </c>
      <c r="N84" s="63">
        <v>3.1747783834102998</v>
      </c>
      <c r="O84" s="63">
        <v>11.6571740670884</v>
      </c>
      <c r="P84" s="29">
        <v>5.4304813997839103</v>
      </c>
      <c r="Q84" s="36">
        <v>0</v>
      </c>
      <c r="R84" s="54">
        <v>0</v>
      </c>
    </row>
    <row r="85" spans="1:18" x14ac:dyDescent="0.25">
      <c r="A85" s="60">
        <v>38991</v>
      </c>
      <c r="B85" s="46">
        <v>92.445106920000001</v>
      </c>
      <c r="C85" s="46">
        <v>528.69000000000005</v>
      </c>
      <c r="D85" s="46">
        <v>5.25</v>
      </c>
      <c r="E85" s="23">
        <v>5.2</v>
      </c>
      <c r="F85" s="23">
        <v>7.88</v>
      </c>
      <c r="G85" s="46">
        <v>-0.133333333333333</v>
      </c>
      <c r="H85" s="23">
        <v>2.27</v>
      </c>
      <c r="I85" s="48">
        <v>6.67</v>
      </c>
      <c r="J85" s="23">
        <v>3.2061265838096098</v>
      </c>
      <c r="K85" s="64">
        <v>2768.2531634790398</v>
      </c>
      <c r="L85" s="29">
        <v>10167.604452688818</v>
      </c>
      <c r="M85" s="29">
        <v>4403.8531464834996</v>
      </c>
      <c r="N85" s="63">
        <v>3.13610932346245</v>
      </c>
      <c r="O85" s="63">
        <v>11.7041759115481</v>
      </c>
      <c r="P85" s="29">
        <v>5.2661308076014999</v>
      </c>
      <c r="Q85" s="36">
        <v>0</v>
      </c>
      <c r="R85" s="54">
        <v>0</v>
      </c>
    </row>
    <row r="86" spans="1:18" x14ac:dyDescent="0.25">
      <c r="A86" s="60">
        <v>39083</v>
      </c>
      <c r="B86" s="46">
        <v>94.995940956666601</v>
      </c>
      <c r="C86" s="46">
        <v>540.36</v>
      </c>
      <c r="D86" s="46">
        <v>5.03125</v>
      </c>
      <c r="E86" s="23">
        <v>5.04</v>
      </c>
      <c r="F86" s="23">
        <v>7.76</v>
      </c>
      <c r="G86" s="46">
        <v>0.16666666666666699</v>
      </c>
      <c r="H86" s="23">
        <v>2.7</v>
      </c>
      <c r="I86" s="48">
        <v>6.39</v>
      </c>
      <c r="J86" s="23">
        <v>2.6911291541927498</v>
      </c>
      <c r="K86" s="64">
        <v>2589.4886011396302</v>
      </c>
      <c r="L86" s="29">
        <v>10393.753868732218</v>
      </c>
      <c r="M86" s="29">
        <v>4400.1242421892002</v>
      </c>
      <c r="N86" s="63">
        <v>3.0498606250693499</v>
      </c>
      <c r="O86" s="63">
        <v>11.7754875596411</v>
      </c>
      <c r="P86" s="29">
        <v>5.1532561695938002</v>
      </c>
      <c r="Q86" s="36">
        <v>0</v>
      </c>
      <c r="R86" s="54">
        <v>0</v>
      </c>
    </row>
    <row r="87" spans="1:18" x14ac:dyDescent="0.25">
      <c r="A87" s="60">
        <v>39173</v>
      </c>
      <c r="B87" s="46">
        <v>94.876382969999995</v>
      </c>
      <c r="C87" s="46">
        <v>526.92999999999995</v>
      </c>
      <c r="D87" s="46">
        <v>5</v>
      </c>
      <c r="E87" s="23">
        <v>5.16</v>
      </c>
      <c r="F87" s="23">
        <v>7.72</v>
      </c>
      <c r="G87" s="46">
        <v>0.7</v>
      </c>
      <c r="H87" s="23">
        <v>2.87</v>
      </c>
      <c r="I87" s="48">
        <v>6.82</v>
      </c>
      <c r="J87" s="23">
        <v>3.4661646859596602</v>
      </c>
      <c r="K87" s="64">
        <v>2928.7475790233998</v>
      </c>
      <c r="L87" s="29">
        <v>10422.194592033073</v>
      </c>
      <c r="M87" s="29">
        <v>4951.8592452039702</v>
      </c>
      <c r="N87" s="63">
        <v>3.06086288860444</v>
      </c>
      <c r="O87" s="63">
        <v>11.9452178873875</v>
      </c>
      <c r="P87" s="29">
        <v>5.4441513814679601</v>
      </c>
      <c r="Q87" s="36">
        <v>0</v>
      </c>
      <c r="R87" s="54">
        <v>0</v>
      </c>
    </row>
    <row r="88" spans="1:18" x14ac:dyDescent="0.25">
      <c r="A88" s="60">
        <v>39264</v>
      </c>
      <c r="B88" s="46">
        <v>93.339966476666703</v>
      </c>
      <c r="C88" s="46">
        <v>520.13</v>
      </c>
      <c r="D88" s="46">
        <v>5.38559322033898</v>
      </c>
      <c r="E88" s="23">
        <v>5.6</v>
      </c>
      <c r="F88" s="23">
        <v>7.88</v>
      </c>
      <c r="G88" s="46">
        <v>1.1000000000000001</v>
      </c>
      <c r="H88" s="23">
        <v>4.7699999999999996</v>
      </c>
      <c r="I88" s="48">
        <v>7.46</v>
      </c>
      <c r="J88" s="23">
        <v>3.4981992198131202</v>
      </c>
      <c r="K88" s="64">
        <v>2640.6709139725999</v>
      </c>
      <c r="L88" s="29">
        <v>10161.591407888018</v>
      </c>
      <c r="M88" s="29">
        <v>4683.9487406345797</v>
      </c>
      <c r="N88" s="63">
        <v>2.9481162445531601</v>
      </c>
      <c r="O88" s="63">
        <v>12.171131753659299</v>
      </c>
      <c r="P88" s="29">
        <v>5.0890239512162099</v>
      </c>
      <c r="Q88" s="36">
        <v>0</v>
      </c>
      <c r="R88" s="54">
        <v>0</v>
      </c>
    </row>
    <row r="89" spans="1:18" x14ac:dyDescent="0.25">
      <c r="A89" s="60">
        <v>39356</v>
      </c>
      <c r="B89" s="46">
        <v>92.178127943333294</v>
      </c>
      <c r="C89" s="46">
        <v>502.64</v>
      </c>
      <c r="D89" s="46">
        <v>5.7903225806451601</v>
      </c>
      <c r="E89" s="23">
        <v>6.08</v>
      </c>
      <c r="F89" s="23">
        <v>10</v>
      </c>
      <c r="G89" s="46">
        <v>0.53333333333333299</v>
      </c>
      <c r="H89" s="23">
        <v>7.23</v>
      </c>
      <c r="I89" s="48">
        <v>7.43</v>
      </c>
      <c r="J89" s="23">
        <v>3.2602739726027399</v>
      </c>
      <c r="K89" s="64">
        <v>2685.2544852524602</v>
      </c>
      <c r="L89" s="29">
        <v>11622.863000347132</v>
      </c>
      <c r="M89" s="29">
        <v>4583.3623783235198</v>
      </c>
      <c r="N89" s="63">
        <v>2.8968542573482599</v>
      </c>
      <c r="O89" s="63">
        <v>12.597774542972701</v>
      </c>
      <c r="P89" s="29">
        <v>4.8413508873022897</v>
      </c>
      <c r="Q89" s="36">
        <v>0</v>
      </c>
      <c r="R89" s="54">
        <v>0</v>
      </c>
    </row>
    <row r="90" spans="1:18" x14ac:dyDescent="0.25">
      <c r="A90" s="60">
        <v>39448</v>
      </c>
      <c r="B90" s="46">
        <v>87.476784416666703</v>
      </c>
      <c r="C90" s="46">
        <v>464.29</v>
      </c>
      <c r="D90" s="46">
        <v>6.2222222222222197</v>
      </c>
      <c r="E90" s="23">
        <v>6.36</v>
      </c>
      <c r="F90" s="23">
        <v>10.68</v>
      </c>
      <c r="G90" s="46">
        <v>0.4</v>
      </c>
      <c r="H90" s="23">
        <v>8.0299999999999994</v>
      </c>
      <c r="I90" s="48">
        <v>7.36</v>
      </c>
      <c r="J90" s="23">
        <v>3.5362424022498402</v>
      </c>
      <c r="K90" s="64">
        <v>2416.4299395786802</v>
      </c>
      <c r="L90" s="29">
        <v>12015.29644282452</v>
      </c>
      <c r="M90" s="29">
        <v>4271.2468729184902</v>
      </c>
      <c r="N90" s="63">
        <v>2.7824164502827302</v>
      </c>
      <c r="O90" s="63">
        <v>13.0116083833517</v>
      </c>
      <c r="P90" s="29">
        <v>4.4119062341567199</v>
      </c>
      <c r="Q90" s="36">
        <v>0</v>
      </c>
      <c r="R90" s="54">
        <v>0</v>
      </c>
    </row>
    <row r="91" spans="1:18" x14ac:dyDescent="0.25">
      <c r="A91" s="60">
        <v>39539</v>
      </c>
      <c r="B91" s="46">
        <v>91.8312890866667</v>
      </c>
      <c r="C91" s="46">
        <v>469.67</v>
      </c>
      <c r="D91" s="46">
        <v>6.3611111111111098</v>
      </c>
      <c r="E91" s="23">
        <v>6.6</v>
      </c>
      <c r="F91" s="23">
        <v>11.04</v>
      </c>
      <c r="G91" s="46">
        <v>1.0333333333333301</v>
      </c>
      <c r="H91" s="23">
        <v>8.9</v>
      </c>
      <c r="I91" s="48">
        <v>8</v>
      </c>
      <c r="J91" s="23">
        <v>3.8296108137530598</v>
      </c>
      <c r="K91" s="64">
        <v>2669.6731884443302</v>
      </c>
      <c r="L91" s="29">
        <v>12060.7230704139</v>
      </c>
      <c r="M91" s="29">
        <v>3937.6273553331598</v>
      </c>
      <c r="N91" s="63">
        <v>2.7924500513069002</v>
      </c>
      <c r="O91" s="63">
        <v>13.3449498984037</v>
      </c>
      <c r="P91" s="29">
        <v>4.0165267100639799</v>
      </c>
      <c r="Q91" s="36">
        <v>0</v>
      </c>
      <c r="R91" s="54">
        <v>0</v>
      </c>
    </row>
    <row r="92" spans="1:18" x14ac:dyDescent="0.25">
      <c r="A92" s="60">
        <v>39630</v>
      </c>
      <c r="B92" s="46">
        <v>98.766081549999996</v>
      </c>
      <c r="C92" s="46">
        <v>515.91999999999996</v>
      </c>
      <c r="D92" s="46">
        <v>7.5564516129032304</v>
      </c>
      <c r="E92" s="23">
        <v>7.56</v>
      </c>
      <c r="F92" s="23">
        <v>11.56</v>
      </c>
      <c r="G92" s="46">
        <v>1.0333333333333301</v>
      </c>
      <c r="H92" s="23">
        <v>9.33</v>
      </c>
      <c r="I92" s="48">
        <v>8.11</v>
      </c>
      <c r="J92" s="23">
        <v>3.4835646678157799</v>
      </c>
      <c r="K92" s="64">
        <v>2528.7905771543501</v>
      </c>
      <c r="L92" s="29">
        <v>11784.383675652236</v>
      </c>
      <c r="M92" s="29">
        <v>2760.8586553773698</v>
      </c>
      <c r="N92" s="63">
        <v>2.7501732428783501</v>
      </c>
      <c r="O92" s="63">
        <v>13.5046895159723</v>
      </c>
      <c r="P92" s="29">
        <v>3.02794809777853</v>
      </c>
      <c r="Q92" s="36">
        <v>0</v>
      </c>
      <c r="R92" s="54">
        <v>0</v>
      </c>
    </row>
    <row r="93" spans="1:18" x14ac:dyDescent="0.25">
      <c r="A93" s="60">
        <v>39722</v>
      </c>
      <c r="B93" s="46">
        <v>106.82739523333299</v>
      </c>
      <c r="C93" s="46">
        <v>639.04999999999995</v>
      </c>
      <c r="D93" s="46">
        <v>8.25</v>
      </c>
      <c r="E93" s="23">
        <v>8.44</v>
      </c>
      <c r="F93" s="23">
        <v>16.68</v>
      </c>
      <c r="G93" s="46">
        <v>-0.133333333333333</v>
      </c>
      <c r="H93" s="23">
        <v>8.6300000000000008</v>
      </c>
      <c r="I93" s="48">
        <v>7.51</v>
      </c>
      <c r="J93" s="23">
        <v>1.77124799661314</v>
      </c>
      <c r="K93" s="64">
        <v>2845.0305269035198</v>
      </c>
      <c r="L93" s="29">
        <v>13236.886919564167</v>
      </c>
      <c r="M93" s="29">
        <v>2148.0258519643098</v>
      </c>
      <c r="N93" s="63">
        <v>2.8198365001097598</v>
      </c>
      <c r="O93" s="63">
        <v>13.707762883162401</v>
      </c>
      <c r="P93" s="29">
        <v>2.5203739010074999</v>
      </c>
      <c r="Q93" s="36">
        <v>0</v>
      </c>
      <c r="R93" s="53">
        <v>1</v>
      </c>
    </row>
    <row r="94" spans="1:18" x14ac:dyDescent="0.25">
      <c r="A94" s="60">
        <v>39814</v>
      </c>
      <c r="B94" s="46">
        <v>98.691259856065997</v>
      </c>
      <c r="C94" s="46">
        <v>607.1</v>
      </c>
      <c r="D94" s="46">
        <v>5.5039682539682504</v>
      </c>
      <c r="E94" s="23">
        <v>5.04</v>
      </c>
      <c r="F94" s="23">
        <v>12.36</v>
      </c>
      <c r="G94" s="46">
        <v>-0.266666666666667</v>
      </c>
      <c r="H94" s="23">
        <v>5.6</v>
      </c>
      <c r="I94" s="48">
        <v>8.57</v>
      </c>
      <c r="J94" s="23">
        <v>1.5551059905047</v>
      </c>
      <c r="K94" s="64">
        <v>2582.1676178499001</v>
      </c>
      <c r="L94" s="29">
        <v>12725.225069741789</v>
      </c>
      <c r="M94" s="29">
        <v>2054.71697667836</v>
      </c>
      <c r="N94" s="63">
        <v>2.8014975813534302</v>
      </c>
      <c r="O94" s="63">
        <v>13.6036872472623</v>
      </c>
      <c r="P94" s="29">
        <v>2.4598989261039899</v>
      </c>
      <c r="Q94" s="36">
        <v>0</v>
      </c>
      <c r="R94" s="53">
        <v>1</v>
      </c>
    </row>
    <row r="95" spans="1:18" x14ac:dyDescent="0.25">
      <c r="A95" s="60">
        <v>39904</v>
      </c>
      <c r="B95" s="46">
        <v>95.405262533672001</v>
      </c>
      <c r="C95" s="46">
        <v>567.38</v>
      </c>
      <c r="D95" s="46">
        <v>1.4385245901639301</v>
      </c>
      <c r="E95" s="23">
        <v>1.72</v>
      </c>
      <c r="F95" s="23">
        <v>7.48</v>
      </c>
      <c r="G95" s="46">
        <v>-6.6666666666666693E-2</v>
      </c>
      <c r="H95" s="23">
        <v>3.13</v>
      </c>
      <c r="I95" s="48">
        <v>10.23</v>
      </c>
      <c r="J95" s="23">
        <v>2.1151425806646702</v>
      </c>
      <c r="K95" s="64">
        <v>2742.7846326304898</v>
      </c>
      <c r="L95" s="29">
        <v>12653.38812301452</v>
      </c>
      <c r="M95" s="29">
        <v>2780.3054700612702</v>
      </c>
      <c r="N95" s="63">
        <v>2.83809088007854</v>
      </c>
      <c r="O95" s="63">
        <v>13.5413720009866</v>
      </c>
      <c r="P95" s="29">
        <v>3.0027946352247801</v>
      </c>
      <c r="Q95" s="36">
        <v>0</v>
      </c>
      <c r="R95" s="53">
        <v>1</v>
      </c>
    </row>
    <row r="96" spans="1:18" x14ac:dyDescent="0.25">
      <c r="A96" s="60">
        <v>39995</v>
      </c>
      <c r="B96" s="46">
        <v>95.620053829100698</v>
      </c>
      <c r="C96" s="46">
        <v>545.38</v>
      </c>
      <c r="D96" s="46">
        <v>0.52734375</v>
      </c>
      <c r="E96" s="23">
        <v>0.64</v>
      </c>
      <c r="F96" s="23">
        <v>4.3600000000000003</v>
      </c>
      <c r="G96" s="46">
        <v>6.6666666666666693E-2</v>
      </c>
      <c r="H96" s="23">
        <v>-0.6</v>
      </c>
      <c r="I96" s="48">
        <v>10.6</v>
      </c>
      <c r="J96" s="23">
        <v>2.6576657897124201</v>
      </c>
      <c r="K96" s="64">
        <v>2631.6959274761898</v>
      </c>
      <c r="L96" s="29">
        <v>12190.318459495733</v>
      </c>
      <c r="M96" s="29">
        <v>3300.6008457821399</v>
      </c>
      <c r="N96" s="63">
        <v>2.7954786176557702</v>
      </c>
      <c r="O96" s="63">
        <v>13.413721695399101</v>
      </c>
      <c r="P96" s="29">
        <v>3.3671687139900901</v>
      </c>
      <c r="Q96" s="36">
        <v>0</v>
      </c>
      <c r="R96" s="53">
        <v>1</v>
      </c>
    </row>
    <row r="97" spans="1:18" x14ac:dyDescent="0.25">
      <c r="A97" s="60">
        <v>40087</v>
      </c>
      <c r="B97" s="46">
        <v>93.229804839139703</v>
      </c>
      <c r="C97" s="46">
        <v>518.63</v>
      </c>
      <c r="D97" s="46">
        <v>0.5</v>
      </c>
      <c r="E97" s="23">
        <v>0.64</v>
      </c>
      <c r="F97" s="23">
        <v>3.64</v>
      </c>
      <c r="G97" s="46">
        <v>-0.266666666666667</v>
      </c>
      <c r="H97" s="23">
        <v>-1.87</v>
      </c>
      <c r="I97" s="48">
        <v>9.1300000000000008</v>
      </c>
      <c r="J97" s="23">
        <v>3.0157080649550898</v>
      </c>
      <c r="K97" s="64">
        <v>2906.6927835650699</v>
      </c>
      <c r="L97" s="29">
        <v>13412.437227110917</v>
      </c>
      <c r="M97" s="29">
        <v>4460.7949376453898</v>
      </c>
      <c r="N97" s="63">
        <v>2.8005832385429499</v>
      </c>
      <c r="O97" s="63">
        <v>13.3945398639983</v>
      </c>
      <c r="P97" s="29">
        <v>4.1982614842427797</v>
      </c>
      <c r="Q97" s="36">
        <v>0</v>
      </c>
      <c r="R97" s="53">
        <v>1</v>
      </c>
    </row>
    <row r="98" spans="1:18" x14ac:dyDescent="0.25">
      <c r="A98" s="60">
        <v>40179</v>
      </c>
      <c r="B98" s="46">
        <v>92.442857770408295</v>
      </c>
      <c r="C98" s="46">
        <v>519</v>
      </c>
      <c r="D98" s="46">
        <v>0.5</v>
      </c>
      <c r="E98" s="23">
        <v>0.6</v>
      </c>
      <c r="F98" s="23">
        <v>4</v>
      </c>
      <c r="G98" s="46">
        <v>0.3</v>
      </c>
      <c r="H98" s="23">
        <v>-0.23</v>
      </c>
      <c r="I98" s="48">
        <v>9.23</v>
      </c>
      <c r="J98" s="23">
        <v>3.28060419123651</v>
      </c>
      <c r="K98" s="64">
        <v>2498.41549082345</v>
      </c>
      <c r="L98" s="29">
        <v>13367.240784534228</v>
      </c>
      <c r="M98" s="29">
        <v>3810.7509613074599</v>
      </c>
      <c r="N98" s="63">
        <v>2.6470691583523598</v>
      </c>
      <c r="O98" s="63">
        <v>13.222334835148599</v>
      </c>
      <c r="P98" s="29">
        <v>3.6255780073703598</v>
      </c>
      <c r="Q98" s="36">
        <v>0</v>
      </c>
      <c r="R98" s="54">
        <v>0</v>
      </c>
    </row>
    <row r="99" spans="1:18" x14ac:dyDescent="0.25">
      <c r="A99" s="60">
        <v>40269</v>
      </c>
      <c r="B99" s="46">
        <v>93.400383127469695</v>
      </c>
      <c r="C99" s="46">
        <v>530.12</v>
      </c>
      <c r="D99" s="46">
        <v>0.58064516129032295</v>
      </c>
      <c r="E99" s="23">
        <v>0.76</v>
      </c>
      <c r="F99" s="23">
        <v>3.72</v>
      </c>
      <c r="G99" s="46">
        <v>0.3</v>
      </c>
      <c r="H99" s="23">
        <v>1.2</v>
      </c>
      <c r="I99" s="48">
        <v>8.86</v>
      </c>
      <c r="J99" s="23">
        <v>3.1875850494420801</v>
      </c>
      <c r="K99" s="64">
        <v>3113.5188204404199</v>
      </c>
      <c r="L99" s="29">
        <v>14054.101068117932</v>
      </c>
      <c r="M99" s="29">
        <v>3964.8222113331199</v>
      </c>
      <c r="N99" s="63">
        <v>2.7153350658798701</v>
      </c>
      <c r="O99" s="63">
        <v>13.187810722402499</v>
      </c>
      <c r="P99" s="29">
        <v>3.6627052913941101</v>
      </c>
      <c r="Q99" s="34">
        <v>1</v>
      </c>
      <c r="R99" s="54">
        <v>0</v>
      </c>
    </row>
    <row r="100" spans="1:18" x14ac:dyDescent="0.25">
      <c r="A100" s="60">
        <v>40360</v>
      </c>
      <c r="B100" s="46">
        <v>91.116655104198998</v>
      </c>
      <c r="C100" s="46">
        <v>511.9</v>
      </c>
      <c r="D100" s="46">
        <v>1.7380952380952399</v>
      </c>
      <c r="E100" s="23">
        <v>2.44</v>
      </c>
      <c r="F100" s="23">
        <v>4.92</v>
      </c>
      <c r="G100" s="46">
        <v>0.3</v>
      </c>
      <c r="H100" s="23">
        <v>2.27</v>
      </c>
      <c r="I100" s="48">
        <v>8.36</v>
      </c>
      <c r="J100" s="23">
        <v>3.2853276482506302</v>
      </c>
      <c r="K100" s="64">
        <v>3104.52128865332</v>
      </c>
      <c r="L100" s="29">
        <v>14264.910395355451</v>
      </c>
      <c r="M100" s="29">
        <v>4585.0493444759304</v>
      </c>
      <c r="N100" s="63">
        <v>2.68749535956667</v>
      </c>
      <c r="O100" s="63">
        <v>13.138685716735001</v>
      </c>
      <c r="P100" s="29">
        <v>4.05163682621279</v>
      </c>
      <c r="Q100" s="36">
        <v>1</v>
      </c>
      <c r="R100" s="54">
        <v>0</v>
      </c>
    </row>
    <row r="101" spans="1:18" x14ac:dyDescent="0.25">
      <c r="A101" s="60">
        <v>40452</v>
      </c>
      <c r="B101" s="46">
        <v>88.462575039108302</v>
      </c>
      <c r="C101" s="46">
        <v>480.32</v>
      </c>
      <c r="D101" s="46">
        <v>2.87903225806452</v>
      </c>
      <c r="E101" s="23">
        <v>3.44</v>
      </c>
      <c r="F101" s="23">
        <v>5.96</v>
      </c>
      <c r="G101" s="46">
        <v>0.1</v>
      </c>
      <c r="H101" s="23">
        <v>2.5</v>
      </c>
      <c r="I101" s="48">
        <v>7.42</v>
      </c>
      <c r="J101" s="23">
        <v>3.91749826121141</v>
      </c>
      <c r="K101" s="64">
        <v>3295.8336984371399</v>
      </c>
      <c r="L101" s="29">
        <v>15697.02486056268</v>
      </c>
      <c r="M101" s="29">
        <v>5381.2184204365403</v>
      </c>
      <c r="N101" s="63">
        <v>2.7226221301269402</v>
      </c>
      <c r="O101" s="63">
        <v>13.229519680861801</v>
      </c>
      <c r="P101" s="29">
        <v>4.5708161216280603</v>
      </c>
      <c r="Q101" s="36">
        <v>1</v>
      </c>
      <c r="R101" s="54">
        <v>0</v>
      </c>
    </row>
    <row r="102" spans="1:18" x14ac:dyDescent="0.25">
      <c r="A102" s="60">
        <v>40544</v>
      </c>
      <c r="B102" s="46">
        <v>90.940553139494199</v>
      </c>
      <c r="C102" s="46">
        <v>481.63</v>
      </c>
      <c r="D102" s="46">
        <v>3.4453125</v>
      </c>
      <c r="E102" s="23">
        <v>3.92</v>
      </c>
      <c r="F102" s="23">
        <v>7.12</v>
      </c>
      <c r="G102" s="46">
        <v>0.43333333333333302</v>
      </c>
      <c r="H102" s="23">
        <v>2.93</v>
      </c>
      <c r="I102" s="48">
        <v>7.48</v>
      </c>
      <c r="J102" s="23">
        <v>4.3778085215760996</v>
      </c>
      <c r="K102" s="64">
        <v>3120.4213602610598</v>
      </c>
      <c r="L102" s="29">
        <v>15328.296243482198</v>
      </c>
      <c r="M102" s="29">
        <v>4830.1012250624499</v>
      </c>
      <c r="N102" s="63">
        <v>2.7113046405280499</v>
      </c>
      <c r="O102" s="63">
        <v>13.2035202678935</v>
      </c>
      <c r="P102" s="29">
        <v>4.0573731357999403</v>
      </c>
      <c r="Q102" s="36">
        <v>1</v>
      </c>
      <c r="R102" s="54">
        <v>0</v>
      </c>
    </row>
    <row r="103" spans="1:18" x14ac:dyDescent="0.25">
      <c r="A103" s="60">
        <v>40634</v>
      </c>
      <c r="B103" s="46">
        <v>90.9424146352316</v>
      </c>
      <c r="C103" s="46">
        <v>469.43</v>
      </c>
      <c r="D103" s="46">
        <v>4.75</v>
      </c>
      <c r="E103" s="23">
        <v>5.24</v>
      </c>
      <c r="F103" s="23">
        <v>8.08</v>
      </c>
      <c r="G103" s="46">
        <v>0.3</v>
      </c>
      <c r="H103" s="23">
        <v>3.3</v>
      </c>
      <c r="I103" s="48">
        <v>7.24</v>
      </c>
      <c r="J103" s="23">
        <v>4.1512791436088197</v>
      </c>
      <c r="K103" s="64">
        <v>3433.6655587762102</v>
      </c>
      <c r="L103" s="29">
        <v>15798.481224089932</v>
      </c>
      <c r="M103" s="29">
        <v>4452.6346944541601</v>
      </c>
      <c r="N103" s="63">
        <v>2.7789992105755701</v>
      </c>
      <c r="O103" s="63">
        <v>13.3207715831287</v>
      </c>
      <c r="P103" s="29">
        <v>3.6859532743866898</v>
      </c>
      <c r="Q103" s="36">
        <v>1</v>
      </c>
      <c r="R103" s="54">
        <v>0</v>
      </c>
    </row>
    <row r="104" spans="1:18" x14ac:dyDescent="0.25">
      <c r="A104" s="60">
        <v>40725</v>
      </c>
      <c r="B104" s="46">
        <v>91.136503424909606</v>
      </c>
      <c r="C104" s="46">
        <v>471.07</v>
      </c>
      <c r="D104" s="46">
        <v>5.25</v>
      </c>
      <c r="E104" s="23">
        <v>5.64</v>
      </c>
      <c r="F104" s="23">
        <v>9.52</v>
      </c>
      <c r="G104" s="46">
        <v>0.266666666666667</v>
      </c>
      <c r="H104" s="23">
        <v>3.13</v>
      </c>
      <c r="I104" s="48">
        <v>7.56</v>
      </c>
      <c r="J104" s="23">
        <v>4.0786507000513996</v>
      </c>
      <c r="K104" s="64">
        <v>3383.2098763335598</v>
      </c>
      <c r="L104" s="29">
        <v>15555.99550118492</v>
      </c>
      <c r="M104" s="29">
        <v>3869.55451512949</v>
      </c>
      <c r="N104" s="63">
        <v>2.7612415745175301</v>
      </c>
      <c r="O104" s="63">
        <v>13.3798882904237</v>
      </c>
      <c r="P104" s="29">
        <v>3.1670167927919199</v>
      </c>
      <c r="Q104" s="36">
        <v>1</v>
      </c>
      <c r="R104" s="54">
        <v>0</v>
      </c>
    </row>
    <row r="105" spans="1:18" x14ac:dyDescent="0.25">
      <c r="A105" s="60">
        <v>40817</v>
      </c>
      <c r="B105" s="46">
        <v>95.324461766536103</v>
      </c>
      <c r="C105" s="46">
        <v>512.47</v>
      </c>
      <c r="D105" s="46">
        <v>5.25</v>
      </c>
      <c r="E105" s="23">
        <v>5.84</v>
      </c>
      <c r="F105" s="23">
        <v>9.9600000000000009</v>
      </c>
      <c r="G105" s="46">
        <v>0.46666666666666701</v>
      </c>
      <c r="H105" s="23">
        <v>4</v>
      </c>
      <c r="I105" s="48">
        <v>7.19</v>
      </c>
      <c r="J105" s="23">
        <v>3.3969608999365</v>
      </c>
      <c r="K105" s="64">
        <v>3497.4413411591499</v>
      </c>
      <c r="L105" s="29">
        <v>17059.704916691288</v>
      </c>
      <c r="M105" s="29">
        <v>4961.5951042470497</v>
      </c>
      <c r="N105" s="63">
        <v>2.75998530814792</v>
      </c>
      <c r="O105" s="63">
        <v>13.5831660967405</v>
      </c>
      <c r="P105" s="29">
        <v>3.9363627984978198</v>
      </c>
      <c r="Q105" s="36">
        <v>1</v>
      </c>
      <c r="R105" s="54">
        <v>0</v>
      </c>
    </row>
    <row r="106" spans="1:18" x14ac:dyDescent="0.25">
      <c r="A106" s="60">
        <v>40909</v>
      </c>
      <c r="B106" s="46">
        <v>91.243175022917399</v>
      </c>
      <c r="C106" s="46">
        <v>489.53</v>
      </c>
      <c r="D106" s="46">
        <v>5.0346153846153801</v>
      </c>
      <c r="E106" s="23">
        <v>5.48</v>
      </c>
      <c r="F106" s="23">
        <v>9.68</v>
      </c>
      <c r="G106" s="46">
        <v>0.233333333333333</v>
      </c>
      <c r="H106" s="23">
        <v>4.13</v>
      </c>
      <c r="I106" s="48">
        <v>6.73</v>
      </c>
      <c r="J106" s="23">
        <v>3.7683616075478499</v>
      </c>
      <c r="K106" s="64">
        <v>3298.5366484041301</v>
      </c>
      <c r="L106" s="29">
        <v>17020.724353698966</v>
      </c>
      <c r="M106" s="29">
        <v>4203.9445239857196</v>
      </c>
      <c r="N106" s="63">
        <v>2.6830332303764202</v>
      </c>
      <c r="O106" s="63">
        <v>13.6705828610112</v>
      </c>
      <c r="P106" s="29">
        <v>3.3030627966605199</v>
      </c>
      <c r="Q106" s="36">
        <v>1</v>
      </c>
      <c r="R106" s="54">
        <v>0</v>
      </c>
    </row>
    <row r="107" spans="1:18" x14ac:dyDescent="0.25">
      <c r="A107" s="60">
        <v>41000</v>
      </c>
      <c r="B107" s="46">
        <v>91.239735011557897</v>
      </c>
      <c r="C107" s="46">
        <v>496.4</v>
      </c>
      <c r="D107" s="46">
        <v>5</v>
      </c>
      <c r="E107" s="23">
        <v>5.76</v>
      </c>
      <c r="F107" s="23">
        <v>10.4</v>
      </c>
      <c r="G107" s="46">
        <v>-6.6666666666666693E-2</v>
      </c>
      <c r="H107" s="23">
        <v>3.1</v>
      </c>
      <c r="I107" s="48">
        <v>6.83</v>
      </c>
      <c r="J107" s="23">
        <v>3.5682466963016699</v>
      </c>
      <c r="K107" s="64">
        <v>3648.3042306265202</v>
      </c>
      <c r="L107" s="29">
        <v>17440.088801693928</v>
      </c>
      <c r="M107" s="29">
        <v>3915.44028600818</v>
      </c>
      <c r="N107" s="63">
        <v>2.7260774935376699</v>
      </c>
      <c r="O107" s="63">
        <v>13.864443848930501</v>
      </c>
      <c r="P107" s="29">
        <v>3.0333301400666102</v>
      </c>
      <c r="Q107" s="36">
        <v>1</v>
      </c>
      <c r="R107" s="54">
        <v>0</v>
      </c>
    </row>
    <row r="108" spans="1:18" x14ac:dyDescent="0.25">
      <c r="A108" s="60">
        <v>41091</v>
      </c>
      <c r="B108" s="46">
        <v>88.637001040298998</v>
      </c>
      <c r="C108" s="46">
        <v>482.97</v>
      </c>
      <c r="D108" s="46">
        <v>5</v>
      </c>
      <c r="E108" s="23">
        <v>5.56</v>
      </c>
      <c r="F108" s="23">
        <v>9.24</v>
      </c>
      <c r="G108" s="46">
        <v>0.33333333333333298</v>
      </c>
      <c r="H108" s="23">
        <v>2.63</v>
      </c>
      <c r="I108" s="48">
        <v>6.59</v>
      </c>
      <c r="J108" s="23">
        <v>3.5002903020956202</v>
      </c>
      <c r="K108" s="64">
        <v>3335.2078588274699</v>
      </c>
      <c r="L108" s="29">
        <v>17078.309193181183</v>
      </c>
      <c r="M108" s="29">
        <v>3763.0816547941099</v>
      </c>
      <c r="N108" s="63">
        <v>2.65534920446891</v>
      </c>
      <c r="O108" s="63">
        <v>13.941473980123</v>
      </c>
      <c r="P108" s="29">
        <v>2.87294384222889</v>
      </c>
      <c r="Q108" s="36">
        <v>1</v>
      </c>
      <c r="R108" s="54">
        <v>0</v>
      </c>
    </row>
    <row r="109" spans="1:18" x14ac:dyDescent="0.25">
      <c r="A109" s="60">
        <v>41183</v>
      </c>
      <c r="B109" s="46">
        <v>87.989769112070405</v>
      </c>
      <c r="C109" s="46">
        <v>477.62</v>
      </c>
      <c r="D109" s="46">
        <v>5</v>
      </c>
      <c r="E109" s="23">
        <v>5.76</v>
      </c>
      <c r="F109" s="23">
        <v>9.16</v>
      </c>
      <c r="G109" s="46">
        <v>3.3333333333333298E-2</v>
      </c>
      <c r="H109" s="23">
        <v>2.17</v>
      </c>
      <c r="I109" s="48">
        <v>6.43</v>
      </c>
      <c r="J109" s="23">
        <v>3.58739302670174</v>
      </c>
      <c r="K109" s="64">
        <v>3759.3650938482701</v>
      </c>
      <c r="L109" s="29">
        <v>18693.980429963933</v>
      </c>
      <c r="M109" s="29">
        <v>4368.5646695619398</v>
      </c>
      <c r="N109" s="63">
        <v>2.7410044878170199</v>
      </c>
      <c r="O109" s="63">
        <v>14.157699227211401</v>
      </c>
      <c r="P109" s="29">
        <v>3.2965220151415799</v>
      </c>
      <c r="Q109" s="36">
        <v>1</v>
      </c>
      <c r="R109" s="54">
        <v>0</v>
      </c>
    </row>
    <row r="110" spans="1:18" x14ac:dyDescent="0.25">
      <c r="A110" s="60">
        <v>41275</v>
      </c>
      <c r="B110" s="46">
        <v>87.293416532454501</v>
      </c>
      <c r="C110" s="46">
        <v>472.5</v>
      </c>
      <c r="D110" s="46">
        <v>5</v>
      </c>
      <c r="E110" s="23">
        <v>5.36</v>
      </c>
      <c r="F110" s="23">
        <v>9.1199999999999992</v>
      </c>
      <c r="G110" s="46">
        <v>0.233333333333333</v>
      </c>
      <c r="H110" s="23">
        <v>1.47</v>
      </c>
      <c r="I110" s="48">
        <v>6.3</v>
      </c>
      <c r="J110" s="23">
        <v>3.5959130908101198</v>
      </c>
      <c r="K110" s="64">
        <v>3634.6841646029002</v>
      </c>
      <c r="L110" s="29">
        <v>18126.189491968529</v>
      </c>
      <c r="M110" s="29">
        <v>3556.1518902943999</v>
      </c>
      <c r="N110" s="63">
        <v>2.73488877532658</v>
      </c>
      <c r="O110" s="63">
        <v>14.136687283535601</v>
      </c>
      <c r="P110" s="29">
        <v>2.6430529572101999</v>
      </c>
      <c r="Q110" s="36">
        <v>1</v>
      </c>
      <c r="R110" s="54">
        <v>0</v>
      </c>
    </row>
    <row r="111" spans="1:18" x14ac:dyDescent="0.25">
      <c r="A111" s="60">
        <v>41365</v>
      </c>
      <c r="B111" s="46">
        <v>88.633912026344802</v>
      </c>
      <c r="C111" s="46">
        <v>484.38</v>
      </c>
      <c r="D111" s="46">
        <v>5</v>
      </c>
      <c r="E111" s="23">
        <v>4.92</v>
      </c>
      <c r="F111" s="23">
        <v>9.1199999999999992</v>
      </c>
      <c r="G111" s="46">
        <v>3.3333333333333298E-2</v>
      </c>
      <c r="H111" s="23">
        <v>1.27</v>
      </c>
      <c r="I111" s="48">
        <v>6.45</v>
      </c>
      <c r="J111" s="23">
        <v>3.241189633796</v>
      </c>
      <c r="K111" s="64">
        <v>3942.4506847388002</v>
      </c>
      <c r="L111" s="29">
        <v>18988.64953287688</v>
      </c>
      <c r="M111" s="29">
        <v>3496.4992591228001</v>
      </c>
      <c r="N111" s="63">
        <v>2.8038636460810298</v>
      </c>
      <c r="O111" s="63">
        <v>14.2787659860328</v>
      </c>
      <c r="P111" s="29">
        <v>2.5551791334733198</v>
      </c>
      <c r="Q111" s="36">
        <v>1</v>
      </c>
      <c r="R111" s="54">
        <v>0</v>
      </c>
    </row>
    <row r="112" spans="1:18" x14ac:dyDescent="0.25">
      <c r="A112" s="60">
        <v>41456</v>
      </c>
      <c r="B112" s="46">
        <v>91.425537261750705</v>
      </c>
      <c r="C112" s="46">
        <v>507.47</v>
      </c>
      <c r="D112" s="46">
        <v>5</v>
      </c>
      <c r="E112" s="23">
        <v>5.16</v>
      </c>
      <c r="F112" s="23">
        <v>8.84</v>
      </c>
      <c r="G112" s="46">
        <v>0.33333333333333298</v>
      </c>
      <c r="H112" s="23">
        <v>2.13</v>
      </c>
      <c r="I112" s="48">
        <v>5.86</v>
      </c>
      <c r="J112" s="23">
        <v>3.2109634400798299</v>
      </c>
      <c r="K112" s="64">
        <v>3714.5513620471002</v>
      </c>
      <c r="L112" s="29">
        <v>18554.958026279262</v>
      </c>
      <c r="M112" s="29">
        <v>3878.3474068707001</v>
      </c>
      <c r="N112" s="63">
        <v>2.7611292608683899</v>
      </c>
      <c r="O112" s="63">
        <v>14.226581226722301</v>
      </c>
      <c r="P112" s="29">
        <v>2.7952774535134499</v>
      </c>
      <c r="Q112" s="36">
        <v>1</v>
      </c>
      <c r="R112" s="54">
        <v>0</v>
      </c>
    </row>
    <row r="113" spans="1:18" x14ac:dyDescent="0.25">
      <c r="A113" s="60">
        <v>41548</v>
      </c>
      <c r="B113" s="46">
        <v>92.716514007735995</v>
      </c>
      <c r="C113" s="46">
        <v>516</v>
      </c>
      <c r="D113" s="46">
        <v>4.6895161290322598</v>
      </c>
      <c r="E113" s="23">
        <v>4.76</v>
      </c>
      <c r="F113" s="23">
        <v>8.48</v>
      </c>
      <c r="G113" s="46">
        <v>0.36666666666666697</v>
      </c>
      <c r="H113" s="23">
        <v>2.2999999999999998</v>
      </c>
      <c r="I113" s="48">
        <v>5.87</v>
      </c>
      <c r="J113" s="23">
        <v>3.2444419244609701</v>
      </c>
      <c r="K113" s="64">
        <v>4033.9948559725999</v>
      </c>
      <c r="L113" s="29">
        <v>20202.4137716683</v>
      </c>
      <c r="M113" s="29">
        <v>4212.7294782966001</v>
      </c>
      <c r="N113" s="63">
        <v>2.81565480240431</v>
      </c>
      <c r="O113" s="63">
        <v>14.304458416351199</v>
      </c>
      <c r="P113" s="29">
        <v>2.9900585427444102</v>
      </c>
      <c r="Q113" s="36">
        <v>1</v>
      </c>
      <c r="R113" s="54">
        <v>0</v>
      </c>
    </row>
    <row r="114" spans="1:18" x14ac:dyDescent="0.25">
      <c r="A114" s="60">
        <v>41640</v>
      </c>
      <c r="B114" s="46">
        <v>97.564550036871196</v>
      </c>
      <c r="C114" s="46">
        <v>551.48</v>
      </c>
      <c r="D114" s="46">
        <v>4.3373015873015897</v>
      </c>
      <c r="E114" s="23">
        <v>4.24</v>
      </c>
      <c r="F114" s="23">
        <v>8.36</v>
      </c>
      <c r="G114" s="46">
        <v>0.5</v>
      </c>
      <c r="H114" s="23">
        <v>3.17</v>
      </c>
      <c r="I114" s="48">
        <v>6.3</v>
      </c>
      <c r="J114" s="23">
        <v>3.1925474008890502</v>
      </c>
      <c r="K114" s="64">
        <v>3994.9101212842002</v>
      </c>
      <c r="L114" s="29">
        <v>19379.40015216851</v>
      </c>
      <c r="M114" s="29">
        <v>3843.4854293221001</v>
      </c>
      <c r="N114" s="63">
        <v>2.79265022601406</v>
      </c>
      <c r="O114" s="63">
        <v>14.116825459183101</v>
      </c>
      <c r="P114" s="29">
        <v>2.6385936166141102</v>
      </c>
      <c r="Q114" s="36">
        <v>1</v>
      </c>
      <c r="R114" s="54">
        <v>0</v>
      </c>
    </row>
    <row r="115" spans="1:18" x14ac:dyDescent="0.25">
      <c r="A115" s="60">
        <v>41730</v>
      </c>
      <c r="B115" s="46">
        <v>97.396988490407693</v>
      </c>
      <c r="C115" s="46">
        <v>554.35</v>
      </c>
      <c r="D115" s="46">
        <v>4</v>
      </c>
      <c r="E115" s="23">
        <v>3.96</v>
      </c>
      <c r="F115" s="23">
        <v>8.16</v>
      </c>
      <c r="G115" s="46">
        <v>0.33333333333333298</v>
      </c>
      <c r="H115" s="23">
        <v>4.43</v>
      </c>
      <c r="I115" s="48">
        <v>6.33</v>
      </c>
      <c r="J115" s="23">
        <v>3.0785327648250602</v>
      </c>
      <c r="K115" s="64">
        <v>4192.6607014484998</v>
      </c>
      <c r="L115" s="29">
        <v>20126.723980700983</v>
      </c>
      <c r="M115" s="29">
        <v>4104.5082376624996</v>
      </c>
      <c r="N115" s="63">
        <v>2.8232392106774902</v>
      </c>
      <c r="O115" s="63">
        <v>14.163701221887299</v>
      </c>
      <c r="P115" s="29">
        <v>2.7816039477666501</v>
      </c>
      <c r="Q115" s="40">
        <v>0</v>
      </c>
      <c r="R115" s="54">
        <v>0</v>
      </c>
    </row>
    <row r="116" spans="1:18" x14ac:dyDescent="0.25">
      <c r="A116" s="60">
        <v>41821</v>
      </c>
      <c r="B116" s="46">
        <v>99.806644660461203</v>
      </c>
      <c r="C116" s="46">
        <v>576.30999999999995</v>
      </c>
      <c r="D116" s="46">
        <v>3.62903225806452</v>
      </c>
      <c r="E116" s="23">
        <v>3.68</v>
      </c>
      <c r="F116" s="23">
        <v>7.8</v>
      </c>
      <c r="G116" s="46">
        <v>0.43333333333333302</v>
      </c>
      <c r="H116" s="23">
        <v>4.63</v>
      </c>
      <c r="I116" s="48">
        <v>6.73</v>
      </c>
      <c r="J116" s="23">
        <v>3.17174392935982</v>
      </c>
      <c r="K116" s="64">
        <v>4079.6811199295998</v>
      </c>
      <c r="L116" s="29">
        <v>19794.94458416081</v>
      </c>
      <c r="M116" s="29">
        <v>4092.5276334301002</v>
      </c>
      <c r="N116" s="63">
        <v>2.8017676518619701</v>
      </c>
      <c r="O116" s="63">
        <v>14.116865605405399</v>
      </c>
      <c r="P116" s="29">
        <v>2.72951070173885</v>
      </c>
      <c r="Q116" s="36">
        <v>0</v>
      </c>
      <c r="R116" s="54">
        <v>0</v>
      </c>
    </row>
    <row r="117" spans="1:18" x14ac:dyDescent="0.25">
      <c r="A117" s="60">
        <v>41913</v>
      </c>
      <c r="B117" s="46">
        <v>97.760128064954799</v>
      </c>
      <c r="C117" s="46">
        <v>598.17999999999995</v>
      </c>
      <c r="D117" s="46">
        <v>3.04838709677419</v>
      </c>
      <c r="E117" s="23">
        <v>3.52</v>
      </c>
      <c r="F117" s="23">
        <v>7.12</v>
      </c>
      <c r="G117" s="46">
        <v>0.2</v>
      </c>
      <c r="H117" s="23">
        <v>5.27</v>
      </c>
      <c r="I117" s="48">
        <v>6.33</v>
      </c>
      <c r="J117" s="23">
        <v>3.0033082342979802</v>
      </c>
      <c r="K117" s="64">
        <v>4552.5588565182998</v>
      </c>
      <c r="L117" s="29">
        <v>21785.344733837901</v>
      </c>
      <c r="M117" s="29">
        <v>4171.5444950975998</v>
      </c>
      <c r="N117" s="63">
        <v>2.90123430747302</v>
      </c>
      <c r="O117" s="63">
        <v>14.298932759355299</v>
      </c>
      <c r="P117" s="29">
        <v>2.7602011398395399</v>
      </c>
      <c r="Q117" s="36">
        <v>0</v>
      </c>
      <c r="R117" s="54">
        <v>0</v>
      </c>
    </row>
    <row r="118" spans="1:18" x14ac:dyDescent="0.25">
      <c r="A118" s="60">
        <v>42005</v>
      </c>
      <c r="B118" s="46">
        <v>96.930350858019906</v>
      </c>
      <c r="C118" s="46">
        <v>624.41999999999996</v>
      </c>
      <c r="D118" s="46">
        <v>3</v>
      </c>
      <c r="E118" s="23">
        <v>3.32</v>
      </c>
      <c r="F118" s="23">
        <v>5.56</v>
      </c>
      <c r="G118" s="46">
        <v>0.36666666666666697</v>
      </c>
      <c r="H118" s="23">
        <v>4.37</v>
      </c>
      <c r="I118" s="48">
        <v>6.22</v>
      </c>
      <c r="J118" s="23">
        <v>2.6374761861562201</v>
      </c>
      <c r="K118" s="64">
        <v>4572.137962498</v>
      </c>
      <c r="L118" s="29">
        <v>21319.470101999199</v>
      </c>
      <c r="M118" s="29">
        <v>3682.4485436758</v>
      </c>
      <c r="N118" s="63">
        <v>2.9211314831135402</v>
      </c>
      <c r="O118" s="63">
        <v>14.291388046258801</v>
      </c>
      <c r="P118" s="29">
        <v>2.3704941953158101</v>
      </c>
      <c r="Q118" s="36">
        <v>0</v>
      </c>
      <c r="R118" s="54">
        <v>0</v>
      </c>
    </row>
    <row r="119" spans="1:18" x14ac:dyDescent="0.25">
      <c r="A119" s="60">
        <v>42095</v>
      </c>
      <c r="B119" s="46">
        <v>94.017065387270094</v>
      </c>
      <c r="C119" s="46">
        <v>617.76</v>
      </c>
      <c r="D119" s="46">
        <v>3</v>
      </c>
      <c r="E119" s="23">
        <v>3.44</v>
      </c>
      <c r="F119" s="23">
        <v>5.28</v>
      </c>
      <c r="G119" s="46">
        <v>0.43333333333333302</v>
      </c>
      <c r="H119" s="23">
        <v>4.17</v>
      </c>
      <c r="I119" s="48">
        <v>6.59</v>
      </c>
      <c r="J119" s="23">
        <v>2.7461822250446</v>
      </c>
      <c r="K119" s="64">
        <v>4725.9988369345001</v>
      </c>
      <c r="L119" s="29">
        <v>22226.973601980702</v>
      </c>
      <c r="M119" s="29">
        <v>3619.7305995233</v>
      </c>
      <c r="N119" s="63">
        <v>2.9488118190408401</v>
      </c>
      <c r="O119" s="63">
        <v>14.460906836454701</v>
      </c>
      <c r="P119" s="29">
        <v>2.3053473506904498</v>
      </c>
      <c r="Q119" s="36">
        <v>0</v>
      </c>
      <c r="R119" s="54">
        <v>0</v>
      </c>
    </row>
    <row r="120" spans="1:18" x14ac:dyDescent="0.25">
      <c r="A120" s="60">
        <v>42186</v>
      </c>
      <c r="B120" s="46">
        <v>98.990509553600901</v>
      </c>
      <c r="C120" s="46">
        <v>676.25</v>
      </c>
      <c r="D120" s="46">
        <v>3</v>
      </c>
      <c r="E120" s="23">
        <v>3.6</v>
      </c>
      <c r="F120" s="23">
        <v>5.36</v>
      </c>
      <c r="G120" s="46">
        <v>0.53333333333333299</v>
      </c>
      <c r="H120" s="23">
        <v>4.7300000000000004</v>
      </c>
      <c r="I120" s="48">
        <v>6.6</v>
      </c>
      <c r="J120" s="23">
        <v>2.38197859022045</v>
      </c>
      <c r="K120" s="64">
        <v>4558.0666382850004</v>
      </c>
      <c r="L120" s="29">
        <v>21972.906716143498</v>
      </c>
      <c r="M120" s="29">
        <v>3100.1047012229001</v>
      </c>
      <c r="N120" s="63">
        <v>2.89627455361487</v>
      </c>
      <c r="O120" s="63">
        <v>14.467795006730899</v>
      </c>
      <c r="P120" s="29">
        <v>1.89043828619161</v>
      </c>
      <c r="Q120" s="36">
        <v>0</v>
      </c>
      <c r="R120" s="54">
        <v>0</v>
      </c>
    </row>
    <row r="121" spans="1:18" x14ac:dyDescent="0.25">
      <c r="A121" s="60">
        <v>42278</v>
      </c>
      <c r="B121" s="46">
        <v>98.869882264380394</v>
      </c>
      <c r="C121" s="46">
        <v>697.75</v>
      </c>
      <c r="D121" s="46">
        <v>3.2419354838709702</v>
      </c>
      <c r="E121" s="23">
        <v>3.84</v>
      </c>
      <c r="F121" s="23">
        <v>5.72</v>
      </c>
      <c r="G121" s="46">
        <v>0.133333333333333</v>
      </c>
      <c r="H121" s="23">
        <v>4.0999999999999996</v>
      </c>
      <c r="I121" s="48">
        <v>6.16</v>
      </c>
      <c r="J121" s="23">
        <v>2.2165547794006502</v>
      </c>
      <c r="K121" s="64">
        <v>4749.6181774038996</v>
      </c>
      <c r="L121" s="29">
        <v>24071.452321864599</v>
      </c>
      <c r="M121" s="29">
        <v>3283.4589519020001</v>
      </c>
      <c r="N121" s="63">
        <v>2.8949737219676601</v>
      </c>
      <c r="O121" s="63">
        <v>14.6725959147722</v>
      </c>
      <c r="P121" s="29">
        <v>2.01125422854011</v>
      </c>
      <c r="Q121" s="36">
        <v>0</v>
      </c>
      <c r="R121" s="54">
        <v>0</v>
      </c>
    </row>
    <row r="122" spans="1:18" x14ac:dyDescent="0.25">
      <c r="A122" s="60">
        <v>42370</v>
      </c>
      <c r="B122" s="46">
        <v>96.5433741083868</v>
      </c>
      <c r="C122" s="46">
        <v>702.07</v>
      </c>
      <c r="D122" s="46">
        <v>3.5</v>
      </c>
      <c r="E122" s="23">
        <v>3.88</v>
      </c>
      <c r="F122" s="23">
        <v>5.64</v>
      </c>
      <c r="G122" s="46">
        <v>0.4</v>
      </c>
      <c r="H122" s="23">
        <v>4.67</v>
      </c>
      <c r="I122" s="48">
        <v>6.15</v>
      </c>
      <c r="J122" s="23">
        <v>2.1176600441501101</v>
      </c>
      <c r="K122" s="64">
        <v>4745.7964050425999</v>
      </c>
      <c r="L122" s="29">
        <v>23355.0620127808</v>
      </c>
      <c r="M122" s="29">
        <v>3168.3631590509999</v>
      </c>
      <c r="N122" s="63">
        <v>2.8378482926899302</v>
      </c>
      <c r="O122" s="63">
        <v>14.5917211104084</v>
      </c>
      <c r="P122" s="29">
        <v>1.9032786338304799</v>
      </c>
      <c r="Q122" s="36">
        <v>0</v>
      </c>
      <c r="R122" s="54">
        <v>0</v>
      </c>
    </row>
    <row r="123" spans="1:18" x14ac:dyDescent="0.25">
      <c r="A123" s="60">
        <v>42461</v>
      </c>
      <c r="B123" s="46">
        <v>95.576521951996497</v>
      </c>
      <c r="C123" s="46">
        <v>677.69</v>
      </c>
      <c r="D123" s="46">
        <v>3.5</v>
      </c>
      <c r="E123" s="23">
        <v>3.72</v>
      </c>
      <c r="F123" s="23">
        <v>5.4</v>
      </c>
      <c r="G123" s="46">
        <v>0.3</v>
      </c>
      <c r="H123" s="23">
        <v>4.2</v>
      </c>
      <c r="I123" s="48">
        <v>6.88</v>
      </c>
      <c r="J123" s="23">
        <v>2.1455305573195398</v>
      </c>
      <c r="K123" s="64">
        <v>4723.0842880710998</v>
      </c>
      <c r="L123" s="29">
        <v>23948.7371351361</v>
      </c>
      <c r="M123" s="29">
        <v>3103.3118482631999</v>
      </c>
      <c r="N123" s="63">
        <v>2.7805863093615599</v>
      </c>
      <c r="O123" s="63">
        <v>14.695985110265401</v>
      </c>
      <c r="P123" s="29">
        <v>1.8148017297135901</v>
      </c>
      <c r="Q123" s="36">
        <v>0</v>
      </c>
      <c r="R123" s="54">
        <v>0</v>
      </c>
    </row>
    <row r="124" spans="1:18" x14ac:dyDescent="0.25">
      <c r="A124" s="60">
        <v>42552</v>
      </c>
      <c r="B124" s="46">
        <v>93.297388907374994</v>
      </c>
      <c r="C124" s="46">
        <v>661.65</v>
      </c>
      <c r="D124" s="46">
        <v>3.5</v>
      </c>
      <c r="E124" s="23">
        <v>3.72</v>
      </c>
      <c r="F124" s="23">
        <v>5.52</v>
      </c>
      <c r="G124" s="46">
        <v>0.133333333333333</v>
      </c>
      <c r="H124" s="23">
        <v>3.5</v>
      </c>
      <c r="I124" s="48">
        <v>7.12</v>
      </c>
      <c r="J124" s="23">
        <v>2.1653466993256498</v>
      </c>
      <c r="K124" s="64">
        <v>4442.8844946810996</v>
      </c>
      <c r="L124" s="29">
        <v>23685.920872955798</v>
      </c>
      <c r="M124" s="29">
        <v>3328.4204134756001</v>
      </c>
      <c r="N124" s="63">
        <v>2.6771498303730201</v>
      </c>
      <c r="O124" s="63">
        <v>14.623520025145201</v>
      </c>
      <c r="P124" s="29">
        <v>1.9291335386797099</v>
      </c>
      <c r="Q124" s="36">
        <v>0</v>
      </c>
      <c r="R124" s="54">
        <v>0</v>
      </c>
    </row>
    <row r="125" spans="1:18" x14ac:dyDescent="0.25">
      <c r="A125" s="60">
        <v>42644</v>
      </c>
      <c r="B125" s="46">
        <v>92.055555067855096</v>
      </c>
      <c r="C125" s="46">
        <v>665.8</v>
      </c>
      <c r="D125" s="46">
        <v>3.5</v>
      </c>
      <c r="E125" s="23">
        <v>3.68</v>
      </c>
      <c r="F125" s="23">
        <v>5.24</v>
      </c>
      <c r="G125" s="46">
        <v>3.3333333333333298E-2</v>
      </c>
      <c r="H125" s="23">
        <v>2.8</v>
      </c>
      <c r="I125" s="48">
        <v>6.43</v>
      </c>
      <c r="J125" s="23">
        <v>2.39524025522392</v>
      </c>
      <c r="K125" s="64">
        <v>4696.2496147162001</v>
      </c>
      <c r="L125" s="29">
        <v>25346.701964129003</v>
      </c>
      <c r="M125" s="29">
        <v>4052.2277850423002</v>
      </c>
      <c r="N125" s="63">
        <v>2.6801743972254699</v>
      </c>
      <c r="O125" s="63">
        <v>14.690650746811601</v>
      </c>
      <c r="P125" s="29">
        <v>2.4054778309931701</v>
      </c>
      <c r="Q125" s="36">
        <v>0</v>
      </c>
      <c r="R125" s="54">
        <v>0</v>
      </c>
    </row>
    <row r="126" spans="1:18" x14ac:dyDescent="0.25">
      <c r="A126" s="60">
        <v>42736</v>
      </c>
      <c r="B126" s="46">
        <v>91.389197208910005</v>
      </c>
      <c r="C126" s="46">
        <v>655.58</v>
      </c>
      <c r="D126" s="46">
        <v>3.2578125</v>
      </c>
      <c r="E126" s="23">
        <v>3.36</v>
      </c>
      <c r="F126" s="23">
        <v>4.88</v>
      </c>
      <c r="G126" s="46">
        <v>0.36666666666666697</v>
      </c>
      <c r="H126" s="23">
        <v>2.73</v>
      </c>
      <c r="I126" s="48">
        <v>6.73</v>
      </c>
      <c r="J126" s="23">
        <v>2.6460582418579301</v>
      </c>
      <c r="K126" s="64">
        <v>4628.9681136468998</v>
      </c>
      <c r="L126" s="29">
        <v>24185.849724163498</v>
      </c>
      <c r="M126" s="29">
        <v>3350.1889306052999</v>
      </c>
      <c r="N126" s="63">
        <v>2.6248377948052899</v>
      </c>
      <c r="O126" s="63">
        <v>14.457487655885799</v>
      </c>
      <c r="P126" s="29">
        <v>1.77458939342348</v>
      </c>
      <c r="Q126" s="36">
        <v>0</v>
      </c>
      <c r="R126" s="54">
        <v>0</v>
      </c>
    </row>
    <row r="127" spans="1:18" x14ac:dyDescent="0.25">
      <c r="A127" s="60">
        <v>42826</v>
      </c>
      <c r="B127" s="46">
        <v>93.327247294415699</v>
      </c>
      <c r="C127" s="46">
        <v>664.68</v>
      </c>
      <c r="D127" s="46">
        <v>2.6639344262295102</v>
      </c>
      <c r="E127" s="23">
        <v>2.88</v>
      </c>
      <c r="F127" s="23">
        <v>4.4000000000000004</v>
      </c>
      <c r="G127" s="46">
        <v>-3.3333333333333298E-2</v>
      </c>
      <c r="H127" s="23">
        <v>2.33</v>
      </c>
      <c r="I127" s="48">
        <v>7.24</v>
      </c>
      <c r="J127" s="23">
        <v>2.5686670295442799</v>
      </c>
      <c r="K127" s="64">
        <v>4739.5388309163</v>
      </c>
      <c r="L127" s="29">
        <v>24974.287130653298</v>
      </c>
      <c r="M127" s="29">
        <v>4131.4407605918996</v>
      </c>
      <c r="N127" s="63">
        <v>2.6156195294988498</v>
      </c>
      <c r="O127" s="63">
        <v>14.513630860234301</v>
      </c>
      <c r="P127" s="29">
        <v>2.2863069225897998</v>
      </c>
      <c r="Q127" s="36">
        <v>0</v>
      </c>
      <c r="R127" s="54">
        <v>0</v>
      </c>
    </row>
    <row r="128" spans="1:18" x14ac:dyDescent="0.25">
      <c r="A128" s="60">
        <v>42917</v>
      </c>
      <c r="B128" s="46">
        <v>92.0674882907918</v>
      </c>
      <c r="C128" s="46">
        <v>643.23</v>
      </c>
      <c r="D128" s="46">
        <v>2.5</v>
      </c>
      <c r="E128" s="23">
        <v>2.68</v>
      </c>
      <c r="F128" s="23">
        <v>4.28</v>
      </c>
      <c r="G128" s="46">
        <v>6.6666666666666693E-2</v>
      </c>
      <c r="H128" s="23">
        <v>1.7</v>
      </c>
      <c r="I128" s="48">
        <v>7.04</v>
      </c>
      <c r="J128" s="23">
        <v>2.87882457891076</v>
      </c>
      <c r="K128" s="64">
        <v>4578.0602952585004</v>
      </c>
      <c r="L128" s="29">
        <v>24884.5931901527</v>
      </c>
      <c r="M128" s="29">
        <v>4668.8675405393997</v>
      </c>
      <c r="N128" s="63">
        <v>2.5657100066341698</v>
      </c>
      <c r="O128" s="63">
        <v>14.4298916153175</v>
      </c>
      <c r="P128" s="29">
        <v>2.62210760770347</v>
      </c>
      <c r="Q128" s="36">
        <v>0</v>
      </c>
      <c r="R128" s="54">
        <v>0</v>
      </c>
    </row>
    <row r="129" spans="1:18" x14ac:dyDescent="0.25">
      <c r="A129" s="60">
        <v>43009</v>
      </c>
      <c r="B129" s="46">
        <v>90.937886275095494</v>
      </c>
      <c r="C129" s="46">
        <v>633.36</v>
      </c>
      <c r="D129" s="46">
        <v>2.5</v>
      </c>
      <c r="E129" s="23">
        <v>2.68</v>
      </c>
      <c r="F129" s="23">
        <v>4.12</v>
      </c>
      <c r="G129" s="46">
        <v>0.266666666666667</v>
      </c>
      <c r="H129" s="23">
        <v>2.0299999999999998</v>
      </c>
      <c r="I129" s="48">
        <v>6.73</v>
      </c>
      <c r="J129" s="23">
        <v>3.08810668602014</v>
      </c>
      <c r="K129" s="64">
        <v>4740.7633081073</v>
      </c>
      <c r="L129" s="29">
        <v>26691.672603788698</v>
      </c>
      <c r="M129" s="29">
        <v>5230.2673502953003</v>
      </c>
      <c r="N129" s="63">
        <v>2.5901534247953499</v>
      </c>
      <c r="O129" s="63">
        <v>14.5400802460279</v>
      </c>
      <c r="P129" s="29">
        <v>2.9864351174306099</v>
      </c>
      <c r="Q129" s="36">
        <v>0</v>
      </c>
      <c r="R129" s="54">
        <v>0</v>
      </c>
    </row>
    <row r="130" spans="1:18" x14ac:dyDescent="0.25">
      <c r="A130" s="60">
        <v>43101</v>
      </c>
      <c r="B130" s="46">
        <v>88.525552552165294</v>
      </c>
      <c r="C130" s="46">
        <v>602.08000000000004</v>
      </c>
      <c r="D130" s="46">
        <v>2.5</v>
      </c>
      <c r="E130" s="23">
        <v>2.68</v>
      </c>
      <c r="F130" s="23">
        <v>4.16</v>
      </c>
      <c r="G130" s="46">
        <v>0.233333333333333</v>
      </c>
      <c r="H130" s="23">
        <v>2</v>
      </c>
      <c r="I130" s="48">
        <v>7.07</v>
      </c>
      <c r="J130" s="23">
        <v>3.1567117239710898</v>
      </c>
      <c r="K130" s="64">
        <v>4889.8113572337998</v>
      </c>
      <c r="L130" s="29">
        <v>26164.165981189199</v>
      </c>
      <c r="M130" s="29">
        <v>4406.6589655063999</v>
      </c>
      <c r="N130" s="63">
        <v>2.6237633985953002</v>
      </c>
      <c r="O130" s="63">
        <v>14.4470299310805</v>
      </c>
      <c r="P130" s="29">
        <v>2.3036383838008101</v>
      </c>
      <c r="Q130" s="36">
        <v>0</v>
      </c>
      <c r="R130" s="54">
        <v>0</v>
      </c>
    </row>
    <row r="131" spans="1:18" x14ac:dyDescent="0.25">
      <c r="A131" s="60">
        <v>43191</v>
      </c>
      <c r="B131" s="46">
        <v>89.714648042540006</v>
      </c>
      <c r="C131" s="46">
        <v>620.94000000000005</v>
      </c>
      <c r="D131" s="46">
        <v>2.5</v>
      </c>
      <c r="E131" s="23">
        <v>2.56</v>
      </c>
      <c r="F131" s="23">
        <v>4</v>
      </c>
      <c r="G131" s="46">
        <v>0.233333333333333</v>
      </c>
      <c r="H131" s="23">
        <v>2.13</v>
      </c>
      <c r="I131" s="48">
        <v>7.3</v>
      </c>
      <c r="J131" s="23">
        <v>3.1169826725936698</v>
      </c>
      <c r="K131" s="64">
        <v>5281.4592254549998</v>
      </c>
      <c r="L131" s="29">
        <v>27043.484059316703</v>
      </c>
      <c r="M131" s="29">
        <v>4277.0125901423999</v>
      </c>
      <c r="N131" s="63">
        <v>2.6951436704549798</v>
      </c>
      <c r="O131" s="63">
        <v>14.5976367550372</v>
      </c>
      <c r="P131" s="29">
        <v>2.1736807153059701</v>
      </c>
      <c r="Q131" s="34">
        <v>1</v>
      </c>
      <c r="R131" s="54">
        <v>0</v>
      </c>
    </row>
    <row r="132" spans="1:18" x14ac:dyDescent="0.25">
      <c r="A132" s="60">
        <v>43282</v>
      </c>
      <c r="B132" s="46">
        <v>92.021779681124698</v>
      </c>
      <c r="C132" s="46">
        <v>662.05</v>
      </c>
      <c r="D132" s="46">
        <v>2.5</v>
      </c>
      <c r="E132" s="23">
        <v>2.64</v>
      </c>
      <c r="F132" s="23">
        <v>3.96</v>
      </c>
      <c r="G132" s="46">
        <v>0.3</v>
      </c>
      <c r="H132" s="23">
        <v>2.8</v>
      </c>
      <c r="I132" s="48">
        <v>7.68</v>
      </c>
      <c r="J132" s="23">
        <v>2.7681438809761398</v>
      </c>
      <c r="K132" s="64">
        <v>4796.8329194710996</v>
      </c>
      <c r="L132" s="29">
        <v>26268.495691785902</v>
      </c>
      <c r="M132" s="29">
        <v>4422.8029133146001</v>
      </c>
      <c r="N132" s="63">
        <v>2.5884047533397001</v>
      </c>
      <c r="O132" s="63">
        <v>14.5411986245898</v>
      </c>
      <c r="P132" s="29">
        <v>2.2770495521980898</v>
      </c>
      <c r="Q132" s="36">
        <v>1</v>
      </c>
      <c r="R132" s="54">
        <v>0</v>
      </c>
    </row>
    <row r="133" spans="1:18" x14ac:dyDescent="0.25">
      <c r="A133" s="60">
        <v>43374</v>
      </c>
      <c r="B133" s="46">
        <v>92.744165518944499</v>
      </c>
      <c r="C133" s="46">
        <v>678.7</v>
      </c>
      <c r="D133" s="46">
        <v>2.69758064516129</v>
      </c>
      <c r="E133" s="23">
        <v>2.8</v>
      </c>
      <c r="F133" s="23">
        <v>4.28</v>
      </c>
      <c r="G133" s="46">
        <v>0.1</v>
      </c>
      <c r="H133" s="23">
        <v>2.77</v>
      </c>
      <c r="I133" s="48">
        <v>7.29</v>
      </c>
      <c r="J133" s="23">
        <v>2.7976503674135902</v>
      </c>
      <c r="K133" s="64">
        <v>5146.7968102680998</v>
      </c>
      <c r="L133" s="29">
        <v>28185.230560427801</v>
      </c>
      <c r="M133" s="29">
        <v>5005.4195383470997</v>
      </c>
      <c r="N133" s="63">
        <v>2.633662132684</v>
      </c>
      <c r="O133" s="63">
        <v>14.745064728655599</v>
      </c>
      <c r="P133" s="29">
        <v>2.7369537039165999</v>
      </c>
      <c r="Q133" s="36">
        <v>1</v>
      </c>
      <c r="R133" s="54">
        <v>0</v>
      </c>
    </row>
    <row r="134" spans="1:18" x14ac:dyDescent="0.25">
      <c r="A134" s="60">
        <v>43466</v>
      </c>
      <c r="B134" s="46">
        <v>92.062650497454996</v>
      </c>
      <c r="C134" s="46">
        <v>667.34</v>
      </c>
      <c r="D134" s="46">
        <v>2.9166666666666701</v>
      </c>
      <c r="E134" s="23">
        <v>2.84</v>
      </c>
      <c r="F134" s="23">
        <v>4.4800000000000004</v>
      </c>
      <c r="G134" s="46">
        <v>0.2</v>
      </c>
      <c r="H134" s="23">
        <v>1.83</v>
      </c>
      <c r="I134" s="48">
        <v>7.13</v>
      </c>
      <c r="J134" s="23">
        <v>2.82156097855998</v>
      </c>
      <c r="K134" s="64">
        <v>5116.9175460337001</v>
      </c>
      <c r="L134" s="29">
        <v>27213.271918932198</v>
      </c>
      <c r="M134" s="29">
        <v>4061.6609110413001</v>
      </c>
      <c r="N134" s="63">
        <v>2.5965879083570802</v>
      </c>
      <c r="O134" s="63">
        <v>14.669348052444001</v>
      </c>
      <c r="P134" s="29">
        <v>2.0546366136561498</v>
      </c>
      <c r="Q134" s="36">
        <v>1</v>
      </c>
      <c r="R134" s="54">
        <v>0</v>
      </c>
    </row>
    <row r="135" spans="1:18" x14ac:dyDescent="0.25">
      <c r="A135" s="60">
        <v>43556</v>
      </c>
      <c r="B135" s="46">
        <v>93.176343388511199</v>
      </c>
      <c r="C135" s="46">
        <v>683.8</v>
      </c>
      <c r="D135" s="46">
        <v>2.87903225806452</v>
      </c>
      <c r="E135" s="23">
        <v>2.84</v>
      </c>
      <c r="F135" s="23">
        <v>4.28</v>
      </c>
      <c r="G135" s="46">
        <v>0.3</v>
      </c>
      <c r="H135" s="23">
        <v>2.2000000000000002</v>
      </c>
      <c r="I135" s="48">
        <v>7.19</v>
      </c>
      <c r="J135" s="23">
        <v>2.7732680153618201</v>
      </c>
      <c r="K135" s="64">
        <v>5162.2852978584997</v>
      </c>
      <c r="L135" s="29">
        <v>28218.882958459297</v>
      </c>
      <c r="M135" s="29">
        <v>4177.6761847346997</v>
      </c>
      <c r="N135" s="63">
        <v>2.5788701581042401</v>
      </c>
      <c r="O135" s="63">
        <v>14.818027914505</v>
      </c>
      <c r="P135" s="29">
        <v>2.1225626034564602</v>
      </c>
      <c r="Q135" s="36">
        <v>1</v>
      </c>
      <c r="R135" s="54">
        <v>0</v>
      </c>
    </row>
    <row r="136" spans="1:18" x14ac:dyDescent="0.25">
      <c r="A136" s="60">
        <v>43647</v>
      </c>
      <c r="B136" s="46">
        <v>94.556751192599904</v>
      </c>
      <c r="C136" s="46">
        <v>705.13</v>
      </c>
      <c r="D136" s="46">
        <v>2.3688524590163902</v>
      </c>
      <c r="E136" s="23">
        <v>2.3199999999999998</v>
      </c>
      <c r="F136" s="23">
        <v>3.77</v>
      </c>
      <c r="G136" s="46">
        <v>0.133333333333333</v>
      </c>
      <c r="H136" s="23">
        <v>2.2000000000000002</v>
      </c>
      <c r="I136" s="48">
        <v>7.49</v>
      </c>
      <c r="J136" s="23">
        <v>2.629851220176</v>
      </c>
      <c r="K136" s="64">
        <v>4720.5287433993999</v>
      </c>
      <c r="L136" s="29">
        <v>27662.195292398701</v>
      </c>
      <c r="M136" s="99">
        <v>4576.1654957104001</v>
      </c>
      <c r="N136" s="63">
        <v>2.47199795305343</v>
      </c>
      <c r="O136" s="63">
        <v>14.668892584245199</v>
      </c>
      <c r="P136" s="29">
        <v>2.34732175834566</v>
      </c>
      <c r="Q136" s="36">
        <v>1</v>
      </c>
      <c r="R136" s="54">
        <v>0</v>
      </c>
    </row>
    <row r="137" spans="1:18" x14ac:dyDescent="0.25">
      <c r="A137" s="60">
        <v>43739</v>
      </c>
      <c r="B137" s="46">
        <v>100.346819724881</v>
      </c>
      <c r="C137" s="46">
        <v>754.86</v>
      </c>
      <c r="D137" s="46">
        <v>1.8174603174603201</v>
      </c>
      <c r="E137" s="23">
        <v>2.02</v>
      </c>
      <c r="F137" s="23">
        <v>3.8</v>
      </c>
      <c r="G137" s="46">
        <v>0.33333333333333298</v>
      </c>
      <c r="H137" s="23">
        <v>2.73</v>
      </c>
      <c r="I137" s="48">
        <v>7.05</v>
      </c>
      <c r="J137" s="23">
        <v>2.6709319906861402</v>
      </c>
      <c r="K137" s="64">
        <v>4912.5654147170999</v>
      </c>
      <c r="L137" s="29">
        <v>28495.388223632002</v>
      </c>
      <c r="M137" s="99">
        <v>5058.4090620241996</v>
      </c>
      <c r="N137" s="63">
        <v>2.4922550860658101</v>
      </c>
      <c r="O137" s="63">
        <v>14.6201211943724</v>
      </c>
      <c r="P137" s="29">
        <v>2.5772064884846002</v>
      </c>
      <c r="Q137" s="36">
        <v>1</v>
      </c>
      <c r="R137" s="53">
        <v>1</v>
      </c>
    </row>
    <row r="138" spans="1:18" x14ac:dyDescent="0.25">
      <c r="A138" s="60">
        <v>43831</v>
      </c>
      <c r="B138" s="46">
        <v>105.230280676703</v>
      </c>
      <c r="C138" s="46">
        <v>803</v>
      </c>
      <c r="D138" s="46">
        <v>1.62109375</v>
      </c>
      <c r="E138" s="23">
        <v>1.83</v>
      </c>
      <c r="F138" s="23">
        <v>3.22</v>
      </c>
      <c r="G138" s="46">
        <v>0.43333333333333302</v>
      </c>
      <c r="H138" s="23">
        <v>3.7</v>
      </c>
      <c r="I138" s="48">
        <v>7.82</v>
      </c>
      <c r="J138" s="23">
        <v>2.5574299192597301</v>
      </c>
      <c r="K138" s="64">
        <v>5140.7192446749996</v>
      </c>
      <c r="L138" s="29">
        <v>28037.735130550696</v>
      </c>
      <c r="M138" s="80">
        <f>TREND(M123:M137,$J123:$J137,$J138,0)</f>
        <v>4013.7965640063539</v>
      </c>
      <c r="N138" s="63">
        <v>2.5243184909876102</v>
      </c>
      <c r="O138" s="63">
        <v>14.328743682160599</v>
      </c>
      <c r="P138" s="80">
        <v>2.1614906282529001</v>
      </c>
      <c r="Q138" s="36">
        <v>1</v>
      </c>
      <c r="R138" s="53">
        <v>1</v>
      </c>
    </row>
    <row r="139" spans="1:18" x14ac:dyDescent="0.25">
      <c r="A139" s="60">
        <v>43922</v>
      </c>
      <c r="B139" s="46">
        <v>102.78108807464599</v>
      </c>
      <c r="C139" s="46">
        <v>823.01</v>
      </c>
      <c r="D139" s="46">
        <v>0.5</v>
      </c>
      <c r="E139" s="23">
        <v>0.65</v>
      </c>
      <c r="F139" s="23">
        <v>3.32</v>
      </c>
      <c r="G139" s="46">
        <v>-6.6666666666666693E-2</v>
      </c>
      <c r="H139" s="23">
        <v>2.93</v>
      </c>
      <c r="I139" s="48">
        <v>10.82</v>
      </c>
      <c r="J139" s="23">
        <v>2.4228824578910801</v>
      </c>
      <c r="K139" s="64">
        <v>4899.8970403937001</v>
      </c>
      <c r="L139" s="29">
        <v>24966.515769946371</v>
      </c>
      <c r="M139" s="80">
        <f t="shared" ref="M139:M141" si="0">TREND(M124:M138,$J124:$J138,$J139,0)</f>
        <v>3814.7468534878708</v>
      </c>
      <c r="N139" s="63">
        <v>2.4688816767633002</v>
      </c>
      <c r="O139" s="63">
        <v>14.0162721605715</v>
      </c>
      <c r="P139" s="80">
        <v>2.85579231007639</v>
      </c>
      <c r="Q139" s="36">
        <v>1</v>
      </c>
      <c r="R139" s="53">
        <v>1</v>
      </c>
    </row>
    <row r="140" spans="1:18" x14ac:dyDescent="0.25">
      <c r="A140" s="60">
        <v>44013</v>
      </c>
      <c r="B140" s="46">
        <v>100.848167481313</v>
      </c>
      <c r="C140" s="46">
        <v>780.99</v>
      </c>
      <c r="D140" s="46">
        <v>0.5</v>
      </c>
      <c r="E140" s="23">
        <v>0.49</v>
      </c>
      <c r="F140" s="23">
        <v>3.1</v>
      </c>
      <c r="G140" s="46">
        <v>0.266666666666667</v>
      </c>
      <c r="H140" s="23">
        <v>2.67</v>
      </c>
      <c r="I140" s="48">
        <v>12.79</v>
      </c>
      <c r="J140" s="23">
        <v>2.9578865402643002</v>
      </c>
      <c r="K140" s="64">
        <v>4773.9030623466997</v>
      </c>
      <c r="L140" s="29">
        <v>26234.208281189902</v>
      </c>
      <c r="M140" s="80">
        <f t="shared" si="0"/>
        <v>4661.6172641379153</v>
      </c>
      <c r="N140" s="63">
        <v>2.4385911103559899</v>
      </c>
      <c r="O140" s="63">
        <v>13.9228297011959</v>
      </c>
      <c r="P140" s="80">
        <v>3.4384592474746198</v>
      </c>
      <c r="Q140" s="36">
        <v>1</v>
      </c>
      <c r="R140" s="53">
        <v>1</v>
      </c>
    </row>
    <row r="141" spans="1:18" ht="15.75" thickBot="1" x14ac:dyDescent="0.3">
      <c r="A141" s="65">
        <v>44105</v>
      </c>
      <c r="B141" s="66">
        <v>100.865296333157</v>
      </c>
      <c r="C141" s="66">
        <v>762.4</v>
      </c>
      <c r="D141" s="66">
        <v>0.5</v>
      </c>
      <c r="E141" s="55">
        <v>0.45</v>
      </c>
      <c r="F141" s="55">
        <v>2.82</v>
      </c>
      <c r="G141" s="66">
        <v>0.3</v>
      </c>
      <c r="H141" s="55">
        <v>2.9</v>
      </c>
      <c r="I141" s="67">
        <v>10.87</v>
      </c>
      <c r="J141" s="55">
        <v>3.2540203816263</v>
      </c>
      <c r="K141" s="68">
        <v>5095.0981554748996</v>
      </c>
      <c r="L141" s="56">
        <v>30207.094244189298</v>
      </c>
      <c r="M141" s="100">
        <f t="shared" si="0"/>
        <v>5109.9192736873565</v>
      </c>
      <c r="N141" s="69">
        <v>2.4975766336910401</v>
      </c>
      <c r="O141" s="69">
        <v>14.2111012258035</v>
      </c>
      <c r="P141" s="80">
        <v>4.0097065253844999</v>
      </c>
      <c r="Q141" s="58">
        <v>1</v>
      </c>
      <c r="R141" s="59">
        <v>1</v>
      </c>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72FD2-5EC4-4BE4-878F-346441666433}">
  <dimension ref="A1:Q141"/>
  <sheetViews>
    <sheetView zoomScale="87" zoomScaleNormal="87" workbookViewId="0">
      <selection activeCell="V19" sqref="V19"/>
    </sheetView>
  </sheetViews>
  <sheetFormatPr baseColWidth="10" defaultRowHeight="15" x14ac:dyDescent="0.25"/>
  <cols>
    <col min="9" max="9" width="15.42578125" customWidth="1"/>
    <col min="10" max="12" width="12.42578125" customWidth="1"/>
  </cols>
  <sheetData>
    <row r="1" spans="1:17" ht="24" x14ac:dyDescent="0.25">
      <c r="A1" s="18" t="s">
        <v>6</v>
      </c>
      <c r="B1" s="18" t="s">
        <v>7</v>
      </c>
      <c r="C1" s="18" t="s">
        <v>8</v>
      </c>
      <c r="D1" s="18" t="s">
        <v>9</v>
      </c>
      <c r="E1" s="18" t="s">
        <v>10</v>
      </c>
      <c r="F1" s="18" t="s">
        <v>27</v>
      </c>
      <c r="G1" s="18" t="s">
        <v>35</v>
      </c>
      <c r="H1" s="31" t="s">
        <v>34</v>
      </c>
      <c r="I1" s="18" t="s">
        <v>11</v>
      </c>
      <c r="J1" s="18" t="s">
        <v>43</v>
      </c>
      <c r="K1" s="18" t="s">
        <v>44</v>
      </c>
      <c r="L1" s="18" t="s">
        <v>45</v>
      </c>
      <c r="M1" s="18" t="s">
        <v>36</v>
      </c>
      <c r="N1" s="18" t="s">
        <v>37</v>
      </c>
      <c r="O1" s="18" t="s">
        <v>38</v>
      </c>
      <c r="P1" s="18" t="s">
        <v>15</v>
      </c>
      <c r="Q1" s="19" t="s">
        <v>17</v>
      </c>
    </row>
    <row r="2" spans="1:17" x14ac:dyDescent="0.25">
      <c r="A2" s="46">
        <v>99.905171929999995</v>
      </c>
      <c r="B2" s="46">
        <v>186.85</v>
      </c>
      <c r="C2" s="61">
        <v>4.5737028350296489</v>
      </c>
      <c r="D2" s="23">
        <v>20.239999999999998</v>
      </c>
      <c r="E2" s="23">
        <v>27.6</v>
      </c>
      <c r="F2" s="46">
        <v>1.7</v>
      </c>
      <c r="G2" s="23">
        <v>24.43</v>
      </c>
      <c r="H2" s="48">
        <v>13.45</v>
      </c>
      <c r="I2" s="23">
        <v>0.64500000000000002</v>
      </c>
      <c r="J2" s="62">
        <v>684.21273438043261</v>
      </c>
      <c r="K2" s="26">
        <v>1827.141112330776</v>
      </c>
      <c r="L2" s="26">
        <v>263.45571593875911</v>
      </c>
      <c r="M2" s="26">
        <v>4.4816076198288899</v>
      </c>
      <c r="N2" s="26">
        <v>12.9253160705818</v>
      </c>
      <c r="O2" s="26">
        <v>2.4792725545910699</v>
      </c>
      <c r="P2" s="36">
        <v>1</v>
      </c>
      <c r="Q2" s="54">
        <v>0</v>
      </c>
    </row>
    <row r="3" spans="1:17" x14ac:dyDescent="0.25">
      <c r="A3" s="46">
        <v>98.161851126666704</v>
      </c>
      <c r="B3" s="46">
        <v>188.67</v>
      </c>
      <c r="C3" s="61">
        <v>3.7240426245695954</v>
      </c>
      <c r="D3" s="23">
        <v>16.48</v>
      </c>
      <c r="E3" s="23">
        <v>22.68</v>
      </c>
      <c r="F3" s="46">
        <v>1.13333333333333</v>
      </c>
      <c r="G3" s="23">
        <v>19.899999999999999</v>
      </c>
      <c r="H3" s="48">
        <v>12.59</v>
      </c>
      <c r="I3" s="23">
        <v>0.64433333333333298</v>
      </c>
      <c r="J3" s="62">
        <v>779.0746873174221</v>
      </c>
      <c r="K3" s="26">
        <v>1984.4818173590468</v>
      </c>
      <c r="L3" s="26">
        <v>280.93211148706115</v>
      </c>
      <c r="M3" s="26">
        <v>4.4874194249101302</v>
      </c>
      <c r="N3" s="26">
        <v>12.9213866708716</v>
      </c>
      <c r="O3" s="26">
        <v>2.50050344769349</v>
      </c>
      <c r="P3" s="36">
        <v>1</v>
      </c>
      <c r="Q3" s="54">
        <v>0</v>
      </c>
    </row>
    <row r="4" spans="1:17" x14ac:dyDescent="0.25">
      <c r="A4" s="46">
        <v>101.01772131</v>
      </c>
      <c r="B4" s="46">
        <v>194.12</v>
      </c>
      <c r="C4" s="61">
        <v>3.1636284432023265</v>
      </c>
      <c r="D4" s="23">
        <v>14</v>
      </c>
      <c r="E4" s="23">
        <v>20</v>
      </c>
      <c r="F4" s="46">
        <v>1.0333333333333301</v>
      </c>
      <c r="G4" s="23">
        <v>17.13</v>
      </c>
      <c r="H4" s="48">
        <v>12.25</v>
      </c>
      <c r="I4" s="23">
        <v>0.60333333333333306</v>
      </c>
      <c r="J4" s="62">
        <v>786.40055466661499</v>
      </c>
      <c r="K4" s="26">
        <v>1970.4408959657064</v>
      </c>
      <c r="L4" s="26">
        <v>273.79561231880257</v>
      </c>
      <c r="M4" s="26">
        <v>4.4638488852317302</v>
      </c>
      <c r="N4" s="26">
        <v>12.9126780620406</v>
      </c>
      <c r="O4" s="26">
        <v>2.5108332301207201</v>
      </c>
      <c r="P4" s="36">
        <v>1</v>
      </c>
      <c r="Q4" s="54">
        <v>0</v>
      </c>
    </row>
    <row r="5" spans="1:17" x14ac:dyDescent="0.25">
      <c r="A5" s="46">
        <v>101.018123033333</v>
      </c>
      <c r="B5" s="46">
        <v>201.69</v>
      </c>
      <c r="C5" s="61">
        <v>4.3567683132100612</v>
      </c>
      <c r="D5" s="23">
        <v>19.28</v>
      </c>
      <c r="E5" s="23">
        <v>23.96</v>
      </c>
      <c r="F5" s="46">
        <v>1.4666666666666699</v>
      </c>
      <c r="G5" s="23">
        <v>17.27</v>
      </c>
      <c r="H5" s="48">
        <v>11.21</v>
      </c>
      <c r="I5" s="23">
        <v>0.59666666666666701</v>
      </c>
      <c r="J5" s="62">
        <v>830.35110709074672</v>
      </c>
      <c r="K5" s="26">
        <v>2110.4125064367627</v>
      </c>
      <c r="L5" s="26">
        <v>276.57524297409469</v>
      </c>
      <c r="M5" s="26">
        <v>4.4348531266619498</v>
      </c>
      <c r="N5" s="26">
        <v>12.8992045593778</v>
      </c>
      <c r="O5" s="26">
        <v>2.5366222120604198</v>
      </c>
      <c r="P5" s="36">
        <v>1</v>
      </c>
      <c r="Q5" s="54">
        <v>0</v>
      </c>
    </row>
    <row r="6" spans="1:17" x14ac:dyDescent="0.25">
      <c r="A6" s="46">
        <v>101.77643853333301</v>
      </c>
      <c r="B6" s="46">
        <v>206.15</v>
      </c>
      <c r="C6" s="51">
        <v>3.54</v>
      </c>
      <c r="D6" s="23">
        <v>22.88</v>
      </c>
      <c r="E6" s="23">
        <v>28.32</v>
      </c>
      <c r="F6" s="46">
        <v>1.7666666666666699</v>
      </c>
      <c r="G6" s="23">
        <v>17.27</v>
      </c>
      <c r="H6" s="48">
        <v>10.32</v>
      </c>
      <c r="I6" s="23">
        <v>0.63333333333333297</v>
      </c>
      <c r="J6" s="62">
        <v>756.31164412550959</v>
      </c>
      <c r="K6" s="26">
        <v>2036.8610763450461</v>
      </c>
      <c r="L6" s="26">
        <v>262.59476117688149</v>
      </c>
      <c r="M6" s="26">
        <v>4.3705988627260499</v>
      </c>
      <c r="N6" s="26">
        <v>12.8809314589314</v>
      </c>
      <c r="O6" s="26">
        <v>2.5575050912660302</v>
      </c>
      <c r="P6" s="36">
        <v>1</v>
      </c>
      <c r="Q6" s="54">
        <v>0</v>
      </c>
    </row>
    <row r="7" spans="1:17" x14ac:dyDescent="0.25">
      <c r="A7" s="46">
        <v>103.669256733333</v>
      </c>
      <c r="B7" s="46">
        <v>214.1</v>
      </c>
      <c r="C7" s="51">
        <v>3.8</v>
      </c>
      <c r="D7" s="23">
        <v>23.12</v>
      </c>
      <c r="E7" s="23">
        <v>29.52</v>
      </c>
      <c r="F7" s="46">
        <v>1.5333333333333301</v>
      </c>
      <c r="G7" s="23">
        <v>19.170000000000002</v>
      </c>
      <c r="H7" s="48">
        <v>11.34</v>
      </c>
      <c r="I7" s="23">
        <v>0.69</v>
      </c>
      <c r="J7" s="62">
        <v>806.7119127523174</v>
      </c>
      <c r="K7" s="26">
        <v>2101.9756589375284</v>
      </c>
      <c r="L7" s="26">
        <v>269.31108850472793</v>
      </c>
      <c r="M7" s="26">
        <v>4.3587871319756504</v>
      </c>
      <c r="N7" s="26">
        <v>12.754290588966899</v>
      </c>
      <c r="O7" s="26">
        <v>2.6875593746315598</v>
      </c>
      <c r="P7" s="36">
        <v>1</v>
      </c>
      <c r="Q7" s="54">
        <v>0</v>
      </c>
    </row>
    <row r="8" spans="1:17" x14ac:dyDescent="0.25">
      <c r="A8" s="46">
        <v>104.43316876666699</v>
      </c>
      <c r="B8" s="46">
        <v>224.59</v>
      </c>
      <c r="C8" s="51">
        <v>4.3600000000000003</v>
      </c>
      <c r="D8" s="23">
        <v>18.920000000000002</v>
      </c>
      <c r="E8" s="23">
        <v>24.84</v>
      </c>
      <c r="F8" s="46">
        <v>1.6666666666666701</v>
      </c>
      <c r="G8" s="23">
        <v>20.6</v>
      </c>
      <c r="H8" s="48">
        <v>11.94</v>
      </c>
      <c r="I8" s="23">
        <v>0.793333333333333</v>
      </c>
      <c r="J8" s="62">
        <v>823.07736609757524</v>
      </c>
      <c r="K8" s="26">
        <v>2095.776676238153</v>
      </c>
      <c r="L8" s="26">
        <v>269.64144376775329</v>
      </c>
      <c r="M8" s="26">
        <v>4.3688398810843703</v>
      </c>
      <c r="N8" s="26">
        <v>12.519294271236101</v>
      </c>
      <c r="O8" s="26">
        <v>2.9061093980622599</v>
      </c>
      <c r="P8" s="36">
        <v>1</v>
      </c>
      <c r="Q8" s="54">
        <v>0</v>
      </c>
    </row>
    <row r="9" spans="1:17" x14ac:dyDescent="0.25">
      <c r="A9" s="46">
        <v>107.46899809999999</v>
      </c>
      <c r="B9" s="46">
        <v>232.77</v>
      </c>
      <c r="C9" s="51">
        <v>4.74</v>
      </c>
      <c r="D9" s="23">
        <v>25.84</v>
      </c>
      <c r="E9" s="23">
        <v>32.36</v>
      </c>
      <c r="F9" s="46">
        <v>1.5333333333333301</v>
      </c>
      <c r="G9" s="23">
        <v>22.23</v>
      </c>
      <c r="H9" s="48">
        <v>10.33</v>
      </c>
      <c r="I9" s="23">
        <v>1.1100000000000001</v>
      </c>
      <c r="J9" s="62">
        <v>853.33319703769075</v>
      </c>
      <c r="K9" s="26">
        <v>2213.6819683557342</v>
      </c>
      <c r="L9" s="26">
        <v>285.17255921773966</v>
      </c>
      <c r="M9" s="26">
        <v>4.4100043938108202</v>
      </c>
      <c r="N9" s="26">
        <v>12.175949817611899</v>
      </c>
      <c r="O9" s="26">
        <v>3.22963500614323</v>
      </c>
      <c r="P9" s="36">
        <v>1</v>
      </c>
      <c r="Q9" s="54">
        <v>0</v>
      </c>
    </row>
    <row r="10" spans="1:17" x14ac:dyDescent="0.25">
      <c r="A10" s="46">
        <v>110.94400546666699</v>
      </c>
      <c r="B10" s="46">
        <v>242.36</v>
      </c>
      <c r="C10" s="51">
        <v>4.1100000000000003</v>
      </c>
      <c r="D10" s="23">
        <v>10.96</v>
      </c>
      <c r="E10" s="23">
        <v>17.079999999999998</v>
      </c>
      <c r="F10" s="46">
        <v>1</v>
      </c>
      <c r="G10" s="23">
        <v>18.93</v>
      </c>
      <c r="H10" s="48">
        <v>9.76</v>
      </c>
      <c r="I10" s="23">
        <v>1.11333333333333</v>
      </c>
      <c r="J10" s="62">
        <v>822.07856212439629</v>
      </c>
      <c r="K10" s="26">
        <v>2183.7320728281143</v>
      </c>
      <c r="L10" s="26">
        <v>270.24847873412727</v>
      </c>
      <c r="M10" s="26">
        <v>4.4677318920874498</v>
      </c>
      <c r="N10" s="26">
        <v>11.724224672897099</v>
      </c>
      <c r="O10" s="26">
        <v>3.6232813142872899</v>
      </c>
      <c r="P10" s="36">
        <v>1</v>
      </c>
      <c r="Q10" s="54">
        <v>0</v>
      </c>
    </row>
    <row r="11" spans="1:17" x14ac:dyDescent="0.25">
      <c r="A11" s="46">
        <v>113.1124708</v>
      </c>
      <c r="B11" s="46">
        <v>245.11</v>
      </c>
      <c r="C11" s="51">
        <v>4.0999999999999996</v>
      </c>
      <c r="D11" s="23">
        <v>14.6</v>
      </c>
      <c r="E11" s="23">
        <v>20.12</v>
      </c>
      <c r="F11" s="46">
        <v>0.63333333333333297</v>
      </c>
      <c r="G11" s="23">
        <v>15.97</v>
      </c>
      <c r="H11" s="48">
        <v>10.43</v>
      </c>
      <c r="I11" s="23">
        <v>1.1000000000000001</v>
      </c>
      <c r="J11" s="62">
        <v>856.21869512834246</v>
      </c>
      <c r="K11" s="26">
        <v>2164.9572406794141</v>
      </c>
      <c r="L11" s="26">
        <v>277.47831226509965</v>
      </c>
      <c r="M11" s="26">
        <v>4.5139586685470201</v>
      </c>
      <c r="N11" s="26">
        <v>11.4471977914028</v>
      </c>
      <c r="O11" s="26">
        <v>3.8815930787270099</v>
      </c>
      <c r="P11" s="36">
        <v>1</v>
      </c>
      <c r="Q11" s="54">
        <v>0</v>
      </c>
    </row>
    <row r="12" spans="1:17" x14ac:dyDescent="0.25">
      <c r="A12" s="46">
        <v>110.993049633333</v>
      </c>
      <c r="B12" s="46">
        <v>246.51</v>
      </c>
      <c r="C12" s="51">
        <v>4.71</v>
      </c>
      <c r="D12" s="23">
        <v>9.8000000000000007</v>
      </c>
      <c r="E12" s="23">
        <v>14.8</v>
      </c>
      <c r="F12" s="46">
        <v>0.6</v>
      </c>
      <c r="G12" s="23">
        <v>12.9</v>
      </c>
      <c r="H12" s="48">
        <v>10.55</v>
      </c>
      <c r="I12" s="23">
        <v>1.0333333333333301</v>
      </c>
      <c r="J12" s="62">
        <v>901.8850142393668</v>
      </c>
      <c r="K12" s="26">
        <v>2245.5487160440584</v>
      </c>
      <c r="L12" s="26">
        <v>297.30874126208607</v>
      </c>
      <c r="M12" s="26">
        <v>4.5382906479282097</v>
      </c>
      <c r="N12" s="26">
        <v>11.344867756047901</v>
      </c>
      <c r="O12" s="26">
        <v>3.9972770601190502</v>
      </c>
      <c r="P12" s="36">
        <v>1</v>
      </c>
      <c r="Q12" s="54">
        <v>0</v>
      </c>
    </row>
    <row r="13" spans="1:17" x14ac:dyDescent="0.25">
      <c r="A13" s="46">
        <v>109.63786159999999</v>
      </c>
      <c r="B13" s="46">
        <v>246.02</v>
      </c>
      <c r="C13" s="51">
        <v>4.8899999999999997</v>
      </c>
      <c r="D13" s="23">
        <v>20.88</v>
      </c>
      <c r="E13" s="23">
        <v>25.12</v>
      </c>
      <c r="F13" s="46">
        <v>1.7666666666666699</v>
      </c>
      <c r="G13" s="23">
        <v>11.53</v>
      </c>
      <c r="H13" s="48">
        <v>8.7799999999999994</v>
      </c>
      <c r="I13" s="23">
        <v>1.4733333333333301</v>
      </c>
      <c r="J13" s="62">
        <v>948.22623743601434</v>
      </c>
      <c r="K13" s="26">
        <v>2380.3910284979384</v>
      </c>
      <c r="L13" s="26">
        <v>312.60943449163381</v>
      </c>
      <c r="M13" s="26">
        <v>4.5386340486941199</v>
      </c>
      <c r="N13" s="26">
        <v>11.41726131053</v>
      </c>
      <c r="O13" s="26">
        <v>3.9572555404871301</v>
      </c>
      <c r="P13" s="36">
        <v>1</v>
      </c>
      <c r="Q13" s="54">
        <v>0</v>
      </c>
    </row>
    <row r="14" spans="1:17" x14ac:dyDescent="0.25">
      <c r="A14" s="46">
        <v>107.57390056666701</v>
      </c>
      <c r="B14" s="46">
        <v>247.58</v>
      </c>
      <c r="C14" s="51">
        <v>5.49</v>
      </c>
      <c r="D14" s="23">
        <v>17.64</v>
      </c>
      <c r="E14" s="23">
        <v>25.2</v>
      </c>
      <c r="F14" s="46">
        <v>1.0333333333333301</v>
      </c>
      <c r="G14" s="23">
        <v>12.93</v>
      </c>
      <c r="H14" s="48">
        <v>7.69</v>
      </c>
      <c r="I14" s="23">
        <v>1.4733333333333301</v>
      </c>
      <c r="J14" s="62">
        <v>936.31387187548364</v>
      </c>
      <c r="K14" s="26">
        <v>2383.3459464453813</v>
      </c>
      <c r="L14" s="26">
        <v>288.9057746609945</v>
      </c>
      <c r="M14" s="26">
        <v>4.5036184733131801</v>
      </c>
      <c r="N14" s="26">
        <v>11.6643324180297</v>
      </c>
      <c r="O14" s="26">
        <v>3.7352097454801001</v>
      </c>
      <c r="P14" s="36">
        <v>1</v>
      </c>
      <c r="Q14" s="54">
        <v>0</v>
      </c>
    </row>
    <row r="15" spans="1:17" x14ac:dyDescent="0.25">
      <c r="A15" s="46">
        <v>104.112244766667</v>
      </c>
      <c r="B15" s="46">
        <v>255.21</v>
      </c>
      <c r="C15" s="51">
        <v>5.87</v>
      </c>
      <c r="D15" s="23">
        <v>23.52</v>
      </c>
      <c r="E15" s="23">
        <v>29.28</v>
      </c>
      <c r="F15" s="46">
        <v>1.6</v>
      </c>
      <c r="G15" s="23">
        <v>14.73</v>
      </c>
      <c r="H15" s="48">
        <v>8.34</v>
      </c>
      <c r="I15" s="23">
        <v>1.2666666666666699</v>
      </c>
      <c r="J15" s="62">
        <v>1004.2440412765922</v>
      </c>
      <c r="K15" s="26">
        <v>2486.7335298849039</v>
      </c>
      <c r="L15" s="26">
        <v>314.13436228835542</v>
      </c>
      <c r="M15" s="26">
        <v>4.5020253942127901</v>
      </c>
      <c r="N15" s="26">
        <v>11.834211768453599</v>
      </c>
      <c r="O15" s="26">
        <v>3.5871067324500401</v>
      </c>
      <c r="P15" s="36">
        <v>1</v>
      </c>
      <c r="Q15" s="54">
        <v>0</v>
      </c>
    </row>
    <row r="16" spans="1:17" x14ac:dyDescent="0.25">
      <c r="A16" s="46">
        <v>110.869434066667</v>
      </c>
      <c r="B16" s="46">
        <v>276.36</v>
      </c>
      <c r="C16" s="51">
        <v>6.3</v>
      </c>
      <c r="D16" s="23">
        <v>24.52</v>
      </c>
      <c r="E16" s="23">
        <v>30.96</v>
      </c>
      <c r="F16" s="46">
        <v>1.63333333333333</v>
      </c>
      <c r="G16" s="23">
        <v>18.73</v>
      </c>
      <c r="H16" s="48">
        <v>8.2899999999999991</v>
      </c>
      <c r="I16" s="23">
        <v>1.23</v>
      </c>
      <c r="J16" s="62">
        <v>986.24445688291814</v>
      </c>
      <c r="K16" s="26">
        <v>2487.0857419896215</v>
      </c>
      <c r="L16" s="26">
        <v>315.43728704745808</v>
      </c>
      <c r="M16" s="26">
        <v>4.5018686408335098</v>
      </c>
      <c r="N16" s="26">
        <v>11.9269264201687</v>
      </c>
      <c r="O16" s="26">
        <v>3.4573249730912998</v>
      </c>
      <c r="P16" s="36">
        <v>1</v>
      </c>
      <c r="Q16" s="54">
        <v>0</v>
      </c>
    </row>
    <row r="17" spans="1:17" x14ac:dyDescent="0.25">
      <c r="A17" s="46">
        <v>111.65457266666699</v>
      </c>
      <c r="B17" s="46">
        <v>288.3</v>
      </c>
      <c r="C17" s="51">
        <v>6.8</v>
      </c>
      <c r="D17" s="23">
        <v>32.64</v>
      </c>
      <c r="E17" s="23">
        <v>38.520000000000003</v>
      </c>
      <c r="F17" s="46">
        <v>2.2333333333333298</v>
      </c>
      <c r="G17" s="23">
        <v>21.3</v>
      </c>
      <c r="H17" s="48">
        <v>7.61</v>
      </c>
      <c r="I17" s="23">
        <v>1.19</v>
      </c>
      <c r="J17" s="62">
        <v>1008.3841938933833</v>
      </c>
      <c r="K17" s="26">
        <v>2575.7392094885345</v>
      </c>
      <c r="L17" s="26">
        <v>320.30955844855964</v>
      </c>
      <c r="M17" s="26">
        <v>4.5274735510942197</v>
      </c>
      <c r="N17" s="26">
        <v>11.942483801241</v>
      </c>
      <c r="O17" s="26">
        <v>3.36685483678027</v>
      </c>
      <c r="P17" s="36">
        <v>1</v>
      </c>
      <c r="Q17" s="54">
        <v>0</v>
      </c>
    </row>
    <row r="18" spans="1:17" x14ac:dyDescent="0.25">
      <c r="A18" s="46">
        <v>115.157569833333</v>
      </c>
      <c r="B18" s="46">
        <v>295.38</v>
      </c>
      <c r="C18" s="51">
        <v>8.6999999999999993</v>
      </c>
      <c r="D18" s="23">
        <v>32.520000000000003</v>
      </c>
      <c r="E18" s="23">
        <v>39.6</v>
      </c>
      <c r="F18" s="46">
        <v>1.7333333333333301</v>
      </c>
      <c r="G18" s="23">
        <v>23.43</v>
      </c>
      <c r="H18" s="48">
        <v>6.88</v>
      </c>
      <c r="I18" s="23">
        <v>1.1100000000000001</v>
      </c>
      <c r="J18" s="62">
        <v>987.68600957859849</v>
      </c>
      <c r="K18" s="26">
        <v>2573.9972562849825</v>
      </c>
      <c r="L18" s="26">
        <v>315.00029512139332</v>
      </c>
      <c r="M18" s="26">
        <v>4.5628294620643901</v>
      </c>
      <c r="N18" s="26">
        <v>11.880835669931001</v>
      </c>
      <c r="O18" s="26">
        <v>3.30519856103732</v>
      </c>
      <c r="P18" s="36">
        <v>1</v>
      </c>
      <c r="Q18" s="54">
        <v>0</v>
      </c>
    </row>
    <row r="19" spans="1:17" x14ac:dyDescent="0.25">
      <c r="A19" s="46">
        <v>111.127894633333</v>
      </c>
      <c r="B19" s="46">
        <v>296.73</v>
      </c>
      <c r="C19" s="51">
        <v>8.6999999999999993</v>
      </c>
      <c r="D19" s="23">
        <v>31.72</v>
      </c>
      <c r="E19" s="23">
        <v>37.6</v>
      </c>
      <c r="F19" s="46">
        <v>1.8333333333333299</v>
      </c>
      <c r="G19" s="23">
        <v>24.63</v>
      </c>
      <c r="H19" s="48">
        <v>7.81</v>
      </c>
      <c r="I19" s="23">
        <v>1.21</v>
      </c>
      <c r="J19" s="62">
        <v>986.78215626155918</v>
      </c>
      <c r="K19" s="26">
        <v>2567.1547007822251</v>
      </c>
      <c r="L19" s="26">
        <v>324.5627549854388</v>
      </c>
      <c r="M19" s="26">
        <v>4.6040075600752699</v>
      </c>
      <c r="N19" s="26">
        <v>11.8147108875034</v>
      </c>
      <c r="O19" s="26">
        <v>3.22272366459402</v>
      </c>
      <c r="P19" s="39">
        <v>0</v>
      </c>
      <c r="Q19" s="54">
        <v>0</v>
      </c>
    </row>
    <row r="20" spans="1:17" x14ac:dyDescent="0.25">
      <c r="A20" s="46">
        <v>110.6681914</v>
      </c>
      <c r="B20" s="46">
        <v>302.37</v>
      </c>
      <c r="C20" s="51">
        <v>8.3699999999999992</v>
      </c>
      <c r="D20" s="23">
        <v>33.64</v>
      </c>
      <c r="E20" s="23">
        <v>38.72</v>
      </c>
      <c r="F20" s="46">
        <v>2.8666666666666698</v>
      </c>
      <c r="G20" s="23">
        <v>26.57</v>
      </c>
      <c r="H20" s="48">
        <v>8.42</v>
      </c>
      <c r="I20" s="23">
        <v>1.32</v>
      </c>
      <c r="J20" s="62">
        <v>969.19344491704794</v>
      </c>
      <c r="K20" s="26">
        <v>2477.7163003482196</v>
      </c>
      <c r="L20" s="26">
        <v>323.39987985472379</v>
      </c>
      <c r="M20" s="26">
        <v>4.6439690959439002</v>
      </c>
      <c r="N20" s="26">
        <v>11.748961085911301</v>
      </c>
      <c r="O20" s="26">
        <v>3.0998887209935702</v>
      </c>
      <c r="P20" s="36">
        <v>0</v>
      </c>
      <c r="Q20" s="54">
        <v>1</v>
      </c>
    </row>
    <row r="21" spans="1:17" x14ac:dyDescent="0.25">
      <c r="A21" s="46">
        <v>113.862006966667</v>
      </c>
      <c r="B21" s="46">
        <v>324.25</v>
      </c>
      <c r="C21" s="51">
        <v>7.39</v>
      </c>
      <c r="D21" s="23">
        <v>37.880000000000003</v>
      </c>
      <c r="E21" s="23">
        <v>44.28</v>
      </c>
      <c r="F21" s="46">
        <v>1.7333333333333301</v>
      </c>
      <c r="G21" s="23">
        <v>29.03</v>
      </c>
      <c r="H21" s="48">
        <v>7.9</v>
      </c>
      <c r="I21" s="23">
        <v>1.18</v>
      </c>
      <c r="J21" s="62">
        <v>1030.8226912788252</v>
      </c>
      <c r="K21" s="26">
        <v>2622.6623911698143</v>
      </c>
      <c r="L21" s="26">
        <v>311.16055588360172</v>
      </c>
      <c r="M21" s="26">
        <v>4.7012187536810996</v>
      </c>
      <c r="N21" s="26">
        <v>11.6830908088318</v>
      </c>
      <c r="O21" s="26">
        <v>2.9364256812538199</v>
      </c>
      <c r="P21" s="36">
        <v>0</v>
      </c>
      <c r="Q21" s="54">
        <v>1</v>
      </c>
    </row>
    <row r="22" spans="1:17" x14ac:dyDescent="0.25">
      <c r="A22" s="46">
        <v>113.728902866667</v>
      </c>
      <c r="B22" s="46">
        <v>338.3</v>
      </c>
      <c r="C22" s="51">
        <v>6.48</v>
      </c>
      <c r="D22" s="23">
        <v>9.9600000000000009</v>
      </c>
      <c r="E22" s="23">
        <v>15.84</v>
      </c>
      <c r="F22" s="46">
        <v>0.56666666666666698</v>
      </c>
      <c r="G22" s="23">
        <v>24.1</v>
      </c>
      <c r="H22" s="48">
        <v>7.53</v>
      </c>
      <c r="I22" s="23">
        <v>1.1033333333333299</v>
      </c>
      <c r="J22" s="62">
        <v>977.30614107171652</v>
      </c>
      <c r="K22" s="26">
        <v>2626.4463160047876</v>
      </c>
      <c r="L22" s="26">
        <v>361.99608289149438</v>
      </c>
      <c r="M22" s="26">
        <v>4.7382535691820404</v>
      </c>
      <c r="N22" s="26">
        <v>11.6184787361662</v>
      </c>
      <c r="O22" s="26">
        <v>2.7889434791657899</v>
      </c>
      <c r="P22" s="36">
        <v>0</v>
      </c>
      <c r="Q22" s="54">
        <v>1</v>
      </c>
    </row>
    <row r="23" spans="1:17" x14ac:dyDescent="0.25">
      <c r="A23" s="46">
        <v>104.89374890000001</v>
      </c>
      <c r="B23" s="46">
        <v>341.66</v>
      </c>
      <c r="C23" s="51">
        <v>5.7</v>
      </c>
      <c r="D23" s="23">
        <v>25.16</v>
      </c>
      <c r="E23" s="23">
        <v>29.2</v>
      </c>
      <c r="F23" s="46">
        <v>2.0333333333333301</v>
      </c>
      <c r="G23" s="23">
        <v>23.73</v>
      </c>
      <c r="H23" s="48">
        <v>8.11</v>
      </c>
      <c r="I23" s="23">
        <v>1.06</v>
      </c>
      <c r="J23" s="62">
        <v>1037.4356326200791</v>
      </c>
      <c r="K23" s="26">
        <v>2761.1467220953145</v>
      </c>
      <c r="L23" s="26">
        <v>374.8963611255059</v>
      </c>
      <c r="M23" s="26">
        <v>4.7766555643700697</v>
      </c>
      <c r="N23" s="26">
        <v>11.606186655751999</v>
      </c>
      <c r="O23" s="26">
        <v>2.62045752005058</v>
      </c>
      <c r="P23" s="36">
        <v>0</v>
      </c>
      <c r="Q23" s="54">
        <v>1</v>
      </c>
    </row>
    <row r="24" spans="1:17" x14ac:dyDescent="0.25">
      <c r="A24" s="46">
        <v>103.238185766667</v>
      </c>
      <c r="B24" s="46">
        <v>351.45</v>
      </c>
      <c r="C24" s="51">
        <v>5.7</v>
      </c>
      <c r="D24" s="23">
        <v>22.24</v>
      </c>
      <c r="E24" s="23">
        <v>27.56</v>
      </c>
      <c r="F24" s="46">
        <v>1.43333333333333</v>
      </c>
      <c r="G24" s="23">
        <v>21.93</v>
      </c>
      <c r="H24" s="48">
        <v>9.18</v>
      </c>
      <c r="I24" s="23">
        <v>1.0233333333333301</v>
      </c>
      <c r="J24" s="62">
        <v>1035.0910525827358</v>
      </c>
      <c r="K24" s="26">
        <v>2763.6283330483429</v>
      </c>
      <c r="L24" s="26">
        <v>355.71400301926911</v>
      </c>
      <c r="M24" s="26">
        <v>4.7824419304986403</v>
      </c>
      <c r="N24" s="26">
        <v>11.646231060722799</v>
      </c>
      <c r="O24" s="26">
        <v>2.4354358327972898</v>
      </c>
      <c r="P24" s="36">
        <v>0</v>
      </c>
      <c r="Q24" s="54">
        <v>0</v>
      </c>
    </row>
    <row r="25" spans="1:17" x14ac:dyDescent="0.25">
      <c r="A25" s="46">
        <v>103.64495056666701</v>
      </c>
      <c r="B25" s="46">
        <v>364.79</v>
      </c>
      <c r="C25" s="51">
        <v>5.45</v>
      </c>
      <c r="D25" s="23">
        <v>23.04</v>
      </c>
      <c r="E25" s="23">
        <v>28.12</v>
      </c>
      <c r="F25" s="46">
        <v>1.6666666666666701</v>
      </c>
      <c r="G25" s="23">
        <v>18.100000000000001</v>
      </c>
      <c r="H25" s="48">
        <v>8.01</v>
      </c>
      <c r="I25" s="23">
        <v>1.0533333333333299</v>
      </c>
      <c r="J25" s="62">
        <v>1091.6475525784276</v>
      </c>
      <c r="K25" s="26">
        <v>2999.4014937171664</v>
      </c>
      <c r="L25" s="26">
        <v>388.11156539839732</v>
      </c>
      <c r="M25" s="26">
        <v>4.7790323013949001</v>
      </c>
      <c r="N25" s="26">
        <v>11.7378358490217</v>
      </c>
      <c r="O25" s="26">
        <v>2.2977484797198899</v>
      </c>
      <c r="P25" s="36">
        <v>0</v>
      </c>
      <c r="Q25" s="54">
        <v>0</v>
      </c>
    </row>
    <row r="26" spans="1:17" x14ac:dyDescent="0.25">
      <c r="A26" s="46">
        <v>99.051597053333296</v>
      </c>
      <c r="B26" s="46">
        <v>355.55</v>
      </c>
      <c r="C26" s="51">
        <v>4.7</v>
      </c>
      <c r="D26" s="23">
        <v>10.84</v>
      </c>
      <c r="E26" s="23">
        <v>16.84</v>
      </c>
      <c r="F26" s="46">
        <v>0.4</v>
      </c>
      <c r="G26" s="23">
        <v>18.7</v>
      </c>
      <c r="H26" s="48">
        <v>6.72</v>
      </c>
      <c r="I26" s="23">
        <v>0.99333333333333296</v>
      </c>
      <c r="J26" s="62">
        <v>1082.2999948193979</v>
      </c>
      <c r="K26" s="26">
        <v>3026.6525204495506</v>
      </c>
      <c r="L26" s="26">
        <v>361.76204139675235</v>
      </c>
      <c r="M26" s="26">
        <v>4.7423452189700104</v>
      </c>
      <c r="N26" s="26">
        <v>11.8827925900464</v>
      </c>
      <c r="O26" s="26">
        <v>2.1231690987417</v>
      </c>
      <c r="P26" s="36">
        <v>0</v>
      </c>
      <c r="Q26" s="54">
        <v>0</v>
      </c>
    </row>
    <row r="27" spans="1:17" x14ac:dyDescent="0.25">
      <c r="A27" s="46">
        <v>95.2003411266667</v>
      </c>
      <c r="B27" s="46">
        <v>349.33</v>
      </c>
      <c r="C27" s="51">
        <v>5.2</v>
      </c>
      <c r="D27" s="23">
        <v>15.8</v>
      </c>
      <c r="E27" s="23">
        <v>20</v>
      </c>
      <c r="F27" s="46">
        <v>1.0333333333333301</v>
      </c>
      <c r="G27" s="23">
        <v>15.9</v>
      </c>
      <c r="H27" s="48">
        <v>6.46</v>
      </c>
      <c r="I27" s="23">
        <v>1.0166666666666699</v>
      </c>
      <c r="J27" s="62">
        <v>1130.9833688920573</v>
      </c>
      <c r="K27" s="26">
        <v>3106.5390879896881</v>
      </c>
      <c r="L27" s="26">
        <v>348.40081454396454</v>
      </c>
      <c r="M27" s="26">
        <v>4.7341201229098901</v>
      </c>
      <c r="N27" s="26">
        <v>12.0077823446618</v>
      </c>
      <c r="O27" s="26">
        <v>1.95871151188759</v>
      </c>
      <c r="P27" s="36">
        <v>0</v>
      </c>
      <c r="Q27" s="54">
        <v>0</v>
      </c>
    </row>
    <row r="28" spans="1:17" x14ac:dyDescent="0.25">
      <c r="A28" s="46">
        <v>100.34320437333299</v>
      </c>
      <c r="B28" s="46">
        <v>368.37</v>
      </c>
      <c r="C28" s="51">
        <v>5.37</v>
      </c>
      <c r="D28" s="23">
        <v>18.32</v>
      </c>
      <c r="E28" s="23">
        <v>22.28</v>
      </c>
      <c r="F28" s="46">
        <v>1.6</v>
      </c>
      <c r="G28" s="23">
        <v>14.23</v>
      </c>
      <c r="H28" s="48">
        <v>7.02</v>
      </c>
      <c r="I28" s="23">
        <v>1.12666666666667</v>
      </c>
      <c r="J28" s="62">
        <v>1204.9943380894229</v>
      </c>
      <c r="K28" s="26">
        <v>3168.4230977025763</v>
      </c>
      <c r="L28" s="26">
        <v>355.16170270736524</v>
      </c>
      <c r="M28" s="26">
        <v>4.7480468240167104</v>
      </c>
      <c r="N28" s="26">
        <v>12.113237740196</v>
      </c>
      <c r="O28" s="26">
        <v>1.8098218519198099</v>
      </c>
      <c r="P28" s="36">
        <v>0</v>
      </c>
      <c r="Q28" s="54">
        <v>0</v>
      </c>
    </row>
    <row r="29" spans="1:17" x14ac:dyDescent="0.25">
      <c r="A29" s="46">
        <v>95.848846963333301</v>
      </c>
      <c r="B29" s="46">
        <v>376.93</v>
      </c>
      <c r="C29" s="51">
        <v>6.23</v>
      </c>
      <c r="D29" s="23">
        <v>22.08</v>
      </c>
      <c r="E29" s="23">
        <v>27.08</v>
      </c>
      <c r="F29" s="46">
        <v>0.96666666666666701</v>
      </c>
      <c r="G29" s="23">
        <v>13.37</v>
      </c>
      <c r="H29" s="48">
        <v>6.54</v>
      </c>
      <c r="I29" s="23">
        <v>1</v>
      </c>
      <c r="J29" s="62">
        <v>1192.6678872804528</v>
      </c>
      <c r="K29" s="26">
        <v>3329.01615744424</v>
      </c>
      <c r="L29" s="26">
        <v>359.24021396408017</v>
      </c>
      <c r="M29" s="26">
        <v>4.76257928316498</v>
      </c>
      <c r="N29" s="26">
        <v>12.1983004282585</v>
      </c>
      <c r="O29" s="26">
        <v>1.6590906064424</v>
      </c>
      <c r="P29" s="36">
        <v>0</v>
      </c>
      <c r="Q29" s="54">
        <v>0</v>
      </c>
    </row>
    <row r="30" spans="1:17" x14ac:dyDescent="0.25">
      <c r="A30" s="46">
        <v>96.7961166533333</v>
      </c>
      <c r="B30" s="46">
        <v>390.04</v>
      </c>
      <c r="C30" s="51">
        <v>6.5</v>
      </c>
      <c r="D30" s="23">
        <v>8.44</v>
      </c>
      <c r="E30" s="23">
        <v>13.72</v>
      </c>
      <c r="F30" s="46">
        <v>0.4</v>
      </c>
      <c r="G30" s="23">
        <v>12.4</v>
      </c>
      <c r="H30" s="48">
        <v>6.24</v>
      </c>
      <c r="I30" s="23">
        <v>1</v>
      </c>
      <c r="J30" s="62">
        <v>1184.5017938086471</v>
      </c>
      <c r="K30" s="26">
        <v>3279.9160984933487</v>
      </c>
      <c r="L30" s="26">
        <v>342.78793733913272</v>
      </c>
      <c r="M30" s="26">
        <v>4.7951792689232597</v>
      </c>
      <c r="N30" s="26">
        <v>12.2645530973295</v>
      </c>
      <c r="O30" s="26">
        <v>1.4928918576679799</v>
      </c>
      <c r="P30" s="36">
        <v>0</v>
      </c>
      <c r="Q30" s="54">
        <v>0</v>
      </c>
    </row>
    <row r="31" spans="1:17" x14ac:dyDescent="0.25">
      <c r="A31" s="46">
        <v>99.635460440000003</v>
      </c>
      <c r="B31" s="46">
        <v>403.13</v>
      </c>
      <c r="C31" s="51">
        <v>6.5</v>
      </c>
      <c r="D31" s="23">
        <v>19</v>
      </c>
      <c r="E31" s="23">
        <v>23.24</v>
      </c>
      <c r="F31" s="46">
        <v>1.13333333333333</v>
      </c>
      <c r="G31" s="23">
        <v>13</v>
      </c>
      <c r="H31" s="48">
        <v>6.38</v>
      </c>
      <c r="I31" s="23">
        <v>0.84333333333333305</v>
      </c>
      <c r="J31" s="62">
        <v>1230.5316194672482</v>
      </c>
      <c r="K31" s="26">
        <v>3342.2559437301074</v>
      </c>
      <c r="L31" s="26">
        <v>329.94791132607236</v>
      </c>
      <c r="M31" s="26">
        <v>4.8222868519968802</v>
      </c>
      <c r="N31" s="26">
        <v>12.3181336778343</v>
      </c>
      <c r="O31" s="26">
        <v>1.4024658987904099</v>
      </c>
      <c r="P31" s="36">
        <v>0</v>
      </c>
      <c r="Q31" s="54">
        <v>0</v>
      </c>
    </row>
    <row r="32" spans="1:17" x14ac:dyDescent="0.25">
      <c r="A32" s="46">
        <v>96.684344896666701</v>
      </c>
      <c r="B32" s="46">
        <v>406.88</v>
      </c>
      <c r="C32" s="51">
        <v>6.5</v>
      </c>
      <c r="D32" s="23">
        <v>20.079999999999998</v>
      </c>
      <c r="E32" s="23">
        <v>25.28</v>
      </c>
      <c r="F32" s="46">
        <v>1.43333333333333</v>
      </c>
      <c r="G32" s="23">
        <v>12.9</v>
      </c>
      <c r="H32" s="48">
        <v>6.88</v>
      </c>
      <c r="I32" s="23">
        <v>0.86333333333333295</v>
      </c>
      <c r="J32" s="62">
        <v>1281.4518284543633</v>
      </c>
      <c r="K32" s="26">
        <v>3375.8074566784194</v>
      </c>
      <c r="L32" s="26">
        <v>326.84180173750201</v>
      </c>
      <c r="M32" s="26">
        <v>4.83438840806709</v>
      </c>
      <c r="N32" s="26">
        <v>12.3598140919951</v>
      </c>
      <c r="O32" s="26">
        <v>1.39248616069378</v>
      </c>
      <c r="P32" s="36">
        <v>0</v>
      </c>
      <c r="Q32" s="54">
        <v>0</v>
      </c>
    </row>
    <row r="33" spans="1:17" x14ac:dyDescent="0.25">
      <c r="A33" s="46">
        <v>94.461724520000004</v>
      </c>
      <c r="B33" s="46">
        <v>417.01</v>
      </c>
      <c r="C33" s="51">
        <v>6.5</v>
      </c>
      <c r="D33" s="23">
        <v>19.079999999999998</v>
      </c>
      <c r="E33" s="23">
        <v>24.88</v>
      </c>
      <c r="F33" s="46">
        <v>0.96666666666666701</v>
      </c>
      <c r="G33" s="23">
        <v>12.63</v>
      </c>
      <c r="H33" s="48">
        <v>6.48</v>
      </c>
      <c r="I33" s="23">
        <v>0.75666666666666704</v>
      </c>
      <c r="J33" s="62">
        <v>1274.8952264045363</v>
      </c>
      <c r="K33" s="26">
        <v>3492.4714112595616</v>
      </c>
      <c r="L33" s="26">
        <v>325.7165829991917</v>
      </c>
      <c r="M33" s="26">
        <v>4.8194500336917097</v>
      </c>
      <c r="N33" s="26">
        <v>12.388936935898901</v>
      </c>
      <c r="O33" s="26">
        <v>1.4570337921579199</v>
      </c>
      <c r="P33" s="36">
        <v>0</v>
      </c>
      <c r="Q33" s="54">
        <v>0</v>
      </c>
    </row>
    <row r="34" spans="1:17" x14ac:dyDescent="0.25">
      <c r="A34" s="46">
        <v>96.023032639999997</v>
      </c>
      <c r="B34" s="46">
        <v>429.9</v>
      </c>
      <c r="C34" s="51">
        <v>6.5</v>
      </c>
      <c r="D34" s="23">
        <v>13</v>
      </c>
      <c r="E34" s="23">
        <v>17.72</v>
      </c>
      <c r="F34" s="46">
        <v>0.8</v>
      </c>
      <c r="G34" s="23">
        <v>13.33</v>
      </c>
      <c r="H34" s="48">
        <v>6.97</v>
      </c>
      <c r="I34" s="23">
        <v>0.84666666666666701</v>
      </c>
      <c r="J34" s="62">
        <v>1275.833867761555</v>
      </c>
      <c r="K34" s="26">
        <v>3476.7459089474314</v>
      </c>
      <c r="L34" s="26">
        <v>348.34572945336538</v>
      </c>
      <c r="M34" s="26">
        <v>4.7900082464674698</v>
      </c>
      <c r="N34" s="26">
        <v>12.407719633035899</v>
      </c>
      <c r="O34" s="26">
        <v>1.6127312012922901</v>
      </c>
      <c r="P34" s="36">
        <v>0</v>
      </c>
      <c r="Q34" s="54">
        <v>0</v>
      </c>
    </row>
    <row r="35" spans="1:17" x14ac:dyDescent="0.25">
      <c r="A35" s="46">
        <v>93.620878410000003</v>
      </c>
      <c r="B35" s="46">
        <v>423.33</v>
      </c>
      <c r="C35" s="51">
        <v>6.5</v>
      </c>
      <c r="D35" s="23">
        <v>17.2</v>
      </c>
      <c r="E35" s="23">
        <v>21.48</v>
      </c>
      <c r="F35" s="46">
        <v>0.8</v>
      </c>
      <c r="G35" s="23">
        <v>12.7</v>
      </c>
      <c r="H35" s="48">
        <v>7.58</v>
      </c>
      <c r="I35" s="23">
        <v>0.96666666666666701</v>
      </c>
      <c r="J35" s="62">
        <v>1331.252243675495</v>
      </c>
      <c r="K35" s="26">
        <v>3575.1916648965939</v>
      </c>
      <c r="L35" s="26">
        <v>348.01107985441735</v>
      </c>
      <c r="M35" s="26">
        <v>4.7938927028719096</v>
      </c>
      <c r="N35" s="26">
        <v>12.3801919209691</v>
      </c>
      <c r="O35" s="26">
        <v>1.7539029862781399</v>
      </c>
      <c r="P35" s="40">
        <v>0</v>
      </c>
      <c r="Q35" s="54">
        <v>0</v>
      </c>
    </row>
    <row r="36" spans="1:17" x14ac:dyDescent="0.25">
      <c r="A36" s="46">
        <v>94.487796590000002</v>
      </c>
      <c r="B36" s="46">
        <v>418.28</v>
      </c>
      <c r="C36" s="51">
        <v>6.5</v>
      </c>
      <c r="D36" s="23">
        <v>14.6</v>
      </c>
      <c r="E36" s="23">
        <v>19.04</v>
      </c>
      <c r="F36" s="46">
        <v>0.73333333333333295</v>
      </c>
      <c r="G36" s="23">
        <v>11.3</v>
      </c>
      <c r="H36" s="48">
        <v>8.3699999999999992</v>
      </c>
      <c r="I36" s="23">
        <v>1.11666666666667</v>
      </c>
      <c r="J36" s="62">
        <v>1323.6338738890556</v>
      </c>
      <c r="K36" s="26">
        <v>3597.5119277459007</v>
      </c>
      <c r="L36" s="26">
        <v>368.81802016142825</v>
      </c>
      <c r="M36" s="26">
        <v>4.8084283092011901</v>
      </c>
      <c r="N36" s="26">
        <v>12.3070518272492</v>
      </c>
      <c r="O36" s="26">
        <v>1.9142202881428101</v>
      </c>
      <c r="P36" s="36">
        <v>0</v>
      </c>
      <c r="Q36" s="54">
        <v>0</v>
      </c>
    </row>
    <row r="37" spans="1:17" x14ac:dyDescent="0.25">
      <c r="A37" s="46">
        <v>92.863089819999999</v>
      </c>
      <c r="B37" s="46">
        <v>409.25</v>
      </c>
      <c r="C37" s="51">
        <v>6.22</v>
      </c>
      <c r="D37" s="23">
        <v>11.72</v>
      </c>
      <c r="E37" s="23">
        <v>16.28</v>
      </c>
      <c r="F37" s="46">
        <v>0.5</v>
      </c>
      <c r="G37" s="23">
        <v>8.6999999999999993</v>
      </c>
      <c r="H37" s="48">
        <v>8.25</v>
      </c>
      <c r="I37" s="23">
        <v>1.26</v>
      </c>
      <c r="J37" s="62">
        <v>1319.0755684015769</v>
      </c>
      <c r="K37" s="26">
        <v>3755.2524800975821</v>
      </c>
      <c r="L37" s="26">
        <v>374.57150395780258</v>
      </c>
      <c r="M37" s="26">
        <v>4.8463686074010104</v>
      </c>
      <c r="N37" s="26">
        <v>12.1871531322458</v>
      </c>
      <c r="O37" s="26">
        <v>2.06605091444814</v>
      </c>
      <c r="P37" s="36">
        <v>0</v>
      </c>
      <c r="Q37" s="54">
        <v>0</v>
      </c>
    </row>
    <row r="38" spans="1:17" x14ac:dyDescent="0.25">
      <c r="A38" s="46">
        <v>93.393406510000005</v>
      </c>
      <c r="B38" s="46">
        <v>409.39</v>
      </c>
      <c r="C38" s="51">
        <v>6.1</v>
      </c>
      <c r="D38" s="23">
        <v>11.2</v>
      </c>
      <c r="E38" s="23">
        <v>15.28</v>
      </c>
      <c r="F38" s="46">
        <v>0.56666666666666698</v>
      </c>
      <c r="G38" s="23">
        <v>8.4700000000000006</v>
      </c>
      <c r="H38" s="48">
        <v>7.37</v>
      </c>
      <c r="I38" s="23">
        <v>1.3333333333333299</v>
      </c>
      <c r="J38" s="62">
        <v>1410.991553983431</v>
      </c>
      <c r="K38" s="26">
        <v>3851.6134779823078</v>
      </c>
      <c r="L38" s="26">
        <v>372.47960146796623</v>
      </c>
      <c r="M38" s="26">
        <v>4.9257381021249804</v>
      </c>
      <c r="N38" s="26">
        <v>12.022762077743399</v>
      </c>
      <c r="O38" s="26">
        <v>2.2148976840398902</v>
      </c>
      <c r="P38" s="36">
        <v>0</v>
      </c>
      <c r="Q38" s="54">
        <v>0</v>
      </c>
    </row>
    <row r="39" spans="1:17" x14ac:dyDescent="0.25">
      <c r="A39" s="46">
        <v>88.348367249999995</v>
      </c>
      <c r="B39" s="46">
        <v>381.34</v>
      </c>
      <c r="C39" s="51">
        <v>6</v>
      </c>
      <c r="D39" s="23">
        <v>12.36</v>
      </c>
      <c r="E39" s="23">
        <v>16</v>
      </c>
      <c r="F39" s="46">
        <v>0.63333333333333297</v>
      </c>
      <c r="G39" s="23">
        <v>7.77</v>
      </c>
      <c r="H39" s="48">
        <v>7.43</v>
      </c>
      <c r="I39" s="23">
        <v>1.3133333333333299</v>
      </c>
      <c r="J39" s="62">
        <v>1486.0756538548421</v>
      </c>
      <c r="K39" s="26">
        <v>3981.7420013426408</v>
      </c>
      <c r="L39" s="26">
        <v>418.77387759224865</v>
      </c>
      <c r="M39" s="26">
        <v>4.9260334017004199</v>
      </c>
      <c r="N39" s="26">
        <v>11.981463050762301</v>
      </c>
      <c r="O39" s="26">
        <v>2.2977108920578502</v>
      </c>
      <c r="P39" s="36">
        <v>0</v>
      </c>
      <c r="Q39" s="54">
        <v>0</v>
      </c>
    </row>
    <row r="40" spans="1:17" x14ac:dyDescent="0.25">
      <c r="A40" s="46">
        <v>85.722357336666704</v>
      </c>
      <c r="B40" s="46">
        <v>386.26</v>
      </c>
      <c r="C40" s="51">
        <v>5.76</v>
      </c>
      <c r="D40" s="23">
        <v>16.72</v>
      </c>
      <c r="E40" s="23">
        <v>20.239999999999998</v>
      </c>
      <c r="F40" s="46">
        <v>1</v>
      </c>
      <c r="G40" s="23">
        <v>8.33</v>
      </c>
      <c r="H40" s="48">
        <v>7.8</v>
      </c>
      <c r="I40" s="23">
        <v>1.36666666666667</v>
      </c>
      <c r="J40" s="62">
        <v>1456.256278207896</v>
      </c>
      <c r="K40" s="26">
        <v>4092.4742853255784</v>
      </c>
      <c r="L40" s="26">
        <v>415.07068812073186</v>
      </c>
      <c r="M40" s="26">
        <v>4.8302608764068804</v>
      </c>
      <c r="N40" s="26">
        <v>12.0636934067866</v>
      </c>
      <c r="O40" s="26">
        <v>2.2393820344736102</v>
      </c>
      <c r="P40" s="36">
        <v>0</v>
      </c>
      <c r="Q40" s="54">
        <v>0</v>
      </c>
    </row>
    <row r="41" spans="1:17" x14ac:dyDescent="0.25">
      <c r="A41" s="46">
        <v>88.081120276666695</v>
      </c>
      <c r="B41" s="46">
        <v>409.31</v>
      </c>
      <c r="C41" s="51">
        <v>6.69</v>
      </c>
      <c r="D41" s="23">
        <v>11.32</v>
      </c>
      <c r="E41" s="23">
        <v>15.56</v>
      </c>
      <c r="F41" s="46">
        <v>0.4</v>
      </c>
      <c r="G41" s="23">
        <v>8.4</v>
      </c>
      <c r="H41" s="48">
        <v>6.88</v>
      </c>
      <c r="I41" s="23">
        <v>1.32</v>
      </c>
      <c r="J41" s="62">
        <v>1474.0405067724271</v>
      </c>
      <c r="K41" s="26">
        <v>4269.2573092172097</v>
      </c>
      <c r="L41" s="26">
        <v>424.44285718823704</v>
      </c>
      <c r="M41" s="26">
        <v>4.6678471421183199</v>
      </c>
      <c r="N41" s="26">
        <v>12.268419995471399</v>
      </c>
      <c r="O41" s="26">
        <v>2.0880624631066</v>
      </c>
      <c r="P41" s="36">
        <v>0</v>
      </c>
      <c r="Q41" s="54">
        <v>0</v>
      </c>
    </row>
    <row r="42" spans="1:17" x14ac:dyDescent="0.25">
      <c r="A42" s="46">
        <v>86.888832716666698</v>
      </c>
      <c r="B42" s="46">
        <v>410.32</v>
      </c>
      <c r="C42" s="51">
        <v>6.78</v>
      </c>
      <c r="D42" s="23">
        <v>10.88</v>
      </c>
      <c r="E42" s="23">
        <v>14.2</v>
      </c>
      <c r="F42" s="46">
        <v>0.5</v>
      </c>
      <c r="G42" s="23">
        <v>7.83</v>
      </c>
      <c r="H42" s="48">
        <v>6.83</v>
      </c>
      <c r="I42" s="23">
        <v>1.1666666666666701</v>
      </c>
      <c r="J42" s="64">
        <v>1314.92980938905</v>
      </c>
      <c r="K42" s="29">
        <v>3883.9146060190296</v>
      </c>
      <c r="L42" s="29">
        <v>574.96641103332695</v>
      </c>
      <c r="M42" s="63">
        <v>4.3954746556559599</v>
      </c>
      <c r="N42" s="63">
        <v>12.489689876850299</v>
      </c>
      <c r="O42" s="29">
        <v>1.9415285798161099</v>
      </c>
      <c r="P42" s="36">
        <v>0</v>
      </c>
      <c r="Q42" s="54">
        <v>0</v>
      </c>
    </row>
    <row r="43" spans="1:17" x14ac:dyDescent="0.25">
      <c r="A43" s="46">
        <v>84.186495679999993</v>
      </c>
      <c r="B43" s="46">
        <v>408.11</v>
      </c>
      <c r="C43" s="51">
        <v>7.4</v>
      </c>
      <c r="D43" s="23">
        <v>16.079999999999998</v>
      </c>
      <c r="E43" s="23">
        <v>19.399999999999999</v>
      </c>
      <c r="F43" s="46">
        <v>0.73333333333333295</v>
      </c>
      <c r="G43" s="23">
        <v>8.43</v>
      </c>
      <c r="H43" s="48">
        <v>6.31</v>
      </c>
      <c r="I43" s="23">
        <v>1.12666666666667</v>
      </c>
      <c r="J43" s="64">
        <v>1359.75310090075</v>
      </c>
      <c r="K43" s="29">
        <v>3943.5232786649285</v>
      </c>
      <c r="L43" s="29">
        <v>594.83039435863498</v>
      </c>
      <c r="M43" s="63">
        <v>4.2303010246522801</v>
      </c>
      <c r="N43" s="63">
        <v>12.7258505976209</v>
      </c>
      <c r="O43" s="29">
        <v>1.7707560673488101</v>
      </c>
      <c r="P43" s="36">
        <v>0</v>
      </c>
      <c r="Q43" s="54">
        <v>0</v>
      </c>
    </row>
    <row r="44" spans="1:17" x14ac:dyDescent="0.25">
      <c r="A44" s="46">
        <v>83.808875599999993</v>
      </c>
      <c r="B44" s="46">
        <v>411.18</v>
      </c>
      <c r="C44" s="51">
        <v>7.44</v>
      </c>
      <c r="D44" s="23">
        <v>11.24</v>
      </c>
      <c r="E44" s="23">
        <v>14.88</v>
      </c>
      <c r="F44" s="46">
        <v>0.4</v>
      </c>
      <c r="G44" s="23">
        <v>6.8</v>
      </c>
      <c r="H44" s="48">
        <v>6.95</v>
      </c>
      <c r="I44" s="23">
        <v>0.89666666666666694</v>
      </c>
      <c r="J44" s="64">
        <v>1323.7033215829999</v>
      </c>
      <c r="K44" s="29">
        <v>3867.1020118596521</v>
      </c>
      <c r="L44" s="29">
        <v>462.82025338033401</v>
      </c>
      <c r="M44" s="63">
        <v>4.1173720269196004</v>
      </c>
      <c r="N44" s="63">
        <v>12.8541341250878</v>
      </c>
      <c r="O44" s="29">
        <v>1.5595492113546501</v>
      </c>
      <c r="P44" s="36">
        <v>0</v>
      </c>
      <c r="Q44" s="54">
        <v>0</v>
      </c>
    </row>
    <row r="45" spans="1:17" x14ac:dyDescent="0.25">
      <c r="A45" s="46">
        <v>83.76482378</v>
      </c>
      <c r="B45" s="46">
        <v>419.15</v>
      </c>
      <c r="C45" s="51">
        <v>7.38</v>
      </c>
      <c r="D45" s="23">
        <v>12.56</v>
      </c>
      <c r="E45" s="23">
        <v>15.92</v>
      </c>
      <c r="F45" s="46">
        <v>0.5</v>
      </c>
      <c r="G45" s="23">
        <v>6.47</v>
      </c>
      <c r="H45" s="48">
        <v>5.84</v>
      </c>
      <c r="I45" s="23">
        <v>0.97666666666666702</v>
      </c>
      <c r="J45" s="64">
        <v>1419.9192144589499</v>
      </c>
      <c r="K45" s="29">
        <v>4254.2942624225079</v>
      </c>
      <c r="L45" s="29">
        <v>583.73427895892996</v>
      </c>
      <c r="M45" s="63">
        <v>4.0978133067879003</v>
      </c>
      <c r="N45" s="63">
        <v>12.919384565171899</v>
      </c>
      <c r="O45" s="29">
        <v>1.61694102544009</v>
      </c>
      <c r="P45" s="36">
        <v>0</v>
      </c>
      <c r="Q45" s="54">
        <v>0</v>
      </c>
    </row>
    <row r="46" spans="1:17" x14ac:dyDescent="0.25">
      <c r="A46" s="46">
        <v>80.482798033333296</v>
      </c>
      <c r="B46" s="46">
        <v>418.2</v>
      </c>
      <c r="C46" s="46">
        <v>7.25</v>
      </c>
      <c r="D46" s="23">
        <v>12.76</v>
      </c>
      <c r="E46" s="23">
        <v>16</v>
      </c>
      <c r="F46" s="46">
        <v>0.53333333333333299</v>
      </c>
      <c r="G46" s="23">
        <v>6.97</v>
      </c>
      <c r="H46" s="48">
        <v>5.57</v>
      </c>
      <c r="I46" s="23">
        <v>1.09666666666667</v>
      </c>
      <c r="J46" s="64">
        <v>1381.79222813258</v>
      </c>
      <c r="K46" s="29">
        <v>4344.8733773260574</v>
      </c>
      <c r="L46" s="29">
        <v>640.26690907760599</v>
      </c>
      <c r="M46" s="63">
        <v>4.1201820889808003</v>
      </c>
      <c r="N46" s="63">
        <v>12.8688867893013</v>
      </c>
      <c r="O46" s="29">
        <v>1.70069260623506</v>
      </c>
      <c r="P46" s="36">
        <v>0</v>
      </c>
      <c r="Q46" s="54">
        <v>0</v>
      </c>
    </row>
    <row r="47" spans="1:17" x14ac:dyDescent="0.25">
      <c r="A47" s="46">
        <v>79.072382869999998</v>
      </c>
      <c r="B47" s="46">
        <v>417.84</v>
      </c>
      <c r="C47" s="46">
        <v>6.9682539682539701</v>
      </c>
      <c r="D47" s="23">
        <v>9.1199999999999992</v>
      </c>
      <c r="E47" s="23">
        <v>12.68</v>
      </c>
      <c r="F47" s="46">
        <v>0.233333333333333</v>
      </c>
      <c r="G47" s="23">
        <v>5.6</v>
      </c>
      <c r="H47" s="48">
        <v>6.3</v>
      </c>
      <c r="I47" s="23">
        <v>1.13666666666667</v>
      </c>
      <c r="J47" s="64">
        <v>1455.3083084413499</v>
      </c>
      <c r="K47" s="29">
        <v>4380.8075194187659</v>
      </c>
      <c r="L47" s="29">
        <v>629.05352655487297</v>
      </c>
      <c r="M47" s="63">
        <v>4.1445405989962296</v>
      </c>
      <c r="N47" s="63">
        <v>12.877699651807299</v>
      </c>
      <c r="O47" s="29">
        <v>1.68505755401599</v>
      </c>
      <c r="P47" s="36">
        <v>0</v>
      </c>
      <c r="Q47" s="54">
        <v>0</v>
      </c>
    </row>
    <row r="48" spans="1:17" x14ac:dyDescent="0.25">
      <c r="A48" s="46">
        <v>76.787387503333306</v>
      </c>
      <c r="B48" s="46">
        <v>415.52</v>
      </c>
      <c r="C48" s="46">
        <v>6.6785714285714297</v>
      </c>
      <c r="D48" s="23">
        <v>10.68</v>
      </c>
      <c r="E48" s="23">
        <v>13.76</v>
      </c>
      <c r="F48" s="46">
        <v>0.63333333333333297</v>
      </c>
      <c r="G48" s="23">
        <v>5.73</v>
      </c>
      <c r="H48" s="48">
        <v>6.69</v>
      </c>
      <c r="I48" s="23">
        <v>1.03</v>
      </c>
      <c r="J48" s="64">
        <v>1479.56877367277</v>
      </c>
      <c r="K48" s="29">
        <v>4312.164900265595</v>
      </c>
      <c r="L48" s="29">
        <v>481.70670325666401</v>
      </c>
      <c r="M48" s="63">
        <v>4.1398430407326101</v>
      </c>
      <c r="N48" s="63">
        <v>12.9276679655261</v>
      </c>
      <c r="O48" s="29">
        <v>1.5178272170020199</v>
      </c>
      <c r="P48" s="36">
        <v>0</v>
      </c>
      <c r="Q48" s="54">
        <v>0</v>
      </c>
    </row>
    <row r="49" spans="1:17" x14ac:dyDescent="0.25">
      <c r="A49" s="46">
        <v>76.286067826666695</v>
      </c>
      <c r="B49" s="46">
        <v>425.34</v>
      </c>
      <c r="C49" s="46">
        <v>6.5</v>
      </c>
      <c r="D49" s="23">
        <v>12.92</v>
      </c>
      <c r="E49" s="23">
        <v>16.04</v>
      </c>
      <c r="F49" s="46">
        <v>0.46666666666666701</v>
      </c>
      <c r="G49" s="23">
        <v>6.3</v>
      </c>
      <c r="H49" s="48">
        <v>5.92</v>
      </c>
      <c r="I49" s="23">
        <v>0.86666666666666703</v>
      </c>
      <c r="J49" s="64">
        <v>1572.7774034114</v>
      </c>
      <c r="K49" s="29">
        <v>4820.3497957335067</v>
      </c>
      <c r="L49" s="29">
        <v>506.67582610738799</v>
      </c>
      <c r="M49" s="63">
        <v>4.1288971239882803</v>
      </c>
      <c r="N49" s="63">
        <v>13.0800066301756</v>
      </c>
      <c r="O49" s="29">
        <v>1.43447947575351</v>
      </c>
      <c r="P49" s="36">
        <v>0</v>
      </c>
      <c r="Q49" s="54">
        <v>0</v>
      </c>
    </row>
    <row r="50" spans="1:17" x14ac:dyDescent="0.25">
      <c r="A50" s="46">
        <v>77.8207092166667</v>
      </c>
      <c r="B50" s="46">
        <v>451.55</v>
      </c>
      <c r="C50" s="46">
        <v>7.92063492063492</v>
      </c>
      <c r="D50" s="23">
        <v>11.44</v>
      </c>
      <c r="E50" s="23">
        <v>15.64</v>
      </c>
      <c r="F50" s="46">
        <v>0.33333333333333298</v>
      </c>
      <c r="G50" s="23">
        <v>5.57</v>
      </c>
      <c r="H50" s="48">
        <v>5.22</v>
      </c>
      <c r="I50" s="23">
        <v>0.77166666666666694</v>
      </c>
      <c r="J50" s="64">
        <v>1468.1910355555499</v>
      </c>
      <c r="K50" s="29">
        <v>4847.6338600383106</v>
      </c>
      <c r="L50" s="29">
        <v>436.08068215149302</v>
      </c>
      <c r="M50" s="63">
        <v>4.06023410002026</v>
      </c>
      <c r="N50" s="63">
        <v>13.2558046058742</v>
      </c>
      <c r="O50" s="29">
        <v>1.23050795916102</v>
      </c>
      <c r="P50" s="36">
        <v>0</v>
      </c>
      <c r="Q50" s="53">
        <v>1</v>
      </c>
    </row>
    <row r="51" spans="1:17" x14ac:dyDescent="0.25">
      <c r="A51" s="46">
        <v>77.581767499999998</v>
      </c>
      <c r="B51" s="46">
        <v>454.45</v>
      </c>
      <c r="C51" s="46">
        <v>8.5</v>
      </c>
      <c r="D51" s="23">
        <v>12.2</v>
      </c>
      <c r="E51" s="23">
        <v>15.4</v>
      </c>
      <c r="F51" s="46">
        <v>0.3</v>
      </c>
      <c r="G51" s="23">
        <v>5.37</v>
      </c>
      <c r="H51" s="48">
        <v>5.7</v>
      </c>
      <c r="I51" s="23">
        <v>0.78666666666666696</v>
      </c>
      <c r="J51" s="64">
        <v>1563.32283396914</v>
      </c>
      <c r="K51" s="29">
        <v>4897.7687745661133</v>
      </c>
      <c r="L51" s="29">
        <v>465.24695870522999</v>
      </c>
      <c r="M51" s="63">
        <v>4.0464160419682296</v>
      </c>
      <c r="N51" s="63">
        <v>13.412166551713799</v>
      </c>
      <c r="O51" s="29">
        <v>1.16436243218094</v>
      </c>
      <c r="P51" s="36">
        <v>0</v>
      </c>
      <c r="Q51" s="53">
        <v>1</v>
      </c>
    </row>
    <row r="52" spans="1:17" x14ac:dyDescent="0.25">
      <c r="A52" s="46">
        <v>78.392978373333307</v>
      </c>
      <c r="B52" s="46">
        <v>468.64</v>
      </c>
      <c r="C52" s="46">
        <v>9.2734375</v>
      </c>
      <c r="D52" s="23">
        <v>17.68</v>
      </c>
      <c r="E52" s="23">
        <v>23.72</v>
      </c>
      <c r="F52" s="46">
        <v>0.4</v>
      </c>
      <c r="G52" s="23">
        <v>5.0999999999999996</v>
      </c>
      <c r="H52" s="48">
        <v>6.73</v>
      </c>
      <c r="I52" s="23">
        <v>0.74666666666666703</v>
      </c>
      <c r="J52" s="64">
        <v>1544.8901617086001</v>
      </c>
      <c r="K52" s="29">
        <v>4730.3860154158483</v>
      </c>
      <c r="L52" s="29">
        <v>435.86317725627998</v>
      </c>
      <c r="M52" s="63">
        <v>4.0269942950314999</v>
      </c>
      <c r="N52" s="63">
        <v>13.518522162609299</v>
      </c>
      <c r="O52" s="29">
        <v>1.11518400188399</v>
      </c>
      <c r="P52" s="36">
        <v>0</v>
      </c>
      <c r="Q52" s="53">
        <v>1</v>
      </c>
    </row>
    <row r="53" spans="1:17" x14ac:dyDescent="0.25">
      <c r="A53" s="46">
        <v>78.24356822</v>
      </c>
      <c r="B53" s="46">
        <v>466.32</v>
      </c>
      <c r="C53" s="46">
        <v>10.2904761904762</v>
      </c>
      <c r="D53" s="23">
        <v>14.4</v>
      </c>
      <c r="E53" s="23">
        <v>18.920000000000002</v>
      </c>
      <c r="F53" s="46">
        <v>0.46666666666666701</v>
      </c>
      <c r="G53" s="23">
        <v>4.43</v>
      </c>
      <c r="H53" s="48">
        <v>7.2</v>
      </c>
      <c r="I53" s="23">
        <v>0.7</v>
      </c>
      <c r="J53" s="64">
        <v>1487.8312783317001</v>
      </c>
      <c r="K53" s="29">
        <v>5034.5949981039194</v>
      </c>
      <c r="L53" s="29">
        <v>403.34224929237899</v>
      </c>
      <c r="M53" s="63">
        <v>4.0164283805788603</v>
      </c>
      <c r="N53" s="63">
        <v>13.633242062128099</v>
      </c>
      <c r="O53" s="29">
        <v>1.12527625357761</v>
      </c>
      <c r="P53" s="36">
        <v>0</v>
      </c>
      <c r="Q53" s="53">
        <v>1</v>
      </c>
    </row>
    <row r="54" spans="1:17" x14ac:dyDescent="0.25">
      <c r="A54" s="46">
        <v>79.003184383333306</v>
      </c>
      <c r="B54" s="46">
        <v>487.46</v>
      </c>
      <c r="C54" s="46">
        <v>7.3349206349206302</v>
      </c>
      <c r="D54" s="23">
        <v>8.2799999999999994</v>
      </c>
      <c r="E54" s="23">
        <v>12.52</v>
      </c>
      <c r="F54" s="46">
        <v>0.133333333333333</v>
      </c>
      <c r="G54" s="23">
        <v>3.83</v>
      </c>
      <c r="H54" s="48">
        <v>7.89</v>
      </c>
      <c r="I54" s="23">
        <v>0.64</v>
      </c>
      <c r="J54" s="64">
        <v>1448.59641582363</v>
      </c>
      <c r="K54" s="29">
        <v>4903.675601082813</v>
      </c>
      <c r="L54" s="29">
        <v>402.249481122904</v>
      </c>
      <c r="M54" s="63">
        <v>4.0256105096183399</v>
      </c>
      <c r="N54" s="63">
        <v>13.680754914644</v>
      </c>
      <c r="O54" s="29">
        <v>1.2210271958483401</v>
      </c>
      <c r="P54" s="36">
        <v>0</v>
      </c>
      <c r="Q54" s="53">
        <v>1</v>
      </c>
    </row>
    <row r="55" spans="1:17" x14ac:dyDescent="0.25">
      <c r="A55" s="46">
        <v>78.759715043333301</v>
      </c>
      <c r="B55" s="46">
        <v>489.72</v>
      </c>
      <c r="C55" s="46">
        <v>6.07258064516129</v>
      </c>
      <c r="D55" s="23">
        <v>9.76</v>
      </c>
      <c r="E55" s="23">
        <v>13.48</v>
      </c>
      <c r="F55" s="46">
        <v>0.2</v>
      </c>
      <c r="G55" s="23">
        <v>3.93</v>
      </c>
      <c r="H55" s="48">
        <v>10.06</v>
      </c>
      <c r="I55" s="23">
        <v>0.66666666666666696</v>
      </c>
      <c r="J55" s="64">
        <v>1548.2128575039201</v>
      </c>
      <c r="K55" s="29">
        <v>4893.5010263547711</v>
      </c>
      <c r="L55" s="29">
        <v>471.18996523846999</v>
      </c>
      <c r="M55" s="63">
        <v>4.0634139628419499</v>
      </c>
      <c r="N55" s="63">
        <v>13.7047159487764</v>
      </c>
      <c r="O55" s="29">
        <v>1.35563757293509</v>
      </c>
      <c r="P55" s="36">
        <v>0</v>
      </c>
      <c r="Q55" s="53">
        <v>1</v>
      </c>
    </row>
    <row r="56" spans="1:17" x14ac:dyDescent="0.25">
      <c r="A56" s="46">
        <v>83.643016043333304</v>
      </c>
      <c r="B56" s="46">
        <v>518.01</v>
      </c>
      <c r="C56" s="46">
        <v>5</v>
      </c>
      <c r="D56" s="23">
        <v>6.44</v>
      </c>
      <c r="E56" s="23">
        <v>9.8000000000000007</v>
      </c>
      <c r="F56" s="46">
        <v>0.16666666666666699</v>
      </c>
      <c r="G56" s="23">
        <v>3.17</v>
      </c>
      <c r="H56" s="48">
        <v>11.71</v>
      </c>
      <c r="I56" s="23">
        <v>0.76</v>
      </c>
      <c r="J56" s="64">
        <v>1553.32107662504</v>
      </c>
      <c r="K56" s="29">
        <v>4811.0033733272894</v>
      </c>
      <c r="L56" s="29">
        <v>591.79693311736696</v>
      </c>
      <c r="M56" s="63">
        <v>4.0848114460005496</v>
      </c>
      <c r="N56" s="63">
        <v>13.672427017673201</v>
      </c>
      <c r="O56" s="29">
        <v>1.51508574009637</v>
      </c>
      <c r="P56" s="36">
        <v>0</v>
      </c>
      <c r="Q56" s="53">
        <v>1</v>
      </c>
    </row>
    <row r="57" spans="1:17" x14ac:dyDescent="0.25">
      <c r="A57" s="46">
        <v>87.753102606666701</v>
      </c>
      <c r="B57" s="46">
        <v>540</v>
      </c>
      <c r="C57" s="46">
        <v>5</v>
      </c>
      <c r="D57" s="23">
        <v>8.4</v>
      </c>
      <c r="E57" s="23">
        <v>11.92</v>
      </c>
      <c r="F57" s="46">
        <v>0.3</v>
      </c>
      <c r="G57" s="23">
        <v>2.4700000000000002</v>
      </c>
      <c r="H57" s="48">
        <v>10.37</v>
      </c>
      <c r="I57" s="23">
        <v>0.78666666666666696</v>
      </c>
      <c r="J57" s="64">
        <v>1686.6480013048899</v>
      </c>
      <c r="K57" s="29">
        <v>5414.9325639522522</v>
      </c>
      <c r="L57" s="29">
        <v>743.75904488327797</v>
      </c>
      <c r="M57" s="63">
        <v>4.1327786673047804</v>
      </c>
      <c r="N57" s="63">
        <v>13.652608113768601</v>
      </c>
      <c r="O57" s="29">
        <v>1.68386551878858</v>
      </c>
      <c r="P57" s="36">
        <v>0</v>
      </c>
      <c r="Q57" s="53">
        <v>1</v>
      </c>
    </row>
    <row r="58" spans="1:17" x14ac:dyDescent="0.25">
      <c r="A58" s="46">
        <v>83.045629586666706</v>
      </c>
      <c r="B58" s="46">
        <v>512.30999999999995</v>
      </c>
      <c r="C58" s="46">
        <v>5.2182539682539701</v>
      </c>
      <c r="D58" s="23">
        <v>9.32</v>
      </c>
      <c r="E58" s="23">
        <v>13.2</v>
      </c>
      <c r="F58" s="46">
        <v>0.5</v>
      </c>
      <c r="G58" s="23">
        <v>3.17</v>
      </c>
      <c r="H58" s="48">
        <v>8.58</v>
      </c>
      <c r="I58" s="23">
        <v>0.81408418760773005</v>
      </c>
      <c r="J58" s="64">
        <v>1680.35025125271</v>
      </c>
      <c r="K58" s="29">
        <v>5367.6763558781604</v>
      </c>
      <c r="L58" s="29">
        <v>586.94778745080703</v>
      </c>
      <c r="M58" s="63">
        <v>4.1556345882074801</v>
      </c>
      <c r="N58" s="63">
        <v>13.545502302603699</v>
      </c>
      <c r="O58" s="29">
        <v>1.6023144010771699</v>
      </c>
      <c r="P58" s="36">
        <v>0</v>
      </c>
      <c r="Q58" s="53">
        <v>1</v>
      </c>
    </row>
    <row r="59" spans="1:17" x14ac:dyDescent="0.25">
      <c r="A59" s="46">
        <v>82.963746926666701</v>
      </c>
      <c r="B59" s="46">
        <v>520.09</v>
      </c>
      <c r="C59" s="46">
        <v>5.5</v>
      </c>
      <c r="D59" s="23">
        <v>9.48</v>
      </c>
      <c r="E59" s="23">
        <v>14.24</v>
      </c>
      <c r="F59" s="46">
        <v>0.3</v>
      </c>
      <c r="G59" s="23">
        <v>3.6</v>
      </c>
      <c r="H59" s="48">
        <v>9.36</v>
      </c>
      <c r="I59" s="23">
        <v>0.78888838489219504</v>
      </c>
      <c r="J59" s="64">
        <v>1777.61999688844</v>
      </c>
      <c r="K59" s="29">
        <v>5412.2429666103417</v>
      </c>
      <c r="L59" s="29">
        <v>639.65673413992795</v>
      </c>
      <c r="M59" s="63">
        <v>4.2026410429211296</v>
      </c>
      <c r="N59" s="63">
        <v>13.503004360668401</v>
      </c>
      <c r="O59" s="29">
        <v>1.6598567459482201</v>
      </c>
      <c r="P59" s="40">
        <v>0</v>
      </c>
      <c r="Q59" s="53">
        <v>1</v>
      </c>
    </row>
    <row r="60" spans="1:17" x14ac:dyDescent="0.25">
      <c r="A60" s="46">
        <v>88.377872859999997</v>
      </c>
      <c r="B60" s="46">
        <v>552.54999999999995</v>
      </c>
      <c r="C60" s="46">
        <v>5.3253968253968296</v>
      </c>
      <c r="D60" s="23">
        <v>7.2</v>
      </c>
      <c r="E60" s="23">
        <v>12.92</v>
      </c>
      <c r="F60" s="46">
        <v>0.33333333333333298</v>
      </c>
      <c r="G60" s="23">
        <v>3.97</v>
      </c>
      <c r="H60" s="48">
        <v>11.06</v>
      </c>
      <c r="I60" s="23">
        <v>0.84907617406029801</v>
      </c>
      <c r="J60" s="64">
        <v>1764.27014632326</v>
      </c>
      <c r="K60" s="29">
        <v>5304.2210945273673</v>
      </c>
      <c r="L60" s="29">
        <v>724.97414471624199</v>
      </c>
      <c r="M60" s="63">
        <v>4.23247010562533</v>
      </c>
      <c r="N60" s="63">
        <v>13.4823617268601</v>
      </c>
      <c r="O60" s="29">
        <v>1.7214337612541299</v>
      </c>
      <c r="P60" s="36">
        <v>0</v>
      </c>
      <c r="Q60" s="53">
        <v>1</v>
      </c>
    </row>
    <row r="61" spans="1:17" x14ac:dyDescent="0.25">
      <c r="A61" s="46">
        <v>89.688116436666604</v>
      </c>
      <c r="B61" s="46">
        <v>572.28</v>
      </c>
      <c r="C61" s="46">
        <v>5</v>
      </c>
      <c r="D61" s="23">
        <v>9.2799999999999994</v>
      </c>
      <c r="E61" s="23">
        <v>15.28</v>
      </c>
      <c r="F61" s="46">
        <v>0.33333333333333298</v>
      </c>
      <c r="G61" s="23">
        <v>4.57</v>
      </c>
      <c r="H61" s="48">
        <v>9.83</v>
      </c>
      <c r="I61" s="23">
        <v>0.83828207686957601</v>
      </c>
      <c r="J61" s="64">
        <v>1868.1670439259501</v>
      </c>
      <c r="K61" s="29">
        <v>5826.0405376758699</v>
      </c>
      <c r="L61" s="29">
        <v>915.83472875842199</v>
      </c>
      <c r="M61" s="63">
        <v>4.2890891475281698</v>
      </c>
      <c r="N61" s="63">
        <v>13.564741979533</v>
      </c>
      <c r="O61" s="29">
        <v>1.8427256057469901</v>
      </c>
      <c r="P61" s="36">
        <v>0</v>
      </c>
      <c r="Q61" s="53">
        <v>1</v>
      </c>
    </row>
    <row r="62" spans="1:17" x14ac:dyDescent="0.25">
      <c r="A62" s="46">
        <v>89.807629293333306</v>
      </c>
      <c r="B62" s="46">
        <v>574.35</v>
      </c>
      <c r="C62" s="46">
        <v>4.53515625</v>
      </c>
      <c r="D62" s="23">
        <v>5</v>
      </c>
      <c r="E62" s="23">
        <v>11.8</v>
      </c>
      <c r="F62" s="46">
        <v>0.16666666666666699</v>
      </c>
      <c r="G62" s="23">
        <v>4</v>
      </c>
      <c r="H62" s="48">
        <v>9.16</v>
      </c>
      <c r="I62" s="23">
        <v>0.80013305512715804</v>
      </c>
      <c r="J62" s="64">
        <v>1872.6397717104801</v>
      </c>
      <c r="K62" s="29">
        <v>5821.4040243118579</v>
      </c>
      <c r="L62" s="29">
        <v>675.59819204306496</v>
      </c>
      <c r="M62" s="63">
        <v>4.3306909824587896</v>
      </c>
      <c r="N62" s="63">
        <v>13.657531990533499</v>
      </c>
      <c r="O62" s="29">
        <v>1.6140478240057701</v>
      </c>
      <c r="P62" s="36">
        <v>0</v>
      </c>
      <c r="Q62" s="53">
        <v>1</v>
      </c>
    </row>
    <row r="63" spans="1:17" x14ac:dyDescent="0.25">
      <c r="A63" s="46">
        <v>91.981607546666694</v>
      </c>
      <c r="B63" s="46">
        <v>606.36</v>
      </c>
      <c r="C63" s="46">
        <v>3.7258064516128999</v>
      </c>
      <c r="D63" s="23">
        <v>7.52</v>
      </c>
      <c r="E63" s="23">
        <v>12.8</v>
      </c>
      <c r="F63" s="46">
        <v>0.33333333333333298</v>
      </c>
      <c r="G63" s="23">
        <v>3.6</v>
      </c>
      <c r="H63" s="48">
        <v>10.119999999999999</v>
      </c>
      <c r="I63" s="23">
        <v>0.74916386948501601</v>
      </c>
      <c r="J63" s="64">
        <v>2028.1445461195599</v>
      </c>
      <c r="K63" s="29">
        <v>5924.5171912478536</v>
      </c>
      <c r="L63" s="29">
        <v>713.08111918251905</v>
      </c>
      <c r="M63" s="63">
        <v>4.3899577636664899</v>
      </c>
      <c r="N63" s="63">
        <v>13.722462375784399</v>
      </c>
      <c r="O63" s="29">
        <v>1.60985856737538</v>
      </c>
      <c r="P63" s="36">
        <v>0</v>
      </c>
      <c r="Q63" s="53">
        <v>1</v>
      </c>
    </row>
    <row r="64" spans="1:17" x14ac:dyDescent="0.25">
      <c r="A64" s="46">
        <v>100.19087841</v>
      </c>
      <c r="B64" s="46">
        <v>669.8</v>
      </c>
      <c r="C64" s="46">
        <v>5.1779661016949197</v>
      </c>
      <c r="D64" s="23">
        <v>5.36</v>
      </c>
      <c r="E64" s="23">
        <v>10.32</v>
      </c>
      <c r="F64" s="46">
        <v>0.43333333333333302</v>
      </c>
      <c r="G64" s="23">
        <v>3.63</v>
      </c>
      <c r="H64" s="48">
        <v>10.64</v>
      </c>
      <c r="I64" s="23">
        <v>0.66768877196165599</v>
      </c>
      <c r="J64" s="64">
        <v>1953.0906952401799</v>
      </c>
      <c r="K64" s="29">
        <v>5750.8612864690431</v>
      </c>
      <c r="L64" s="29">
        <v>726.19644110220702</v>
      </c>
      <c r="M64" s="63">
        <v>4.3932606331117903</v>
      </c>
      <c r="N64" s="63">
        <v>13.7255442995399</v>
      </c>
      <c r="O64" s="29">
        <v>1.5995371058887</v>
      </c>
      <c r="P64" s="36">
        <v>0</v>
      </c>
      <c r="Q64" s="53">
        <v>1</v>
      </c>
    </row>
    <row r="65" spans="1:17" x14ac:dyDescent="0.25">
      <c r="A65" s="46">
        <v>101.024328383333</v>
      </c>
      <c r="B65" s="46">
        <v>689.83</v>
      </c>
      <c r="C65" s="46">
        <v>6.5</v>
      </c>
      <c r="D65" s="23">
        <v>6.16</v>
      </c>
      <c r="E65" s="23">
        <v>10.199999999999999</v>
      </c>
      <c r="F65" s="46">
        <v>-6.6666666666666693E-2</v>
      </c>
      <c r="G65" s="23">
        <v>3.03</v>
      </c>
      <c r="H65" s="48">
        <v>9.56</v>
      </c>
      <c r="I65" s="23">
        <v>0.64664035803925102</v>
      </c>
      <c r="J65" s="64">
        <v>2047.2893496490899</v>
      </c>
      <c r="K65" s="29">
        <v>6392.0331470235205</v>
      </c>
      <c r="L65" s="29">
        <v>802.56377658188399</v>
      </c>
      <c r="M65" s="63">
        <v>4.4177441311166099</v>
      </c>
      <c r="N65" s="63">
        <v>13.759535209788799</v>
      </c>
      <c r="O65" s="29">
        <v>1.64997442069364</v>
      </c>
      <c r="P65" s="36">
        <v>0</v>
      </c>
      <c r="Q65" s="53">
        <v>1</v>
      </c>
    </row>
    <row r="66" spans="1:17" x14ac:dyDescent="0.25">
      <c r="A66" s="46">
        <v>94.106552406666694</v>
      </c>
      <c r="B66" s="46">
        <v>669.71</v>
      </c>
      <c r="C66" s="46">
        <v>5.6935483870967696</v>
      </c>
      <c r="D66" s="23">
        <v>5.24</v>
      </c>
      <c r="E66" s="23">
        <v>8.7200000000000006</v>
      </c>
      <c r="F66" s="46">
        <v>0.133333333333333</v>
      </c>
      <c r="G66" s="23">
        <v>2.4300000000000002</v>
      </c>
      <c r="H66" s="48">
        <v>9.16</v>
      </c>
      <c r="I66" s="23">
        <v>0.70620974326408403</v>
      </c>
      <c r="J66" s="64">
        <v>1980.88400011819</v>
      </c>
      <c r="K66" s="29">
        <v>6246.6032459343469</v>
      </c>
      <c r="L66" s="29">
        <v>639.73892165817995</v>
      </c>
      <c r="M66" s="63">
        <v>4.39976163348644</v>
      </c>
      <c r="N66" s="63">
        <v>13.690508847135501</v>
      </c>
      <c r="O66" s="29">
        <v>1.53027713622782</v>
      </c>
      <c r="P66" s="36">
        <v>0</v>
      </c>
      <c r="Q66" s="54">
        <v>0</v>
      </c>
    </row>
    <row r="67" spans="1:17" x14ac:dyDescent="0.25">
      <c r="A67" s="46">
        <v>92.694273666666703</v>
      </c>
      <c r="B67" s="46">
        <v>659.36</v>
      </c>
      <c r="C67" s="46">
        <v>4.3319672131147504</v>
      </c>
      <c r="D67" s="23">
        <v>4.04</v>
      </c>
      <c r="E67" s="23">
        <v>8.08</v>
      </c>
      <c r="F67" s="46">
        <v>0.133333333333333</v>
      </c>
      <c r="G67" s="23">
        <v>2.2000000000000002</v>
      </c>
      <c r="H67" s="48">
        <v>9.9499999999999993</v>
      </c>
      <c r="I67" s="23">
        <v>0.730826453778463</v>
      </c>
      <c r="J67" s="64">
        <v>2122.7499827995698</v>
      </c>
      <c r="K67" s="29">
        <v>6214.7260436784909</v>
      </c>
      <c r="L67" s="29">
        <v>755.49847419529897</v>
      </c>
      <c r="M67" s="63">
        <v>4.41333890173465</v>
      </c>
      <c r="N67" s="63">
        <v>13.6449151805414</v>
      </c>
      <c r="O67" s="29">
        <v>1.6278195700623399</v>
      </c>
      <c r="P67" s="36">
        <v>0</v>
      </c>
      <c r="Q67" s="54">
        <v>0</v>
      </c>
    </row>
    <row r="68" spans="1:17" x14ac:dyDescent="0.25">
      <c r="A68" s="46">
        <v>99.926025436666706</v>
      </c>
      <c r="B68" s="46">
        <v>707.57</v>
      </c>
      <c r="C68" s="46">
        <v>3.2222222222222201</v>
      </c>
      <c r="D68" s="23">
        <v>2.88</v>
      </c>
      <c r="E68" s="23">
        <v>6.96</v>
      </c>
      <c r="F68" s="46">
        <v>0.53333333333333299</v>
      </c>
      <c r="G68" s="23">
        <v>2.37</v>
      </c>
      <c r="H68" s="48">
        <v>10.47</v>
      </c>
      <c r="I68" s="23">
        <v>0.687610753273459</v>
      </c>
      <c r="J68" s="64">
        <v>2137.3604828174002</v>
      </c>
      <c r="K68" s="29">
        <v>6139.1020186950063</v>
      </c>
      <c r="L68" s="29">
        <v>809.80739160316398</v>
      </c>
      <c r="M68" s="63">
        <v>4.3937352122552102</v>
      </c>
      <c r="N68" s="63">
        <v>13.5904278336667</v>
      </c>
      <c r="O68" s="29">
        <v>1.6830105719478601</v>
      </c>
      <c r="P68" s="36">
        <v>0</v>
      </c>
      <c r="Q68" s="54">
        <v>0</v>
      </c>
    </row>
    <row r="69" spans="1:17" x14ac:dyDescent="0.25">
      <c r="A69" s="46">
        <v>100.697737933333</v>
      </c>
      <c r="B69" s="46">
        <v>719.08</v>
      </c>
      <c r="C69" s="46">
        <v>3</v>
      </c>
      <c r="D69" s="23">
        <v>2.76</v>
      </c>
      <c r="E69" s="23">
        <v>6.2</v>
      </c>
      <c r="F69" s="46">
        <v>0.133333333333333</v>
      </c>
      <c r="G69" s="23">
        <v>2.93</v>
      </c>
      <c r="H69" s="48">
        <v>9.66</v>
      </c>
      <c r="I69" s="23">
        <v>0.70484895219087396</v>
      </c>
      <c r="J69" s="64">
        <v>2206.6102068353798</v>
      </c>
      <c r="K69" s="29">
        <v>6782.024659129358</v>
      </c>
      <c r="L69" s="29">
        <v>1012.60437258991</v>
      </c>
      <c r="M69" s="63">
        <v>4.37604759576924</v>
      </c>
      <c r="N69" s="63">
        <v>13.6029451894745</v>
      </c>
      <c r="O69" s="29">
        <v>1.8561225298838899</v>
      </c>
      <c r="P69" s="36">
        <v>0</v>
      </c>
      <c r="Q69" s="54">
        <v>0</v>
      </c>
    </row>
    <row r="70" spans="1:17" x14ac:dyDescent="0.25">
      <c r="A70" s="46">
        <v>107.616457833333</v>
      </c>
      <c r="B70" s="46">
        <v>736.63</v>
      </c>
      <c r="C70" s="46">
        <v>2.7738095238095202</v>
      </c>
      <c r="D70" s="23">
        <v>2.6</v>
      </c>
      <c r="E70" s="23">
        <v>5.76</v>
      </c>
      <c r="F70" s="46">
        <v>0.7</v>
      </c>
      <c r="G70" s="23">
        <v>3.77</v>
      </c>
      <c r="H70" s="48">
        <v>8.85</v>
      </c>
      <c r="I70" s="23">
        <v>0.75454957815476797</v>
      </c>
      <c r="J70" s="64">
        <v>2190.5469118538399</v>
      </c>
      <c r="K70" s="29">
        <v>6605.9113089611674</v>
      </c>
      <c r="L70" s="29">
        <v>915.36343720372099</v>
      </c>
      <c r="M70" s="63">
        <v>4.3332719230082999</v>
      </c>
      <c r="N70" s="63">
        <v>13.552608814167799</v>
      </c>
      <c r="O70" s="29">
        <v>1.8047396323548901</v>
      </c>
      <c r="P70" s="36">
        <v>0</v>
      </c>
      <c r="Q70" s="54">
        <v>0</v>
      </c>
    </row>
    <row r="71" spans="1:17" x14ac:dyDescent="0.25">
      <c r="A71" s="46">
        <v>106.98439386666701</v>
      </c>
      <c r="B71" s="46">
        <v>710.47</v>
      </c>
      <c r="C71" s="46">
        <v>2.75</v>
      </c>
      <c r="D71" s="23">
        <v>2.68</v>
      </c>
      <c r="E71" s="23">
        <v>5.92</v>
      </c>
      <c r="F71" s="46">
        <v>-0.16666666666666699</v>
      </c>
      <c r="G71" s="23">
        <v>3.7</v>
      </c>
      <c r="H71" s="48">
        <v>9.82</v>
      </c>
      <c r="I71" s="23">
        <v>0.74423931779007502</v>
      </c>
      <c r="J71" s="64">
        <v>2282.1456825013702</v>
      </c>
      <c r="K71" s="29">
        <v>6815.801431473672</v>
      </c>
      <c r="L71" s="29">
        <v>982.90195200395704</v>
      </c>
      <c r="M71" s="63">
        <v>4.3021255677167698</v>
      </c>
      <c r="N71" s="63">
        <v>13.511404041870501</v>
      </c>
      <c r="O71" s="29">
        <v>1.91583218661347</v>
      </c>
      <c r="P71" s="36">
        <v>0</v>
      </c>
      <c r="Q71" s="54">
        <v>0</v>
      </c>
    </row>
    <row r="72" spans="1:17" x14ac:dyDescent="0.25">
      <c r="A72" s="46">
        <v>105.04781413333301</v>
      </c>
      <c r="B72" s="46">
        <v>693.82</v>
      </c>
      <c r="C72" s="46">
        <v>2.75</v>
      </c>
      <c r="D72" s="23">
        <v>2.84</v>
      </c>
      <c r="E72" s="23">
        <v>6.32</v>
      </c>
      <c r="F72" s="46">
        <v>0.1</v>
      </c>
      <c r="G72" s="23">
        <v>2.73</v>
      </c>
      <c r="H72" s="48">
        <v>10.33</v>
      </c>
      <c r="I72" s="23">
        <v>0.79527654298587802</v>
      </c>
      <c r="J72" s="64">
        <v>2224.3150008591701</v>
      </c>
      <c r="K72" s="29">
        <v>6572.54561498574</v>
      </c>
      <c r="L72" s="29">
        <v>1066.76434697631</v>
      </c>
      <c r="M72" s="63">
        <v>4.23300208961924</v>
      </c>
      <c r="N72" s="63">
        <v>13.3729719668782</v>
      </c>
      <c r="O72" s="29">
        <v>2.0760655437148499</v>
      </c>
      <c r="P72" s="36">
        <v>0</v>
      </c>
      <c r="Q72" s="54">
        <v>0</v>
      </c>
    </row>
    <row r="73" spans="1:17" x14ac:dyDescent="0.25">
      <c r="A73" s="46">
        <v>97.56635618</v>
      </c>
      <c r="B73" s="46">
        <v>625.83000000000004</v>
      </c>
      <c r="C73" s="46">
        <v>2.6547619047619002</v>
      </c>
      <c r="D73" s="23">
        <v>2.68</v>
      </c>
      <c r="E73" s="23">
        <v>6.04</v>
      </c>
      <c r="F73" s="46">
        <v>-0.266666666666667</v>
      </c>
      <c r="G73" s="23">
        <v>1.1000000000000001</v>
      </c>
      <c r="H73" s="48">
        <v>9.16</v>
      </c>
      <c r="I73" s="23">
        <v>0.93399558498896196</v>
      </c>
      <c r="J73" s="64">
        <v>2210.5157487896199</v>
      </c>
      <c r="K73" s="29">
        <v>7320.9436141039741</v>
      </c>
      <c r="L73" s="29">
        <v>1324.98659156388</v>
      </c>
      <c r="M73" s="63">
        <v>4.1632302413695497</v>
      </c>
      <c r="N73" s="63">
        <v>13.288095589286</v>
      </c>
      <c r="O73" s="29">
        <v>2.4060882661601601</v>
      </c>
      <c r="P73" s="36">
        <v>0</v>
      </c>
      <c r="Q73" s="54">
        <v>0</v>
      </c>
    </row>
    <row r="74" spans="1:17" x14ac:dyDescent="0.25">
      <c r="A74" s="46">
        <v>94.544257656666701</v>
      </c>
      <c r="B74" s="46">
        <v>587.85</v>
      </c>
      <c r="C74" s="46">
        <v>1.7890625</v>
      </c>
      <c r="D74" s="23">
        <v>1.8</v>
      </c>
      <c r="E74" s="23">
        <v>5.24</v>
      </c>
      <c r="F74" s="46">
        <v>6.6666666666666693E-2</v>
      </c>
      <c r="G74" s="23">
        <v>0.03</v>
      </c>
      <c r="H74" s="48">
        <v>8.68</v>
      </c>
      <c r="I74" s="23">
        <v>1.2385950588164201</v>
      </c>
      <c r="J74" s="64">
        <v>2175.99943751305</v>
      </c>
      <c r="K74" s="29">
        <v>7245.320237295582</v>
      </c>
      <c r="L74" s="29">
        <v>1519.2477982549999</v>
      </c>
      <c r="M74" s="63">
        <v>4.0803166429153901</v>
      </c>
      <c r="N74" s="63">
        <v>13.078582204980201</v>
      </c>
      <c r="O74" s="29">
        <v>2.7239603019880199</v>
      </c>
      <c r="P74" s="36">
        <v>0</v>
      </c>
      <c r="Q74" s="54">
        <v>0</v>
      </c>
    </row>
    <row r="75" spans="1:17" x14ac:dyDescent="0.25">
      <c r="A75" s="46">
        <v>100.947072906667</v>
      </c>
      <c r="B75" s="46">
        <v>628.79999999999995</v>
      </c>
      <c r="C75" s="46">
        <v>1.75</v>
      </c>
      <c r="D75" s="23">
        <v>1.72</v>
      </c>
      <c r="E75" s="23">
        <v>4.88</v>
      </c>
      <c r="F75" s="46">
        <v>0.43333333333333302</v>
      </c>
      <c r="G75" s="23">
        <v>0.47</v>
      </c>
      <c r="H75" s="48">
        <v>10.51</v>
      </c>
      <c r="I75" s="23">
        <v>1.2653724031570399</v>
      </c>
      <c r="J75" s="64">
        <v>2515.6407428422799</v>
      </c>
      <c r="K75" s="29">
        <v>7481.1588698359601</v>
      </c>
      <c r="L75" s="29">
        <v>1783.1735536916899</v>
      </c>
      <c r="M75" s="63">
        <v>4.0602610708114799</v>
      </c>
      <c r="N75" s="63">
        <v>12.9544520531537</v>
      </c>
      <c r="O75" s="29">
        <v>3.0409591689705899</v>
      </c>
      <c r="P75" s="36">
        <v>0</v>
      </c>
      <c r="Q75" s="54">
        <v>0</v>
      </c>
    </row>
    <row r="76" spans="1:17" x14ac:dyDescent="0.25">
      <c r="A76" s="46">
        <v>101.89872440000001</v>
      </c>
      <c r="B76" s="46">
        <v>628.47</v>
      </c>
      <c r="C76" s="46">
        <v>1.81153846153846</v>
      </c>
      <c r="D76" s="23">
        <v>1.8</v>
      </c>
      <c r="E76" s="23">
        <v>5</v>
      </c>
      <c r="F76" s="46">
        <v>0.233333333333333</v>
      </c>
      <c r="G76" s="23">
        <v>1.5</v>
      </c>
      <c r="H76" s="48">
        <v>11.1</v>
      </c>
      <c r="I76" s="23">
        <v>1.29265928815507</v>
      </c>
      <c r="J76" s="64">
        <v>2462.3259084400802</v>
      </c>
      <c r="K76" s="29">
        <v>7395.6300486900491</v>
      </c>
      <c r="L76" s="29">
        <v>2054.2586856191801</v>
      </c>
      <c r="M76" s="63">
        <v>3.9550470403200002</v>
      </c>
      <c r="N76" s="63">
        <v>12.837646985010201</v>
      </c>
      <c r="O76" s="29">
        <v>3.30936687475474</v>
      </c>
      <c r="P76" s="36">
        <v>0</v>
      </c>
      <c r="Q76" s="54">
        <v>0</v>
      </c>
    </row>
    <row r="77" spans="1:17" x14ac:dyDescent="0.25">
      <c r="A77" s="46">
        <v>99.371568213333305</v>
      </c>
      <c r="B77" s="46">
        <v>593.16999999999996</v>
      </c>
      <c r="C77" s="46">
        <v>2.1352459016393399</v>
      </c>
      <c r="D77" s="23">
        <v>2.36</v>
      </c>
      <c r="E77" s="23">
        <v>4.92</v>
      </c>
      <c r="F77" s="46">
        <v>6.6666666666666693E-2</v>
      </c>
      <c r="G77" s="23">
        <v>2.27</v>
      </c>
      <c r="H77" s="48">
        <v>9.8000000000000007</v>
      </c>
      <c r="I77" s="23">
        <v>1.40320088300221</v>
      </c>
      <c r="J77" s="64">
        <v>2492.6365647317102</v>
      </c>
      <c r="K77" s="29">
        <v>8260.4545512064033</v>
      </c>
      <c r="L77" s="29">
        <v>2206.84107696303</v>
      </c>
      <c r="M77" s="63">
        <v>3.8566321483991102</v>
      </c>
      <c r="N77" s="63">
        <v>12.852615911142999</v>
      </c>
      <c r="O77" s="29">
        <v>3.4332498553597</v>
      </c>
      <c r="P77" s="36">
        <v>0</v>
      </c>
      <c r="Q77" s="54">
        <v>0</v>
      </c>
    </row>
    <row r="78" spans="1:17" x14ac:dyDescent="0.25">
      <c r="A78" s="46">
        <v>98.795403473333295</v>
      </c>
      <c r="B78" s="46">
        <v>578.27</v>
      </c>
      <c r="C78" s="46">
        <v>2.6071428571428599</v>
      </c>
      <c r="D78" s="23">
        <v>2.88</v>
      </c>
      <c r="E78" s="23">
        <v>5.76</v>
      </c>
      <c r="F78" s="46">
        <v>6.6666666666666693E-2</v>
      </c>
      <c r="G78" s="23">
        <v>2.2999999999999998</v>
      </c>
      <c r="H78" s="48">
        <v>8.83</v>
      </c>
      <c r="I78" s="23">
        <v>1.4822492364450099</v>
      </c>
      <c r="J78" s="64">
        <v>2193.5427399669902</v>
      </c>
      <c r="K78" s="29">
        <v>8231.831844630442</v>
      </c>
      <c r="L78" s="29">
        <v>2059.23318114934</v>
      </c>
      <c r="M78" s="63">
        <v>3.6853212468326801</v>
      </c>
      <c r="N78" s="63">
        <v>12.8329875544009</v>
      </c>
      <c r="O78" s="29">
        <v>3.2739033501176502</v>
      </c>
      <c r="P78" s="36">
        <v>0</v>
      </c>
      <c r="Q78" s="54">
        <v>0</v>
      </c>
    </row>
    <row r="79" spans="1:17" x14ac:dyDescent="0.25">
      <c r="A79" s="46">
        <v>98.999865020000001</v>
      </c>
      <c r="B79" s="46">
        <v>581.41</v>
      </c>
      <c r="C79" s="46">
        <v>3.1111111111111098</v>
      </c>
      <c r="D79" s="23">
        <v>3.76</v>
      </c>
      <c r="E79" s="23">
        <v>6.24</v>
      </c>
      <c r="F79" s="46">
        <v>0.53333333333333299</v>
      </c>
      <c r="G79" s="23">
        <v>2.77</v>
      </c>
      <c r="H79" s="48">
        <v>9.7100000000000009</v>
      </c>
      <c r="I79" s="23">
        <v>1.5373385950588201</v>
      </c>
      <c r="J79" s="64">
        <v>2563.5541587633002</v>
      </c>
      <c r="K79" s="29">
        <v>8360.967092947576</v>
      </c>
      <c r="L79" s="29">
        <v>2269.60264873598</v>
      </c>
      <c r="M79" s="63">
        <v>3.6457614599578498</v>
      </c>
      <c r="N79" s="63">
        <v>12.756137520051301</v>
      </c>
      <c r="O79" s="29">
        <v>3.4268426666081</v>
      </c>
      <c r="P79" s="36">
        <v>0</v>
      </c>
      <c r="Q79" s="54">
        <v>0</v>
      </c>
    </row>
    <row r="80" spans="1:17" x14ac:dyDescent="0.25">
      <c r="A80" s="46">
        <v>93.833876976666701</v>
      </c>
      <c r="B80" s="46">
        <v>552.92999999999995</v>
      </c>
      <c r="C80" s="46">
        <v>3.66015625</v>
      </c>
      <c r="D80" s="23">
        <v>3.84</v>
      </c>
      <c r="E80" s="23">
        <v>6.56</v>
      </c>
      <c r="F80" s="46">
        <v>0.63333333333333297</v>
      </c>
      <c r="G80" s="23">
        <v>3.33</v>
      </c>
      <c r="H80" s="48">
        <v>9.98</v>
      </c>
      <c r="I80" s="23">
        <v>1.70398258187427</v>
      </c>
      <c r="J80" s="64">
        <v>2419.8087433034498</v>
      </c>
      <c r="K80" s="29">
        <v>8272.8753055704565</v>
      </c>
      <c r="L80" s="29">
        <v>2660.0740846805202</v>
      </c>
      <c r="M80" s="63">
        <v>3.5097166425591602</v>
      </c>
      <c r="N80" s="63">
        <v>12.5614564493565</v>
      </c>
      <c r="O80" s="29">
        <v>3.7562733348013699</v>
      </c>
      <c r="P80" s="36">
        <v>0</v>
      </c>
      <c r="Q80" s="54">
        <v>0</v>
      </c>
    </row>
    <row r="81" spans="1:17" x14ac:dyDescent="0.25">
      <c r="A81" s="46">
        <v>88.743747543333299</v>
      </c>
      <c r="B81" s="46">
        <v>526.42999999999995</v>
      </c>
      <c r="C81" s="46">
        <v>4.3669354838709697</v>
      </c>
      <c r="D81" s="23">
        <v>4.96</v>
      </c>
      <c r="E81" s="23">
        <v>7.36</v>
      </c>
      <c r="F81" s="46">
        <v>0</v>
      </c>
      <c r="G81" s="23">
        <v>3.8</v>
      </c>
      <c r="H81" s="48">
        <v>8.6999999999999993</v>
      </c>
      <c r="I81" s="23">
        <v>1.9513547431128799</v>
      </c>
      <c r="J81" s="64">
        <v>2659.9652697370798</v>
      </c>
      <c r="K81" s="29">
        <v>9087.3292902508656</v>
      </c>
      <c r="L81" s="29">
        <v>3045.0482113837902</v>
      </c>
      <c r="M81" s="63">
        <v>3.4503922618076701</v>
      </c>
      <c r="N81" s="63">
        <v>12.3696543571397</v>
      </c>
      <c r="O81" s="29">
        <v>4.1205042819467996</v>
      </c>
      <c r="P81" s="36">
        <v>0</v>
      </c>
      <c r="Q81" s="54">
        <v>0</v>
      </c>
    </row>
    <row r="82" spans="1:17" x14ac:dyDescent="0.25">
      <c r="A82" s="46">
        <v>89.574733269999996</v>
      </c>
      <c r="B82" s="46">
        <v>526.37</v>
      </c>
      <c r="C82" s="46">
        <v>4.6384615384615397</v>
      </c>
      <c r="D82" s="23">
        <v>4.72</v>
      </c>
      <c r="E82" s="23">
        <v>7.48</v>
      </c>
      <c r="F82" s="46">
        <v>0.2</v>
      </c>
      <c r="G82" s="23">
        <v>4.07</v>
      </c>
      <c r="H82" s="48">
        <v>7.96</v>
      </c>
      <c r="I82" s="23">
        <v>2.2407057969699702</v>
      </c>
      <c r="J82" s="64">
        <v>2402.1639419527201</v>
      </c>
      <c r="K82" s="29">
        <v>9195.8659728018392</v>
      </c>
      <c r="L82" s="29">
        <v>3546.3824006126101</v>
      </c>
      <c r="M82" s="63">
        <v>3.2976313025622801</v>
      </c>
      <c r="N82" s="63">
        <v>12.0314405194156</v>
      </c>
      <c r="O82" s="29">
        <v>4.6125644354818904</v>
      </c>
      <c r="P82" s="36">
        <v>0</v>
      </c>
      <c r="Q82" s="54">
        <v>0</v>
      </c>
    </row>
    <row r="83" spans="1:17" x14ac:dyDescent="0.25">
      <c r="A83" s="46">
        <v>90.996022463333304</v>
      </c>
      <c r="B83" s="46">
        <v>526.82000000000005</v>
      </c>
      <c r="C83" s="46">
        <v>4.9631147540983598</v>
      </c>
      <c r="D83" s="23">
        <v>4.92</v>
      </c>
      <c r="E83" s="23">
        <v>7.48</v>
      </c>
      <c r="F83" s="46">
        <v>0.46666666666666701</v>
      </c>
      <c r="G83" s="23">
        <v>3.8</v>
      </c>
      <c r="H83" s="48">
        <v>8.76</v>
      </c>
      <c r="I83" s="23">
        <v>3.27062354470955</v>
      </c>
      <c r="J83" s="64">
        <v>2773.7845479805501</v>
      </c>
      <c r="K83" s="29">
        <v>9363.1579224001762</v>
      </c>
      <c r="L83" s="29">
        <v>4491.9982697078904</v>
      </c>
      <c r="M83" s="63">
        <v>3.2791343331470899</v>
      </c>
      <c r="N83" s="63">
        <v>11.816913270497</v>
      </c>
      <c r="O83" s="29">
        <v>5.3889609092446999</v>
      </c>
      <c r="P83" s="40">
        <v>0</v>
      </c>
      <c r="Q83" s="54">
        <v>0</v>
      </c>
    </row>
    <row r="84" spans="1:17" x14ac:dyDescent="0.25">
      <c r="A84" s="46">
        <v>93.701873696666695</v>
      </c>
      <c r="B84" s="46">
        <v>539.27</v>
      </c>
      <c r="C84" s="46">
        <v>5.2137096774193603</v>
      </c>
      <c r="D84" s="23">
        <v>5.12</v>
      </c>
      <c r="E84" s="23">
        <v>8.0399999999999991</v>
      </c>
      <c r="F84" s="46">
        <v>0.266666666666667</v>
      </c>
      <c r="G84" s="23">
        <v>3.47</v>
      </c>
      <c r="H84" s="48">
        <v>8.42</v>
      </c>
      <c r="I84" s="23">
        <v>3.4791073210559702</v>
      </c>
      <c r="J84" s="64">
        <v>2634.0125441688001</v>
      </c>
      <c r="K84" s="29">
        <v>9107.4941170360416</v>
      </c>
      <c r="L84" s="29">
        <v>4546.8429916384302</v>
      </c>
      <c r="M84" s="63">
        <v>3.1747783834102998</v>
      </c>
      <c r="N84" s="63">
        <v>11.6571740670884</v>
      </c>
      <c r="O84" s="29">
        <v>5.4304813997839103</v>
      </c>
      <c r="P84" s="36">
        <v>0</v>
      </c>
      <c r="Q84" s="54">
        <v>0</v>
      </c>
    </row>
    <row r="85" spans="1:17" x14ac:dyDescent="0.25">
      <c r="A85" s="46">
        <v>92.445106920000001</v>
      </c>
      <c r="B85" s="46">
        <v>528.69000000000005</v>
      </c>
      <c r="C85" s="46">
        <v>5.25</v>
      </c>
      <c r="D85" s="23">
        <v>5.2</v>
      </c>
      <c r="E85" s="23">
        <v>7.88</v>
      </c>
      <c r="F85" s="46">
        <v>-0.133333333333333</v>
      </c>
      <c r="G85" s="23">
        <v>2.27</v>
      </c>
      <c r="H85" s="48">
        <v>6.67</v>
      </c>
      <c r="I85" s="23">
        <v>3.2061265838096098</v>
      </c>
      <c r="J85" s="64">
        <v>2768.2531634790398</v>
      </c>
      <c r="K85" s="29">
        <v>10167.604452688818</v>
      </c>
      <c r="L85" s="29">
        <v>4403.8531464834996</v>
      </c>
      <c r="M85" s="63">
        <v>3.13610932346245</v>
      </c>
      <c r="N85" s="63">
        <v>11.7041759115481</v>
      </c>
      <c r="O85" s="29">
        <v>5.2661308076014999</v>
      </c>
      <c r="P85" s="36">
        <v>0</v>
      </c>
      <c r="Q85" s="54">
        <v>0</v>
      </c>
    </row>
    <row r="86" spans="1:17" x14ac:dyDescent="0.25">
      <c r="A86" s="46">
        <v>94.995940956666601</v>
      </c>
      <c r="B86" s="46">
        <v>540.36</v>
      </c>
      <c r="C86" s="46">
        <v>5.03125</v>
      </c>
      <c r="D86" s="23">
        <v>5.04</v>
      </c>
      <c r="E86" s="23">
        <v>7.76</v>
      </c>
      <c r="F86" s="46">
        <v>0.16666666666666699</v>
      </c>
      <c r="G86" s="23">
        <v>2.7</v>
      </c>
      <c r="H86" s="48">
        <v>6.39</v>
      </c>
      <c r="I86" s="23">
        <v>2.6911291541927498</v>
      </c>
      <c r="J86" s="64">
        <v>2589.4886011396302</v>
      </c>
      <c r="K86" s="29">
        <v>10393.753868732218</v>
      </c>
      <c r="L86" s="29">
        <v>4400.1242421892002</v>
      </c>
      <c r="M86" s="63">
        <v>3.0498606250693499</v>
      </c>
      <c r="N86" s="63">
        <v>11.7754875596411</v>
      </c>
      <c r="O86" s="29">
        <v>5.1532561695938002</v>
      </c>
      <c r="P86" s="36">
        <v>0</v>
      </c>
      <c r="Q86" s="54">
        <v>0</v>
      </c>
    </row>
    <row r="87" spans="1:17" x14ac:dyDescent="0.25">
      <c r="A87" s="46">
        <v>94.876382969999995</v>
      </c>
      <c r="B87" s="46">
        <v>526.92999999999995</v>
      </c>
      <c r="C87" s="46">
        <v>5</v>
      </c>
      <c r="D87" s="23">
        <v>5.16</v>
      </c>
      <c r="E87" s="23">
        <v>7.72</v>
      </c>
      <c r="F87" s="46">
        <v>0.7</v>
      </c>
      <c r="G87" s="23">
        <v>2.87</v>
      </c>
      <c r="H87" s="48">
        <v>6.82</v>
      </c>
      <c r="I87" s="23">
        <v>3.4661646859596602</v>
      </c>
      <c r="J87" s="64">
        <v>2928.7475790233998</v>
      </c>
      <c r="K87" s="29">
        <v>10422.194592033073</v>
      </c>
      <c r="L87" s="29">
        <v>4951.8592452039702</v>
      </c>
      <c r="M87" s="63">
        <v>3.06086288860444</v>
      </c>
      <c r="N87" s="63">
        <v>11.9452178873875</v>
      </c>
      <c r="O87" s="29">
        <v>5.4441513814679601</v>
      </c>
      <c r="P87" s="36">
        <v>0</v>
      </c>
      <c r="Q87" s="54">
        <v>0</v>
      </c>
    </row>
    <row r="88" spans="1:17" x14ac:dyDescent="0.25">
      <c r="A88" s="46">
        <v>93.339966476666703</v>
      </c>
      <c r="B88" s="46">
        <v>520.13</v>
      </c>
      <c r="C88" s="46">
        <v>5.38559322033898</v>
      </c>
      <c r="D88" s="23">
        <v>5.6</v>
      </c>
      <c r="E88" s="23">
        <v>7.88</v>
      </c>
      <c r="F88" s="46">
        <v>1.1000000000000001</v>
      </c>
      <c r="G88" s="23">
        <v>4.7699999999999996</v>
      </c>
      <c r="H88" s="48">
        <v>7.46</v>
      </c>
      <c r="I88" s="23">
        <v>3.4981992198131202</v>
      </c>
      <c r="J88" s="64">
        <v>2640.6709139725999</v>
      </c>
      <c r="K88" s="29">
        <v>10161.591407888018</v>
      </c>
      <c r="L88" s="29">
        <v>4683.9487406345797</v>
      </c>
      <c r="M88" s="63">
        <v>2.9481162445531601</v>
      </c>
      <c r="N88" s="63">
        <v>12.171131753659299</v>
      </c>
      <c r="O88" s="29">
        <v>5.0890239512162099</v>
      </c>
      <c r="P88" s="36">
        <v>0</v>
      </c>
      <c r="Q88" s="54">
        <v>0</v>
      </c>
    </row>
    <row r="89" spans="1:17" x14ac:dyDescent="0.25">
      <c r="A89" s="46">
        <v>92.178127943333294</v>
      </c>
      <c r="B89" s="46">
        <v>502.64</v>
      </c>
      <c r="C89" s="46">
        <v>5.7903225806451601</v>
      </c>
      <c r="D89" s="23">
        <v>6.08</v>
      </c>
      <c r="E89" s="23">
        <v>10</v>
      </c>
      <c r="F89" s="46">
        <v>0.53333333333333299</v>
      </c>
      <c r="G89" s="23">
        <v>7.23</v>
      </c>
      <c r="H89" s="48">
        <v>7.43</v>
      </c>
      <c r="I89" s="23">
        <v>3.2602739726027399</v>
      </c>
      <c r="J89" s="64">
        <v>2685.2544852524602</v>
      </c>
      <c r="K89" s="29">
        <v>11622.863000347132</v>
      </c>
      <c r="L89" s="29">
        <v>4583.3623783235198</v>
      </c>
      <c r="M89" s="63">
        <v>2.8968542573482599</v>
      </c>
      <c r="N89" s="63">
        <v>12.597774542972701</v>
      </c>
      <c r="O89" s="29">
        <v>4.8413508873022897</v>
      </c>
      <c r="P89" s="36">
        <v>0</v>
      </c>
      <c r="Q89" s="54">
        <v>0</v>
      </c>
    </row>
    <row r="90" spans="1:17" x14ac:dyDescent="0.25">
      <c r="A90" s="46">
        <v>87.476784416666703</v>
      </c>
      <c r="B90" s="46">
        <v>464.29</v>
      </c>
      <c r="C90" s="46">
        <v>6.2222222222222197</v>
      </c>
      <c r="D90" s="23">
        <v>6.36</v>
      </c>
      <c r="E90" s="23">
        <v>10.68</v>
      </c>
      <c r="F90" s="46">
        <v>0.4</v>
      </c>
      <c r="G90" s="23">
        <v>8.0299999999999994</v>
      </c>
      <c r="H90" s="48">
        <v>7.36</v>
      </c>
      <c r="I90" s="23">
        <v>3.5362424022498402</v>
      </c>
      <c r="J90" s="64">
        <v>2416.4299395786802</v>
      </c>
      <c r="K90" s="29">
        <v>12015.29644282452</v>
      </c>
      <c r="L90" s="29">
        <v>4271.2468729184902</v>
      </c>
      <c r="M90" s="63">
        <v>2.7824164502827302</v>
      </c>
      <c r="N90" s="63">
        <v>13.0116083833517</v>
      </c>
      <c r="O90" s="29">
        <v>4.4119062341567199</v>
      </c>
      <c r="P90" s="36">
        <v>0</v>
      </c>
      <c r="Q90" s="54">
        <v>0</v>
      </c>
    </row>
    <row r="91" spans="1:17" x14ac:dyDescent="0.25">
      <c r="A91" s="46">
        <v>91.8312890866667</v>
      </c>
      <c r="B91" s="46">
        <v>469.67</v>
      </c>
      <c r="C91" s="46">
        <v>6.3611111111111098</v>
      </c>
      <c r="D91" s="23">
        <v>6.6</v>
      </c>
      <c r="E91" s="23">
        <v>11.04</v>
      </c>
      <c r="F91" s="46">
        <v>1.0333333333333301</v>
      </c>
      <c r="G91" s="23">
        <v>8.9</v>
      </c>
      <c r="H91" s="48">
        <v>8</v>
      </c>
      <c r="I91" s="23">
        <v>3.8296108137530598</v>
      </c>
      <c r="J91" s="64">
        <v>2669.6731884443302</v>
      </c>
      <c r="K91" s="29">
        <v>12060.7230704139</v>
      </c>
      <c r="L91" s="29">
        <v>3937.6273553331598</v>
      </c>
      <c r="M91" s="63">
        <v>2.7924500513069002</v>
      </c>
      <c r="N91" s="63">
        <v>13.3449498984037</v>
      </c>
      <c r="O91" s="29">
        <v>4.0165267100639799</v>
      </c>
      <c r="P91" s="36">
        <v>0</v>
      </c>
      <c r="Q91" s="54">
        <v>0</v>
      </c>
    </row>
    <row r="92" spans="1:17" x14ac:dyDescent="0.25">
      <c r="A92" s="46">
        <v>98.766081549999996</v>
      </c>
      <c r="B92" s="46">
        <v>515.91999999999996</v>
      </c>
      <c r="C92" s="46">
        <v>7.5564516129032304</v>
      </c>
      <c r="D92" s="23">
        <v>7.56</v>
      </c>
      <c r="E92" s="23">
        <v>11.56</v>
      </c>
      <c r="F92" s="46">
        <v>1.0333333333333301</v>
      </c>
      <c r="G92" s="23">
        <v>9.33</v>
      </c>
      <c r="H92" s="48">
        <v>8.11</v>
      </c>
      <c r="I92" s="23">
        <v>3.4835646678157799</v>
      </c>
      <c r="J92" s="64">
        <v>2528.7905771543501</v>
      </c>
      <c r="K92" s="29">
        <v>11784.383675652236</v>
      </c>
      <c r="L92" s="29">
        <v>2760.8586553773698</v>
      </c>
      <c r="M92" s="63">
        <v>2.7501732428783501</v>
      </c>
      <c r="N92" s="63">
        <v>13.5046895159723</v>
      </c>
      <c r="O92" s="29">
        <v>3.02794809777853</v>
      </c>
      <c r="P92" s="36">
        <v>0</v>
      </c>
      <c r="Q92" s="54">
        <v>0</v>
      </c>
    </row>
    <row r="93" spans="1:17" x14ac:dyDescent="0.25">
      <c r="A93" s="46">
        <v>106.82739523333299</v>
      </c>
      <c r="B93" s="46">
        <v>639.04999999999995</v>
      </c>
      <c r="C93" s="46">
        <v>8.25</v>
      </c>
      <c r="D93" s="23">
        <v>8.44</v>
      </c>
      <c r="E93" s="23">
        <v>16.68</v>
      </c>
      <c r="F93" s="46">
        <v>-0.133333333333333</v>
      </c>
      <c r="G93" s="23">
        <v>8.6300000000000008</v>
      </c>
      <c r="H93" s="48">
        <v>7.51</v>
      </c>
      <c r="I93" s="23">
        <v>1.77124799661314</v>
      </c>
      <c r="J93" s="64">
        <v>2845.0305269035198</v>
      </c>
      <c r="K93" s="29">
        <v>13236.886919564167</v>
      </c>
      <c r="L93" s="29">
        <v>2148.0258519643098</v>
      </c>
      <c r="M93" s="63">
        <v>2.8198365001097598</v>
      </c>
      <c r="N93" s="63">
        <v>13.707762883162401</v>
      </c>
      <c r="O93" s="29">
        <v>2.5203739010074999</v>
      </c>
      <c r="P93" s="36">
        <v>0</v>
      </c>
      <c r="Q93" s="53">
        <v>1</v>
      </c>
    </row>
    <row r="94" spans="1:17" x14ac:dyDescent="0.25">
      <c r="A94" s="46">
        <v>98.691259856065997</v>
      </c>
      <c r="B94" s="46">
        <v>607.1</v>
      </c>
      <c r="C94" s="46">
        <v>5.5039682539682504</v>
      </c>
      <c r="D94" s="23">
        <v>5.04</v>
      </c>
      <c r="E94" s="23">
        <v>12.36</v>
      </c>
      <c r="F94" s="46">
        <v>-0.266666666666667</v>
      </c>
      <c r="G94" s="23">
        <v>5.6</v>
      </c>
      <c r="H94" s="48">
        <v>8.57</v>
      </c>
      <c r="I94" s="23">
        <v>1.5551059905047</v>
      </c>
      <c r="J94" s="64">
        <v>2582.1676178499001</v>
      </c>
      <c r="K94" s="29">
        <v>12725.225069741789</v>
      </c>
      <c r="L94" s="29">
        <v>2054.71697667836</v>
      </c>
      <c r="M94" s="63">
        <v>2.8014975813534302</v>
      </c>
      <c r="N94" s="63">
        <v>13.6036872472623</v>
      </c>
      <c r="O94" s="29">
        <v>2.4598989261039899</v>
      </c>
      <c r="P94" s="36">
        <v>0</v>
      </c>
      <c r="Q94" s="53">
        <v>1</v>
      </c>
    </row>
    <row r="95" spans="1:17" x14ac:dyDescent="0.25">
      <c r="A95" s="46">
        <v>95.405262533672001</v>
      </c>
      <c r="B95" s="46">
        <v>567.38</v>
      </c>
      <c r="C95" s="46">
        <v>1.4385245901639301</v>
      </c>
      <c r="D95" s="23">
        <v>1.72</v>
      </c>
      <c r="E95" s="23">
        <v>7.48</v>
      </c>
      <c r="F95" s="46">
        <v>-6.6666666666666693E-2</v>
      </c>
      <c r="G95" s="23">
        <v>3.13</v>
      </c>
      <c r="H95" s="48">
        <v>10.23</v>
      </c>
      <c r="I95" s="23">
        <v>2.1151425806646702</v>
      </c>
      <c r="J95" s="64">
        <v>2742.7846326304898</v>
      </c>
      <c r="K95" s="29">
        <v>12653.38812301452</v>
      </c>
      <c r="L95" s="29">
        <v>2780.3054700612702</v>
      </c>
      <c r="M95" s="63">
        <v>2.83809088007854</v>
      </c>
      <c r="N95" s="63">
        <v>13.5413720009866</v>
      </c>
      <c r="O95" s="29">
        <v>3.0027946352247801</v>
      </c>
      <c r="P95" s="36">
        <v>0</v>
      </c>
      <c r="Q95" s="53">
        <v>1</v>
      </c>
    </row>
    <row r="96" spans="1:17" x14ac:dyDescent="0.25">
      <c r="A96" s="46">
        <v>95.620053829100698</v>
      </c>
      <c r="B96" s="46">
        <v>545.38</v>
      </c>
      <c r="C96" s="46">
        <v>0.52734375</v>
      </c>
      <c r="D96" s="23">
        <v>0.64</v>
      </c>
      <c r="E96" s="23">
        <v>4.3600000000000003</v>
      </c>
      <c r="F96" s="46">
        <v>6.6666666666666693E-2</v>
      </c>
      <c r="G96" s="23">
        <v>-0.6</v>
      </c>
      <c r="H96" s="48">
        <v>10.6</v>
      </c>
      <c r="I96" s="23">
        <v>2.6576657897124201</v>
      </c>
      <c r="J96" s="64">
        <v>2631.6959274761898</v>
      </c>
      <c r="K96" s="29">
        <v>12190.318459495733</v>
      </c>
      <c r="L96" s="29">
        <v>3300.6008457821399</v>
      </c>
      <c r="M96" s="63">
        <v>2.7954786176557702</v>
      </c>
      <c r="N96" s="63">
        <v>13.413721695399101</v>
      </c>
      <c r="O96" s="29">
        <v>3.3671687139900901</v>
      </c>
      <c r="P96" s="36">
        <v>0</v>
      </c>
      <c r="Q96" s="53">
        <v>1</v>
      </c>
    </row>
    <row r="97" spans="1:17" x14ac:dyDescent="0.25">
      <c r="A97" s="46">
        <v>93.229804839139703</v>
      </c>
      <c r="B97" s="46">
        <v>518.63</v>
      </c>
      <c r="C97" s="46">
        <v>0.5</v>
      </c>
      <c r="D97" s="23">
        <v>0.64</v>
      </c>
      <c r="E97" s="23">
        <v>3.64</v>
      </c>
      <c r="F97" s="46">
        <v>-0.266666666666667</v>
      </c>
      <c r="G97" s="23">
        <v>-1.87</v>
      </c>
      <c r="H97" s="48">
        <v>9.1300000000000008</v>
      </c>
      <c r="I97" s="23">
        <v>3.0157080649550898</v>
      </c>
      <c r="J97" s="64">
        <v>2906.6927835650699</v>
      </c>
      <c r="K97" s="29">
        <v>13412.437227110917</v>
      </c>
      <c r="L97" s="29">
        <v>4460.7949376453898</v>
      </c>
      <c r="M97" s="63">
        <v>2.8005832385429499</v>
      </c>
      <c r="N97" s="63">
        <v>13.3945398639983</v>
      </c>
      <c r="O97" s="29">
        <v>4.1982614842427797</v>
      </c>
      <c r="P97" s="36">
        <v>0</v>
      </c>
      <c r="Q97" s="53">
        <v>1</v>
      </c>
    </row>
    <row r="98" spans="1:17" x14ac:dyDescent="0.25">
      <c r="A98" s="46">
        <v>92.442857770408295</v>
      </c>
      <c r="B98" s="46">
        <v>519</v>
      </c>
      <c r="C98" s="46">
        <v>0.5</v>
      </c>
      <c r="D98" s="23">
        <v>0.6</v>
      </c>
      <c r="E98" s="23">
        <v>4</v>
      </c>
      <c r="F98" s="46">
        <v>0.3</v>
      </c>
      <c r="G98" s="23">
        <v>-0.23</v>
      </c>
      <c r="H98" s="48">
        <v>9.23</v>
      </c>
      <c r="I98" s="23">
        <v>3.28060419123651</v>
      </c>
      <c r="J98" s="64">
        <v>2498.41549082345</v>
      </c>
      <c r="K98" s="29">
        <v>13367.240784534228</v>
      </c>
      <c r="L98" s="29">
        <v>3810.7509613074599</v>
      </c>
      <c r="M98" s="63">
        <v>2.6470691583523598</v>
      </c>
      <c r="N98" s="63">
        <v>13.222334835148599</v>
      </c>
      <c r="O98" s="29">
        <v>3.6255780073703598</v>
      </c>
      <c r="P98" s="36">
        <v>0</v>
      </c>
      <c r="Q98" s="54">
        <v>0</v>
      </c>
    </row>
    <row r="99" spans="1:17" x14ac:dyDescent="0.25">
      <c r="A99" s="46">
        <v>93.400383127469695</v>
      </c>
      <c r="B99" s="46">
        <v>530.12</v>
      </c>
      <c r="C99" s="46">
        <v>0.58064516129032295</v>
      </c>
      <c r="D99" s="23">
        <v>0.76</v>
      </c>
      <c r="E99" s="23">
        <v>3.72</v>
      </c>
      <c r="F99" s="46">
        <v>0.3</v>
      </c>
      <c r="G99" s="23">
        <v>1.2</v>
      </c>
      <c r="H99" s="48">
        <v>8.86</v>
      </c>
      <c r="I99" s="23">
        <v>3.1875850494420801</v>
      </c>
      <c r="J99" s="64">
        <v>3113.5188204404199</v>
      </c>
      <c r="K99" s="29">
        <v>14054.101068117932</v>
      </c>
      <c r="L99" s="29">
        <v>3964.8222113331199</v>
      </c>
      <c r="M99" s="63">
        <v>2.7153350658798701</v>
      </c>
      <c r="N99" s="63">
        <v>13.187810722402499</v>
      </c>
      <c r="O99" s="29">
        <v>3.6627052913941101</v>
      </c>
      <c r="P99" s="34">
        <v>1</v>
      </c>
      <c r="Q99" s="54">
        <v>0</v>
      </c>
    </row>
    <row r="100" spans="1:17" x14ac:dyDescent="0.25">
      <c r="A100" s="46">
        <v>91.116655104198998</v>
      </c>
      <c r="B100" s="46">
        <v>511.9</v>
      </c>
      <c r="C100" s="46">
        <v>1.7380952380952399</v>
      </c>
      <c r="D100" s="23">
        <v>2.44</v>
      </c>
      <c r="E100" s="23">
        <v>4.92</v>
      </c>
      <c r="F100" s="46">
        <v>0.3</v>
      </c>
      <c r="G100" s="23">
        <v>2.27</v>
      </c>
      <c r="H100" s="48">
        <v>8.36</v>
      </c>
      <c r="I100" s="23">
        <v>3.2853276482506302</v>
      </c>
      <c r="J100" s="64">
        <v>3104.52128865332</v>
      </c>
      <c r="K100" s="29">
        <v>14264.910395355451</v>
      </c>
      <c r="L100" s="29">
        <v>4585.0493444759304</v>
      </c>
      <c r="M100" s="63">
        <v>2.68749535956667</v>
      </c>
      <c r="N100" s="63">
        <v>13.138685716735001</v>
      </c>
      <c r="O100" s="29">
        <v>4.05163682621279</v>
      </c>
      <c r="P100" s="36">
        <v>1</v>
      </c>
      <c r="Q100" s="54">
        <v>0</v>
      </c>
    </row>
    <row r="101" spans="1:17" x14ac:dyDescent="0.25">
      <c r="A101" s="46">
        <v>88.462575039108302</v>
      </c>
      <c r="B101" s="46">
        <v>480.32</v>
      </c>
      <c r="C101" s="46">
        <v>2.87903225806452</v>
      </c>
      <c r="D101" s="23">
        <v>3.44</v>
      </c>
      <c r="E101" s="23">
        <v>5.96</v>
      </c>
      <c r="F101" s="46">
        <v>0.1</v>
      </c>
      <c r="G101" s="23">
        <v>2.5</v>
      </c>
      <c r="H101" s="48">
        <v>7.42</v>
      </c>
      <c r="I101" s="23">
        <v>3.91749826121141</v>
      </c>
      <c r="J101" s="64">
        <v>3295.8336984371399</v>
      </c>
      <c r="K101" s="29">
        <v>15697.02486056268</v>
      </c>
      <c r="L101" s="29">
        <v>5381.2184204365403</v>
      </c>
      <c r="M101" s="63">
        <v>2.7226221301269402</v>
      </c>
      <c r="N101" s="63">
        <v>13.229519680861801</v>
      </c>
      <c r="O101" s="29">
        <v>4.5708161216280603</v>
      </c>
      <c r="P101" s="36">
        <v>1</v>
      </c>
      <c r="Q101" s="54">
        <v>0</v>
      </c>
    </row>
    <row r="102" spans="1:17" x14ac:dyDescent="0.25">
      <c r="A102" s="46">
        <v>90.940553139494199</v>
      </c>
      <c r="B102" s="46">
        <v>481.63</v>
      </c>
      <c r="C102" s="46">
        <v>3.4453125</v>
      </c>
      <c r="D102" s="23">
        <v>3.92</v>
      </c>
      <c r="E102" s="23">
        <v>7.12</v>
      </c>
      <c r="F102" s="46">
        <v>0.43333333333333302</v>
      </c>
      <c r="G102" s="23">
        <v>2.93</v>
      </c>
      <c r="H102" s="48">
        <v>7.48</v>
      </c>
      <c r="I102" s="23">
        <v>4.3778085215760996</v>
      </c>
      <c r="J102" s="64">
        <v>3120.4213602610598</v>
      </c>
      <c r="K102" s="29">
        <v>15328.296243482198</v>
      </c>
      <c r="L102" s="29">
        <v>4830.1012250624499</v>
      </c>
      <c r="M102" s="63">
        <v>2.7113046405280499</v>
      </c>
      <c r="N102" s="63">
        <v>13.2035202678935</v>
      </c>
      <c r="O102" s="29">
        <v>4.0573731357999403</v>
      </c>
      <c r="P102" s="36">
        <v>1</v>
      </c>
      <c r="Q102" s="54">
        <v>0</v>
      </c>
    </row>
    <row r="103" spans="1:17" x14ac:dyDescent="0.25">
      <c r="A103" s="46">
        <v>90.9424146352316</v>
      </c>
      <c r="B103" s="46">
        <v>469.43</v>
      </c>
      <c r="C103" s="46">
        <v>4.75</v>
      </c>
      <c r="D103" s="23">
        <v>5.24</v>
      </c>
      <c r="E103" s="23">
        <v>8.08</v>
      </c>
      <c r="F103" s="46">
        <v>0.3</v>
      </c>
      <c r="G103" s="23">
        <v>3.3</v>
      </c>
      <c r="H103" s="48">
        <v>7.24</v>
      </c>
      <c r="I103" s="23">
        <v>4.1512791436088197</v>
      </c>
      <c r="J103" s="64">
        <v>3433.6655587762102</v>
      </c>
      <c r="K103" s="29">
        <v>15798.481224089932</v>
      </c>
      <c r="L103" s="29">
        <v>4452.6346944541601</v>
      </c>
      <c r="M103" s="63">
        <v>2.7789992105755701</v>
      </c>
      <c r="N103" s="63">
        <v>13.3207715831287</v>
      </c>
      <c r="O103" s="29">
        <v>3.6859532743866898</v>
      </c>
      <c r="P103" s="36">
        <v>1</v>
      </c>
      <c r="Q103" s="54">
        <v>0</v>
      </c>
    </row>
    <row r="104" spans="1:17" x14ac:dyDescent="0.25">
      <c r="A104" s="46">
        <v>91.136503424909606</v>
      </c>
      <c r="B104" s="46">
        <v>471.07</v>
      </c>
      <c r="C104" s="46">
        <v>5.25</v>
      </c>
      <c r="D104" s="23">
        <v>5.64</v>
      </c>
      <c r="E104" s="23">
        <v>9.52</v>
      </c>
      <c r="F104" s="46">
        <v>0.266666666666667</v>
      </c>
      <c r="G104" s="23">
        <v>3.13</v>
      </c>
      <c r="H104" s="48">
        <v>7.56</v>
      </c>
      <c r="I104" s="23">
        <v>4.0786507000513996</v>
      </c>
      <c r="J104" s="64">
        <v>3383.2098763335598</v>
      </c>
      <c r="K104" s="29">
        <v>15555.99550118492</v>
      </c>
      <c r="L104" s="29">
        <v>3869.55451512949</v>
      </c>
      <c r="M104" s="63">
        <v>2.7612415745175301</v>
      </c>
      <c r="N104" s="63">
        <v>13.3798882904237</v>
      </c>
      <c r="O104" s="29">
        <v>3.1670167927919199</v>
      </c>
      <c r="P104" s="36">
        <v>1</v>
      </c>
      <c r="Q104" s="54">
        <v>0</v>
      </c>
    </row>
    <row r="105" spans="1:17" x14ac:dyDescent="0.25">
      <c r="A105" s="46">
        <v>95.324461766536103</v>
      </c>
      <c r="B105" s="46">
        <v>512.47</v>
      </c>
      <c r="C105" s="46">
        <v>5.25</v>
      </c>
      <c r="D105" s="23">
        <v>5.84</v>
      </c>
      <c r="E105" s="23">
        <v>9.9600000000000009</v>
      </c>
      <c r="F105" s="46">
        <v>0.46666666666666701</v>
      </c>
      <c r="G105" s="23">
        <v>4</v>
      </c>
      <c r="H105" s="48">
        <v>7.19</v>
      </c>
      <c r="I105" s="23">
        <v>3.3969608999365</v>
      </c>
      <c r="J105" s="64">
        <v>3497.4413411591499</v>
      </c>
      <c r="K105" s="29">
        <v>17059.704916691288</v>
      </c>
      <c r="L105" s="29">
        <v>4961.5951042470497</v>
      </c>
      <c r="M105" s="63">
        <v>2.75998530814792</v>
      </c>
      <c r="N105" s="63">
        <v>13.5831660967405</v>
      </c>
      <c r="O105" s="29">
        <v>3.9363627984978198</v>
      </c>
      <c r="P105" s="36">
        <v>1</v>
      </c>
      <c r="Q105" s="54">
        <v>0</v>
      </c>
    </row>
    <row r="106" spans="1:17" x14ac:dyDescent="0.25">
      <c r="A106" s="46">
        <v>91.243175022917399</v>
      </c>
      <c r="B106" s="46">
        <v>489.53</v>
      </c>
      <c r="C106" s="46">
        <v>5.0346153846153801</v>
      </c>
      <c r="D106" s="23">
        <v>5.48</v>
      </c>
      <c r="E106" s="23">
        <v>9.68</v>
      </c>
      <c r="F106" s="46">
        <v>0.233333333333333</v>
      </c>
      <c r="G106" s="23">
        <v>4.13</v>
      </c>
      <c r="H106" s="48">
        <v>6.73</v>
      </c>
      <c r="I106" s="23">
        <v>3.7683616075478499</v>
      </c>
      <c r="J106" s="64">
        <v>3298.5366484041301</v>
      </c>
      <c r="K106" s="29">
        <v>17020.724353698966</v>
      </c>
      <c r="L106" s="29">
        <v>4203.9445239857196</v>
      </c>
      <c r="M106" s="63">
        <v>2.6830332303764202</v>
      </c>
      <c r="N106" s="63">
        <v>13.6705828610112</v>
      </c>
      <c r="O106" s="29">
        <v>3.3030627966605199</v>
      </c>
      <c r="P106" s="36">
        <v>1</v>
      </c>
      <c r="Q106" s="54">
        <v>0</v>
      </c>
    </row>
    <row r="107" spans="1:17" x14ac:dyDescent="0.25">
      <c r="A107" s="46">
        <v>91.239735011557897</v>
      </c>
      <c r="B107" s="46">
        <v>496.4</v>
      </c>
      <c r="C107" s="46">
        <v>5</v>
      </c>
      <c r="D107" s="23">
        <v>5.76</v>
      </c>
      <c r="E107" s="23">
        <v>10.4</v>
      </c>
      <c r="F107" s="46">
        <v>-6.6666666666666693E-2</v>
      </c>
      <c r="G107" s="23">
        <v>3.1</v>
      </c>
      <c r="H107" s="48">
        <v>6.83</v>
      </c>
      <c r="I107" s="23">
        <v>3.5682466963016699</v>
      </c>
      <c r="J107" s="64">
        <v>3648.3042306265202</v>
      </c>
      <c r="K107" s="29">
        <v>17440.088801693928</v>
      </c>
      <c r="L107" s="29">
        <v>3915.44028600818</v>
      </c>
      <c r="M107" s="63">
        <v>2.7260774935376699</v>
      </c>
      <c r="N107" s="63">
        <v>13.864443848930501</v>
      </c>
      <c r="O107" s="29">
        <v>3.0333301400666102</v>
      </c>
      <c r="P107" s="36">
        <v>1</v>
      </c>
      <c r="Q107" s="54">
        <v>0</v>
      </c>
    </row>
    <row r="108" spans="1:17" x14ac:dyDescent="0.25">
      <c r="A108" s="46">
        <v>88.637001040298998</v>
      </c>
      <c r="B108" s="46">
        <v>482.97</v>
      </c>
      <c r="C108" s="46">
        <v>5</v>
      </c>
      <c r="D108" s="23">
        <v>5.56</v>
      </c>
      <c r="E108" s="23">
        <v>9.24</v>
      </c>
      <c r="F108" s="46">
        <v>0.33333333333333298</v>
      </c>
      <c r="G108" s="23">
        <v>2.63</v>
      </c>
      <c r="H108" s="48">
        <v>6.59</v>
      </c>
      <c r="I108" s="23">
        <v>3.5002903020956202</v>
      </c>
      <c r="J108" s="64">
        <v>3335.2078588274699</v>
      </c>
      <c r="K108" s="29">
        <v>17078.309193181183</v>
      </c>
      <c r="L108" s="29">
        <v>3763.0816547941099</v>
      </c>
      <c r="M108" s="63">
        <v>2.65534920446891</v>
      </c>
      <c r="N108" s="63">
        <v>13.941473980123</v>
      </c>
      <c r="O108" s="29">
        <v>2.87294384222889</v>
      </c>
      <c r="P108" s="36">
        <v>1</v>
      </c>
      <c r="Q108" s="54">
        <v>0</v>
      </c>
    </row>
    <row r="109" spans="1:17" x14ac:dyDescent="0.25">
      <c r="A109" s="46">
        <v>87.989769112070405</v>
      </c>
      <c r="B109" s="46">
        <v>477.62</v>
      </c>
      <c r="C109" s="46">
        <v>5</v>
      </c>
      <c r="D109" s="23">
        <v>5.76</v>
      </c>
      <c r="E109" s="23">
        <v>9.16</v>
      </c>
      <c r="F109" s="46">
        <v>3.3333333333333298E-2</v>
      </c>
      <c r="G109" s="23">
        <v>2.17</v>
      </c>
      <c r="H109" s="48">
        <v>6.43</v>
      </c>
      <c r="I109" s="23">
        <v>3.58739302670174</v>
      </c>
      <c r="J109" s="64">
        <v>3759.3650938482701</v>
      </c>
      <c r="K109" s="29">
        <v>18693.980429963933</v>
      </c>
      <c r="L109" s="29">
        <v>4368.5646695619398</v>
      </c>
      <c r="M109" s="63">
        <v>2.7410044878170199</v>
      </c>
      <c r="N109" s="63">
        <v>14.157699227211401</v>
      </c>
      <c r="O109" s="29">
        <v>3.2965220151415799</v>
      </c>
      <c r="P109" s="36">
        <v>1</v>
      </c>
      <c r="Q109" s="54">
        <v>0</v>
      </c>
    </row>
    <row r="110" spans="1:17" x14ac:dyDescent="0.25">
      <c r="A110" s="46">
        <v>87.293416532454501</v>
      </c>
      <c r="B110" s="46">
        <v>472.5</v>
      </c>
      <c r="C110" s="46">
        <v>5</v>
      </c>
      <c r="D110" s="23">
        <v>5.36</v>
      </c>
      <c r="E110" s="23">
        <v>9.1199999999999992</v>
      </c>
      <c r="F110" s="46">
        <v>0.233333333333333</v>
      </c>
      <c r="G110" s="23">
        <v>1.47</v>
      </c>
      <c r="H110" s="48">
        <v>6.3</v>
      </c>
      <c r="I110" s="23">
        <v>3.5959130908101198</v>
      </c>
      <c r="J110" s="64">
        <v>3634.6841646029002</v>
      </c>
      <c r="K110" s="29">
        <v>18126.189491968529</v>
      </c>
      <c r="L110" s="29">
        <v>3556.1518902943999</v>
      </c>
      <c r="M110" s="63">
        <v>2.73488877532658</v>
      </c>
      <c r="N110" s="63">
        <v>14.136687283535601</v>
      </c>
      <c r="O110" s="29">
        <v>2.6430529572101999</v>
      </c>
      <c r="P110" s="36">
        <v>1</v>
      </c>
      <c r="Q110" s="54">
        <v>0</v>
      </c>
    </row>
    <row r="111" spans="1:17" x14ac:dyDescent="0.25">
      <c r="A111" s="46">
        <v>88.633912026344802</v>
      </c>
      <c r="B111" s="46">
        <v>484.38</v>
      </c>
      <c r="C111" s="46">
        <v>5</v>
      </c>
      <c r="D111" s="23">
        <v>4.92</v>
      </c>
      <c r="E111" s="23">
        <v>9.1199999999999992</v>
      </c>
      <c r="F111" s="46">
        <v>3.3333333333333298E-2</v>
      </c>
      <c r="G111" s="23">
        <v>1.27</v>
      </c>
      <c r="H111" s="48">
        <v>6.45</v>
      </c>
      <c r="I111" s="23">
        <v>3.241189633796</v>
      </c>
      <c r="J111" s="64">
        <v>3942.4506847388002</v>
      </c>
      <c r="K111" s="29">
        <v>18988.64953287688</v>
      </c>
      <c r="L111" s="29">
        <v>3496.4992591228001</v>
      </c>
      <c r="M111" s="63">
        <v>2.8038636460810298</v>
      </c>
      <c r="N111" s="63">
        <v>14.2787659860328</v>
      </c>
      <c r="O111" s="29">
        <v>2.5551791334733198</v>
      </c>
      <c r="P111" s="36">
        <v>1</v>
      </c>
      <c r="Q111" s="54">
        <v>0</v>
      </c>
    </row>
    <row r="112" spans="1:17" x14ac:dyDescent="0.25">
      <c r="A112" s="46">
        <v>91.425537261750705</v>
      </c>
      <c r="B112" s="46">
        <v>507.47</v>
      </c>
      <c r="C112" s="46">
        <v>5</v>
      </c>
      <c r="D112" s="23">
        <v>5.16</v>
      </c>
      <c r="E112" s="23">
        <v>8.84</v>
      </c>
      <c r="F112" s="46">
        <v>0.33333333333333298</v>
      </c>
      <c r="G112" s="23">
        <v>2.13</v>
      </c>
      <c r="H112" s="48">
        <v>5.86</v>
      </c>
      <c r="I112" s="23">
        <v>3.2109634400798299</v>
      </c>
      <c r="J112" s="64">
        <v>3714.5513620471002</v>
      </c>
      <c r="K112" s="29">
        <v>18554.958026279262</v>
      </c>
      <c r="L112" s="29">
        <v>3878.3474068707001</v>
      </c>
      <c r="M112" s="63">
        <v>2.7611292608683899</v>
      </c>
      <c r="N112" s="63">
        <v>14.226581226722301</v>
      </c>
      <c r="O112" s="29">
        <v>2.7952774535134499</v>
      </c>
      <c r="P112" s="36">
        <v>1</v>
      </c>
      <c r="Q112" s="54">
        <v>0</v>
      </c>
    </row>
    <row r="113" spans="1:17" x14ac:dyDescent="0.25">
      <c r="A113" s="46">
        <v>92.716514007735995</v>
      </c>
      <c r="B113" s="46">
        <v>516</v>
      </c>
      <c r="C113" s="46">
        <v>4.6895161290322598</v>
      </c>
      <c r="D113" s="23">
        <v>4.76</v>
      </c>
      <c r="E113" s="23">
        <v>8.48</v>
      </c>
      <c r="F113" s="46">
        <v>0.36666666666666697</v>
      </c>
      <c r="G113" s="23">
        <v>2.2999999999999998</v>
      </c>
      <c r="H113" s="48">
        <v>5.87</v>
      </c>
      <c r="I113" s="23">
        <v>3.2444419244609701</v>
      </c>
      <c r="J113" s="64">
        <v>4033.9948559725999</v>
      </c>
      <c r="K113" s="29">
        <v>20202.4137716683</v>
      </c>
      <c r="L113" s="29">
        <v>4212.7294782966001</v>
      </c>
      <c r="M113" s="63">
        <v>2.81565480240431</v>
      </c>
      <c r="N113" s="63">
        <v>14.304458416351199</v>
      </c>
      <c r="O113" s="29">
        <v>2.9900585427444102</v>
      </c>
      <c r="P113" s="36">
        <v>1</v>
      </c>
      <c r="Q113" s="54">
        <v>0</v>
      </c>
    </row>
    <row r="114" spans="1:17" x14ac:dyDescent="0.25">
      <c r="A114" s="46">
        <v>97.564550036871196</v>
      </c>
      <c r="B114" s="46">
        <v>551.48</v>
      </c>
      <c r="C114" s="46">
        <v>4.3373015873015897</v>
      </c>
      <c r="D114" s="23">
        <v>4.24</v>
      </c>
      <c r="E114" s="23">
        <v>8.36</v>
      </c>
      <c r="F114" s="46">
        <v>0.5</v>
      </c>
      <c r="G114" s="23">
        <v>3.17</v>
      </c>
      <c r="H114" s="48">
        <v>6.3</v>
      </c>
      <c r="I114" s="23">
        <v>3.1925474008890502</v>
      </c>
      <c r="J114" s="64">
        <v>3994.9101212842002</v>
      </c>
      <c r="K114" s="29">
        <v>19379.40015216851</v>
      </c>
      <c r="L114" s="29">
        <v>3843.4854293221001</v>
      </c>
      <c r="M114" s="63">
        <v>2.79265022601406</v>
      </c>
      <c r="N114" s="63">
        <v>14.116825459183101</v>
      </c>
      <c r="O114" s="29">
        <v>2.6385936166141102</v>
      </c>
      <c r="P114" s="36">
        <v>1</v>
      </c>
      <c r="Q114" s="54">
        <v>0</v>
      </c>
    </row>
    <row r="115" spans="1:17" x14ac:dyDescent="0.25">
      <c r="A115" s="46">
        <v>97.396988490407693</v>
      </c>
      <c r="B115" s="46">
        <v>554.35</v>
      </c>
      <c r="C115" s="46">
        <v>4</v>
      </c>
      <c r="D115" s="23">
        <v>3.96</v>
      </c>
      <c r="E115" s="23">
        <v>8.16</v>
      </c>
      <c r="F115" s="46">
        <v>0.33333333333333298</v>
      </c>
      <c r="G115" s="23">
        <v>4.43</v>
      </c>
      <c r="H115" s="48">
        <v>6.33</v>
      </c>
      <c r="I115" s="23">
        <v>3.0785327648250602</v>
      </c>
      <c r="J115" s="64">
        <v>4192.6607014484998</v>
      </c>
      <c r="K115" s="29">
        <v>20126.723980700983</v>
      </c>
      <c r="L115" s="29">
        <v>4104.5082376624996</v>
      </c>
      <c r="M115" s="63">
        <v>2.8232392106774902</v>
      </c>
      <c r="N115" s="63">
        <v>14.163701221887299</v>
      </c>
      <c r="O115" s="29">
        <v>2.7816039477666501</v>
      </c>
      <c r="P115" s="40">
        <v>0</v>
      </c>
      <c r="Q115" s="54">
        <v>0</v>
      </c>
    </row>
    <row r="116" spans="1:17" x14ac:dyDescent="0.25">
      <c r="A116" s="46">
        <v>99.806644660461203</v>
      </c>
      <c r="B116" s="46">
        <v>576.30999999999995</v>
      </c>
      <c r="C116" s="46">
        <v>3.62903225806452</v>
      </c>
      <c r="D116" s="23">
        <v>3.68</v>
      </c>
      <c r="E116" s="23">
        <v>7.8</v>
      </c>
      <c r="F116" s="46">
        <v>0.43333333333333302</v>
      </c>
      <c r="G116" s="23">
        <v>4.63</v>
      </c>
      <c r="H116" s="48">
        <v>6.73</v>
      </c>
      <c r="I116" s="23">
        <v>3.17174392935982</v>
      </c>
      <c r="J116" s="64">
        <v>4079.6811199295998</v>
      </c>
      <c r="K116" s="29">
        <v>19794.94458416081</v>
      </c>
      <c r="L116" s="29">
        <v>4092.5276334301002</v>
      </c>
      <c r="M116" s="63">
        <v>2.8017676518619701</v>
      </c>
      <c r="N116" s="63">
        <v>14.116865605405399</v>
      </c>
      <c r="O116" s="29">
        <v>2.72951070173885</v>
      </c>
      <c r="P116" s="36">
        <v>0</v>
      </c>
      <c r="Q116" s="54">
        <v>0</v>
      </c>
    </row>
    <row r="117" spans="1:17" x14ac:dyDescent="0.25">
      <c r="A117" s="46">
        <v>97.760128064954799</v>
      </c>
      <c r="B117" s="46">
        <v>598.17999999999995</v>
      </c>
      <c r="C117" s="46">
        <v>3.04838709677419</v>
      </c>
      <c r="D117" s="23">
        <v>3.52</v>
      </c>
      <c r="E117" s="23">
        <v>7.12</v>
      </c>
      <c r="F117" s="46">
        <v>0.2</v>
      </c>
      <c r="G117" s="23">
        <v>5.27</v>
      </c>
      <c r="H117" s="48">
        <v>6.33</v>
      </c>
      <c r="I117" s="23">
        <v>3.0033082342979802</v>
      </c>
      <c r="J117" s="64">
        <v>4552.5588565182998</v>
      </c>
      <c r="K117" s="29">
        <v>21785.344733837901</v>
      </c>
      <c r="L117" s="29">
        <v>4171.5444950975998</v>
      </c>
      <c r="M117" s="63">
        <v>2.90123430747302</v>
      </c>
      <c r="N117" s="63">
        <v>14.298932759355299</v>
      </c>
      <c r="O117" s="29">
        <v>2.7602011398395399</v>
      </c>
      <c r="P117" s="36">
        <v>0</v>
      </c>
      <c r="Q117" s="54">
        <v>0</v>
      </c>
    </row>
    <row r="118" spans="1:17" x14ac:dyDescent="0.25">
      <c r="A118" s="46">
        <v>96.930350858019906</v>
      </c>
      <c r="B118" s="46">
        <v>624.41999999999996</v>
      </c>
      <c r="C118" s="46">
        <v>3</v>
      </c>
      <c r="D118" s="23">
        <v>3.32</v>
      </c>
      <c r="E118" s="23">
        <v>5.56</v>
      </c>
      <c r="F118" s="46">
        <v>0.36666666666666697</v>
      </c>
      <c r="G118" s="23">
        <v>4.37</v>
      </c>
      <c r="H118" s="48">
        <v>6.22</v>
      </c>
      <c r="I118" s="23">
        <v>2.6374761861562201</v>
      </c>
      <c r="J118" s="64">
        <v>4572.137962498</v>
      </c>
      <c r="K118" s="29">
        <v>21319.470101999199</v>
      </c>
      <c r="L118" s="29">
        <v>3682.4485436758</v>
      </c>
      <c r="M118" s="63">
        <v>2.9211314831135402</v>
      </c>
      <c r="N118" s="63">
        <v>14.291388046258801</v>
      </c>
      <c r="O118" s="29">
        <v>2.3704941953158101</v>
      </c>
      <c r="P118" s="36">
        <v>0</v>
      </c>
      <c r="Q118" s="54">
        <v>0</v>
      </c>
    </row>
    <row r="119" spans="1:17" x14ac:dyDescent="0.25">
      <c r="A119" s="46">
        <v>94.017065387270094</v>
      </c>
      <c r="B119" s="46">
        <v>617.76</v>
      </c>
      <c r="C119" s="46">
        <v>3</v>
      </c>
      <c r="D119" s="23">
        <v>3.44</v>
      </c>
      <c r="E119" s="23">
        <v>5.28</v>
      </c>
      <c r="F119" s="46">
        <v>0.43333333333333302</v>
      </c>
      <c r="G119" s="23">
        <v>4.17</v>
      </c>
      <c r="H119" s="48">
        <v>6.59</v>
      </c>
      <c r="I119" s="23">
        <v>2.7461822250446</v>
      </c>
      <c r="J119" s="64">
        <v>4725.9988369345001</v>
      </c>
      <c r="K119" s="29">
        <v>22226.973601980702</v>
      </c>
      <c r="L119" s="29">
        <v>3619.7305995233</v>
      </c>
      <c r="M119" s="63">
        <v>2.9488118190408401</v>
      </c>
      <c r="N119" s="63">
        <v>14.460906836454701</v>
      </c>
      <c r="O119" s="29">
        <v>2.3053473506904498</v>
      </c>
      <c r="P119" s="36">
        <v>0</v>
      </c>
      <c r="Q119" s="54">
        <v>0</v>
      </c>
    </row>
    <row r="120" spans="1:17" x14ac:dyDescent="0.25">
      <c r="A120" s="46">
        <v>98.990509553600901</v>
      </c>
      <c r="B120" s="46">
        <v>676.25</v>
      </c>
      <c r="C120" s="46">
        <v>3</v>
      </c>
      <c r="D120" s="23">
        <v>3.6</v>
      </c>
      <c r="E120" s="23">
        <v>5.36</v>
      </c>
      <c r="F120" s="46">
        <v>0.53333333333333299</v>
      </c>
      <c r="G120" s="23">
        <v>4.7300000000000004</v>
      </c>
      <c r="H120" s="48">
        <v>6.6</v>
      </c>
      <c r="I120" s="23">
        <v>2.38197859022045</v>
      </c>
      <c r="J120" s="64">
        <v>4558.0666382850004</v>
      </c>
      <c r="K120" s="29">
        <v>21972.906716143498</v>
      </c>
      <c r="L120" s="29">
        <v>3100.1047012229001</v>
      </c>
      <c r="M120" s="63">
        <v>2.89627455361487</v>
      </c>
      <c r="N120" s="63">
        <v>14.467795006730899</v>
      </c>
      <c r="O120" s="29">
        <v>1.89043828619161</v>
      </c>
      <c r="P120" s="36">
        <v>0</v>
      </c>
      <c r="Q120" s="54">
        <v>0</v>
      </c>
    </row>
    <row r="121" spans="1:17" x14ac:dyDescent="0.25">
      <c r="A121" s="46">
        <v>98.869882264380394</v>
      </c>
      <c r="B121" s="46">
        <v>697.75</v>
      </c>
      <c r="C121" s="46">
        <v>3.2419354838709702</v>
      </c>
      <c r="D121" s="23">
        <v>3.84</v>
      </c>
      <c r="E121" s="23">
        <v>5.72</v>
      </c>
      <c r="F121" s="46">
        <v>0.133333333333333</v>
      </c>
      <c r="G121" s="23">
        <v>4.0999999999999996</v>
      </c>
      <c r="H121" s="48">
        <v>6.16</v>
      </c>
      <c r="I121" s="23">
        <v>2.2165547794006502</v>
      </c>
      <c r="J121" s="64">
        <v>4749.6181774038996</v>
      </c>
      <c r="K121" s="29">
        <v>24071.452321864599</v>
      </c>
      <c r="L121" s="29">
        <v>3283.4589519020001</v>
      </c>
      <c r="M121" s="63">
        <v>2.8949737219676601</v>
      </c>
      <c r="N121" s="63">
        <v>14.6725959147722</v>
      </c>
      <c r="O121" s="29">
        <v>2.01125422854011</v>
      </c>
      <c r="P121" s="36">
        <v>0</v>
      </c>
      <c r="Q121" s="54">
        <v>0</v>
      </c>
    </row>
    <row r="122" spans="1:17" x14ac:dyDescent="0.25">
      <c r="A122" s="46">
        <v>96.5433741083868</v>
      </c>
      <c r="B122" s="46">
        <v>702.07</v>
      </c>
      <c r="C122" s="46">
        <v>3.5</v>
      </c>
      <c r="D122" s="23">
        <v>3.88</v>
      </c>
      <c r="E122" s="23">
        <v>5.64</v>
      </c>
      <c r="F122" s="46">
        <v>0.4</v>
      </c>
      <c r="G122" s="23">
        <v>4.67</v>
      </c>
      <c r="H122" s="48">
        <v>6.15</v>
      </c>
      <c r="I122" s="23">
        <v>2.1176600441501101</v>
      </c>
      <c r="J122" s="64">
        <v>4745.7964050425999</v>
      </c>
      <c r="K122" s="29">
        <v>23355.0620127808</v>
      </c>
      <c r="L122" s="29">
        <v>3168.3631590509999</v>
      </c>
      <c r="M122" s="63">
        <v>2.8378482926899302</v>
      </c>
      <c r="N122" s="63">
        <v>14.5917211104084</v>
      </c>
      <c r="O122" s="29">
        <v>1.9032786338304799</v>
      </c>
      <c r="P122" s="36">
        <v>0</v>
      </c>
      <c r="Q122" s="54">
        <v>0</v>
      </c>
    </row>
    <row r="123" spans="1:17" x14ac:dyDescent="0.25">
      <c r="A123" s="46">
        <v>95.576521951996497</v>
      </c>
      <c r="B123" s="46">
        <v>677.69</v>
      </c>
      <c r="C123" s="46">
        <v>3.5</v>
      </c>
      <c r="D123" s="23">
        <v>3.72</v>
      </c>
      <c r="E123" s="23">
        <v>5.4</v>
      </c>
      <c r="F123" s="46">
        <v>0.3</v>
      </c>
      <c r="G123" s="23">
        <v>4.2</v>
      </c>
      <c r="H123" s="48">
        <v>6.88</v>
      </c>
      <c r="I123" s="23">
        <v>2.1455305573195398</v>
      </c>
      <c r="J123" s="64">
        <v>4723.0842880710998</v>
      </c>
      <c r="K123" s="29">
        <v>23948.7371351361</v>
      </c>
      <c r="L123" s="29">
        <v>3103.3118482631999</v>
      </c>
      <c r="M123" s="63">
        <v>2.7805863093615599</v>
      </c>
      <c r="N123" s="63">
        <v>14.695985110265401</v>
      </c>
      <c r="O123" s="29">
        <v>1.8148017297135901</v>
      </c>
      <c r="P123" s="36">
        <v>0</v>
      </c>
      <c r="Q123" s="54">
        <v>0</v>
      </c>
    </row>
    <row r="124" spans="1:17" x14ac:dyDescent="0.25">
      <c r="A124" s="46">
        <v>93.297388907374994</v>
      </c>
      <c r="B124" s="46">
        <v>661.65</v>
      </c>
      <c r="C124" s="46">
        <v>3.5</v>
      </c>
      <c r="D124" s="23">
        <v>3.72</v>
      </c>
      <c r="E124" s="23">
        <v>5.52</v>
      </c>
      <c r="F124" s="46">
        <v>0.133333333333333</v>
      </c>
      <c r="G124" s="23">
        <v>3.5</v>
      </c>
      <c r="H124" s="48">
        <v>7.12</v>
      </c>
      <c r="I124" s="23">
        <v>2.1653466993256498</v>
      </c>
      <c r="J124" s="64">
        <v>4442.8844946810996</v>
      </c>
      <c r="K124" s="29">
        <v>23685.920872955798</v>
      </c>
      <c r="L124" s="29">
        <v>3328.4204134756001</v>
      </c>
      <c r="M124" s="63">
        <v>2.6771498303730201</v>
      </c>
      <c r="N124" s="63">
        <v>14.623520025145201</v>
      </c>
      <c r="O124" s="29">
        <v>1.9291335386797099</v>
      </c>
      <c r="P124" s="36">
        <v>0</v>
      </c>
      <c r="Q124" s="54">
        <v>0</v>
      </c>
    </row>
    <row r="125" spans="1:17" x14ac:dyDescent="0.25">
      <c r="A125" s="46">
        <v>92.055555067855096</v>
      </c>
      <c r="B125" s="46">
        <v>665.8</v>
      </c>
      <c r="C125" s="46">
        <v>3.5</v>
      </c>
      <c r="D125" s="23">
        <v>3.68</v>
      </c>
      <c r="E125" s="23">
        <v>5.24</v>
      </c>
      <c r="F125" s="46">
        <v>3.3333333333333298E-2</v>
      </c>
      <c r="G125" s="23">
        <v>2.8</v>
      </c>
      <c r="H125" s="48">
        <v>6.43</v>
      </c>
      <c r="I125" s="23">
        <v>2.39524025522392</v>
      </c>
      <c r="J125" s="64">
        <v>4696.2496147162001</v>
      </c>
      <c r="K125" s="29">
        <v>25346.701964129003</v>
      </c>
      <c r="L125" s="29">
        <v>4052.2277850423002</v>
      </c>
      <c r="M125" s="63">
        <v>2.6801743972254699</v>
      </c>
      <c r="N125" s="63">
        <v>14.690650746811601</v>
      </c>
      <c r="O125" s="29">
        <v>2.4054778309931701</v>
      </c>
      <c r="P125" s="36">
        <v>0</v>
      </c>
      <c r="Q125" s="54">
        <v>0</v>
      </c>
    </row>
    <row r="126" spans="1:17" x14ac:dyDescent="0.25">
      <c r="A126" s="46">
        <v>91.389197208910005</v>
      </c>
      <c r="B126" s="46">
        <v>655.58</v>
      </c>
      <c r="C126" s="46">
        <v>3.2578125</v>
      </c>
      <c r="D126" s="23">
        <v>3.36</v>
      </c>
      <c r="E126" s="23">
        <v>4.88</v>
      </c>
      <c r="F126" s="46">
        <v>0.36666666666666697</v>
      </c>
      <c r="G126" s="23">
        <v>2.73</v>
      </c>
      <c r="H126" s="48">
        <v>6.73</v>
      </c>
      <c r="I126" s="23">
        <v>2.6460582418579301</v>
      </c>
      <c r="J126" s="64">
        <v>4628.9681136468998</v>
      </c>
      <c r="K126" s="29">
        <v>24185.849724163498</v>
      </c>
      <c r="L126" s="29">
        <v>3350.1889306052999</v>
      </c>
      <c r="M126" s="63">
        <v>2.6248377948052899</v>
      </c>
      <c r="N126" s="63">
        <v>14.457487655885799</v>
      </c>
      <c r="O126" s="29">
        <v>1.77458939342348</v>
      </c>
      <c r="P126" s="36">
        <v>0</v>
      </c>
      <c r="Q126" s="54">
        <v>0</v>
      </c>
    </row>
    <row r="127" spans="1:17" x14ac:dyDescent="0.25">
      <c r="A127" s="46">
        <v>93.327247294415699</v>
      </c>
      <c r="B127" s="46">
        <v>664.68</v>
      </c>
      <c r="C127" s="46">
        <v>2.6639344262295102</v>
      </c>
      <c r="D127" s="23">
        <v>2.88</v>
      </c>
      <c r="E127" s="23">
        <v>4.4000000000000004</v>
      </c>
      <c r="F127" s="46">
        <v>-3.3333333333333298E-2</v>
      </c>
      <c r="G127" s="23">
        <v>2.33</v>
      </c>
      <c r="H127" s="48">
        <v>7.24</v>
      </c>
      <c r="I127" s="23">
        <v>2.5686670295442799</v>
      </c>
      <c r="J127" s="64">
        <v>4739.5388309163</v>
      </c>
      <c r="K127" s="29">
        <v>24974.287130653298</v>
      </c>
      <c r="L127" s="29">
        <v>4131.4407605918996</v>
      </c>
      <c r="M127" s="63">
        <v>2.6156195294988498</v>
      </c>
      <c r="N127" s="63">
        <v>14.513630860234301</v>
      </c>
      <c r="O127" s="29">
        <v>2.2863069225897998</v>
      </c>
      <c r="P127" s="36">
        <v>0</v>
      </c>
      <c r="Q127" s="54">
        <v>0</v>
      </c>
    </row>
    <row r="128" spans="1:17" x14ac:dyDescent="0.25">
      <c r="A128" s="46">
        <v>92.0674882907918</v>
      </c>
      <c r="B128" s="46">
        <v>643.23</v>
      </c>
      <c r="C128" s="46">
        <v>2.5</v>
      </c>
      <c r="D128" s="23">
        <v>2.68</v>
      </c>
      <c r="E128" s="23">
        <v>4.28</v>
      </c>
      <c r="F128" s="46">
        <v>6.6666666666666693E-2</v>
      </c>
      <c r="G128" s="23">
        <v>1.7</v>
      </c>
      <c r="H128" s="48">
        <v>7.04</v>
      </c>
      <c r="I128" s="23">
        <v>2.87882457891076</v>
      </c>
      <c r="J128" s="64">
        <v>4578.0602952585004</v>
      </c>
      <c r="K128" s="29">
        <v>24884.5931901527</v>
      </c>
      <c r="L128" s="29">
        <v>4668.8675405393997</v>
      </c>
      <c r="M128" s="63">
        <v>2.5657100066341698</v>
      </c>
      <c r="N128" s="63">
        <v>14.4298916153175</v>
      </c>
      <c r="O128" s="29">
        <v>2.62210760770347</v>
      </c>
      <c r="P128" s="36">
        <v>0</v>
      </c>
      <c r="Q128" s="54">
        <v>0</v>
      </c>
    </row>
    <row r="129" spans="1:17" x14ac:dyDescent="0.25">
      <c r="A129" s="46">
        <v>90.937886275095494</v>
      </c>
      <c r="B129" s="46">
        <v>633.36</v>
      </c>
      <c r="C129" s="46">
        <v>2.5</v>
      </c>
      <c r="D129" s="23">
        <v>2.68</v>
      </c>
      <c r="E129" s="23">
        <v>4.12</v>
      </c>
      <c r="F129" s="46">
        <v>0.266666666666667</v>
      </c>
      <c r="G129" s="23">
        <v>2.0299999999999998</v>
      </c>
      <c r="H129" s="48">
        <v>6.73</v>
      </c>
      <c r="I129" s="23">
        <v>3.08810668602014</v>
      </c>
      <c r="J129" s="64">
        <v>4740.7633081073</v>
      </c>
      <c r="K129" s="29">
        <v>26691.672603788698</v>
      </c>
      <c r="L129" s="29">
        <v>5230.2673502953003</v>
      </c>
      <c r="M129" s="63">
        <v>2.5901534247953499</v>
      </c>
      <c r="N129" s="63">
        <v>14.5400802460279</v>
      </c>
      <c r="O129" s="29">
        <v>2.9864351174306099</v>
      </c>
      <c r="P129" s="36">
        <v>0</v>
      </c>
      <c r="Q129" s="54">
        <v>0</v>
      </c>
    </row>
    <row r="130" spans="1:17" x14ac:dyDescent="0.25">
      <c r="A130" s="46">
        <v>88.525552552165294</v>
      </c>
      <c r="B130" s="46">
        <v>602.08000000000004</v>
      </c>
      <c r="C130" s="46">
        <v>2.5</v>
      </c>
      <c r="D130" s="23">
        <v>2.68</v>
      </c>
      <c r="E130" s="23">
        <v>4.16</v>
      </c>
      <c r="F130" s="46">
        <v>0.233333333333333</v>
      </c>
      <c r="G130" s="23">
        <v>2</v>
      </c>
      <c r="H130" s="48">
        <v>7.07</v>
      </c>
      <c r="I130" s="23">
        <v>3.1567117239710898</v>
      </c>
      <c r="J130" s="64">
        <v>4889.8113572337998</v>
      </c>
      <c r="K130" s="29">
        <v>26164.165981189199</v>
      </c>
      <c r="L130" s="29">
        <v>4406.6589655063999</v>
      </c>
      <c r="M130" s="63">
        <v>2.6237633985953002</v>
      </c>
      <c r="N130" s="63">
        <v>14.4470299310805</v>
      </c>
      <c r="O130" s="29">
        <v>2.3036383838008101</v>
      </c>
      <c r="P130" s="36">
        <v>0</v>
      </c>
      <c r="Q130" s="54">
        <v>0</v>
      </c>
    </row>
    <row r="131" spans="1:17" x14ac:dyDescent="0.25">
      <c r="A131" s="46">
        <v>89.714648042540006</v>
      </c>
      <c r="B131" s="46">
        <v>620.94000000000005</v>
      </c>
      <c r="C131" s="46">
        <v>2.5</v>
      </c>
      <c r="D131" s="23">
        <v>2.56</v>
      </c>
      <c r="E131" s="23">
        <v>4</v>
      </c>
      <c r="F131" s="46">
        <v>0.233333333333333</v>
      </c>
      <c r="G131" s="23">
        <v>2.13</v>
      </c>
      <c r="H131" s="48">
        <v>7.3</v>
      </c>
      <c r="I131" s="23">
        <v>3.1169826725936698</v>
      </c>
      <c r="J131" s="64">
        <v>5281.4592254549998</v>
      </c>
      <c r="K131" s="29">
        <v>27043.484059316703</v>
      </c>
      <c r="L131" s="29">
        <v>4277.0125901423999</v>
      </c>
      <c r="M131" s="63">
        <v>2.6951436704549798</v>
      </c>
      <c r="N131" s="63">
        <v>14.5976367550372</v>
      </c>
      <c r="O131" s="29">
        <v>2.1736807153059701</v>
      </c>
      <c r="P131" s="34">
        <v>1</v>
      </c>
      <c r="Q131" s="54">
        <v>0</v>
      </c>
    </row>
    <row r="132" spans="1:17" x14ac:dyDescent="0.25">
      <c r="A132" s="46">
        <v>92.021779681124698</v>
      </c>
      <c r="B132" s="46">
        <v>662.05</v>
      </c>
      <c r="C132" s="46">
        <v>2.5</v>
      </c>
      <c r="D132" s="23">
        <v>2.64</v>
      </c>
      <c r="E132" s="23">
        <v>3.96</v>
      </c>
      <c r="F132" s="46">
        <v>0.3</v>
      </c>
      <c r="G132" s="23">
        <v>2.8</v>
      </c>
      <c r="H132" s="48">
        <v>7.68</v>
      </c>
      <c r="I132" s="23">
        <v>2.7681438809761398</v>
      </c>
      <c r="J132" s="64">
        <v>4796.8329194710996</v>
      </c>
      <c r="K132" s="29">
        <v>26268.495691785902</v>
      </c>
      <c r="L132" s="29">
        <v>4422.8029133146001</v>
      </c>
      <c r="M132" s="63">
        <v>2.5884047533397001</v>
      </c>
      <c r="N132" s="63">
        <v>14.5411986245898</v>
      </c>
      <c r="O132" s="29">
        <v>2.2770495521980898</v>
      </c>
      <c r="P132" s="36">
        <v>1</v>
      </c>
      <c r="Q132" s="54">
        <v>0</v>
      </c>
    </row>
    <row r="133" spans="1:17" x14ac:dyDescent="0.25">
      <c r="A133" s="46">
        <v>92.744165518944499</v>
      </c>
      <c r="B133" s="46">
        <v>678.7</v>
      </c>
      <c r="C133" s="46">
        <v>2.69758064516129</v>
      </c>
      <c r="D133" s="23">
        <v>2.8</v>
      </c>
      <c r="E133" s="23">
        <v>4.28</v>
      </c>
      <c r="F133" s="46">
        <v>0.1</v>
      </c>
      <c r="G133" s="23">
        <v>2.77</v>
      </c>
      <c r="H133" s="48">
        <v>7.29</v>
      </c>
      <c r="I133" s="23">
        <v>2.7976503674135902</v>
      </c>
      <c r="J133" s="64">
        <v>5146.7968102680998</v>
      </c>
      <c r="K133" s="29">
        <v>28185.230560427801</v>
      </c>
      <c r="L133" s="29">
        <v>5005.4195383470997</v>
      </c>
      <c r="M133" s="63">
        <v>2.633662132684</v>
      </c>
      <c r="N133" s="63">
        <v>14.745064728655599</v>
      </c>
      <c r="O133" s="29">
        <v>2.7369537039165999</v>
      </c>
      <c r="P133" s="36">
        <v>1</v>
      </c>
      <c r="Q133" s="54">
        <v>0</v>
      </c>
    </row>
    <row r="134" spans="1:17" x14ac:dyDescent="0.25">
      <c r="A134" s="46">
        <v>92.062650497454996</v>
      </c>
      <c r="B134" s="46">
        <v>667.34</v>
      </c>
      <c r="C134" s="46">
        <v>2.9166666666666701</v>
      </c>
      <c r="D134" s="23">
        <v>2.84</v>
      </c>
      <c r="E134" s="23">
        <v>4.4800000000000004</v>
      </c>
      <c r="F134" s="46">
        <v>0.2</v>
      </c>
      <c r="G134" s="23">
        <v>1.83</v>
      </c>
      <c r="H134" s="48">
        <v>7.13</v>
      </c>
      <c r="I134" s="23">
        <v>2.82156097855998</v>
      </c>
      <c r="J134" s="64">
        <v>5116.9175460337001</v>
      </c>
      <c r="K134" s="29">
        <v>27213.271918932198</v>
      </c>
      <c r="L134" s="29">
        <v>4061.6609110413001</v>
      </c>
      <c r="M134" s="63">
        <v>2.5965879083570802</v>
      </c>
      <c r="N134" s="63">
        <v>14.669348052444001</v>
      </c>
      <c r="O134" s="29">
        <v>2.0546366136561498</v>
      </c>
      <c r="P134" s="36">
        <v>1</v>
      </c>
      <c r="Q134" s="54">
        <v>0</v>
      </c>
    </row>
    <row r="135" spans="1:17" x14ac:dyDescent="0.25">
      <c r="A135" s="46">
        <v>93.176343388511199</v>
      </c>
      <c r="B135" s="46">
        <v>683.8</v>
      </c>
      <c r="C135" s="46">
        <v>2.87903225806452</v>
      </c>
      <c r="D135" s="23">
        <v>2.84</v>
      </c>
      <c r="E135" s="23">
        <v>4.28</v>
      </c>
      <c r="F135" s="46">
        <v>0.3</v>
      </c>
      <c r="G135" s="23">
        <v>2.2000000000000002</v>
      </c>
      <c r="H135" s="48">
        <v>7.19</v>
      </c>
      <c r="I135" s="23">
        <v>2.7732680153618201</v>
      </c>
      <c r="J135" s="64">
        <v>5162.2852978584997</v>
      </c>
      <c r="K135" s="29">
        <v>28218.882958459297</v>
      </c>
      <c r="L135" s="29">
        <v>4177.6761847346997</v>
      </c>
      <c r="M135" s="63">
        <v>2.5788701581042401</v>
      </c>
      <c r="N135" s="63">
        <v>14.818027914505</v>
      </c>
      <c r="O135" s="29">
        <v>2.1225626034564602</v>
      </c>
      <c r="P135" s="36">
        <v>1</v>
      </c>
      <c r="Q135" s="54">
        <v>0</v>
      </c>
    </row>
    <row r="136" spans="1:17" x14ac:dyDescent="0.25">
      <c r="A136" s="46">
        <v>94.556751192599904</v>
      </c>
      <c r="B136" s="46">
        <v>705.13</v>
      </c>
      <c r="C136" s="46">
        <v>2.3688524590163902</v>
      </c>
      <c r="D136" s="23">
        <v>2.3199999999999998</v>
      </c>
      <c r="E136" s="23">
        <v>3.77</v>
      </c>
      <c r="F136" s="46">
        <v>0.133333333333333</v>
      </c>
      <c r="G136" s="23">
        <v>2.2000000000000002</v>
      </c>
      <c r="H136" s="48">
        <v>7.49</v>
      </c>
      <c r="I136" s="23">
        <v>2.629851220176</v>
      </c>
      <c r="J136" s="64">
        <v>4720.5287433993999</v>
      </c>
      <c r="K136" s="29">
        <v>27662.195292398701</v>
      </c>
      <c r="L136" s="29">
        <v>4576.1654957104001</v>
      </c>
      <c r="M136" s="63">
        <v>2.47199795305343</v>
      </c>
      <c r="N136" s="63">
        <v>14.668892584245199</v>
      </c>
      <c r="O136" s="29">
        <v>2.34732175834566</v>
      </c>
      <c r="P136" s="36">
        <v>1</v>
      </c>
      <c r="Q136" s="54">
        <v>0</v>
      </c>
    </row>
    <row r="137" spans="1:17" x14ac:dyDescent="0.25">
      <c r="A137" s="46">
        <v>100.346819724881</v>
      </c>
      <c r="B137" s="46">
        <v>754.86</v>
      </c>
      <c r="C137" s="46">
        <v>1.8174603174603201</v>
      </c>
      <c r="D137" s="23">
        <v>2.02</v>
      </c>
      <c r="E137" s="23">
        <v>3.8</v>
      </c>
      <c r="F137" s="46">
        <v>0.33333333333333298</v>
      </c>
      <c r="G137" s="23">
        <v>2.73</v>
      </c>
      <c r="H137" s="48">
        <v>7.05</v>
      </c>
      <c r="I137" s="23">
        <v>2.6709319906861402</v>
      </c>
      <c r="J137" s="64">
        <v>4912.5654147170999</v>
      </c>
      <c r="K137" s="29">
        <v>28495.388223632002</v>
      </c>
      <c r="L137" s="29">
        <v>5058.4090620241996</v>
      </c>
      <c r="M137" s="63">
        <v>2.4922550860658101</v>
      </c>
      <c r="N137" s="63">
        <v>14.6201211943724</v>
      </c>
      <c r="O137" s="29">
        <v>2.5772064884846002</v>
      </c>
      <c r="P137" s="36">
        <v>1</v>
      </c>
      <c r="Q137" s="53">
        <v>1</v>
      </c>
    </row>
    <row r="138" spans="1:17" x14ac:dyDescent="0.25">
      <c r="A138" s="46">
        <v>105.230280676703</v>
      </c>
      <c r="B138" s="46">
        <v>803</v>
      </c>
      <c r="C138" s="46">
        <v>1.62109375</v>
      </c>
      <c r="D138" s="23">
        <v>1.83</v>
      </c>
      <c r="E138" s="23">
        <v>3.22</v>
      </c>
      <c r="F138" s="46">
        <v>0.43333333333333302</v>
      </c>
      <c r="G138" s="23">
        <v>3.7</v>
      </c>
      <c r="H138" s="48">
        <v>7.82</v>
      </c>
      <c r="I138" s="23">
        <v>2.5574299192597301</v>
      </c>
      <c r="J138" s="64">
        <v>5140.7192446749996</v>
      </c>
      <c r="K138" s="29">
        <v>28037.735130550696</v>
      </c>
      <c r="L138" s="22">
        <v>4013.7965640063539</v>
      </c>
      <c r="M138" s="63">
        <v>2.5243184909876102</v>
      </c>
      <c r="N138" s="63">
        <v>14.328743682160599</v>
      </c>
      <c r="O138" s="80">
        <v>2.1614906282529001</v>
      </c>
      <c r="P138" s="36">
        <v>1</v>
      </c>
      <c r="Q138" s="53">
        <v>1</v>
      </c>
    </row>
    <row r="139" spans="1:17" x14ac:dyDescent="0.25">
      <c r="A139" s="46">
        <v>102.78108807464599</v>
      </c>
      <c r="B139" s="46">
        <v>823.01</v>
      </c>
      <c r="C139" s="46">
        <v>0.5</v>
      </c>
      <c r="D139" s="23">
        <v>0.65</v>
      </c>
      <c r="E139" s="23">
        <v>3.32</v>
      </c>
      <c r="F139" s="46">
        <v>-6.6666666666666693E-2</v>
      </c>
      <c r="G139" s="23">
        <v>2.93</v>
      </c>
      <c r="H139" s="48">
        <v>10.82</v>
      </c>
      <c r="I139" s="23">
        <v>2.4228824578910801</v>
      </c>
      <c r="J139" s="64">
        <v>4899.8970403937001</v>
      </c>
      <c r="K139" s="29">
        <v>24966.515769946371</v>
      </c>
      <c r="L139" s="22">
        <v>3814.7468534878708</v>
      </c>
      <c r="M139" s="63">
        <v>2.4688816767633002</v>
      </c>
      <c r="N139" s="63">
        <v>14.0162721605715</v>
      </c>
      <c r="O139" s="80">
        <v>2.85579231007639</v>
      </c>
      <c r="P139" s="36">
        <v>1</v>
      </c>
      <c r="Q139" s="53">
        <v>1</v>
      </c>
    </row>
    <row r="140" spans="1:17" x14ac:dyDescent="0.25">
      <c r="A140" s="46">
        <v>100.848167481313</v>
      </c>
      <c r="B140" s="46">
        <v>780.99</v>
      </c>
      <c r="C140" s="46">
        <v>0.5</v>
      </c>
      <c r="D140" s="23">
        <v>0.49</v>
      </c>
      <c r="E140" s="23">
        <v>3.1</v>
      </c>
      <c r="F140" s="46">
        <v>0.266666666666667</v>
      </c>
      <c r="G140" s="23">
        <v>2.67</v>
      </c>
      <c r="H140" s="48">
        <v>12.79</v>
      </c>
      <c r="I140" s="23">
        <v>2.9578865402643002</v>
      </c>
      <c r="J140" s="64">
        <v>4773.9030623466997</v>
      </c>
      <c r="K140" s="29">
        <v>26234.208281189902</v>
      </c>
      <c r="L140" s="22">
        <v>4661.6172641379153</v>
      </c>
      <c r="M140" s="63">
        <v>2.4385911103559899</v>
      </c>
      <c r="N140" s="63">
        <v>13.9228297011959</v>
      </c>
      <c r="O140" s="80">
        <v>3.4384592474746198</v>
      </c>
      <c r="P140" s="36">
        <v>1</v>
      </c>
      <c r="Q140" s="53">
        <v>1</v>
      </c>
    </row>
    <row r="141" spans="1:17" ht="15.75" thickBot="1" x14ac:dyDescent="0.3">
      <c r="A141" s="66">
        <v>100.865296333157</v>
      </c>
      <c r="B141" s="66">
        <v>762.4</v>
      </c>
      <c r="C141" s="66">
        <v>0.5</v>
      </c>
      <c r="D141" s="55">
        <v>0.45</v>
      </c>
      <c r="E141" s="55">
        <v>2.82</v>
      </c>
      <c r="F141" s="66">
        <v>0.3</v>
      </c>
      <c r="G141" s="55">
        <v>2.9</v>
      </c>
      <c r="H141" s="67">
        <v>10.87</v>
      </c>
      <c r="I141" s="55">
        <v>3.2540203816263</v>
      </c>
      <c r="J141" s="68">
        <v>5095.0981554748996</v>
      </c>
      <c r="K141" s="56">
        <v>30207.094244189298</v>
      </c>
      <c r="L141" s="57">
        <v>5109.9192736873565</v>
      </c>
      <c r="M141" s="69">
        <v>2.4975766336910401</v>
      </c>
      <c r="N141" s="69">
        <v>14.2111012258035</v>
      </c>
      <c r="O141" s="80">
        <v>4.0097065253844999</v>
      </c>
      <c r="P141" s="58">
        <v>1</v>
      </c>
      <c r="Q141" s="59">
        <v>1</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A5142-E3F9-4F44-9674-B41C6DD2952D}">
  <dimension ref="A2:AF272"/>
  <sheetViews>
    <sheetView tabSelected="1" topLeftCell="S256" zoomScale="82" zoomScaleNormal="82" workbookViewId="0">
      <selection activeCell="AE274" sqref="AE274"/>
    </sheetView>
  </sheetViews>
  <sheetFormatPr baseColWidth="10" defaultRowHeight="15" x14ac:dyDescent="0.25"/>
  <cols>
    <col min="2" max="2" width="14.140625" customWidth="1"/>
    <col min="3" max="3" width="19" customWidth="1"/>
    <col min="4" max="4" width="16.28515625" customWidth="1"/>
    <col min="5" max="5" width="12" customWidth="1"/>
    <col min="6" max="6" width="12.7109375" customWidth="1"/>
    <col min="7" max="7" width="16.85546875" customWidth="1"/>
    <col min="8" max="9" width="11.42578125" customWidth="1"/>
    <col min="15" max="15" width="18" customWidth="1"/>
    <col min="16" max="16" width="16.85546875" customWidth="1"/>
    <col min="19" max="19" width="15.140625" customWidth="1"/>
    <col min="23" max="23" width="15.28515625" customWidth="1"/>
    <col min="26" max="26" width="13.28515625" customWidth="1"/>
    <col min="27" max="27" width="21.85546875" customWidth="1"/>
    <col min="31" max="31" width="17.5703125" customWidth="1"/>
    <col min="32" max="32" width="16.28515625" customWidth="1"/>
  </cols>
  <sheetData>
    <row r="2" spans="1:7" x14ac:dyDescent="0.25">
      <c r="A2" s="72"/>
      <c r="B2" s="129" t="s">
        <v>18</v>
      </c>
      <c r="C2" s="129"/>
      <c r="D2" s="129"/>
      <c r="E2" s="129"/>
      <c r="F2" s="129"/>
      <c r="G2" s="129"/>
    </row>
    <row r="3" spans="1:7" x14ac:dyDescent="0.25">
      <c r="A3" s="72"/>
      <c r="B3" s="6" t="s">
        <v>19</v>
      </c>
      <c r="C3" s="6" t="s">
        <v>20</v>
      </c>
      <c r="D3" s="8" t="s">
        <v>24</v>
      </c>
      <c r="E3" s="8" t="s">
        <v>23</v>
      </c>
      <c r="F3" s="8" t="s">
        <v>25</v>
      </c>
      <c r="G3" s="8" t="s">
        <v>28</v>
      </c>
    </row>
    <row r="4" spans="1:7" x14ac:dyDescent="0.25">
      <c r="A4" s="73"/>
      <c r="B4" s="70" t="s">
        <v>21</v>
      </c>
      <c r="C4" s="70" t="s">
        <v>22</v>
      </c>
      <c r="D4" s="94">
        <v>7.2379999999999996E-3</v>
      </c>
      <c r="E4" s="71">
        <v>1</v>
      </c>
      <c r="F4" s="79" t="str">
        <f>IF(D4&lt;0.05, "Sí","No")</f>
        <v>Sí</v>
      </c>
      <c r="G4" s="71" t="str">
        <f>IF(AND(F4=F5, F4="Sí"), "Sí", "No")</f>
        <v>Sí</v>
      </c>
    </row>
    <row r="5" spans="1:7" x14ac:dyDescent="0.25">
      <c r="A5" s="72"/>
      <c r="B5" s="70" t="s">
        <v>22</v>
      </c>
      <c r="C5" s="70" t="s">
        <v>21</v>
      </c>
      <c r="D5" s="94">
        <v>1.6809999999999999E-2</v>
      </c>
      <c r="E5" s="71">
        <v>1</v>
      </c>
      <c r="F5" s="79" t="str">
        <f t="shared" ref="F5:F22" si="0">IF(D5&lt;0.05, "Sí","No")</f>
        <v>Sí</v>
      </c>
      <c r="G5" s="71"/>
    </row>
    <row r="6" spans="1:7" s="86" customFormat="1" x14ac:dyDescent="0.25">
      <c r="A6" s="82"/>
      <c r="B6" s="83" t="s">
        <v>22</v>
      </c>
      <c r="C6" s="83" t="s">
        <v>56</v>
      </c>
      <c r="D6" s="95">
        <v>3.0609999999999998E-2</v>
      </c>
      <c r="E6" s="84">
        <v>8</v>
      </c>
      <c r="F6" s="85" t="str">
        <f t="shared" si="0"/>
        <v>Sí</v>
      </c>
      <c r="G6" s="84" t="str">
        <f t="shared" ref="G6" si="1">IF(AND(F6=F7, F6="Sí"), "Sí", "No")</f>
        <v>Sí</v>
      </c>
    </row>
    <row r="7" spans="1:7" s="86" customFormat="1" x14ac:dyDescent="0.25">
      <c r="A7" s="82"/>
      <c r="B7" s="83" t="s">
        <v>56</v>
      </c>
      <c r="C7" s="83" t="s">
        <v>22</v>
      </c>
      <c r="D7" s="95">
        <v>2.209E-3</v>
      </c>
      <c r="E7" s="84">
        <v>1</v>
      </c>
      <c r="F7" s="85" t="str">
        <f t="shared" si="0"/>
        <v>Sí</v>
      </c>
      <c r="G7" s="84"/>
    </row>
    <row r="8" spans="1:7" x14ac:dyDescent="0.25">
      <c r="A8" s="73"/>
      <c r="B8" s="70" t="s">
        <v>26</v>
      </c>
      <c r="C8" s="70" t="s">
        <v>21</v>
      </c>
      <c r="D8" s="94">
        <v>4.879E-2</v>
      </c>
      <c r="E8" s="71">
        <v>12</v>
      </c>
      <c r="F8" s="79" t="str">
        <f t="shared" si="0"/>
        <v>Sí</v>
      </c>
      <c r="G8" s="71" t="str">
        <f>IF(AND(F8=F9, F8="Sí"), "Sí", "No")</f>
        <v>Sí</v>
      </c>
    </row>
    <row r="9" spans="1:7" x14ac:dyDescent="0.25">
      <c r="A9" s="72"/>
      <c r="B9" s="70" t="s">
        <v>21</v>
      </c>
      <c r="C9" s="70" t="s">
        <v>26</v>
      </c>
      <c r="D9" s="94">
        <v>2.2800000000000001E-2</v>
      </c>
      <c r="E9" s="71">
        <v>2</v>
      </c>
      <c r="F9" s="79" t="str">
        <f>IF(D9&lt;0.05, "Sí","No")</f>
        <v>Sí</v>
      </c>
      <c r="G9" s="71"/>
    </row>
    <row r="10" spans="1:7" x14ac:dyDescent="0.25">
      <c r="A10" s="73"/>
      <c r="B10" s="83" t="s">
        <v>46</v>
      </c>
      <c r="C10" s="83" t="s">
        <v>21</v>
      </c>
      <c r="D10" s="95">
        <v>4.8160000000000001E-2</v>
      </c>
      <c r="E10" s="84">
        <v>9</v>
      </c>
      <c r="F10" s="85" t="str">
        <f t="shared" si="0"/>
        <v>Sí</v>
      </c>
      <c r="G10" s="84" t="str">
        <f>IF(AND(F10=F11, F10="Sí"), "Sí", "No")</f>
        <v>No</v>
      </c>
    </row>
    <row r="11" spans="1:7" x14ac:dyDescent="0.25">
      <c r="A11" s="72"/>
      <c r="B11" s="83" t="s">
        <v>21</v>
      </c>
      <c r="C11" s="83" t="s">
        <v>46</v>
      </c>
      <c r="D11" s="95">
        <v>0.23669999999999999</v>
      </c>
      <c r="E11" s="84">
        <v>12</v>
      </c>
      <c r="F11" s="84" t="str">
        <f t="shared" si="0"/>
        <v>No</v>
      </c>
      <c r="G11" s="84"/>
    </row>
    <row r="12" spans="1:7" x14ac:dyDescent="0.25">
      <c r="A12" s="73"/>
      <c r="B12" s="70" t="s">
        <v>26</v>
      </c>
      <c r="C12" s="70" t="s">
        <v>22</v>
      </c>
      <c r="D12" s="94">
        <v>0.61370000000000002</v>
      </c>
      <c r="E12" s="71">
        <v>12</v>
      </c>
      <c r="F12" s="71" t="str">
        <f t="shared" si="0"/>
        <v>No</v>
      </c>
      <c r="G12" s="71" t="str">
        <f>IF(AND(F12=F13, F12="Sí"), "Sí", "No")</f>
        <v>No</v>
      </c>
    </row>
    <row r="13" spans="1:7" x14ac:dyDescent="0.25">
      <c r="A13" s="72"/>
      <c r="B13" s="70" t="s">
        <v>22</v>
      </c>
      <c r="C13" s="70" t="s">
        <v>26</v>
      </c>
      <c r="D13" s="94">
        <v>2.7589999999999998E-4</v>
      </c>
      <c r="E13" s="71">
        <v>1</v>
      </c>
      <c r="F13" s="79" t="str">
        <f t="shared" si="0"/>
        <v>Sí</v>
      </c>
      <c r="G13" s="71"/>
    </row>
    <row r="14" spans="1:7" x14ac:dyDescent="0.25">
      <c r="A14" s="73"/>
      <c r="B14" s="83" t="s">
        <v>27</v>
      </c>
      <c r="C14" s="83" t="s">
        <v>26</v>
      </c>
      <c r="D14" s="95">
        <v>2.035E-2</v>
      </c>
      <c r="E14" s="84">
        <v>1</v>
      </c>
      <c r="F14" s="85" t="str">
        <f t="shared" si="0"/>
        <v>Sí</v>
      </c>
      <c r="G14" s="84" t="str">
        <f t="shared" ref="G14:G40" si="2">IF(AND(F14=F15, F14="Sí"), "Sí", "No")</f>
        <v>No</v>
      </c>
    </row>
    <row r="15" spans="1:7" x14ac:dyDescent="0.25">
      <c r="A15" s="72"/>
      <c r="B15" s="83" t="s">
        <v>26</v>
      </c>
      <c r="C15" s="83" t="s">
        <v>27</v>
      </c>
      <c r="D15" s="95">
        <v>0.28920000000000001</v>
      </c>
      <c r="E15" s="84">
        <v>12</v>
      </c>
      <c r="F15" s="84" t="str">
        <f t="shared" si="0"/>
        <v>No</v>
      </c>
      <c r="G15" s="84"/>
    </row>
    <row r="16" spans="1:7" x14ac:dyDescent="0.25">
      <c r="A16" s="73"/>
      <c r="B16" s="70" t="s">
        <v>21</v>
      </c>
      <c r="C16" s="70" t="s">
        <v>27</v>
      </c>
      <c r="D16" s="94">
        <v>2.833E-3</v>
      </c>
      <c r="E16" s="71">
        <v>1</v>
      </c>
      <c r="F16" s="79" t="str">
        <f t="shared" si="0"/>
        <v>Sí</v>
      </c>
      <c r="G16" s="71" t="str">
        <f t="shared" si="2"/>
        <v>Sí</v>
      </c>
    </row>
    <row r="17" spans="1:7" x14ac:dyDescent="0.25">
      <c r="A17" s="72"/>
      <c r="B17" s="70" t="s">
        <v>27</v>
      </c>
      <c r="C17" s="70" t="s">
        <v>21</v>
      </c>
      <c r="D17" s="94">
        <v>2.3699999999999999E-2</v>
      </c>
      <c r="E17" s="71">
        <v>1</v>
      </c>
      <c r="F17" s="79" t="str">
        <f t="shared" si="0"/>
        <v>Sí</v>
      </c>
      <c r="G17" s="71"/>
    </row>
    <row r="18" spans="1:7" x14ac:dyDescent="0.25">
      <c r="A18" s="111"/>
      <c r="B18" s="83" t="s">
        <v>22</v>
      </c>
      <c r="C18" s="83" t="s">
        <v>27</v>
      </c>
      <c r="D18" s="95">
        <v>5.4229999999999999E-3</v>
      </c>
      <c r="E18" s="84">
        <v>3</v>
      </c>
      <c r="F18" s="84" t="str">
        <f t="shared" si="0"/>
        <v>Sí</v>
      </c>
      <c r="G18" s="84" t="str">
        <f t="shared" si="2"/>
        <v>No</v>
      </c>
    </row>
    <row r="19" spans="1:7" x14ac:dyDescent="0.25">
      <c r="A19" s="72"/>
      <c r="B19" s="7" t="s">
        <v>27</v>
      </c>
      <c r="C19" s="7" t="s">
        <v>22</v>
      </c>
      <c r="D19" s="96">
        <v>0.64670000000000005</v>
      </c>
      <c r="E19" s="9">
        <v>12</v>
      </c>
      <c r="F19" s="9" t="str">
        <f t="shared" si="0"/>
        <v>No</v>
      </c>
      <c r="G19" s="84"/>
    </row>
    <row r="20" spans="1:7" x14ac:dyDescent="0.25">
      <c r="A20" s="73"/>
      <c r="B20" s="70" t="s">
        <v>22</v>
      </c>
      <c r="C20" s="70" t="s">
        <v>47</v>
      </c>
      <c r="D20" s="94">
        <v>2.9440000000000001E-2</v>
      </c>
      <c r="E20" s="71">
        <v>2</v>
      </c>
      <c r="F20" s="79" t="str">
        <f t="shared" si="0"/>
        <v>Sí</v>
      </c>
      <c r="G20" s="71" t="str">
        <f t="shared" si="2"/>
        <v>No</v>
      </c>
    </row>
    <row r="21" spans="1:7" x14ac:dyDescent="0.25">
      <c r="A21" s="72"/>
      <c r="B21" s="87" t="s">
        <v>47</v>
      </c>
      <c r="C21" s="87" t="s">
        <v>22</v>
      </c>
      <c r="D21" s="97">
        <v>0.18709999999999999</v>
      </c>
      <c r="E21" s="88">
        <v>12</v>
      </c>
      <c r="F21" s="88" t="str">
        <f t="shared" si="0"/>
        <v>No</v>
      </c>
      <c r="G21" s="71"/>
    </row>
    <row r="22" spans="1:7" s="86" customFormat="1" x14ac:dyDescent="0.25">
      <c r="A22" s="89"/>
      <c r="B22" s="83" t="s">
        <v>22</v>
      </c>
      <c r="C22" s="83" t="s">
        <v>48</v>
      </c>
      <c r="D22" s="95">
        <v>1.108E-2</v>
      </c>
      <c r="E22" s="84">
        <v>6</v>
      </c>
      <c r="F22" s="85" t="str">
        <f t="shared" si="0"/>
        <v>Sí</v>
      </c>
      <c r="G22" s="84" t="str">
        <f t="shared" si="2"/>
        <v>No</v>
      </c>
    </row>
    <row r="23" spans="1:7" x14ac:dyDescent="0.25">
      <c r="A23" s="72"/>
      <c r="B23" s="7" t="s">
        <v>48</v>
      </c>
      <c r="C23" s="7" t="s">
        <v>22</v>
      </c>
      <c r="D23" s="96">
        <v>0.36409999999999998</v>
      </c>
      <c r="E23" s="76">
        <v>12</v>
      </c>
      <c r="F23" s="9" t="str">
        <f t="shared" ref="F23:F41" si="3">IF(D23&lt;0.05, "Sí","No")</f>
        <v>No</v>
      </c>
      <c r="G23" s="84"/>
    </row>
    <row r="24" spans="1:7" x14ac:dyDescent="0.25">
      <c r="A24" s="110"/>
      <c r="B24" s="70" t="s">
        <v>22</v>
      </c>
      <c r="C24" s="70" t="s">
        <v>49</v>
      </c>
      <c r="D24" s="94">
        <v>4.9299999999999997E-2</v>
      </c>
      <c r="E24" s="109" t="str">
        <f>"1:2"</f>
        <v>1:2</v>
      </c>
      <c r="F24" s="71" t="str">
        <f t="shared" si="3"/>
        <v>Sí</v>
      </c>
      <c r="G24" s="71" t="str">
        <f t="shared" si="2"/>
        <v>No</v>
      </c>
    </row>
    <row r="25" spans="1:7" x14ac:dyDescent="0.25">
      <c r="B25" s="70" t="s">
        <v>49</v>
      </c>
      <c r="C25" s="70" t="s">
        <v>22</v>
      </c>
      <c r="D25" s="94">
        <v>0.1173</v>
      </c>
      <c r="E25" s="71">
        <v>12</v>
      </c>
      <c r="F25" s="71" t="str">
        <f t="shared" si="3"/>
        <v>No</v>
      </c>
      <c r="G25" s="71"/>
    </row>
    <row r="26" spans="1:7" x14ac:dyDescent="0.25">
      <c r="B26" s="83" t="s">
        <v>22</v>
      </c>
      <c r="C26" s="83" t="s">
        <v>50</v>
      </c>
      <c r="D26" s="95">
        <v>1.984E-5</v>
      </c>
      <c r="E26" s="9">
        <v>4</v>
      </c>
      <c r="F26" s="92" t="str">
        <f t="shared" si="3"/>
        <v>Sí</v>
      </c>
      <c r="G26" s="84" t="str">
        <f t="shared" si="2"/>
        <v>Sí</v>
      </c>
    </row>
    <row r="27" spans="1:7" x14ac:dyDescent="0.25">
      <c r="B27" s="75" t="s">
        <v>50</v>
      </c>
      <c r="C27" s="75" t="s">
        <v>22</v>
      </c>
      <c r="D27" s="98">
        <v>3.6380000000000001E-11</v>
      </c>
      <c r="E27" s="9">
        <v>1</v>
      </c>
      <c r="F27" s="92" t="str">
        <f t="shared" si="3"/>
        <v>Sí</v>
      </c>
      <c r="G27" s="84"/>
    </row>
    <row r="28" spans="1:7" x14ac:dyDescent="0.25">
      <c r="A28" s="112"/>
      <c r="B28" s="70" t="s">
        <v>22</v>
      </c>
      <c r="C28" s="70" t="s">
        <v>51</v>
      </c>
      <c r="D28" s="94">
        <v>4.4740000000000002E-2</v>
      </c>
      <c r="E28" s="71" t="str">
        <f>"1:5"</f>
        <v>1:5</v>
      </c>
      <c r="F28" s="71" t="str">
        <f t="shared" si="3"/>
        <v>Sí</v>
      </c>
      <c r="G28" s="71" t="str">
        <f t="shared" si="2"/>
        <v>No</v>
      </c>
    </row>
    <row r="29" spans="1:7" x14ac:dyDescent="0.25">
      <c r="B29" s="70" t="s">
        <v>51</v>
      </c>
      <c r="C29" s="70" t="s">
        <v>22</v>
      </c>
      <c r="D29" s="94">
        <v>0.2969</v>
      </c>
      <c r="E29" s="71">
        <v>12</v>
      </c>
      <c r="F29" s="71" t="str">
        <f t="shared" si="3"/>
        <v>No</v>
      </c>
      <c r="G29" s="71"/>
    </row>
    <row r="30" spans="1:7" x14ac:dyDescent="0.25">
      <c r="A30" s="91"/>
      <c r="B30" s="83" t="s">
        <v>52</v>
      </c>
      <c r="C30" s="83" t="s">
        <v>53</v>
      </c>
      <c r="D30" s="95">
        <v>0.1573</v>
      </c>
      <c r="E30" s="9">
        <v>12</v>
      </c>
      <c r="F30" s="76" t="str">
        <f t="shared" si="3"/>
        <v>No</v>
      </c>
      <c r="G30" s="93" t="str">
        <f t="shared" si="2"/>
        <v>No</v>
      </c>
    </row>
    <row r="31" spans="1:7" x14ac:dyDescent="0.25">
      <c r="B31" s="83" t="s">
        <v>53</v>
      </c>
      <c r="C31" s="83" t="s">
        <v>52</v>
      </c>
      <c r="D31" s="95">
        <v>0.55979999999999996</v>
      </c>
      <c r="E31" s="9">
        <v>12</v>
      </c>
      <c r="F31" s="76" t="str">
        <f t="shared" si="3"/>
        <v>No</v>
      </c>
      <c r="G31" s="93"/>
    </row>
    <row r="32" spans="1:7" x14ac:dyDescent="0.25">
      <c r="B32" s="70" t="s">
        <v>54</v>
      </c>
      <c r="C32" s="70" t="s">
        <v>51</v>
      </c>
      <c r="D32" s="94">
        <v>1.9940000000000001E-3</v>
      </c>
      <c r="E32" s="71">
        <v>1</v>
      </c>
      <c r="F32" s="71" t="str">
        <f>IF(D32&lt;0.05, "Sí","No")</f>
        <v>Sí</v>
      </c>
      <c r="G32" s="71" t="str">
        <f t="shared" si="2"/>
        <v>Sí</v>
      </c>
    </row>
    <row r="33" spans="1:7" x14ac:dyDescent="0.25">
      <c r="B33" s="70" t="s">
        <v>55</v>
      </c>
      <c r="C33" s="70" t="s">
        <v>54</v>
      </c>
      <c r="D33" s="94">
        <v>5.4120000000000001E-3</v>
      </c>
      <c r="E33" s="71">
        <v>1</v>
      </c>
      <c r="F33" s="71" t="str">
        <f t="shared" si="3"/>
        <v>Sí</v>
      </c>
      <c r="G33" s="71"/>
    </row>
    <row r="34" spans="1:7" x14ac:dyDescent="0.25">
      <c r="A34" s="91"/>
      <c r="B34" s="83" t="s">
        <v>56</v>
      </c>
      <c r="C34" s="83" t="s">
        <v>51</v>
      </c>
      <c r="D34" s="95">
        <v>9.5960000000000004E-2</v>
      </c>
      <c r="E34" s="84">
        <v>12</v>
      </c>
      <c r="F34" s="76" t="str">
        <f t="shared" si="3"/>
        <v>No</v>
      </c>
      <c r="G34" s="84" t="str">
        <f t="shared" si="2"/>
        <v>No</v>
      </c>
    </row>
    <row r="35" spans="1:7" x14ac:dyDescent="0.25">
      <c r="B35" s="83" t="s">
        <v>51</v>
      </c>
      <c r="C35" s="83" t="s">
        <v>56</v>
      </c>
      <c r="D35" s="95">
        <v>0.62050000000000005</v>
      </c>
      <c r="E35" s="84">
        <v>12</v>
      </c>
      <c r="F35" s="76" t="str">
        <f t="shared" si="3"/>
        <v>No</v>
      </c>
      <c r="G35" s="84"/>
    </row>
    <row r="36" spans="1:7" x14ac:dyDescent="0.25">
      <c r="A36" s="91"/>
      <c r="B36" s="70" t="s">
        <v>57</v>
      </c>
      <c r="C36" s="70" t="s">
        <v>53</v>
      </c>
      <c r="D36" s="94">
        <v>6.8809999999999996E-2</v>
      </c>
      <c r="E36" s="71">
        <v>12</v>
      </c>
      <c r="F36" s="71" t="str">
        <f t="shared" si="3"/>
        <v>No</v>
      </c>
      <c r="G36" s="71" t="str">
        <f t="shared" si="2"/>
        <v>No</v>
      </c>
    </row>
    <row r="37" spans="1:7" x14ac:dyDescent="0.25">
      <c r="B37" s="78" t="str">
        <f>C36</f>
        <v>Valor Añadido Manufacturas diff2</v>
      </c>
      <c r="C37" s="78" t="str">
        <f>B36</f>
        <v>Dólar Observado diff2</v>
      </c>
      <c r="D37" s="94">
        <v>0.93769999999999998</v>
      </c>
      <c r="E37" s="71">
        <v>12</v>
      </c>
      <c r="F37" s="71" t="str">
        <f t="shared" si="3"/>
        <v>No</v>
      </c>
      <c r="G37" s="71"/>
    </row>
    <row r="38" spans="1:7" x14ac:dyDescent="0.25">
      <c r="A38" s="112"/>
      <c r="B38" s="90" t="s">
        <v>22</v>
      </c>
      <c r="C38" s="90" t="s">
        <v>58</v>
      </c>
      <c r="D38" s="96">
        <v>4.4729999999999999E-2</v>
      </c>
      <c r="E38" s="9" t="str">
        <f>"1:4"</f>
        <v>1:4</v>
      </c>
      <c r="F38" s="76" t="str">
        <f t="shared" si="3"/>
        <v>Sí</v>
      </c>
      <c r="G38" s="84" t="str">
        <f t="shared" si="2"/>
        <v>Sí</v>
      </c>
    </row>
    <row r="39" spans="1:7" x14ac:dyDescent="0.25">
      <c r="A39" s="91"/>
      <c r="B39" s="77" t="str">
        <f>C38</f>
        <v>Valor Añadido Servicios</v>
      </c>
      <c r="C39" s="77" t="str">
        <f>B38</f>
        <v>Precio del Cobre</v>
      </c>
      <c r="D39" s="96">
        <v>3.7940000000000001E-3</v>
      </c>
      <c r="E39" s="9">
        <v>1</v>
      </c>
      <c r="F39" s="76" t="str">
        <f t="shared" si="3"/>
        <v>Sí</v>
      </c>
      <c r="G39" s="84"/>
    </row>
    <row r="40" spans="1:7" x14ac:dyDescent="0.25">
      <c r="B40" s="70" t="s">
        <v>22</v>
      </c>
      <c r="C40" s="70" t="s">
        <v>54</v>
      </c>
      <c r="D40" s="94">
        <v>1.1039999999999999E-5</v>
      </c>
      <c r="E40" s="71">
        <v>4</v>
      </c>
      <c r="F40" s="71" t="str">
        <f t="shared" si="3"/>
        <v>Sí</v>
      </c>
      <c r="G40" s="71" t="str">
        <f t="shared" si="2"/>
        <v>Sí</v>
      </c>
    </row>
    <row r="41" spans="1:7" x14ac:dyDescent="0.25">
      <c r="B41" s="78" t="str">
        <f>C40</f>
        <v>Valor Añadido Minería</v>
      </c>
      <c r="C41" s="78" t="str">
        <f>B40</f>
        <v>Precio del Cobre</v>
      </c>
      <c r="D41" s="94">
        <v>5.5250000000000002E-13</v>
      </c>
      <c r="E41" s="71">
        <v>1</v>
      </c>
      <c r="F41" s="71" t="str">
        <f t="shared" si="3"/>
        <v>Sí</v>
      </c>
      <c r="G41" s="71"/>
    </row>
    <row r="42" spans="1:7" x14ac:dyDescent="0.25">
      <c r="D42" s="81"/>
      <c r="E42" s="81"/>
    </row>
    <row r="44" spans="1:7" ht="15.75" thickBot="1" x14ac:dyDescent="0.3"/>
    <row r="45" spans="1:7" ht="15.75" thickBot="1" x14ac:dyDescent="0.3">
      <c r="B45" s="130" t="s">
        <v>69</v>
      </c>
      <c r="C45" s="131"/>
      <c r="E45" s="130" t="s">
        <v>69</v>
      </c>
      <c r="F45" s="131"/>
    </row>
    <row r="46" spans="1:7" ht="15.75" thickBot="1" x14ac:dyDescent="0.3">
      <c r="B46" s="132" t="s">
        <v>70</v>
      </c>
      <c r="C46" s="133"/>
      <c r="E46" s="132" t="s">
        <v>108</v>
      </c>
      <c r="F46" s="133"/>
    </row>
    <row r="47" spans="1:7" ht="15.75" thickBot="1" x14ac:dyDescent="0.3">
      <c r="B47" s="101" t="s">
        <v>59</v>
      </c>
      <c r="C47" s="102" t="s">
        <v>60</v>
      </c>
      <c r="E47" s="101" t="s">
        <v>59</v>
      </c>
      <c r="F47" s="102" t="s">
        <v>60</v>
      </c>
    </row>
    <row r="48" spans="1:7" x14ac:dyDescent="0.25">
      <c r="B48" s="103" t="s">
        <v>22</v>
      </c>
      <c r="C48" s="104" t="s">
        <v>67</v>
      </c>
      <c r="E48" s="103" t="s">
        <v>22</v>
      </c>
      <c r="F48" s="104" t="s">
        <v>67</v>
      </c>
    </row>
    <row r="49" spans="2:6" x14ac:dyDescent="0.25">
      <c r="B49" s="105" t="s">
        <v>21</v>
      </c>
      <c r="C49" s="106" t="s">
        <v>67</v>
      </c>
      <c r="E49" s="105" t="s">
        <v>21</v>
      </c>
      <c r="F49" s="106" t="s">
        <v>67</v>
      </c>
    </row>
    <row r="50" spans="2:6" x14ac:dyDescent="0.25">
      <c r="B50" s="105" t="s">
        <v>56</v>
      </c>
      <c r="C50" s="106" t="s">
        <v>67</v>
      </c>
      <c r="E50" s="105" t="s">
        <v>56</v>
      </c>
      <c r="F50" s="106" t="s">
        <v>67</v>
      </c>
    </row>
    <row r="51" spans="2:6" x14ac:dyDescent="0.25">
      <c r="B51" s="105" t="s">
        <v>72</v>
      </c>
      <c r="C51" s="106" t="s">
        <v>67</v>
      </c>
      <c r="E51" s="105" t="s">
        <v>72</v>
      </c>
      <c r="F51" s="106" t="s">
        <v>67</v>
      </c>
    </row>
    <row r="52" spans="2:6" x14ac:dyDescent="0.25">
      <c r="B52" s="105" t="s">
        <v>62</v>
      </c>
      <c r="C52" s="106" t="s">
        <v>67</v>
      </c>
      <c r="E52" s="105" t="s">
        <v>62</v>
      </c>
      <c r="F52" s="106" t="s">
        <v>67</v>
      </c>
    </row>
    <row r="53" spans="2:6" x14ac:dyDescent="0.25">
      <c r="B53" s="105" t="s">
        <v>73</v>
      </c>
      <c r="C53" s="106" t="s">
        <v>67</v>
      </c>
      <c r="E53" s="105" t="s">
        <v>73</v>
      </c>
      <c r="F53" s="106" t="s">
        <v>67</v>
      </c>
    </row>
    <row r="54" spans="2:6" x14ac:dyDescent="0.25">
      <c r="B54" s="105" t="s">
        <v>63</v>
      </c>
      <c r="C54" s="106" t="s">
        <v>67</v>
      </c>
      <c r="E54" s="105" t="s">
        <v>63</v>
      </c>
      <c r="F54" s="106" t="s">
        <v>67</v>
      </c>
    </row>
    <row r="55" spans="2:6" x14ac:dyDescent="0.25">
      <c r="B55" s="105" t="s">
        <v>64</v>
      </c>
      <c r="C55" s="106" t="s">
        <v>67</v>
      </c>
      <c r="E55" s="105" t="s">
        <v>64</v>
      </c>
      <c r="F55" s="106" t="s">
        <v>67</v>
      </c>
    </row>
    <row r="56" spans="2:6" x14ac:dyDescent="0.25">
      <c r="B56" s="105" t="s">
        <v>65</v>
      </c>
      <c r="C56" s="106" t="s">
        <v>67</v>
      </c>
      <c r="E56" s="105" t="s">
        <v>65</v>
      </c>
      <c r="F56" s="106" t="s">
        <v>67</v>
      </c>
    </row>
    <row r="57" spans="2:6" x14ac:dyDescent="0.25">
      <c r="B57" s="105" t="s">
        <v>74</v>
      </c>
      <c r="C57" s="106" t="s">
        <v>67</v>
      </c>
      <c r="E57" s="105" t="s">
        <v>74</v>
      </c>
      <c r="F57" s="106" t="s">
        <v>67</v>
      </c>
    </row>
    <row r="58" spans="2:6" x14ac:dyDescent="0.25">
      <c r="B58" s="105" t="s">
        <v>75</v>
      </c>
      <c r="C58" s="106" t="s">
        <v>68</v>
      </c>
      <c r="E58" s="105" t="s">
        <v>75</v>
      </c>
      <c r="F58" s="106" t="s">
        <v>67</v>
      </c>
    </row>
    <row r="59" spans="2:6" x14ac:dyDescent="0.25">
      <c r="B59" s="105" t="s">
        <v>76</v>
      </c>
      <c r="C59" s="106" t="s">
        <v>67</v>
      </c>
      <c r="E59" s="105" t="s">
        <v>76</v>
      </c>
      <c r="F59" s="106" t="s">
        <v>67</v>
      </c>
    </row>
    <row r="60" spans="2:6" x14ac:dyDescent="0.25">
      <c r="B60" s="105" t="s">
        <v>51</v>
      </c>
      <c r="C60" s="106" t="s">
        <v>67</v>
      </c>
      <c r="E60" s="105" t="s">
        <v>51</v>
      </c>
      <c r="F60" s="106" t="s">
        <v>68</v>
      </c>
    </row>
    <row r="61" spans="2:6" x14ac:dyDescent="0.25">
      <c r="B61" s="105" t="s">
        <v>77</v>
      </c>
      <c r="C61" s="106" t="s">
        <v>67</v>
      </c>
      <c r="E61" s="105" t="s">
        <v>77</v>
      </c>
      <c r="F61" s="106" t="s">
        <v>67</v>
      </c>
    </row>
    <row r="62" spans="2:6" x14ac:dyDescent="0.25">
      <c r="B62" s="105" t="s">
        <v>54</v>
      </c>
      <c r="C62" s="106" t="s">
        <v>67</v>
      </c>
      <c r="E62" s="105" t="s">
        <v>54</v>
      </c>
      <c r="F62" s="106" t="s">
        <v>67</v>
      </c>
    </row>
    <row r="63" spans="2:6" x14ac:dyDescent="0.25">
      <c r="B63" s="105" t="s">
        <v>66</v>
      </c>
      <c r="C63" s="106" t="s">
        <v>67</v>
      </c>
      <c r="E63" s="105" t="s">
        <v>66</v>
      </c>
      <c r="F63" s="106" t="s">
        <v>67</v>
      </c>
    </row>
    <row r="64" spans="2:6" ht="15.75" thickBot="1" x14ac:dyDescent="0.3">
      <c r="B64" s="107" t="s">
        <v>61</v>
      </c>
      <c r="C64" s="108" t="s">
        <v>71</v>
      </c>
      <c r="E64" s="107" t="s">
        <v>61</v>
      </c>
      <c r="F64" s="108" t="s">
        <v>67</v>
      </c>
    </row>
    <row r="68" spans="2:10" x14ac:dyDescent="0.25">
      <c r="B68" s="12"/>
      <c r="C68" s="12"/>
      <c r="D68" s="12"/>
      <c r="E68" s="12"/>
      <c r="F68" s="12"/>
      <c r="G68" s="12"/>
      <c r="H68" s="12"/>
      <c r="I68" s="12"/>
      <c r="J68" s="12"/>
    </row>
    <row r="69" spans="2:10" x14ac:dyDescent="0.25">
      <c r="B69" s="113" t="s">
        <v>78</v>
      </c>
      <c r="C69" s="113"/>
      <c r="D69" s="113"/>
      <c r="E69" s="113"/>
      <c r="F69" s="113"/>
      <c r="G69" s="114"/>
      <c r="H69" s="114"/>
      <c r="I69" s="114"/>
      <c r="J69" s="114"/>
    </row>
    <row r="70" spans="2:10" x14ac:dyDescent="0.25">
      <c r="B70" s="115" t="s">
        <v>0</v>
      </c>
      <c r="C70" s="116" t="s">
        <v>79</v>
      </c>
      <c r="D70" s="117" t="s">
        <v>80</v>
      </c>
      <c r="E70" s="118" t="s">
        <v>27</v>
      </c>
      <c r="F70" s="118" t="s">
        <v>26</v>
      </c>
      <c r="G70" s="117" t="s">
        <v>81</v>
      </c>
      <c r="H70" s="118" t="s">
        <v>82</v>
      </c>
      <c r="I70" s="118" t="s">
        <v>76</v>
      </c>
      <c r="J70" s="118" t="s">
        <v>83</v>
      </c>
    </row>
    <row r="71" spans="2:10" x14ac:dyDescent="0.25">
      <c r="B71" s="115" t="s">
        <v>84</v>
      </c>
      <c r="C71" s="114">
        <v>0.183094865</v>
      </c>
      <c r="D71" s="114">
        <v>-9.4585353600000008</v>
      </c>
      <c r="E71" s="114">
        <v>-1.7715529999999999E-3</v>
      </c>
      <c r="F71" s="114">
        <v>-2.5187409000000001E-2</v>
      </c>
      <c r="G71" s="114">
        <v>8.1534916000000006</v>
      </c>
      <c r="H71" s="114">
        <v>-61.098790000000001</v>
      </c>
      <c r="I71" s="114">
        <v>82.806051999999994</v>
      </c>
      <c r="J71" s="114">
        <v>1.8431599999999999E-2</v>
      </c>
    </row>
    <row r="72" spans="2:10" x14ac:dyDescent="0.25">
      <c r="B72" s="115" t="s">
        <v>85</v>
      </c>
      <c r="C72" s="114">
        <v>4.9200391000000003E-2</v>
      </c>
      <c r="D72" s="114">
        <v>-0.75292236000000001</v>
      </c>
      <c r="E72" s="114">
        <v>3.4889245999999999E-2</v>
      </c>
      <c r="F72" s="114">
        <v>9.1192741999999993E-2</v>
      </c>
      <c r="G72" s="114">
        <v>-5.1831975000000003</v>
      </c>
      <c r="H72" s="114">
        <v>61.954203999999997</v>
      </c>
      <c r="I72" s="114">
        <v>65.513285999999994</v>
      </c>
      <c r="J72" s="114">
        <v>-3.165167E-2</v>
      </c>
    </row>
    <row r="73" spans="2:10" x14ac:dyDescent="0.25">
      <c r="B73" s="115" t="s">
        <v>86</v>
      </c>
      <c r="C73" s="114">
        <v>-2.7846111999999999E-2</v>
      </c>
      <c r="D73" s="114">
        <v>0.78359078999999998</v>
      </c>
      <c r="E73" s="114">
        <v>-4.0056231999999997E-2</v>
      </c>
      <c r="F73" s="114">
        <v>0.188084262</v>
      </c>
      <c r="G73" s="114">
        <v>14.3039904</v>
      </c>
      <c r="H73" s="114">
        <v>178.45226199999999</v>
      </c>
      <c r="I73" s="114">
        <v>-44.926276999999999</v>
      </c>
      <c r="J73" s="114">
        <v>-0.15295211</v>
      </c>
    </row>
    <row r="74" spans="2:10" x14ac:dyDescent="0.25">
      <c r="B74" s="115" t="s">
        <v>87</v>
      </c>
      <c r="C74" s="114">
        <v>-5.2465406999999999E-2</v>
      </c>
      <c r="D74" s="114">
        <v>2.1382928300000001</v>
      </c>
      <c r="E74" s="114">
        <v>8.2315740000000002E-3</v>
      </c>
      <c r="F74" s="114">
        <v>4.6404464999999999E-2</v>
      </c>
      <c r="G74" s="114">
        <v>17.911874999999998</v>
      </c>
      <c r="H74" s="114">
        <v>-5.0295719999999999</v>
      </c>
      <c r="I74" s="114">
        <v>-77.197045000000003</v>
      </c>
      <c r="J74" s="114">
        <v>-7.6865550000000005E-2</v>
      </c>
    </row>
    <row r="75" spans="2:10" x14ac:dyDescent="0.25">
      <c r="B75" s="115" t="s">
        <v>88</v>
      </c>
      <c r="C75" s="114">
        <v>-1.3732523E-2</v>
      </c>
      <c r="D75" s="114">
        <v>5.5491749999999999E-2</v>
      </c>
      <c r="E75" s="114">
        <v>5.3312760000000002E-3</v>
      </c>
      <c r="F75" s="114">
        <v>-2.3639932999999998E-2</v>
      </c>
      <c r="G75" s="114">
        <v>-9.5088600999999997</v>
      </c>
      <c r="H75" s="114">
        <v>-97.648398999999998</v>
      </c>
      <c r="I75" s="114">
        <v>-12.700434</v>
      </c>
      <c r="J75" s="114">
        <v>0.11538415</v>
      </c>
    </row>
    <row r="76" spans="2:10" x14ac:dyDescent="0.25">
      <c r="B76" s="115" t="s">
        <v>89</v>
      </c>
      <c r="C76" s="114">
        <v>-6.4206940000000002E-3</v>
      </c>
      <c r="D76" s="114">
        <v>1.32944833</v>
      </c>
      <c r="E76" s="114">
        <v>-4.738384E-3</v>
      </c>
      <c r="F76" s="114">
        <v>-1.8459150000000001E-3</v>
      </c>
      <c r="G76" s="114">
        <v>-11.112252</v>
      </c>
      <c r="H76" s="114">
        <v>-6.5166120000000003</v>
      </c>
      <c r="I76" s="114">
        <v>38.322344999999999</v>
      </c>
      <c r="J76" s="114">
        <v>8.4923209999999999E-2</v>
      </c>
    </row>
    <row r="77" spans="2:10" x14ac:dyDescent="0.25">
      <c r="B77" s="115" t="s">
        <v>90</v>
      </c>
      <c r="C77" s="114">
        <v>5.8033579999999998E-3</v>
      </c>
      <c r="D77" s="114">
        <v>-0.39875811</v>
      </c>
      <c r="E77" s="114">
        <v>-1.7761480999999999E-2</v>
      </c>
      <c r="F77" s="114">
        <v>3.8290540000000001E-3</v>
      </c>
      <c r="G77" s="114">
        <v>-4.1783650000000003</v>
      </c>
      <c r="H77" s="114">
        <v>72.497091999999995</v>
      </c>
      <c r="I77" s="114">
        <v>4.7031660000000004</v>
      </c>
      <c r="J77" s="114">
        <v>-7.5467270000000003E-2</v>
      </c>
    </row>
    <row r="78" spans="2:10" x14ac:dyDescent="0.25">
      <c r="B78" s="115" t="s">
        <v>91</v>
      </c>
      <c r="C78" s="114">
        <v>1.0980213000000001E-2</v>
      </c>
      <c r="D78" s="114">
        <v>-1.2956440899999999</v>
      </c>
      <c r="E78" s="114">
        <v>4.3356940000000002E-3</v>
      </c>
      <c r="F78" s="114">
        <v>-4.6808865999999998E-2</v>
      </c>
      <c r="G78" s="114">
        <v>7.2005369000000004</v>
      </c>
      <c r="H78" s="114">
        <v>-29.194655999999998</v>
      </c>
      <c r="I78" s="114">
        <v>-26.401895</v>
      </c>
      <c r="J78" s="114">
        <v>-3.7029300000000001E-2</v>
      </c>
    </row>
    <row r="79" spans="2:10" x14ac:dyDescent="0.25">
      <c r="B79" s="115" t="s">
        <v>92</v>
      </c>
      <c r="C79" s="114">
        <v>6.0554399999999996E-3</v>
      </c>
      <c r="D79" s="114">
        <v>-0.37531913</v>
      </c>
      <c r="E79" s="114">
        <v>1.9262238000000001E-2</v>
      </c>
      <c r="F79" s="114">
        <v>-2.8418736E-2</v>
      </c>
      <c r="G79" s="114">
        <v>-2.0166792999999998</v>
      </c>
      <c r="H79" s="114">
        <v>-70.851264999999998</v>
      </c>
      <c r="I79" s="114">
        <v>-8.292662</v>
      </c>
      <c r="J79" s="114">
        <v>0.11168538</v>
      </c>
    </row>
    <row r="80" spans="2:10" x14ac:dyDescent="0.25">
      <c r="B80" s="115" t="s">
        <v>93</v>
      </c>
      <c r="C80" s="114">
        <v>-1.2066458E-2</v>
      </c>
      <c r="D80" s="114">
        <v>1.42822513</v>
      </c>
      <c r="E80" s="114">
        <v>-7.3088459999999999E-3</v>
      </c>
      <c r="F80" s="114">
        <v>2.5151776000000001E-2</v>
      </c>
      <c r="G80" s="114">
        <v>-0.89953709999999998</v>
      </c>
      <c r="H80" s="114">
        <v>27.170963</v>
      </c>
      <c r="I80" s="114">
        <v>24.685689</v>
      </c>
      <c r="J80" s="114">
        <v>4.4723739999999998E-2</v>
      </c>
    </row>
    <row r="81" spans="2:10" x14ac:dyDescent="0.25">
      <c r="B81" s="115" t="s">
        <v>94</v>
      </c>
      <c r="C81" s="114">
        <v>-4.1681790000000002E-3</v>
      </c>
      <c r="D81" s="114">
        <v>1.9035E-2</v>
      </c>
      <c r="E81" s="114">
        <v>-1.5948575999999999E-2</v>
      </c>
      <c r="F81" s="114">
        <v>1.4933701000000001E-2</v>
      </c>
      <c r="G81" s="114">
        <v>-1.0725484000000001</v>
      </c>
      <c r="H81" s="114">
        <v>69.068355999999994</v>
      </c>
      <c r="I81" s="114">
        <v>6.529293</v>
      </c>
      <c r="J81" s="114">
        <v>-0.10128363999999999</v>
      </c>
    </row>
    <row r="82" spans="2:10" x14ac:dyDescent="0.25">
      <c r="B82" s="115" t="s">
        <v>95</v>
      </c>
      <c r="C82" s="114">
        <v>8.7317880000000007E-3</v>
      </c>
      <c r="D82" s="114">
        <v>-1.1091140100000001</v>
      </c>
      <c r="E82" s="114">
        <v>6.1905689999999999E-3</v>
      </c>
      <c r="F82" s="114">
        <v>-3.5512126999999998E-2</v>
      </c>
      <c r="G82" s="114">
        <v>4.9603025000000001</v>
      </c>
      <c r="H82" s="114">
        <v>-14.391389999999999</v>
      </c>
      <c r="I82" s="114">
        <v>-17.417221000000001</v>
      </c>
      <c r="J82" s="114">
        <v>-3.5861240000000003E-2</v>
      </c>
    </row>
    <row r="83" spans="2:10" x14ac:dyDescent="0.25">
      <c r="B83" s="115" t="s">
        <v>96</v>
      </c>
      <c r="C83" s="114">
        <v>5.6562629999999999E-3</v>
      </c>
      <c r="D83" s="114">
        <v>-7.5933589999999995E-2</v>
      </c>
      <c r="E83" s="114">
        <v>1.7259765999999999E-2</v>
      </c>
      <c r="F83" s="114">
        <v>-1.5415976E-2</v>
      </c>
      <c r="G83" s="114">
        <v>-1.2905738</v>
      </c>
      <c r="H83" s="114">
        <v>-62.533324999999998</v>
      </c>
      <c r="I83" s="114">
        <v>-8.9894210000000001</v>
      </c>
      <c r="J83" s="114">
        <v>9.4858499999999998E-2</v>
      </c>
    </row>
    <row r="84" spans="2:10" x14ac:dyDescent="0.25">
      <c r="B84" s="114"/>
      <c r="C84" s="116" t="s">
        <v>97</v>
      </c>
      <c r="D84" s="119">
        <f>COUNTIF(D71:D83,"&lt;0")</f>
        <v>7</v>
      </c>
      <c r="E84" s="120">
        <f>COUNTIF(E71:E83,"&gt;0")</f>
        <v>7</v>
      </c>
      <c r="F84" s="119">
        <f t="shared" ref="F84:J84" si="4">COUNTIF(F71:F83,"&gt;0")</f>
        <v>6</v>
      </c>
      <c r="G84" s="121">
        <f>COUNTIF(G71:G83,"&lt;0")</f>
        <v>8</v>
      </c>
      <c r="H84" s="122">
        <f t="shared" si="4"/>
        <v>5</v>
      </c>
      <c r="I84" s="122">
        <f t="shared" si="4"/>
        <v>6</v>
      </c>
      <c r="J84" s="121">
        <f t="shared" si="4"/>
        <v>6</v>
      </c>
    </row>
    <row r="85" spans="2:10" x14ac:dyDescent="0.25">
      <c r="B85" s="12"/>
      <c r="C85" s="12"/>
      <c r="D85" s="12"/>
      <c r="E85" s="12"/>
      <c r="F85" s="12"/>
      <c r="G85" s="12"/>
      <c r="H85" s="12"/>
      <c r="I85" s="12"/>
      <c r="J85" s="12"/>
    </row>
    <row r="86" spans="2:10" x14ac:dyDescent="0.25">
      <c r="B86" s="12"/>
      <c r="C86" s="12"/>
      <c r="D86" s="12"/>
      <c r="E86" s="12"/>
      <c r="F86" s="12"/>
      <c r="G86" s="12"/>
      <c r="H86" s="12"/>
      <c r="I86" s="12"/>
      <c r="J86" s="12"/>
    </row>
    <row r="87" spans="2:10" x14ac:dyDescent="0.25">
      <c r="B87" s="113" t="s">
        <v>98</v>
      </c>
      <c r="C87" s="113"/>
      <c r="D87" s="113"/>
      <c r="E87" s="113"/>
      <c r="F87" s="113"/>
      <c r="G87" s="114"/>
      <c r="H87" s="114"/>
      <c r="I87" s="114"/>
      <c r="J87" s="114"/>
    </row>
    <row r="88" spans="2:10" x14ac:dyDescent="0.25">
      <c r="B88" s="115" t="s">
        <v>0</v>
      </c>
      <c r="C88" s="116" t="s">
        <v>79</v>
      </c>
      <c r="D88" s="117" t="s">
        <v>21</v>
      </c>
      <c r="E88" s="118" t="s">
        <v>27</v>
      </c>
      <c r="F88" s="118" t="s">
        <v>26</v>
      </c>
      <c r="G88" s="117" t="s">
        <v>81</v>
      </c>
      <c r="H88" s="118" t="s">
        <v>82</v>
      </c>
      <c r="I88" s="118" t="s">
        <v>76</v>
      </c>
      <c r="J88" s="118" t="s">
        <v>83</v>
      </c>
    </row>
    <row r="89" spans="2:10" x14ac:dyDescent="0.25">
      <c r="B89" s="115" t="s">
        <v>84</v>
      </c>
      <c r="C89" s="12">
        <v>0.185855664</v>
      </c>
      <c r="D89" s="114">
        <v>-0.68271410629999996</v>
      </c>
      <c r="E89" s="12">
        <v>1.6427395E-3</v>
      </c>
      <c r="F89" s="114">
        <v>-2.1389249999999999E-2</v>
      </c>
      <c r="G89" s="12">
        <v>6.9132978999999999</v>
      </c>
      <c r="H89" s="12">
        <v>-40.837639600000003</v>
      </c>
      <c r="I89" s="114">
        <v>90.250386000000006</v>
      </c>
      <c r="J89" s="12">
        <v>6.3927309999999996E-3</v>
      </c>
    </row>
    <row r="90" spans="2:10" x14ac:dyDescent="0.25">
      <c r="B90" s="115" t="s">
        <v>85</v>
      </c>
      <c r="C90" s="114">
        <v>5.4025763999999997E-2</v>
      </c>
      <c r="D90" s="114">
        <v>0.2893988797</v>
      </c>
      <c r="E90" s="114">
        <v>4.3902640999999999E-2</v>
      </c>
      <c r="F90" s="114">
        <v>0.10758876000000001</v>
      </c>
      <c r="G90" s="114">
        <v>-5.1224069999999999</v>
      </c>
      <c r="H90" s="114">
        <v>69.297705100000002</v>
      </c>
      <c r="I90" s="114">
        <v>71.286612000000005</v>
      </c>
      <c r="J90" s="114">
        <v>-4.0122627000000001E-2</v>
      </c>
    </row>
    <row r="91" spans="2:10" x14ac:dyDescent="0.25">
      <c r="B91" s="115" t="s">
        <v>86</v>
      </c>
      <c r="C91" s="114">
        <v>-2.294059E-2</v>
      </c>
      <c r="D91" s="114">
        <v>0.3464815309</v>
      </c>
      <c r="E91" s="114">
        <v>-3.0491876099999999E-2</v>
      </c>
      <c r="F91" s="114">
        <v>0.19198355</v>
      </c>
      <c r="G91" s="114">
        <v>15.7457607</v>
      </c>
      <c r="H91" s="114">
        <v>172.56326670000001</v>
      </c>
      <c r="I91" s="114">
        <v>-45.950358000000001</v>
      </c>
      <c r="J91" s="114">
        <v>-0.14807862099999999</v>
      </c>
    </row>
    <row r="92" spans="2:10" x14ac:dyDescent="0.25">
      <c r="B92" s="115" t="s">
        <v>87</v>
      </c>
      <c r="C92" s="114">
        <v>-5.6882408000000002E-2</v>
      </c>
      <c r="D92" s="114">
        <v>0.23065222299999999</v>
      </c>
      <c r="E92" s="114">
        <v>-6.1384980000000003E-4</v>
      </c>
      <c r="F92" s="114">
        <v>5.7514469999999998E-2</v>
      </c>
      <c r="G92" s="114">
        <v>16.579116200000001</v>
      </c>
      <c r="H92" s="114">
        <v>-22.335055199999999</v>
      </c>
      <c r="I92" s="114">
        <v>-79.987376999999995</v>
      </c>
      <c r="J92" s="114">
        <v>-6.6296042999999999E-2</v>
      </c>
    </row>
    <row r="93" spans="2:10" x14ac:dyDescent="0.25">
      <c r="B93" s="115" t="s">
        <v>88</v>
      </c>
      <c r="C93" s="114">
        <v>-1.7446128000000002E-2</v>
      </c>
      <c r="D93" s="114">
        <v>-3.5078246799999997E-2</v>
      </c>
      <c r="E93" s="114">
        <v>-2.2031612E-3</v>
      </c>
      <c r="F93" s="114">
        <v>-2.7240219999999999E-2</v>
      </c>
      <c r="G93" s="114">
        <v>-10.6787622</v>
      </c>
      <c r="H93" s="114">
        <v>-95.562254300000006</v>
      </c>
      <c r="I93" s="114">
        <v>-12.423749000000001</v>
      </c>
      <c r="J93" s="114">
        <v>0.12646961400000001</v>
      </c>
    </row>
    <row r="94" spans="2:10" x14ac:dyDescent="0.25">
      <c r="B94" s="115" t="s">
        <v>89</v>
      </c>
      <c r="C94" s="114">
        <v>-5.1458459999999999E-3</v>
      </c>
      <c r="D94" s="114">
        <v>0.20737075199999999</v>
      </c>
      <c r="E94" s="114">
        <v>-2.0650851E-3</v>
      </c>
      <c r="F94" s="114">
        <v>-1.7012039999999999E-2</v>
      </c>
      <c r="G94" s="114">
        <v>-11.8398442</v>
      </c>
      <c r="H94" s="114">
        <v>0.54719249999999997</v>
      </c>
      <c r="I94" s="114">
        <v>34.325068000000002</v>
      </c>
      <c r="J94" s="114">
        <v>9.7718343999999999E-2</v>
      </c>
    </row>
    <row r="95" spans="2:10" x14ac:dyDescent="0.25">
      <c r="B95" s="115" t="s">
        <v>90</v>
      </c>
      <c r="C95" s="114">
        <v>6.6687059999999999E-3</v>
      </c>
      <c r="D95" s="114">
        <v>2.8308519999999999E-4</v>
      </c>
      <c r="E95" s="114">
        <v>-1.42298392E-2</v>
      </c>
      <c r="F95" s="114">
        <v>-1.556216E-2</v>
      </c>
      <c r="G95" s="114">
        <v>-1.3668465999999999</v>
      </c>
      <c r="H95" s="114">
        <v>70.866239100000001</v>
      </c>
      <c r="I95" s="114">
        <v>-0.55893700000000002</v>
      </c>
      <c r="J95" s="114">
        <v>-6.9620647999999993E-2</v>
      </c>
    </row>
    <row r="96" spans="2:10" x14ac:dyDescent="0.25">
      <c r="B96" s="115" t="s">
        <v>91</v>
      </c>
      <c r="C96" s="114">
        <v>6.8027019999999999E-3</v>
      </c>
      <c r="D96" s="114">
        <v>-0.19583885649999999</v>
      </c>
      <c r="E96" s="114">
        <v>2.8515419999999999E-4</v>
      </c>
      <c r="F96" s="114">
        <v>-5.1238319999999997E-2</v>
      </c>
      <c r="G96" s="114">
        <v>6.8914660000000003</v>
      </c>
      <c r="H96" s="114">
        <v>-29.329101999999999</v>
      </c>
      <c r="I96" s="114">
        <v>-28.341581000000001</v>
      </c>
      <c r="J96" s="114">
        <v>-3.8390906000000002E-2</v>
      </c>
    </row>
    <row r="97" spans="2:10" x14ac:dyDescent="0.25">
      <c r="B97" s="115" t="s">
        <v>92</v>
      </c>
      <c r="C97" s="114">
        <v>2.4972660000000002E-3</v>
      </c>
      <c r="D97" s="114">
        <v>-5.9789995999999998E-3</v>
      </c>
      <c r="E97" s="114">
        <v>1.6534240400000001E-2</v>
      </c>
      <c r="F97" s="114">
        <v>-3.414147E-2</v>
      </c>
      <c r="G97" s="114">
        <v>-2.2301956999999999</v>
      </c>
      <c r="H97" s="114">
        <v>-62.6391724</v>
      </c>
      <c r="I97" s="114">
        <v>-6.0427419999999996</v>
      </c>
      <c r="J97" s="114">
        <v>0.108873505</v>
      </c>
    </row>
    <row r="98" spans="2:10" x14ac:dyDescent="0.25">
      <c r="B98" s="115" t="s">
        <v>93</v>
      </c>
      <c r="C98" s="114">
        <v>-1.1619668999999999E-2</v>
      </c>
      <c r="D98" s="114">
        <v>0.2174936395</v>
      </c>
      <c r="E98" s="114">
        <v>-4.9364530000000004E-3</v>
      </c>
      <c r="F98" s="114">
        <v>1.7922319999999999E-2</v>
      </c>
      <c r="G98" s="114">
        <v>-0.89954999999999996</v>
      </c>
      <c r="H98" s="114">
        <v>30.644883700000001</v>
      </c>
      <c r="I98" s="114">
        <v>23.291003</v>
      </c>
      <c r="J98" s="114">
        <v>4.5289998999999997E-2</v>
      </c>
    </row>
    <row r="99" spans="2:10" x14ac:dyDescent="0.25">
      <c r="B99" s="115" t="s">
        <v>94</v>
      </c>
      <c r="C99" s="114">
        <v>-4.3639610000000004E-3</v>
      </c>
      <c r="D99" s="114">
        <v>-4.6406797499999999E-2</v>
      </c>
      <c r="E99" s="114">
        <v>-1.50073286E-2</v>
      </c>
      <c r="F99" s="114">
        <v>1.3385869999999999E-2</v>
      </c>
      <c r="G99" s="114">
        <v>0.30079650000000002</v>
      </c>
      <c r="H99" s="114">
        <v>61.143445100000001</v>
      </c>
      <c r="I99" s="114">
        <v>3.428372</v>
      </c>
      <c r="J99" s="114">
        <v>-9.8932708999999994E-2</v>
      </c>
    </row>
    <row r="100" spans="2:10" x14ac:dyDescent="0.25">
      <c r="B100" s="115" t="s">
        <v>95</v>
      </c>
      <c r="C100" s="114">
        <v>7.8137580000000005E-3</v>
      </c>
      <c r="D100" s="114">
        <v>-0.1947898327</v>
      </c>
      <c r="E100" s="114">
        <v>5.6655927999999999E-3</v>
      </c>
      <c r="F100" s="114">
        <v>-2.9356239999999999E-2</v>
      </c>
      <c r="G100" s="114">
        <v>3.5247543000000001</v>
      </c>
      <c r="H100" s="114">
        <v>-16.799789799999999</v>
      </c>
      <c r="I100" s="114">
        <v>-17.261275999999999</v>
      </c>
      <c r="J100" s="114">
        <v>-3.5062074999999998E-2</v>
      </c>
    </row>
    <row r="101" spans="2:10" x14ac:dyDescent="0.25">
      <c r="B101" s="115" t="s">
        <v>96</v>
      </c>
      <c r="C101" s="114">
        <v>5.9585000000000003E-3</v>
      </c>
      <c r="D101" s="114">
        <v>4.8949144299999997E-2</v>
      </c>
      <c r="E101" s="114">
        <v>1.76265899E-2</v>
      </c>
      <c r="F101" s="114">
        <v>-1.286786E-2</v>
      </c>
      <c r="G101" s="114">
        <v>-1.7840962</v>
      </c>
      <c r="H101" s="114">
        <v>-55.076634900000002</v>
      </c>
      <c r="I101" s="114">
        <v>-5.5678349999999996</v>
      </c>
      <c r="J101" s="114">
        <v>9.0097298000000006E-2</v>
      </c>
    </row>
    <row r="102" spans="2:10" x14ac:dyDescent="0.25">
      <c r="B102" s="113"/>
      <c r="C102" s="123" t="s">
        <v>97</v>
      </c>
      <c r="D102" s="119">
        <f>COUNTIF(D89:D101,"&lt;0")</f>
        <v>6</v>
      </c>
      <c r="E102" s="120">
        <f t="shared" ref="E102:F102" si="5">COUNTIF(E89:E101,"&gt;0")</f>
        <v>6</v>
      </c>
      <c r="F102" s="119">
        <f t="shared" si="5"/>
        <v>5</v>
      </c>
      <c r="G102" s="121">
        <f>COUNTIF(G89:G101,"&lt;0")</f>
        <v>7</v>
      </c>
      <c r="H102" s="122">
        <f t="shared" ref="H102:J102" si="6">COUNTIF(H89:H101,"&gt;0")</f>
        <v>6</v>
      </c>
      <c r="I102" s="122">
        <f t="shared" si="6"/>
        <v>5</v>
      </c>
      <c r="J102" s="121">
        <f t="shared" si="6"/>
        <v>6</v>
      </c>
    </row>
    <row r="103" spans="2:10" x14ac:dyDescent="0.25">
      <c r="B103" s="12"/>
      <c r="C103" s="12"/>
      <c r="D103" s="12"/>
      <c r="E103" s="12"/>
      <c r="F103" s="12"/>
      <c r="G103" s="12"/>
      <c r="H103" s="12"/>
      <c r="I103" s="12"/>
      <c r="J103" s="12"/>
    </row>
    <row r="104" spans="2:10" x14ac:dyDescent="0.25">
      <c r="B104" s="113" t="s">
        <v>99</v>
      </c>
      <c r="C104" s="113"/>
      <c r="D104" s="113"/>
      <c r="E104" s="113"/>
      <c r="F104" s="113"/>
      <c r="G104" s="114"/>
      <c r="H104" s="114"/>
      <c r="I104" s="114"/>
      <c r="J104" s="114"/>
    </row>
    <row r="105" spans="2:10" x14ac:dyDescent="0.25">
      <c r="B105" s="115" t="s">
        <v>0</v>
      </c>
      <c r="C105" s="116" t="s">
        <v>79</v>
      </c>
      <c r="D105" s="117" t="s">
        <v>80</v>
      </c>
      <c r="E105" s="118" t="s">
        <v>35</v>
      </c>
      <c r="F105" s="118" t="s">
        <v>26</v>
      </c>
      <c r="G105" s="117" t="s">
        <v>81</v>
      </c>
      <c r="H105" s="118" t="s">
        <v>82</v>
      </c>
      <c r="I105" s="118" t="s">
        <v>76</v>
      </c>
      <c r="J105" s="118" t="s">
        <v>83</v>
      </c>
    </row>
    <row r="106" spans="2:10" x14ac:dyDescent="0.25">
      <c r="B106" s="115" t="s">
        <v>84</v>
      </c>
      <c r="C106" s="12">
        <v>0.18431054999999999</v>
      </c>
      <c r="D106" s="114">
        <v>-9.9011627099999995</v>
      </c>
      <c r="E106" s="12">
        <v>-0.18200808199999999</v>
      </c>
      <c r="F106" s="114">
        <v>-3.7192664E-2</v>
      </c>
      <c r="G106" s="12">
        <v>8.5003525</v>
      </c>
      <c r="H106" s="114">
        <v>-59.788110000000003</v>
      </c>
      <c r="I106" s="114">
        <v>82.296890000000005</v>
      </c>
      <c r="J106" s="12">
        <v>1.449346E-2</v>
      </c>
    </row>
    <row r="107" spans="2:10" x14ac:dyDescent="0.25">
      <c r="B107" s="115" t="s">
        <v>85</v>
      </c>
      <c r="C107" s="114">
        <v>5.0452151000000001E-2</v>
      </c>
      <c r="D107" s="114">
        <v>-0.84932138000000001</v>
      </c>
      <c r="E107" s="114">
        <v>6.2439138999999998E-2</v>
      </c>
      <c r="F107" s="114">
        <v>8.0361349999999998E-2</v>
      </c>
      <c r="G107" s="114">
        <v>-2.8366555999999998</v>
      </c>
      <c r="H107" s="114">
        <v>58.960495299999998</v>
      </c>
      <c r="I107" s="114">
        <v>65.761799999999994</v>
      </c>
      <c r="J107" s="114">
        <v>-4.9044860000000003E-2</v>
      </c>
    </row>
    <row r="108" spans="2:10" x14ac:dyDescent="0.25">
      <c r="B108" s="115" t="s">
        <v>86</v>
      </c>
      <c r="C108" s="114">
        <v>-3.4026457000000003E-2</v>
      </c>
      <c r="D108" s="114">
        <v>1.20461565</v>
      </c>
      <c r="E108" s="114">
        <v>-6.3762910000000001E-3</v>
      </c>
      <c r="F108" s="114">
        <v>0.19805609900000001</v>
      </c>
      <c r="G108" s="114">
        <v>13.3521334</v>
      </c>
      <c r="H108" s="114">
        <v>181.4709192</v>
      </c>
      <c r="I108" s="114">
        <v>-41.488697999999999</v>
      </c>
      <c r="J108" s="114">
        <v>-0.14978696999999999</v>
      </c>
    </row>
    <row r="109" spans="2:10" x14ac:dyDescent="0.25">
      <c r="B109" s="115" t="s">
        <v>87</v>
      </c>
      <c r="C109" s="114">
        <v>-4.7501245999999997E-2</v>
      </c>
      <c r="D109" s="114">
        <v>1.74970603</v>
      </c>
      <c r="E109" s="114">
        <v>0.11777658000000001</v>
      </c>
      <c r="F109" s="114">
        <v>3.2612387E-2</v>
      </c>
      <c r="G109" s="114">
        <v>16.917255999999998</v>
      </c>
      <c r="H109" s="114">
        <v>0.85448020000000002</v>
      </c>
      <c r="I109" s="114">
        <v>-67.729643999999993</v>
      </c>
      <c r="J109" s="114">
        <v>-9.1481580000000007E-2</v>
      </c>
    </row>
    <row r="110" spans="2:10" x14ac:dyDescent="0.25">
      <c r="B110" s="115" t="s">
        <v>88</v>
      </c>
      <c r="C110" s="114">
        <v>-8.6253979999999994E-3</v>
      </c>
      <c r="D110" s="114">
        <v>-0.44704719999999998</v>
      </c>
      <c r="E110" s="114">
        <v>5.4691019E-2</v>
      </c>
      <c r="F110" s="114">
        <v>-2.5645174E-2</v>
      </c>
      <c r="G110" s="114">
        <v>-10.098536599999999</v>
      </c>
      <c r="H110" s="114">
        <v>-106.7959841</v>
      </c>
      <c r="I110" s="114">
        <v>-12.8969</v>
      </c>
      <c r="J110" s="114">
        <v>0.11759894</v>
      </c>
    </row>
    <row r="111" spans="2:10" x14ac:dyDescent="0.25">
      <c r="B111" s="115" t="s">
        <v>89</v>
      </c>
      <c r="C111" s="114">
        <v>-2.9643299999999998E-3</v>
      </c>
      <c r="D111" s="114">
        <v>1.2535834400000001</v>
      </c>
      <c r="E111" s="114">
        <v>-7.4125976999999996E-2</v>
      </c>
      <c r="F111" s="114">
        <v>7.8625110000000008E-3</v>
      </c>
      <c r="G111" s="114">
        <v>-11.0394921</v>
      </c>
      <c r="H111" s="114">
        <v>-13.199087</v>
      </c>
      <c r="I111" s="114">
        <v>39.956434999999999</v>
      </c>
      <c r="J111" s="114">
        <v>9.0929280000000001E-2</v>
      </c>
    </row>
    <row r="112" spans="2:10" x14ac:dyDescent="0.25">
      <c r="B112" s="115" t="s">
        <v>90</v>
      </c>
      <c r="C112" s="114">
        <v>6.103608E-3</v>
      </c>
      <c r="D112" s="114">
        <v>-0.33392835999999998</v>
      </c>
      <c r="E112" s="114">
        <v>-2.4572120999999999E-2</v>
      </c>
      <c r="F112" s="114">
        <v>2.0536878000000001E-2</v>
      </c>
      <c r="G112" s="114">
        <v>-2.7633028999999998</v>
      </c>
      <c r="H112" s="114">
        <v>78.856621500000003</v>
      </c>
      <c r="I112" s="114">
        <v>7.4981669999999996</v>
      </c>
      <c r="J112" s="114">
        <v>-8.8153620000000002E-2</v>
      </c>
    </row>
    <row r="113" spans="2:10" x14ac:dyDescent="0.25">
      <c r="B113" s="115" t="s">
        <v>91</v>
      </c>
      <c r="C113" s="114">
        <v>1.0153746999999999E-2</v>
      </c>
      <c r="D113" s="114">
        <v>-1.41949232</v>
      </c>
      <c r="E113" s="114">
        <v>-4.2956014000000001E-2</v>
      </c>
      <c r="F113" s="114">
        <v>-4.2984873999999999E-2</v>
      </c>
      <c r="G113" s="114">
        <v>5.4294386000000001</v>
      </c>
      <c r="H113" s="114">
        <v>-28.695434299999999</v>
      </c>
      <c r="I113" s="114">
        <v>-28.541810000000002</v>
      </c>
      <c r="J113" s="114">
        <v>-4.7950769999999997E-2</v>
      </c>
    </row>
    <row r="114" spans="2:10" x14ac:dyDescent="0.25">
      <c r="B114" s="115" t="s">
        <v>92</v>
      </c>
      <c r="C114" s="114">
        <v>6.4744069999999997E-3</v>
      </c>
      <c r="D114" s="114">
        <v>-0.44956068999999999</v>
      </c>
      <c r="E114" s="114">
        <v>-2.9857970000000001E-3</v>
      </c>
      <c r="F114" s="114">
        <v>-3.7700348000000002E-2</v>
      </c>
      <c r="G114" s="114">
        <v>-1.3299996999999999</v>
      </c>
      <c r="H114" s="114">
        <v>-77.003894200000005</v>
      </c>
      <c r="I114" s="114">
        <v>-8.8866169999999993</v>
      </c>
      <c r="J114" s="114">
        <v>0.12135965999999999</v>
      </c>
    </row>
    <row r="115" spans="2:10" x14ac:dyDescent="0.25">
      <c r="B115" s="115" t="s">
        <v>93</v>
      </c>
      <c r="C115" s="114">
        <v>-1.2447481999999999E-2</v>
      </c>
      <c r="D115" s="114">
        <v>1.47714649</v>
      </c>
      <c r="E115" s="114">
        <v>-1.6423900000000001E-3</v>
      </c>
      <c r="F115" s="114">
        <v>2.3074232E-2</v>
      </c>
      <c r="G115" s="114">
        <v>-0.929226</v>
      </c>
      <c r="H115" s="114">
        <v>27.294792699999999</v>
      </c>
      <c r="I115" s="114">
        <v>28.149263999999999</v>
      </c>
      <c r="J115" s="114">
        <v>5.5069279999999998E-2</v>
      </c>
    </row>
    <row r="116" spans="2:10" x14ac:dyDescent="0.25">
      <c r="B116" s="115" t="s">
        <v>94</v>
      </c>
      <c r="C116" s="114">
        <v>-1.5110360000000001E-3</v>
      </c>
      <c r="D116" s="114">
        <v>-8.7954969999999993E-2</v>
      </c>
      <c r="E116" s="114">
        <v>-1.1374810000000001E-2</v>
      </c>
      <c r="F116" s="114">
        <v>1.7451812000000001E-2</v>
      </c>
      <c r="G116" s="114">
        <v>-0.75222719999999998</v>
      </c>
      <c r="H116" s="114">
        <v>72.650949100000005</v>
      </c>
      <c r="I116" s="114">
        <v>10.580264</v>
      </c>
      <c r="J116" s="114">
        <v>-0.11290451999999999</v>
      </c>
    </row>
    <row r="117" spans="2:10" x14ac:dyDescent="0.25">
      <c r="B117" s="115" t="s">
        <v>95</v>
      </c>
      <c r="C117" s="114">
        <v>1.12503E-2</v>
      </c>
      <c r="D117" s="114">
        <v>-1.32763746</v>
      </c>
      <c r="E117" s="114">
        <v>1.4809070000000001E-2</v>
      </c>
      <c r="F117" s="114">
        <v>-3.3820678E-2</v>
      </c>
      <c r="G117" s="114">
        <v>4.6352617</v>
      </c>
      <c r="H117" s="114">
        <v>-13.333145</v>
      </c>
      <c r="I117" s="114">
        <v>-18.408809000000002</v>
      </c>
      <c r="J117" s="114">
        <v>-4.1215109999999999E-2</v>
      </c>
    </row>
    <row r="118" spans="2:10" x14ac:dyDescent="0.25">
      <c r="B118" s="115" t="s">
        <v>96</v>
      </c>
      <c r="C118" s="114">
        <v>6.111755E-3</v>
      </c>
      <c r="D118" s="114">
        <v>-7.6243199999999997E-2</v>
      </c>
      <c r="E118" s="114">
        <v>2.7484240000000002E-3</v>
      </c>
      <c r="F118" s="114">
        <v>-1.3162623E-2</v>
      </c>
      <c r="G118" s="114">
        <v>-1.4760271</v>
      </c>
      <c r="H118" s="114">
        <v>-67.603893299999996</v>
      </c>
      <c r="I118" s="114">
        <v>-10.350858000000001</v>
      </c>
      <c r="J118" s="114">
        <v>0.10449964</v>
      </c>
    </row>
    <row r="119" spans="2:10" x14ac:dyDescent="0.25">
      <c r="B119" s="113"/>
      <c r="C119" s="123" t="s">
        <v>97</v>
      </c>
      <c r="D119" s="119">
        <f>COUNTIF(D106:D118,"&lt;0")</f>
        <v>9</v>
      </c>
      <c r="E119" s="120">
        <f t="shared" ref="E119:F119" si="7">COUNTIF(E106:E118,"&gt;0")</f>
        <v>5</v>
      </c>
      <c r="F119" s="119">
        <f t="shared" si="7"/>
        <v>7</v>
      </c>
      <c r="G119" s="121">
        <f>COUNTIF(G106:G118,"&lt;0")</f>
        <v>8</v>
      </c>
      <c r="H119" s="122">
        <f t="shared" ref="H119:J119" si="8">COUNTIF(H106:H118,"&gt;0")</f>
        <v>6</v>
      </c>
      <c r="I119" s="122">
        <f t="shared" si="8"/>
        <v>6</v>
      </c>
      <c r="J119" s="121">
        <f t="shared" si="8"/>
        <v>6</v>
      </c>
    </row>
    <row r="120" spans="2:10" x14ac:dyDescent="0.25">
      <c r="B120" s="12"/>
      <c r="C120" s="12"/>
      <c r="D120" s="12"/>
      <c r="E120" s="12"/>
      <c r="F120" s="12"/>
      <c r="G120" s="12"/>
      <c r="H120" s="12"/>
      <c r="I120" s="12"/>
      <c r="J120" s="12"/>
    </row>
    <row r="121" spans="2:10" x14ac:dyDescent="0.25">
      <c r="B121" s="12"/>
      <c r="C121" s="12"/>
      <c r="D121" s="12"/>
      <c r="E121" s="12"/>
      <c r="F121" s="12"/>
      <c r="G121" s="12"/>
      <c r="H121" s="12"/>
      <c r="I121" s="12"/>
      <c r="J121" s="12"/>
    </row>
    <row r="122" spans="2:10" x14ac:dyDescent="0.25">
      <c r="B122" s="12"/>
      <c r="C122" s="12"/>
      <c r="D122" s="12"/>
      <c r="E122" s="12"/>
      <c r="F122" s="12"/>
      <c r="G122" s="12"/>
      <c r="H122" s="12"/>
      <c r="I122" s="12"/>
      <c r="J122" s="12"/>
    </row>
    <row r="123" spans="2:10" x14ac:dyDescent="0.25">
      <c r="B123" s="12"/>
      <c r="C123" s="12"/>
      <c r="D123" s="12"/>
      <c r="E123" s="12"/>
      <c r="F123" s="12"/>
      <c r="G123" s="12"/>
      <c r="H123" s="12"/>
      <c r="I123" s="12"/>
      <c r="J123" s="12"/>
    </row>
    <row r="124" spans="2:10" x14ac:dyDescent="0.25">
      <c r="B124" s="113" t="s">
        <v>100</v>
      </c>
      <c r="C124" s="113"/>
      <c r="D124" s="113"/>
      <c r="E124" s="113"/>
      <c r="F124" s="113"/>
      <c r="G124" s="114"/>
      <c r="H124" s="114"/>
      <c r="I124" s="114"/>
      <c r="J124" s="114"/>
    </row>
    <row r="125" spans="2:10" x14ac:dyDescent="0.25">
      <c r="B125" s="115" t="s">
        <v>0</v>
      </c>
      <c r="C125" s="116" t="s">
        <v>79</v>
      </c>
      <c r="D125" s="117" t="s">
        <v>80</v>
      </c>
      <c r="E125" s="118" t="s">
        <v>27</v>
      </c>
      <c r="F125" s="118" t="s">
        <v>26</v>
      </c>
      <c r="G125" s="117" t="s">
        <v>101</v>
      </c>
      <c r="H125" s="118" t="s">
        <v>102</v>
      </c>
      <c r="I125" s="118" t="s">
        <v>103</v>
      </c>
      <c r="J125" s="118" t="s">
        <v>83</v>
      </c>
    </row>
    <row r="126" spans="2:10" x14ac:dyDescent="0.25">
      <c r="B126" s="115" t="s">
        <v>84</v>
      </c>
      <c r="C126" s="114">
        <v>0.186022453</v>
      </c>
      <c r="D126" s="114">
        <v>-9.7993351499999992</v>
      </c>
      <c r="E126" s="114">
        <v>1.029821E-2</v>
      </c>
      <c r="F126" s="114">
        <v>-2.3881289999999999E-2</v>
      </c>
      <c r="G126" s="114">
        <v>8.4171880000000008E-3</v>
      </c>
      <c r="H126" s="114">
        <v>-1.1731528000000001E-3</v>
      </c>
      <c r="I126" s="114">
        <v>3.8709568999999999E-2</v>
      </c>
      <c r="J126" s="114">
        <v>-4.6236109999999997E-3</v>
      </c>
    </row>
    <row r="127" spans="2:10" x14ac:dyDescent="0.25">
      <c r="B127" s="115" t="s">
        <v>85</v>
      </c>
      <c r="C127" s="114">
        <v>1.1281052999999999E-2</v>
      </c>
      <c r="D127" s="114">
        <v>1.2896934900000001</v>
      </c>
      <c r="E127" s="114">
        <v>2.5388363000000001E-2</v>
      </c>
      <c r="F127" s="114">
        <v>0.11240312</v>
      </c>
      <c r="G127" s="114">
        <v>-1.902852E-3</v>
      </c>
      <c r="H127" s="114">
        <v>2.2645804000000001E-3</v>
      </c>
      <c r="I127" s="114">
        <v>1.3635154999999999E-2</v>
      </c>
      <c r="J127" s="114">
        <v>-2.3028107999999999E-2</v>
      </c>
    </row>
    <row r="128" spans="2:10" x14ac:dyDescent="0.25">
      <c r="B128" s="115" t="s">
        <v>86</v>
      </c>
      <c r="C128" s="114">
        <v>-4.7583154000000003E-2</v>
      </c>
      <c r="D128" s="114">
        <v>1.44222395</v>
      </c>
      <c r="E128" s="114">
        <v>-4.8893444000000001E-2</v>
      </c>
      <c r="F128" s="114">
        <v>0.18459956999999999</v>
      </c>
      <c r="G128" s="114">
        <v>7.9320499999999995E-3</v>
      </c>
      <c r="H128" s="114">
        <v>1.3227876E-2</v>
      </c>
      <c r="I128" s="114">
        <v>-4.3382193999999999E-2</v>
      </c>
      <c r="J128" s="114">
        <v>-0.100165305</v>
      </c>
    </row>
    <row r="129" spans="2:10" x14ac:dyDescent="0.25">
      <c r="B129" s="115" t="s">
        <v>87</v>
      </c>
      <c r="C129" s="114">
        <v>-5.6983205000000002E-2</v>
      </c>
      <c r="D129" s="114">
        <v>2.49237536</v>
      </c>
      <c r="E129" s="114">
        <v>1.6006452000000001E-2</v>
      </c>
      <c r="F129" s="114">
        <v>1.031229E-2</v>
      </c>
      <c r="G129" s="114">
        <v>9.8716810000000011E-4</v>
      </c>
      <c r="H129" s="114">
        <v>6.0967271000000002E-3</v>
      </c>
      <c r="I129" s="114">
        <v>-5.6868854000000003E-2</v>
      </c>
      <c r="J129" s="114">
        <v>-5.3984692000000001E-2</v>
      </c>
    </row>
    <row r="130" spans="2:10" x14ac:dyDescent="0.25">
      <c r="B130" s="115" t="s">
        <v>88</v>
      </c>
      <c r="C130" s="114">
        <v>-3.3724010000000001E-3</v>
      </c>
      <c r="D130" s="114">
        <v>-0.44911697</v>
      </c>
      <c r="E130" s="114">
        <v>1.2672371E-2</v>
      </c>
      <c r="F130" s="114">
        <v>-7.2936899999999999E-2</v>
      </c>
      <c r="G130" s="114">
        <v>-1.7847270000000001E-3</v>
      </c>
      <c r="H130" s="114">
        <v>7.5422231999999999E-3</v>
      </c>
      <c r="I130" s="114">
        <v>5.3067940000000001E-3</v>
      </c>
      <c r="J130" s="114">
        <v>6.2838143999999999E-2</v>
      </c>
    </row>
    <row r="131" spans="2:10" x14ac:dyDescent="0.25">
      <c r="B131" s="115" t="s">
        <v>89</v>
      </c>
      <c r="C131" s="114">
        <v>1.595682E-2</v>
      </c>
      <c r="D131" s="114">
        <v>0.68557517000000001</v>
      </c>
      <c r="E131" s="114">
        <v>2.829355E-3</v>
      </c>
      <c r="F131" s="114">
        <v>-4.4205910000000001E-2</v>
      </c>
      <c r="G131" s="114">
        <v>-3.810178E-3</v>
      </c>
      <c r="H131" s="114">
        <v>6.3228983000000001E-3</v>
      </c>
      <c r="I131" s="114">
        <v>1.8114104999999998E-2</v>
      </c>
      <c r="J131" s="114">
        <v>7.3580972999999994E-2</v>
      </c>
    </row>
    <row r="132" spans="2:10" x14ac:dyDescent="0.25">
      <c r="B132" s="115" t="s">
        <v>90</v>
      </c>
      <c r="C132" s="114">
        <v>2.0459150000000001E-3</v>
      </c>
      <c r="D132" s="114">
        <v>0.46078786999999999</v>
      </c>
      <c r="E132" s="114">
        <v>-2.3660404999999999E-2</v>
      </c>
      <c r="F132" s="114">
        <v>1.300687E-2</v>
      </c>
      <c r="G132" s="114">
        <v>1.6984159999999999E-3</v>
      </c>
      <c r="H132" s="114">
        <v>9.8210842999999996E-3</v>
      </c>
      <c r="I132" s="114">
        <v>-3.445296E-3</v>
      </c>
      <c r="J132" s="114">
        <v>-2.8050195E-2</v>
      </c>
    </row>
    <row r="133" spans="2:10" x14ac:dyDescent="0.25">
      <c r="B133" s="115" t="s">
        <v>91</v>
      </c>
      <c r="C133" s="114">
        <v>-1.1773442E-2</v>
      </c>
      <c r="D133" s="114">
        <v>-0.24615310000000001</v>
      </c>
      <c r="E133" s="114">
        <v>-1.048289E-3</v>
      </c>
      <c r="F133" s="114">
        <v>3.8954200000000001E-3</v>
      </c>
      <c r="G133" s="114">
        <v>5.1287440000000002E-5</v>
      </c>
      <c r="H133" s="114">
        <v>1.2859098000000001E-3</v>
      </c>
      <c r="I133" s="114">
        <v>-2.9475067000000001E-2</v>
      </c>
      <c r="J133" s="114">
        <v>-2.9682172999999999E-2</v>
      </c>
    </row>
    <row r="134" spans="2:10" x14ac:dyDescent="0.25">
      <c r="B134" s="115" t="s">
        <v>92</v>
      </c>
      <c r="C134" s="114">
        <v>-1.0822826000000001E-2</v>
      </c>
      <c r="D134" s="114">
        <v>6.5421400000000005E-2</v>
      </c>
      <c r="E134" s="114">
        <v>1.1558715000000001E-2</v>
      </c>
      <c r="F134" s="114">
        <v>-1.542989E-2</v>
      </c>
      <c r="G134" s="114">
        <v>2.1437470000000001E-3</v>
      </c>
      <c r="H134" s="114">
        <v>-6.5301370000000005E-4</v>
      </c>
      <c r="I134" s="114">
        <v>-4.2523659999999996E-3</v>
      </c>
      <c r="J134" s="114">
        <v>5.1599309000000003E-2</v>
      </c>
    </row>
    <row r="135" spans="2:10" x14ac:dyDescent="0.25">
      <c r="B135" s="115" t="s">
        <v>93</v>
      </c>
      <c r="C135" s="114">
        <v>-1.9389349999999999E-3</v>
      </c>
      <c r="D135" s="114">
        <v>0.60899599999999998</v>
      </c>
      <c r="E135" s="114">
        <v>3.4214029999999999E-3</v>
      </c>
      <c r="F135" s="114">
        <v>-1.10562E-2</v>
      </c>
      <c r="G135" s="114">
        <v>-1.0933049999999999E-3</v>
      </c>
      <c r="H135" s="114">
        <v>-4.6461413999999996E-3</v>
      </c>
      <c r="I135" s="114">
        <v>1.2348672999999999E-2</v>
      </c>
      <c r="J135" s="114">
        <v>4.2508968000000001E-2</v>
      </c>
    </row>
    <row r="136" spans="2:10" x14ac:dyDescent="0.25">
      <c r="B136" s="115" t="s">
        <v>94</v>
      </c>
      <c r="C136" s="114">
        <v>4.6165959999999997E-3</v>
      </c>
      <c r="D136" s="114">
        <v>3.8577609999999998E-2</v>
      </c>
      <c r="E136" s="114">
        <v>-1.5867367E-2</v>
      </c>
      <c r="F136" s="114">
        <v>-1.269985E-2</v>
      </c>
      <c r="G136" s="114">
        <v>1.022273E-3</v>
      </c>
      <c r="H136" s="114">
        <v>-1.7197817999999999E-3</v>
      </c>
      <c r="I136" s="114">
        <v>1.5509125E-2</v>
      </c>
      <c r="J136" s="114">
        <v>-4.1908496000000003E-2</v>
      </c>
    </row>
    <row r="137" spans="2:10" x14ac:dyDescent="0.25">
      <c r="B137" s="115" t="s">
        <v>95</v>
      </c>
      <c r="C137" s="114">
        <v>5.8081579999999999E-3</v>
      </c>
      <c r="D137" s="114">
        <v>-0.61898153</v>
      </c>
      <c r="E137" s="114">
        <v>-2.8825209999999999E-3</v>
      </c>
      <c r="F137" s="114">
        <v>-2.327889E-2</v>
      </c>
      <c r="G137" s="114">
        <v>-1.337013E-3</v>
      </c>
      <c r="H137" s="114">
        <v>-5.6268906E-3</v>
      </c>
      <c r="I137" s="114">
        <v>-4.3107400000000004E-3</v>
      </c>
      <c r="J137" s="114">
        <v>-2.7960358000000001E-2</v>
      </c>
    </row>
    <row r="138" spans="2:10" x14ac:dyDescent="0.25">
      <c r="B138" s="115" t="s">
        <v>96</v>
      </c>
      <c r="C138" s="114">
        <v>3.1540790000000002E-3</v>
      </c>
      <c r="D138" s="114">
        <v>-0.13279769999999999</v>
      </c>
      <c r="E138" s="114">
        <v>8.9279570000000003E-3</v>
      </c>
      <c r="F138" s="114">
        <v>-1.340883E-2</v>
      </c>
      <c r="G138" s="114">
        <v>9.4769720000000002E-4</v>
      </c>
      <c r="H138" s="114">
        <v>-3.5443511999999999E-3</v>
      </c>
      <c r="I138" s="114">
        <v>2.3146260000000002E-3</v>
      </c>
      <c r="J138" s="114">
        <v>3.6928573999999999E-2</v>
      </c>
    </row>
    <row r="139" spans="2:10" x14ac:dyDescent="0.25">
      <c r="B139" s="113"/>
      <c r="C139" s="123" t="s">
        <v>97</v>
      </c>
      <c r="D139" s="119">
        <f>COUNTIF(D126:D138,"&lt;0")</f>
        <v>5</v>
      </c>
      <c r="E139" s="120">
        <f t="shared" ref="E139:F139" si="9">COUNTIF(E126:E138,"&gt;0")</f>
        <v>8</v>
      </c>
      <c r="F139" s="119">
        <f t="shared" si="9"/>
        <v>5</v>
      </c>
      <c r="G139" s="121">
        <f>COUNTIF(G126:G138,"&lt;0")</f>
        <v>5</v>
      </c>
      <c r="H139" s="122">
        <f t="shared" ref="H139:J139" si="10">COUNTIF(H126:H138,"&gt;0")</f>
        <v>7</v>
      </c>
      <c r="I139" s="122">
        <f t="shared" si="10"/>
        <v>7</v>
      </c>
      <c r="J139" s="121">
        <f t="shared" si="10"/>
        <v>5</v>
      </c>
    </row>
    <row r="140" spans="2:10" x14ac:dyDescent="0.25">
      <c r="B140" s="12"/>
      <c r="C140" s="12"/>
      <c r="D140" s="12"/>
      <c r="E140" s="12"/>
      <c r="F140" s="12"/>
      <c r="G140" s="12"/>
      <c r="H140" s="12"/>
      <c r="I140" s="12"/>
      <c r="J140" s="12"/>
    </row>
    <row r="141" spans="2:10" x14ac:dyDescent="0.25">
      <c r="B141" s="12"/>
      <c r="C141" s="12"/>
      <c r="D141" s="12"/>
      <c r="E141" s="12"/>
      <c r="F141" s="12"/>
      <c r="G141" s="12"/>
      <c r="H141" s="12"/>
      <c r="I141" s="12"/>
      <c r="J141" s="12"/>
    </row>
    <row r="142" spans="2:10" x14ac:dyDescent="0.25">
      <c r="B142" s="12"/>
      <c r="C142" s="12"/>
      <c r="D142" s="12"/>
      <c r="E142" s="12"/>
      <c r="F142" s="12"/>
      <c r="G142" s="12"/>
      <c r="H142" s="12"/>
      <c r="I142" s="12"/>
      <c r="J142" s="12"/>
    </row>
    <row r="143" spans="2:10" x14ac:dyDescent="0.25">
      <c r="B143" s="12"/>
      <c r="C143" s="12"/>
      <c r="D143" s="12"/>
      <c r="E143" s="12"/>
      <c r="F143" s="12"/>
      <c r="G143" s="12"/>
      <c r="H143" s="12"/>
      <c r="I143" s="12"/>
      <c r="J143" s="12"/>
    </row>
    <row r="144" spans="2:10" x14ac:dyDescent="0.25">
      <c r="B144" s="12"/>
      <c r="C144" s="12"/>
      <c r="D144" s="12"/>
      <c r="E144" s="12"/>
      <c r="F144" s="12"/>
      <c r="G144" s="12"/>
      <c r="H144" s="12"/>
      <c r="I144" s="12"/>
      <c r="J144" s="12"/>
    </row>
    <row r="145" spans="2:10" x14ac:dyDescent="0.25">
      <c r="B145" s="113" t="s">
        <v>104</v>
      </c>
      <c r="C145" s="113"/>
      <c r="D145" s="113"/>
      <c r="E145" s="113"/>
      <c r="F145" s="113"/>
      <c r="G145" s="114"/>
      <c r="H145" s="114"/>
      <c r="I145" s="114"/>
      <c r="J145" s="114"/>
    </row>
    <row r="146" spans="2:10" x14ac:dyDescent="0.25">
      <c r="B146" s="115" t="s">
        <v>0</v>
      </c>
      <c r="C146" s="116" t="s">
        <v>79</v>
      </c>
      <c r="D146" s="117" t="s">
        <v>105</v>
      </c>
      <c r="E146" s="118" t="s">
        <v>27</v>
      </c>
      <c r="F146" s="118" t="s">
        <v>26</v>
      </c>
      <c r="G146" s="117" t="s">
        <v>101</v>
      </c>
      <c r="H146" s="118" t="s">
        <v>102</v>
      </c>
      <c r="I146" s="118" t="s">
        <v>103</v>
      </c>
      <c r="J146" s="118" t="s">
        <v>83</v>
      </c>
    </row>
    <row r="147" spans="2:10" x14ac:dyDescent="0.25">
      <c r="B147" s="115" t="s">
        <v>84</v>
      </c>
      <c r="C147" s="114">
        <v>0.18343214799999999</v>
      </c>
      <c r="D147" s="114">
        <v>-0.82658157099999996</v>
      </c>
      <c r="E147" s="114">
        <v>1.5543344299999999E-2</v>
      </c>
      <c r="F147" s="114">
        <v>-1.3706789E-2</v>
      </c>
      <c r="G147" s="114">
        <v>9.0735205999999992E-3</v>
      </c>
      <c r="H147" s="124">
        <v>-9.5909850000000008E-6</v>
      </c>
      <c r="I147" s="114">
        <v>4.2846591000000003E-2</v>
      </c>
      <c r="J147" s="114">
        <v>-1.6324040000000001E-2</v>
      </c>
    </row>
    <row r="148" spans="2:10" x14ac:dyDescent="0.25">
      <c r="B148" s="115" t="s">
        <v>85</v>
      </c>
      <c r="C148" s="114">
        <v>1.2185751E-2</v>
      </c>
      <c r="D148" s="114">
        <v>0.405913144</v>
      </c>
      <c r="E148" s="114">
        <v>3.4025362199999999E-2</v>
      </c>
      <c r="F148" s="114">
        <v>0.124585605</v>
      </c>
      <c r="G148" s="114">
        <v>-1.7781593E-3</v>
      </c>
      <c r="H148" s="125">
        <v>9.0088009999999999E-4</v>
      </c>
      <c r="I148" s="114">
        <v>1.2304493E-2</v>
      </c>
      <c r="J148" s="114">
        <v>-1.9932999999999999E-2</v>
      </c>
    </row>
    <row r="149" spans="2:10" x14ac:dyDescent="0.25">
      <c r="B149" s="115" t="s">
        <v>86</v>
      </c>
      <c r="C149" s="114">
        <v>-4.5892036999999997E-2</v>
      </c>
      <c r="D149" s="114">
        <v>0.21330966400000001</v>
      </c>
      <c r="E149" s="114">
        <v>-4.3067242999999998E-2</v>
      </c>
      <c r="F149" s="114">
        <v>0.17222747299999999</v>
      </c>
      <c r="G149" s="114">
        <v>7.5692340000000002E-3</v>
      </c>
      <c r="H149" s="125">
        <v>1.129173E-2</v>
      </c>
      <c r="I149" s="114">
        <v>-4.5508580999999999E-2</v>
      </c>
      <c r="J149" s="114">
        <v>-8.9441339999999994E-2</v>
      </c>
    </row>
    <row r="150" spans="2:10" x14ac:dyDescent="0.25">
      <c r="B150" s="115" t="s">
        <v>87</v>
      </c>
      <c r="C150" s="114">
        <v>-5.7696481000000001E-2</v>
      </c>
      <c r="D150" s="114">
        <v>0.19056916400000001</v>
      </c>
      <c r="E150" s="114">
        <v>9.7430559999999995E-4</v>
      </c>
      <c r="F150" s="114">
        <v>5.9638599999999996E-3</v>
      </c>
      <c r="G150" s="114">
        <v>3.3421889999999999E-4</v>
      </c>
      <c r="H150" s="125">
        <v>3.2352380000000001E-3</v>
      </c>
      <c r="I150" s="114">
        <v>-5.1516311000000002E-2</v>
      </c>
      <c r="J150" s="114">
        <v>-4.9478250000000001E-2</v>
      </c>
    </row>
    <row r="151" spans="2:10" x14ac:dyDescent="0.25">
      <c r="B151" s="115" t="s">
        <v>88</v>
      </c>
      <c r="C151" s="114">
        <v>-4.9325790000000003E-3</v>
      </c>
      <c r="D151" s="114">
        <v>-0.21006193300000001</v>
      </c>
      <c r="E151" s="114">
        <v>5.5595918999999999E-3</v>
      </c>
      <c r="F151" s="114">
        <v>-7.7467402000000005E-2</v>
      </c>
      <c r="G151" s="114">
        <v>-1.5043115000000001E-3</v>
      </c>
      <c r="H151" s="125">
        <v>6.3374160000000002E-3</v>
      </c>
      <c r="I151" s="114">
        <v>1.1663725999999999E-2</v>
      </c>
      <c r="J151" s="114">
        <v>6.6563529999999996E-2</v>
      </c>
    </row>
    <row r="152" spans="2:10" x14ac:dyDescent="0.25">
      <c r="B152" s="115" t="s">
        <v>89</v>
      </c>
      <c r="C152" s="114">
        <v>1.7072542E-2</v>
      </c>
      <c r="D152" s="114">
        <v>4.7619135999999999E-2</v>
      </c>
      <c r="E152" s="114">
        <v>1.2699461E-2</v>
      </c>
      <c r="F152" s="114">
        <v>-4.1010201000000003E-2</v>
      </c>
      <c r="G152" s="114">
        <v>-3.0022247000000002E-3</v>
      </c>
      <c r="H152" s="125">
        <v>5.2488739999999997E-3</v>
      </c>
      <c r="I152" s="114">
        <v>1.8140739999999999E-2</v>
      </c>
      <c r="J152" s="114">
        <v>7.9573430000000001E-2</v>
      </c>
    </row>
    <row r="153" spans="2:10" x14ac:dyDescent="0.25">
      <c r="B153" s="115" t="s">
        <v>90</v>
      </c>
      <c r="C153" s="114">
        <v>6.8650969999999997E-3</v>
      </c>
      <c r="D153" s="114">
        <v>9.3475897000000002E-2</v>
      </c>
      <c r="E153" s="114">
        <v>-1.39640479E-2</v>
      </c>
      <c r="F153" s="114">
        <v>5.408843E-3</v>
      </c>
      <c r="G153" s="114">
        <v>1.5472376999999999E-3</v>
      </c>
      <c r="H153" s="125">
        <v>1.021422E-2</v>
      </c>
      <c r="I153" s="114">
        <v>-5.4291579999999999E-3</v>
      </c>
      <c r="J153" s="114">
        <v>-2.825517E-2</v>
      </c>
    </row>
    <row r="154" spans="2:10" x14ac:dyDescent="0.25">
      <c r="B154" s="115" t="s">
        <v>91</v>
      </c>
      <c r="C154" s="114">
        <v>-1.0920454E-2</v>
      </c>
      <c r="D154" s="114">
        <v>-3.4251851999999999E-2</v>
      </c>
      <c r="E154" s="114">
        <v>-6.6248128999999998E-3</v>
      </c>
      <c r="F154" s="114">
        <v>7.8230130000000002E-3</v>
      </c>
      <c r="G154" s="114">
        <v>-6.168066E-4</v>
      </c>
      <c r="H154" s="125">
        <v>2.3392119999999998E-3</v>
      </c>
      <c r="I154" s="114">
        <v>-2.7634382999999998E-2</v>
      </c>
      <c r="J154" s="114">
        <v>-4.0332670000000001E-2</v>
      </c>
    </row>
    <row r="155" spans="2:10" x14ac:dyDescent="0.25">
      <c r="B155" s="115" t="s">
        <v>92</v>
      </c>
      <c r="C155" s="114">
        <v>-1.2018571E-2</v>
      </c>
      <c r="D155" s="114">
        <v>-1.5920680999999999E-2</v>
      </c>
      <c r="E155" s="114">
        <v>8.0964334999999998E-3</v>
      </c>
      <c r="F155" s="114">
        <v>-9.8748350000000002E-3</v>
      </c>
      <c r="G155" s="114">
        <v>1.7056015999999999E-3</v>
      </c>
      <c r="H155" s="125">
        <v>7.7660350000000001E-4</v>
      </c>
      <c r="I155" s="114">
        <v>-4.6717080000000001E-3</v>
      </c>
      <c r="J155" s="114">
        <v>4.5210119999999999E-2</v>
      </c>
    </row>
    <row r="156" spans="2:10" x14ac:dyDescent="0.25">
      <c r="B156" s="115" t="s">
        <v>93</v>
      </c>
      <c r="C156" s="114">
        <v>-5.0926560000000001E-3</v>
      </c>
      <c r="D156" s="114">
        <v>6.4506102999999995E-2</v>
      </c>
      <c r="E156" s="114">
        <v>4.8121008E-3</v>
      </c>
      <c r="F156" s="114">
        <v>-7.8397129999999999E-3</v>
      </c>
      <c r="G156" s="114">
        <v>-6.2507440000000001E-4</v>
      </c>
      <c r="H156" s="125">
        <v>-3.8555149999999999E-3</v>
      </c>
      <c r="I156" s="114">
        <v>7.2549090000000004E-3</v>
      </c>
      <c r="J156" s="114">
        <v>4.9488999999999998E-2</v>
      </c>
    </row>
    <row r="157" spans="2:10" x14ac:dyDescent="0.25">
      <c r="B157" s="115" t="s">
        <v>94</v>
      </c>
      <c r="C157" s="114">
        <v>2.5748009999999998E-3</v>
      </c>
      <c r="D157" s="114">
        <v>-6.5061889999999999E-3</v>
      </c>
      <c r="E157" s="114">
        <v>-1.43140353E-2</v>
      </c>
      <c r="F157" s="114">
        <v>-1.2165321999999999E-2</v>
      </c>
      <c r="G157" s="114">
        <v>1.1450309000000001E-3</v>
      </c>
      <c r="H157" s="125">
        <v>-1.1546569999999999E-3</v>
      </c>
      <c r="I157" s="114">
        <v>1.2920920000000001E-2</v>
      </c>
      <c r="J157" s="114">
        <v>-3.3133299999999997E-2</v>
      </c>
    </row>
    <row r="158" spans="2:10" x14ac:dyDescent="0.25">
      <c r="B158" s="115" t="s">
        <v>95</v>
      </c>
      <c r="C158" s="114">
        <v>6.7265750000000003E-3</v>
      </c>
      <c r="D158" s="114">
        <v>-7.8401483999999994E-2</v>
      </c>
      <c r="E158" s="114">
        <v>-3.4140397E-3</v>
      </c>
      <c r="F158" s="114">
        <v>-2.3610743E-2</v>
      </c>
      <c r="G158" s="114">
        <v>-1.3015355000000001E-3</v>
      </c>
      <c r="H158" s="125">
        <v>-4.9651820000000003E-3</v>
      </c>
      <c r="I158" s="114">
        <v>-1.190265E-3</v>
      </c>
      <c r="J158" s="114">
        <v>-3.0223719999999999E-2</v>
      </c>
    </row>
    <row r="159" spans="2:10" x14ac:dyDescent="0.25">
      <c r="B159" s="115" t="s">
        <v>96</v>
      </c>
      <c r="C159" s="114">
        <v>5.4378969999999997E-3</v>
      </c>
      <c r="D159" s="114">
        <v>6.5112700000000004E-3</v>
      </c>
      <c r="E159" s="114">
        <v>8.1896773999999995E-3</v>
      </c>
      <c r="F159" s="114">
        <v>-1.6191974000000001E-2</v>
      </c>
      <c r="G159" s="114">
        <v>8.6343430000000005E-4</v>
      </c>
      <c r="H159" s="125">
        <v>-3.2262480000000001E-3</v>
      </c>
      <c r="I159" s="114">
        <v>3.738239E-3</v>
      </c>
      <c r="J159" s="114">
        <v>2.8893459999999999E-2</v>
      </c>
    </row>
    <row r="160" spans="2:10" x14ac:dyDescent="0.25">
      <c r="B160" s="113"/>
      <c r="C160" s="123" t="s">
        <v>97</v>
      </c>
      <c r="D160" s="119">
        <f>COUNTIF(D147:D159,"&lt;0")</f>
        <v>6</v>
      </c>
      <c r="E160" s="120">
        <f t="shared" ref="E160:F160" si="11">COUNTIF(E147:E159,"&gt;0")</f>
        <v>8</v>
      </c>
      <c r="F160" s="119">
        <f t="shared" si="11"/>
        <v>5</v>
      </c>
      <c r="G160" s="121">
        <f>COUNTIF(G147:G159,"&lt;0")</f>
        <v>6</v>
      </c>
      <c r="H160" s="122">
        <f t="shared" ref="H160:J160" si="12">COUNTIF(H147:H159,"&gt;0")</f>
        <v>8</v>
      </c>
      <c r="I160" s="122">
        <f t="shared" si="12"/>
        <v>7</v>
      </c>
      <c r="J160" s="121">
        <f t="shared" si="12"/>
        <v>5</v>
      </c>
    </row>
    <row r="161" spans="2:10" x14ac:dyDescent="0.25">
      <c r="B161" s="12"/>
      <c r="C161" s="12"/>
      <c r="D161" s="12"/>
      <c r="E161" s="12"/>
      <c r="F161" s="12"/>
      <c r="G161" s="12"/>
      <c r="H161" s="12"/>
      <c r="I161" s="12"/>
      <c r="J161" s="12"/>
    </row>
    <row r="162" spans="2:10" x14ac:dyDescent="0.25">
      <c r="B162" s="12"/>
      <c r="C162" s="12"/>
      <c r="D162" s="12"/>
      <c r="E162" s="12"/>
      <c r="F162" s="12"/>
      <c r="G162" s="12"/>
      <c r="H162" s="12"/>
      <c r="I162" s="12"/>
      <c r="J162" s="12"/>
    </row>
    <row r="163" spans="2:10" x14ac:dyDescent="0.25">
      <c r="B163" s="113" t="s">
        <v>106</v>
      </c>
      <c r="C163" s="113"/>
      <c r="D163" s="113"/>
      <c r="E163" s="113"/>
      <c r="F163" s="113"/>
      <c r="G163" s="114"/>
      <c r="H163" s="114"/>
      <c r="I163" s="114"/>
      <c r="J163" s="114"/>
    </row>
    <row r="164" spans="2:10" x14ac:dyDescent="0.25">
      <c r="B164" s="115" t="s">
        <v>0</v>
      </c>
      <c r="C164" s="116" t="s">
        <v>79</v>
      </c>
      <c r="D164" s="117" t="s">
        <v>56</v>
      </c>
      <c r="E164" s="118" t="s">
        <v>107</v>
      </c>
      <c r="F164" s="118" t="s">
        <v>26</v>
      </c>
      <c r="G164" s="117" t="s">
        <v>101</v>
      </c>
      <c r="H164" s="118" t="s">
        <v>102</v>
      </c>
      <c r="I164" s="118" t="s">
        <v>103</v>
      </c>
      <c r="J164" s="118" t="s">
        <v>83</v>
      </c>
    </row>
    <row r="165" spans="2:10" x14ac:dyDescent="0.25">
      <c r="B165" s="115" t="s">
        <v>84</v>
      </c>
      <c r="C165" s="114">
        <v>0.1853593311</v>
      </c>
      <c r="D165" s="114">
        <v>-10.27860735</v>
      </c>
      <c r="E165" s="114">
        <v>-0.13527024000000001</v>
      </c>
      <c r="F165" s="114">
        <v>-4.8336360799999999E-2</v>
      </c>
      <c r="G165" s="125">
        <v>8.6392629999999995E-3</v>
      </c>
      <c r="H165" s="124">
        <v>-5.7182010000000004E-4</v>
      </c>
      <c r="I165" s="114">
        <v>3.2377783799999997E-2</v>
      </c>
      <c r="J165" s="114">
        <v>-1.289973E-2</v>
      </c>
    </row>
    <row r="166" spans="2:10" x14ac:dyDescent="0.25">
      <c r="B166" s="115" t="s">
        <v>85</v>
      </c>
      <c r="C166" s="114">
        <v>3.9541161999999998E-3</v>
      </c>
      <c r="D166" s="114">
        <v>1.55188478</v>
      </c>
      <c r="E166" s="114">
        <v>6.8944080000000005E-2</v>
      </c>
      <c r="F166" s="114">
        <v>9.7607844999999999E-2</v>
      </c>
      <c r="G166" s="125">
        <v>-1.943529E-3</v>
      </c>
      <c r="H166" s="125">
        <v>4.4110890999999996E-3</v>
      </c>
      <c r="I166" s="114">
        <v>8.6711562000000002E-3</v>
      </c>
      <c r="J166" s="114">
        <v>-3.2770170000000001E-2</v>
      </c>
    </row>
    <row r="167" spans="2:10" x14ac:dyDescent="0.25">
      <c r="B167" s="115" t="s">
        <v>86</v>
      </c>
      <c r="C167" s="114">
        <v>-5.44785172E-2</v>
      </c>
      <c r="D167" s="114">
        <v>1.92966503</v>
      </c>
      <c r="E167" s="114">
        <v>-1.611375E-2</v>
      </c>
      <c r="F167" s="114">
        <v>0.18593011139999999</v>
      </c>
      <c r="G167" s="125">
        <v>6.5114379999999996E-3</v>
      </c>
      <c r="H167" s="125">
        <v>1.5552553199999999E-2</v>
      </c>
      <c r="I167" s="114">
        <v>-3.9674869600000003E-2</v>
      </c>
      <c r="J167" s="114">
        <v>-9.5448759999999994E-2</v>
      </c>
    </row>
    <row r="168" spans="2:10" x14ac:dyDescent="0.25">
      <c r="B168" s="115" t="s">
        <v>87</v>
      </c>
      <c r="C168" s="114">
        <v>-5.3722070199999999E-2</v>
      </c>
      <c r="D168" s="114">
        <v>2.3484208199999999</v>
      </c>
      <c r="E168" s="114">
        <v>0.12563622999999999</v>
      </c>
      <c r="F168" s="114">
        <v>-7.1270446000000001E-3</v>
      </c>
      <c r="G168" s="125">
        <v>1.018662E-4</v>
      </c>
      <c r="H168" s="125">
        <v>8.3193613999999992E-3</v>
      </c>
      <c r="I168" s="114">
        <v>-5.3057920799999998E-2</v>
      </c>
      <c r="J168" s="114">
        <v>-6.729773E-2</v>
      </c>
    </row>
    <row r="169" spans="2:10" x14ac:dyDescent="0.25">
      <c r="B169" s="115" t="s">
        <v>88</v>
      </c>
      <c r="C169" s="114">
        <v>-9.4866860000000005E-4</v>
      </c>
      <c r="D169" s="114">
        <v>-0.60892369000000002</v>
      </c>
      <c r="E169" s="114">
        <v>7.5054480000000007E-2</v>
      </c>
      <c r="F169" s="114">
        <v>-6.0806600600000003E-2</v>
      </c>
      <c r="G169" s="125">
        <v>-1.591367E-3</v>
      </c>
      <c r="H169" s="125">
        <v>7.4948148000000001E-3</v>
      </c>
      <c r="I169" s="114">
        <v>-4.3390049999999998E-4</v>
      </c>
      <c r="J169" s="114">
        <v>7.4673489999999995E-2</v>
      </c>
    </row>
    <row r="170" spans="2:10" x14ac:dyDescent="0.25">
      <c r="B170" s="115" t="s">
        <v>89</v>
      </c>
      <c r="C170" s="114">
        <v>1.9267673700000001E-2</v>
      </c>
      <c r="D170" s="114">
        <v>0.76618319000000001</v>
      </c>
      <c r="E170" s="114">
        <v>-2.1053479999999999E-2</v>
      </c>
      <c r="F170" s="114">
        <v>-3.4899943500000002E-2</v>
      </c>
      <c r="G170" s="125">
        <v>-3.2189290000000001E-3</v>
      </c>
      <c r="H170" s="125">
        <v>4.6709281999999996E-3</v>
      </c>
      <c r="I170" s="114">
        <v>2.1342252400000001E-2</v>
      </c>
      <c r="J170" s="114">
        <v>8.3433579999999993E-2</v>
      </c>
    </row>
    <row r="171" spans="2:10" x14ac:dyDescent="0.25">
      <c r="B171" s="115" t="s">
        <v>90</v>
      </c>
      <c r="C171" s="114">
        <v>3.1612930999999999E-3</v>
      </c>
      <c r="D171" s="114">
        <v>0.46166386999999998</v>
      </c>
      <c r="E171" s="114">
        <v>7.1524700000000002E-3</v>
      </c>
      <c r="F171" s="114">
        <v>3.0294448200000001E-2</v>
      </c>
      <c r="G171" s="125">
        <v>2.5428E-3</v>
      </c>
      <c r="H171" s="125">
        <v>7.0232269000000003E-3</v>
      </c>
      <c r="I171" s="114">
        <v>-3.6501633999999998E-3</v>
      </c>
      <c r="J171" s="114">
        <v>-3.9450800000000001E-2</v>
      </c>
    </row>
    <row r="172" spans="2:10" x14ac:dyDescent="0.25">
      <c r="B172" s="115" t="s">
        <v>91</v>
      </c>
      <c r="C172" s="114">
        <v>-1.9424525500000001E-2</v>
      </c>
      <c r="D172" s="114">
        <v>2.998762E-2</v>
      </c>
      <c r="E172" s="114">
        <v>-6.0433529999999999E-2</v>
      </c>
      <c r="F172" s="114">
        <v>5.6577004999999996E-3</v>
      </c>
      <c r="G172" s="125">
        <v>2.7840639999999998E-5</v>
      </c>
      <c r="H172" s="125">
        <v>-1.5840989E-3</v>
      </c>
      <c r="I172" s="114">
        <v>-2.9721195200000002E-2</v>
      </c>
      <c r="J172" s="114">
        <v>-3.8395560000000002E-2</v>
      </c>
    </row>
    <row r="173" spans="2:10" x14ac:dyDescent="0.25">
      <c r="B173" s="115" t="s">
        <v>92</v>
      </c>
      <c r="C173" s="114">
        <v>-1.1004192600000001E-2</v>
      </c>
      <c r="D173" s="114">
        <v>-0.13591099000000001</v>
      </c>
      <c r="E173" s="114">
        <v>-2.1879280000000001E-2</v>
      </c>
      <c r="F173" s="114">
        <v>-3.3770054899999999E-2</v>
      </c>
      <c r="G173" s="125">
        <v>1.8402900000000001E-3</v>
      </c>
      <c r="H173" s="125">
        <v>-3.2708661999999999E-3</v>
      </c>
      <c r="I173" s="114">
        <v>-1.1819208E-3</v>
      </c>
      <c r="J173" s="114">
        <v>6.3839670000000001E-2</v>
      </c>
    </row>
    <row r="174" spans="2:10" x14ac:dyDescent="0.25">
      <c r="B174" s="115" t="s">
        <v>93</v>
      </c>
      <c r="C174" s="114">
        <v>1.9518525E-3</v>
      </c>
      <c r="D174" s="114">
        <v>0.42916248000000001</v>
      </c>
      <c r="E174" s="114">
        <v>-2.9284979999999999E-2</v>
      </c>
      <c r="F174" s="114">
        <v>-3.2439379999999997E-2</v>
      </c>
      <c r="G174" s="125">
        <v>-1.4364309999999999E-3</v>
      </c>
      <c r="H174" s="125">
        <v>-5.5924966E-3</v>
      </c>
      <c r="I174" s="114">
        <v>1.8675003200000002E-2</v>
      </c>
      <c r="J174" s="114">
        <v>5.5437840000000002E-2</v>
      </c>
    </row>
    <row r="175" spans="2:10" x14ac:dyDescent="0.25">
      <c r="B175" s="115" t="s">
        <v>94</v>
      </c>
      <c r="C175" s="114">
        <v>1.07114132E-2</v>
      </c>
      <c r="D175" s="114">
        <v>-0.1911804</v>
      </c>
      <c r="E175" s="114">
        <v>-4.4353400000000001E-2</v>
      </c>
      <c r="F175" s="114">
        <v>-1.9624587200000002E-2</v>
      </c>
      <c r="G175" s="125">
        <v>7.1912199999999999E-4</v>
      </c>
      <c r="H175" s="125">
        <v>-1.4275111E-3</v>
      </c>
      <c r="I175" s="114">
        <v>1.9249156900000002E-2</v>
      </c>
      <c r="J175" s="114">
        <v>-5.3638900000000003E-2</v>
      </c>
    </row>
    <row r="176" spans="2:10" x14ac:dyDescent="0.25">
      <c r="B176" s="115" t="s">
        <v>95</v>
      </c>
      <c r="C176" s="114">
        <v>6.7506236999999997E-3</v>
      </c>
      <c r="D176" s="114">
        <v>-0.67728166999999995</v>
      </c>
      <c r="E176" s="114">
        <v>-2.0127969999999999E-2</v>
      </c>
      <c r="F176" s="114">
        <v>-1.48782033E-2</v>
      </c>
      <c r="G176" s="125">
        <v>-1.2891720000000001E-3</v>
      </c>
      <c r="H176" s="125">
        <v>-3.9508583999999999E-3</v>
      </c>
      <c r="I176" s="114">
        <v>-6.8072349000000004E-3</v>
      </c>
      <c r="J176" s="114">
        <v>-4.0544330000000003E-2</v>
      </c>
    </row>
    <row r="177" spans="2:10" x14ac:dyDescent="0.25">
      <c r="B177" s="115" t="s">
        <v>96</v>
      </c>
      <c r="C177" s="114">
        <v>4.0525650000000001E-4</v>
      </c>
      <c r="D177" s="114">
        <v>-2.5417100000000001E-2</v>
      </c>
      <c r="E177" s="114">
        <v>-1.0426889999999999E-2</v>
      </c>
      <c r="F177" s="114">
        <v>-2.9889750000000002E-4</v>
      </c>
      <c r="G177" s="125">
        <v>5.4939479999999998E-4</v>
      </c>
      <c r="H177" s="125">
        <v>-2.1453427E-3</v>
      </c>
      <c r="I177" s="114">
        <v>-1.5446946999999999E-3</v>
      </c>
      <c r="J177" s="114">
        <v>3.9840739999999999E-2</v>
      </c>
    </row>
    <row r="178" spans="2:10" x14ac:dyDescent="0.25">
      <c r="B178" s="113"/>
      <c r="C178" s="123" t="s">
        <v>97</v>
      </c>
      <c r="D178" s="119">
        <f>COUNTIF(D165:D177,"&lt;0")</f>
        <v>6</v>
      </c>
      <c r="E178" s="120">
        <f t="shared" ref="E178:F178" si="13">COUNTIF(E165:E177,"&gt;0")</f>
        <v>4</v>
      </c>
      <c r="F178" s="119">
        <f t="shared" si="13"/>
        <v>4</v>
      </c>
      <c r="G178" s="121">
        <f>COUNTIF(G165:G177,"&lt;0")</f>
        <v>5</v>
      </c>
      <c r="H178" s="122">
        <f t="shared" ref="H178:J178" si="14">COUNTIF(H165:H177,"&gt;0")</f>
        <v>6</v>
      </c>
      <c r="I178" s="122">
        <f t="shared" si="14"/>
        <v>5</v>
      </c>
      <c r="J178" s="121">
        <f t="shared" si="14"/>
        <v>5</v>
      </c>
    </row>
    <row r="179" spans="2:10" x14ac:dyDescent="0.25">
      <c r="B179" s="12"/>
      <c r="C179" s="12"/>
      <c r="D179" s="12"/>
      <c r="E179" s="12"/>
      <c r="F179" s="12"/>
      <c r="G179" s="12"/>
      <c r="H179" s="12"/>
      <c r="I179" s="12"/>
      <c r="J179" s="12"/>
    </row>
    <row r="180" spans="2:10" x14ac:dyDescent="0.25">
      <c r="B180" s="12"/>
      <c r="C180" s="12"/>
      <c r="D180" s="12"/>
      <c r="E180" s="12"/>
      <c r="F180" s="12"/>
      <c r="G180" s="12"/>
      <c r="H180" s="12"/>
      <c r="I180" s="12"/>
      <c r="J180" s="12"/>
    </row>
    <row r="181" spans="2:10" x14ac:dyDescent="0.25">
      <c r="B181" s="12"/>
      <c r="C181" s="12"/>
      <c r="D181" s="12"/>
      <c r="E181" s="12"/>
      <c r="F181" s="12"/>
      <c r="G181" s="12"/>
      <c r="H181" s="12"/>
      <c r="I181" s="12"/>
      <c r="J181" s="12"/>
    </row>
    <row r="182" spans="2:10" x14ac:dyDescent="0.25">
      <c r="B182" s="129" t="s">
        <v>18</v>
      </c>
      <c r="C182" s="129"/>
      <c r="D182" s="129"/>
      <c r="E182" s="129"/>
      <c r="F182" s="129"/>
      <c r="G182" s="129"/>
    </row>
    <row r="183" spans="2:10" x14ac:dyDescent="0.25">
      <c r="B183" s="6" t="s">
        <v>109</v>
      </c>
      <c r="C183" s="6" t="s">
        <v>110</v>
      </c>
      <c r="D183" s="8" t="s">
        <v>24</v>
      </c>
      <c r="E183" s="8" t="s">
        <v>23</v>
      </c>
      <c r="F183" s="8" t="s">
        <v>25</v>
      </c>
      <c r="G183" s="8" t="s">
        <v>28</v>
      </c>
    </row>
    <row r="184" spans="2:10" x14ac:dyDescent="0.25">
      <c r="B184" s="70" t="s">
        <v>22</v>
      </c>
      <c r="C184" s="70" t="s">
        <v>21</v>
      </c>
      <c r="D184" s="94">
        <v>1.6809999999999999E-2</v>
      </c>
      <c r="E184" s="71">
        <v>1</v>
      </c>
      <c r="F184" s="88" t="str">
        <f t="shared" ref="F184" si="15">IF(D184&lt;0.05, "Sí","No")</f>
        <v>Sí</v>
      </c>
      <c r="G184" s="71" t="str">
        <f t="shared" ref="G184" si="16">IF(AND(F184=F185, F184="Sí"), "Sí", "No")</f>
        <v>Sí</v>
      </c>
    </row>
    <row r="185" spans="2:10" x14ac:dyDescent="0.25">
      <c r="B185" s="70" t="s">
        <v>21</v>
      </c>
      <c r="C185" s="70" t="s">
        <v>22</v>
      </c>
      <c r="D185" s="94">
        <v>7.2379999999999996E-3</v>
      </c>
      <c r="E185" s="71">
        <v>1</v>
      </c>
      <c r="F185" s="88" t="str">
        <f>IF(D185&lt;0.05, "Sí","No")</f>
        <v>Sí</v>
      </c>
      <c r="G185" s="71"/>
    </row>
    <row r="186" spans="2:10" x14ac:dyDescent="0.25">
      <c r="B186" s="83" t="s">
        <v>22</v>
      </c>
      <c r="C186" s="83" t="s">
        <v>56</v>
      </c>
      <c r="D186" s="95">
        <v>3.2930000000000001E-2</v>
      </c>
      <c r="E186" s="84">
        <v>6</v>
      </c>
      <c r="F186" s="126" t="str">
        <f t="shared" ref="F186:F188" si="17">IF(D186&lt;0.05, "Sí","No")</f>
        <v>Sí</v>
      </c>
      <c r="G186" s="84" t="str">
        <f>IF(AND(F186=F187, F186="Sí"), "Sí", "No")</f>
        <v>Sí</v>
      </c>
    </row>
    <row r="187" spans="2:10" x14ac:dyDescent="0.25">
      <c r="B187" s="83" t="s">
        <v>56</v>
      </c>
      <c r="C187" s="83" t="s">
        <v>22</v>
      </c>
      <c r="D187" s="95">
        <v>2.209E-3</v>
      </c>
      <c r="E187" s="84">
        <v>1</v>
      </c>
      <c r="F187" s="126" t="str">
        <f t="shared" si="17"/>
        <v>Sí</v>
      </c>
      <c r="G187" s="84"/>
    </row>
    <row r="188" spans="2:10" x14ac:dyDescent="0.25">
      <c r="B188" s="70" t="s">
        <v>22</v>
      </c>
      <c r="C188" s="70" t="s">
        <v>26</v>
      </c>
      <c r="D188" s="94">
        <v>2.7589999999999998E-4</v>
      </c>
      <c r="E188" s="71">
        <v>1</v>
      </c>
      <c r="F188" s="88" t="str">
        <f t="shared" si="17"/>
        <v>Sí</v>
      </c>
      <c r="G188" s="71" t="str">
        <f>IF(AND(F188=F189, F188="Sí"), "Sí", "No")</f>
        <v>No</v>
      </c>
    </row>
    <row r="189" spans="2:10" x14ac:dyDescent="0.25">
      <c r="B189" s="70" t="s">
        <v>26</v>
      </c>
      <c r="C189" s="70" t="s">
        <v>22</v>
      </c>
      <c r="D189" s="94">
        <v>0.61370000000000002</v>
      </c>
      <c r="E189" s="71">
        <v>12</v>
      </c>
      <c r="F189" s="88" t="str">
        <f t="shared" ref="F189:F201" si="18">IF(D189&lt;0.05, "Sí","No")</f>
        <v>No</v>
      </c>
      <c r="G189" s="71"/>
    </row>
    <row r="190" spans="2:10" x14ac:dyDescent="0.25">
      <c r="B190" s="83" t="s">
        <v>22</v>
      </c>
      <c r="C190" s="83" t="s">
        <v>27</v>
      </c>
      <c r="D190" s="95">
        <v>5.4229999999999999E-3</v>
      </c>
      <c r="E190" s="84">
        <v>3</v>
      </c>
      <c r="F190" s="126" t="str">
        <f t="shared" si="18"/>
        <v>Sí</v>
      </c>
      <c r="G190" s="84" t="str">
        <f t="shared" ref="G190" si="19">IF(AND(F190=F191, F190="Sí"), "Sí", "No")</f>
        <v>No</v>
      </c>
    </row>
    <row r="191" spans="2:10" x14ac:dyDescent="0.25">
      <c r="B191" s="7" t="s">
        <v>27</v>
      </c>
      <c r="C191" s="7" t="s">
        <v>22</v>
      </c>
      <c r="D191" s="96">
        <v>0.64670000000000005</v>
      </c>
      <c r="E191" s="9">
        <v>12</v>
      </c>
      <c r="F191" s="127" t="str">
        <f t="shared" si="18"/>
        <v>No</v>
      </c>
      <c r="G191" s="84"/>
    </row>
    <row r="192" spans="2:10" x14ac:dyDescent="0.25">
      <c r="B192" s="70" t="s">
        <v>22</v>
      </c>
      <c r="C192" s="70" t="s">
        <v>47</v>
      </c>
      <c r="D192" s="94">
        <v>2.9440000000000001E-2</v>
      </c>
      <c r="E192" s="71">
        <v>2</v>
      </c>
      <c r="F192" s="88" t="str">
        <f t="shared" si="18"/>
        <v>Sí</v>
      </c>
      <c r="G192" s="71" t="str">
        <f t="shared" ref="G192" si="20">IF(AND(F192=F193, F192="Sí"), "Sí", "No")</f>
        <v>No</v>
      </c>
    </row>
    <row r="193" spans="2:7" x14ac:dyDescent="0.25">
      <c r="B193" s="87" t="s">
        <v>47</v>
      </c>
      <c r="C193" s="87" t="s">
        <v>22</v>
      </c>
      <c r="D193" s="97">
        <v>0.18709999999999999</v>
      </c>
      <c r="E193" s="88">
        <v>12</v>
      </c>
      <c r="F193" s="88" t="str">
        <f t="shared" si="18"/>
        <v>No</v>
      </c>
      <c r="G193" s="71"/>
    </row>
    <row r="194" spans="2:7" x14ac:dyDescent="0.25">
      <c r="B194" s="83" t="s">
        <v>22</v>
      </c>
      <c r="C194" s="83" t="s">
        <v>48</v>
      </c>
      <c r="D194" s="95">
        <v>1.108E-2</v>
      </c>
      <c r="E194" s="84">
        <v>6</v>
      </c>
      <c r="F194" s="126" t="str">
        <f t="shared" si="18"/>
        <v>Sí</v>
      </c>
      <c r="G194" s="84" t="str">
        <f t="shared" ref="G194" si="21">IF(AND(F194=F195, F194="Sí"), "Sí", "No")</f>
        <v>No</v>
      </c>
    </row>
    <row r="195" spans="2:7" x14ac:dyDescent="0.25">
      <c r="B195" s="7" t="s">
        <v>48</v>
      </c>
      <c r="C195" s="7" t="s">
        <v>22</v>
      </c>
      <c r="D195" s="96">
        <v>0.36409999999999998</v>
      </c>
      <c r="E195" s="76">
        <v>12</v>
      </c>
      <c r="F195" s="127" t="str">
        <f t="shared" si="18"/>
        <v>No</v>
      </c>
      <c r="G195" s="84"/>
    </row>
    <row r="196" spans="2:7" x14ac:dyDescent="0.25">
      <c r="B196" s="70" t="s">
        <v>22</v>
      </c>
      <c r="C196" s="70" t="s">
        <v>49</v>
      </c>
      <c r="D196" s="94">
        <v>4.9299999999999997E-2</v>
      </c>
      <c r="E196" s="109" t="str">
        <f>"2"</f>
        <v>2</v>
      </c>
      <c r="F196" s="88" t="str">
        <f t="shared" si="18"/>
        <v>Sí</v>
      </c>
      <c r="G196" s="71" t="str">
        <f t="shared" ref="G196" si="22">IF(AND(F196=F197, F196="Sí"), "Sí", "No")</f>
        <v>No</v>
      </c>
    </row>
    <row r="197" spans="2:7" x14ac:dyDescent="0.25">
      <c r="B197" s="70" t="s">
        <v>49</v>
      </c>
      <c r="C197" s="70" t="s">
        <v>22</v>
      </c>
      <c r="D197" s="94">
        <v>0.1173</v>
      </c>
      <c r="E197" s="71">
        <v>12</v>
      </c>
      <c r="F197" s="88" t="str">
        <f t="shared" si="18"/>
        <v>No</v>
      </c>
      <c r="G197" s="71"/>
    </row>
    <row r="198" spans="2:7" x14ac:dyDescent="0.25">
      <c r="B198" s="83" t="s">
        <v>22</v>
      </c>
      <c r="C198" s="83" t="s">
        <v>50</v>
      </c>
      <c r="D198" s="95">
        <v>1.984E-5</v>
      </c>
      <c r="E198" s="9">
        <v>4</v>
      </c>
      <c r="F198" s="128" t="str">
        <f t="shared" si="18"/>
        <v>Sí</v>
      </c>
      <c r="G198" s="84" t="str">
        <f t="shared" ref="G198" si="23">IF(AND(F198=F199, F198="Sí"), "Sí", "No")</f>
        <v>Sí</v>
      </c>
    </row>
    <row r="199" spans="2:7" x14ac:dyDescent="0.25">
      <c r="B199" s="75" t="s">
        <v>50</v>
      </c>
      <c r="C199" s="75" t="s">
        <v>22</v>
      </c>
      <c r="D199" s="98">
        <v>3.6380000000000001E-11</v>
      </c>
      <c r="E199" s="9">
        <v>1</v>
      </c>
      <c r="F199" s="128" t="str">
        <f t="shared" si="18"/>
        <v>Sí</v>
      </c>
      <c r="G199" s="84"/>
    </row>
    <row r="200" spans="2:7" x14ac:dyDescent="0.25">
      <c r="B200" s="70" t="s">
        <v>22</v>
      </c>
      <c r="C200" s="70" t="s">
        <v>51</v>
      </c>
      <c r="D200" s="94">
        <v>4.4740000000000002E-2</v>
      </c>
      <c r="E200" s="71">
        <v>5</v>
      </c>
      <c r="F200" s="88" t="str">
        <f t="shared" si="18"/>
        <v>Sí</v>
      </c>
      <c r="G200" s="71" t="str">
        <f t="shared" ref="G200" si="24">IF(AND(F200=F201, F200="Sí"), "Sí", "No")</f>
        <v>No</v>
      </c>
    </row>
    <row r="201" spans="2:7" x14ac:dyDescent="0.25">
      <c r="B201" s="70" t="s">
        <v>51</v>
      </c>
      <c r="C201" s="70" t="s">
        <v>22</v>
      </c>
      <c r="D201" s="94">
        <v>0.2969</v>
      </c>
      <c r="E201" s="71">
        <v>12</v>
      </c>
      <c r="F201" s="88" t="str">
        <f t="shared" si="18"/>
        <v>No</v>
      </c>
      <c r="G201" s="71"/>
    </row>
    <row r="202" spans="2:7" x14ac:dyDescent="0.25">
      <c r="B202" s="90" t="s">
        <v>22</v>
      </c>
      <c r="C202" s="90" t="s">
        <v>58</v>
      </c>
      <c r="D202" s="96">
        <v>4.4729999999999999E-2</v>
      </c>
      <c r="E202" s="9" t="str">
        <f>"4"</f>
        <v>4</v>
      </c>
      <c r="F202" s="128" t="str">
        <f t="shared" ref="F202:F205" si="25">IF(D202&lt;0.05, "Sí","No")</f>
        <v>Sí</v>
      </c>
      <c r="G202" s="84" t="str">
        <f t="shared" ref="G202" si="26">IF(AND(F202=F203, F202="Sí"), "Sí", "No")</f>
        <v>Sí</v>
      </c>
    </row>
    <row r="203" spans="2:7" x14ac:dyDescent="0.25">
      <c r="B203" s="77" t="str">
        <f>C202</f>
        <v>Valor Añadido Servicios</v>
      </c>
      <c r="C203" s="77" t="str">
        <f>B202</f>
        <v>Precio del Cobre</v>
      </c>
      <c r="D203" s="96">
        <v>3.7940000000000001E-3</v>
      </c>
      <c r="E203" s="9">
        <v>1</v>
      </c>
      <c r="F203" s="128" t="str">
        <f t="shared" si="25"/>
        <v>Sí</v>
      </c>
      <c r="G203" s="84"/>
    </row>
    <row r="204" spans="2:7" x14ac:dyDescent="0.25">
      <c r="B204" s="70" t="s">
        <v>22</v>
      </c>
      <c r="C204" s="70" t="s">
        <v>54</v>
      </c>
      <c r="D204" s="94">
        <v>1.1039999999999999E-5</v>
      </c>
      <c r="E204" s="71">
        <v>4</v>
      </c>
      <c r="F204" s="88" t="str">
        <f t="shared" si="25"/>
        <v>Sí</v>
      </c>
      <c r="G204" s="71" t="str">
        <f t="shared" ref="G204" si="27">IF(AND(F204=F205, F204="Sí"), "Sí", "No")</f>
        <v>Sí</v>
      </c>
    </row>
    <row r="205" spans="2:7" x14ac:dyDescent="0.25">
      <c r="B205" s="78" t="str">
        <f>C204</f>
        <v>Valor Añadido Minería</v>
      </c>
      <c r="C205" s="78" t="str">
        <f>B204</f>
        <v>Precio del Cobre</v>
      </c>
      <c r="D205" s="94">
        <v>5.5250000000000002E-13</v>
      </c>
      <c r="E205" s="71">
        <v>1</v>
      </c>
      <c r="F205" s="88" t="str">
        <f t="shared" si="25"/>
        <v>Sí</v>
      </c>
      <c r="G205" s="71"/>
    </row>
    <row r="209" spans="2:32" x14ac:dyDescent="0.25">
      <c r="B209" s="10"/>
      <c r="C209" s="10" t="s">
        <v>112</v>
      </c>
      <c r="D209" s="10" t="s">
        <v>111</v>
      </c>
    </row>
    <row r="210" spans="2:32" x14ac:dyDescent="0.25">
      <c r="C210" s="10" t="s">
        <v>56</v>
      </c>
      <c r="D210" s="10" t="s">
        <v>113</v>
      </c>
    </row>
    <row r="211" spans="2:32" x14ac:dyDescent="0.25">
      <c r="C211" s="10" t="s">
        <v>21</v>
      </c>
      <c r="D211" s="10" t="s">
        <v>120</v>
      </c>
    </row>
    <row r="212" spans="2:32" x14ac:dyDescent="0.25">
      <c r="C212" s="10" t="s">
        <v>27</v>
      </c>
      <c r="D212" s="10" t="s">
        <v>116</v>
      </c>
    </row>
    <row r="213" spans="2:32" x14ac:dyDescent="0.25">
      <c r="C213" s="10" t="s">
        <v>107</v>
      </c>
      <c r="D213" t="str">
        <f>D212</f>
        <v>Signo positivo (+) Se espera inflación por efecto gasto</v>
      </c>
    </row>
    <row r="214" spans="2:32" x14ac:dyDescent="0.25">
      <c r="C214" s="10" t="s">
        <v>26</v>
      </c>
      <c r="D214" s="10" t="s">
        <v>114</v>
      </c>
    </row>
    <row r="215" spans="2:32" x14ac:dyDescent="0.25">
      <c r="C215" s="10" t="s">
        <v>65</v>
      </c>
      <c r="D215" s="10" t="s">
        <v>115</v>
      </c>
    </row>
    <row r="216" spans="2:32" x14ac:dyDescent="0.25">
      <c r="C216" s="10" t="s">
        <v>81</v>
      </c>
      <c r="D216" s="10" t="s">
        <v>117</v>
      </c>
    </row>
    <row r="217" spans="2:32" x14ac:dyDescent="0.25">
      <c r="C217" s="10" t="s">
        <v>82</v>
      </c>
      <c r="D217" s="10" t="s">
        <v>118</v>
      </c>
    </row>
    <row r="218" spans="2:32" x14ac:dyDescent="0.25">
      <c r="C218" s="10" t="s">
        <v>76</v>
      </c>
      <c r="D218" s="10" t="s">
        <v>119</v>
      </c>
    </row>
    <row r="219" spans="2:32" x14ac:dyDescent="0.25">
      <c r="C219" s="10" t="s">
        <v>101</v>
      </c>
      <c r="D219" t="str">
        <f>D216</f>
        <v xml:space="preserve">Signo negativo (-) Se espera que el sector manufacturero se vea afectado negativamente </v>
      </c>
    </row>
    <row r="220" spans="2:32" x14ac:dyDescent="0.25">
      <c r="C220" s="10" t="s">
        <v>102</v>
      </c>
      <c r="D220" t="str">
        <f>D217</f>
        <v>Signo positivo (+) Se espera que el sector de servicios se expanda</v>
      </c>
    </row>
    <row r="221" spans="2:32" x14ac:dyDescent="0.25">
      <c r="C221" s="10" t="s">
        <v>103</v>
      </c>
      <c r="D221" t="str">
        <f>D218</f>
        <v>Signo positivo (+) Se espera que el sector minero se expanda</v>
      </c>
    </row>
    <row r="224" spans="2:32" x14ac:dyDescent="0.25">
      <c r="B224" s="77" t="s">
        <v>121</v>
      </c>
      <c r="C224" s="134" t="s">
        <v>125</v>
      </c>
      <c r="D224" s="134"/>
      <c r="F224" s="77" t="s">
        <v>121</v>
      </c>
      <c r="G224" s="134" t="s">
        <v>126</v>
      </c>
      <c r="H224" s="134"/>
      <c r="J224" s="77" t="s">
        <v>121</v>
      </c>
      <c r="K224" s="134" t="s">
        <v>127</v>
      </c>
      <c r="L224" s="134"/>
      <c r="N224" s="77" t="s">
        <v>121</v>
      </c>
      <c r="O224" s="134" t="s">
        <v>162</v>
      </c>
      <c r="P224" s="134"/>
      <c r="R224" s="77" t="s">
        <v>121</v>
      </c>
      <c r="S224" s="134" t="s">
        <v>175</v>
      </c>
      <c r="T224" s="134"/>
      <c r="V224" s="77" t="s">
        <v>121</v>
      </c>
      <c r="W224" s="134" t="s">
        <v>188</v>
      </c>
      <c r="X224" s="134"/>
      <c r="Z224" s="77" t="s">
        <v>121</v>
      </c>
      <c r="AA224" s="134" t="s">
        <v>201</v>
      </c>
      <c r="AB224" s="134"/>
      <c r="AD224" s="77" t="s">
        <v>121</v>
      </c>
      <c r="AE224" s="134" t="s">
        <v>216</v>
      </c>
      <c r="AF224" s="134"/>
    </row>
    <row r="225" spans="2:32" x14ac:dyDescent="0.25">
      <c r="B225" s="77" t="s">
        <v>122</v>
      </c>
      <c r="C225" s="77" t="s">
        <v>123</v>
      </c>
      <c r="D225" s="77" t="s">
        <v>124</v>
      </c>
      <c r="F225" s="77" t="s">
        <v>122</v>
      </c>
      <c r="G225" s="77" t="s">
        <v>123</v>
      </c>
      <c r="H225" s="77" t="s">
        <v>124</v>
      </c>
      <c r="J225" s="77" t="s">
        <v>122</v>
      </c>
      <c r="K225" s="77" t="s">
        <v>123</v>
      </c>
      <c r="L225" s="77" t="s">
        <v>124</v>
      </c>
      <c r="N225" s="77" t="s">
        <v>122</v>
      </c>
      <c r="O225" s="77" t="s">
        <v>123</v>
      </c>
      <c r="P225" s="77" t="s">
        <v>124</v>
      </c>
      <c r="R225" s="77" t="s">
        <v>122</v>
      </c>
      <c r="S225" s="77" t="s">
        <v>123</v>
      </c>
      <c r="T225" s="77" t="s">
        <v>124</v>
      </c>
      <c r="V225" s="77" t="s">
        <v>122</v>
      </c>
      <c r="W225" s="77" t="s">
        <v>123</v>
      </c>
      <c r="X225" s="77" t="s">
        <v>124</v>
      </c>
      <c r="Z225" s="77" t="s">
        <v>122</v>
      </c>
      <c r="AA225" s="77" t="s">
        <v>123</v>
      </c>
      <c r="AB225" s="77" t="s">
        <v>124</v>
      </c>
      <c r="AD225" s="77" t="s">
        <v>122</v>
      </c>
      <c r="AE225" s="77" t="s">
        <v>123</v>
      </c>
      <c r="AF225" s="77" t="s">
        <v>124</v>
      </c>
    </row>
    <row r="226" spans="2:32" x14ac:dyDescent="0.25">
      <c r="B226" s="114">
        <v>-9.4585353600000008</v>
      </c>
      <c r="C226" s="77">
        <v>-12.758933000000001</v>
      </c>
      <c r="D226" s="77">
        <f>(C226-B226)/-1.96</f>
        <v>1.6838763469387754</v>
      </c>
      <c r="F226" s="114">
        <v>-1.7715529999999999E-3</v>
      </c>
      <c r="G226" s="77">
        <v>-5.9003886999999998E-2</v>
      </c>
      <c r="H226" s="77">
        <f>(G226-F226)/-1.96</f>
        <v>2.9200170408163265E-2</v>
      </c>
      <c r="J226" s="114">
        <v>-2.5187409000000001E-2</v>
      </c>
      <c r="K226" s="77">
        <v>-0.10374323000000001</v>
      </c>
      <c r="L226" s="77">
        <f>(K226-J226)/-1.96</f>
        <v>4.0079500510204084E-2</v>
      </c>
      <c r="N226" s="114">
        <v>8.1534916000000006</v>
      </c>
      <c r="O226" s="77">
        <v>-16.760152999999999</v>
      </c>
      <c r="P226" s="77">
        <f>(O226-N226)/-1.96</f>
        <v>12.711043163265305</v>
      </c>
      <c r="R226" s="114">
        <v>-61.098790000000001</v>
      </c>
      <c r="S226" s="77">
        <v>-135.05023399999999</v>
      </c>
      <c r="T226" s="77">
        <f>(S226-R226)/-1.96</f>
        <v>37.730328571428565</v>
      </c>
      <c r="V226" s="114">
        <v>82.806051999999994</v>
      </c>
      <c r="W226" s="77">
        <v>23.02253</v>
      </c>
      <c r="X226" s="77">
        <f>(W226-V226)/-1.96</f>
        <v>30.501796938775506</v>
      </c>
      <c r="Z226" s="114">
        <v>1.8431599999999999E-2</v>
      </c>
      <c r="AA226" s="77">
        <v>-7.6459733000000002E-2</v>
      </c>
      <c r="AB226" s="77">
        <f>(AA226-Z226)/-1.96</f>
        <v>4.841394540816326E-2</v>
      </c>
      <c r="AD226" s="114">
        <v>0.183094865</v>
      </c>
      <c r="AE226" s="77">
        <v>0.128039297</v>
      </c>
      <c r="AF226" s="77">
        <f>(AE226-AD226)/-1.96</f>
        <v>2.8089575510204082E-2</v>
      </c>
    </row>
    <row r="227" spans="2:32" x14ac:dyDescent="0.25">
      <c r="B227" s="114">
        <v>-0.75292236000000001</v>
      </c>
      <c r="C227" s="77">
        <v>-4.3865322000000004</v>
      </c>
      <c r="D227" s="77">
        <f t="shared" ref="D227:D238" si="28">(C227-B227)/-1.96</f>
        <v>1.8538825714285718</v>
      </c>
      <c r="F227" s="114">
        <v>3.4889245999999999E-2</v>
      </c>
      <c r="G227" s="77" t="s">
        <v>138</v>
      </c>
      <c r="H227" s="77" t="e">
        <f t="shared" ref="H227:H238" si="29">(G227-F227)/-1.96</f>
        <v>#VALUE!</v>
      </c>
      <c r="J227" s="114">
        <v>9.1192741999999993E-2</v>
      </c>
      <c r="K227" s="77" t="s">
        <v>150</v>
      </c>
      <c r="L227" s="77" t="e">
        <f t="shared" ref="L227:L238" si="30">(K227-J227)/-1.96</f>
        <v>#VALUE!</v>
      </c>
      <c r="N227" s="114">
        <v>-5.1831975000000003</v>
      </c>
      <c r="O227" s="77" t="s">
        <v>163</v>
      </c>
      <c r="P227" s="77" t="e">
        <f t="shared" ref="P227:P238" si="31">(O227-N227)/-1.96</f>
        <v>#VALUE!</v>
      </c>
      <c r="R227" s="114">
        <v>61.954203999999997</v>
      </c>
      <c r="S227" s="77" t="s">
        <v>176</v>
      </c>
      <c r="T227" s="77" t="e">
        <f t="shared" ref="T227:T238" si="32">(S227-R227)/-1.96</f>
        <v>#VALUE!</v>
      </c>
      <c r="V227" s="114">
        <v>65.513285999999994</v>
      </c>
      <c r="W227" s="77" t="s">
        <v>189</v>
      </c>
      <c r="X227" s="77" t="e">
        <f t="shared" ref="X227:X238" si="33">(W227-V227)/-1.96</f>
        <v>#VALUE!</v>
      </c>
      <c r="Z227" s="114">
        <v>-3.165167E-2</v>
      </c>
      <c r="AA227" s="77" t="s">
        <v>202</v>
      </c>
      <c r="AB227" s="77" t="e">
        <f t="shared" ref="AB227:AB238" si="34">(AA227-Z227)/-1.96</f>
        <v>#VALUE!</v>
      </c>
      <c r="AD227" s="114">
        <v>4.9200391000000003E-2</v>
      </c>
      <c r="AE227" s="77" t="s">
        <v>217</v>
      </c>
      <c r="AF227" s="77" t="e">
        <f t="shared" ref="AF227:AF238" si="35">(AE227-AD227)/-1.96</f>
        <v>#VALUE!</v>
      </c>
    </row>
    <row r="228" spans="2:32" x14ac:dyDescent="0.25">
      <c r="B228" s="114">
        <v>0.78359078999999998</v>
      </c>
      <c r="C228" s="77">
        <v>-2.0402057999999998</v>
      </c>
      <c r="D228" s="77">
        <f t="shared" si="28"/>
        <v>1.4407125459183672</v>
      </c>
      <c r="F228" s="114">
        <v>-4.0056231999999997E-2</v>
      </c>
      <c r="G228" s="77" t="s">
        <v>139</v>
      </c>
      <c r="H228" s="77" t="e">
        <f t="shared" si="29"/>
        <v>#VALUE!</v>
      </c>
      <c r="J228" s="114">
        <v>0.188084262</v>
      </c>
      <c r="K228" s="77" t="s">
        <v>151</v>
      </c>
      <c r="L228" s="77" t="e">
        <f t="shared" si="30"/>
        <v>#VALUE!</v>
      </c>
      <c r="N228" s="114">
        <v>14.3039904</v>
      </c>
      <c r="O228" s="77" t="s">
        <v>164</v>
      </c>
      <c r="P228" s="77" t="e">
        <f t="shared" si="31"/>
        <v>#VALUE!</v>
      </c>
      <c r="R228" s="114">
        <v>178.45226199999999</v>
      </c>
      <c r="S228" s="77" t="s">
        <v>177</v>
      </c>
      <c r="T228" s="77" t="e">
        <f t="shared" si="32"/>
        <v>#VALUE!</v>
      </c>
      <c r="V228" s="114">
        <v>-44.926276999999999</v>
      </c>
      <c r="W228" s="77" t="s">
        <v>190</v>
      </c>
      <c r="X228" s="77" t="e">
        <f t="shared" si="33"/>
        <v>#VALUE!</v>
      </c>
      <c r="Z228" s="114">
        <v>-0.15295211</v>
      </c>
      <c r="AA228" s="77" t="s">
        <v>203</v>
      </c>
      <c r="AB228" s="77" t="e">
        <f t="shared" si="34"/>
        <v>#VALUE!</v>
      </c>
      <c r="AD228" s="114">
        <v>-2.7846111999999999E-2</v>
      </c>
      <c r="AE228" s="77" t="s">
        <v>218</v>
      </c>
      <c r="AF228" s="77" t="e">
        <f t="shared" si="35"/>
        <v>#VALUE!</v>
      </c>
    </row>
    <row r="229" spans="2:32" x14ac:dyDescent="0.25">
      <c r="B229" s="114">
        <v>2.1382928300000001</v>
      </c>
      <c r="C229" s="77" t="s">
        <v>128</v>
      </c>
      <c r="D229" s="77" t="e">
        <f t="shared" si="28"/>
        <v>#VALUE!</v>
      </c>
      <c r="F229" s="114">
        <v>8.2315740000000002E-3</v>
      </c>
      <c r="G229" s="77" t="s">
        <v>140</v>
      </c>
      <c r="H229" s="77" t="e">
        <f t="shared" si="29"/>
        <v>#VALUE!</v>
      </c>
      <c r="J229" s="114">
        <v>4.6404464999999999E-2</v>
      </c>
      <c r="K229" s="77" t="s">
        <v>152</v>
      </c>
      <c r="L229" s="77" t="e">
        <f t="shared" si="30"/>
        <v>#VALUE!</v>
      </c>
      <c r="N229" s="114">
        <v>17.911874999999998</v>
      </c>
      <c r="O229" s="77" t="s">
        <v>165</v>
      </c>
      <c r="P229" s="77" t="e">
        <f t="shared" si="31"/>
        <v>#VALUE!</v>
      </c>
      <c r="R229" s="114">
        <v>-5.0295719999999999</v>
      </c>
      <c r="S229" s="77" t="s">
        <v>178</v>
      </c>
      <c r="T229" s="77" t="e">
        <f t="shared" si="32"/>
        <v>#VALUE!</v>
      </c>
      <c r="V229" s="114">
        <v>-77.197045000000003</v>
      </c>
      <c r="W229" s="77" t="s">
        <v>191</v>
      </c>
      <c r="X229" s="77" t="e">
        <f t="shared" si="33"/>
        <v>#VALUE!</v>
      </c>
      <c r="Z229" s="114">
        <v>-7.6865550000000005E-2</v>
      </c>
      <c r="AA229" s="77" t="s">
        <v>204</v>
      </c>
      <c r="AB229" s="77" t="e">
        <f t="shared" si="34"/>
        <v>#VALUE!</v>
      </c>
      <c r="AD229" s="114">
        <v>-5.2465406999999999E-2</v>
      </c>
      <c r="AE229" s="77" t="s">
        <v>219</v>
      </c>
      <c r="AF229" s="77" t="e">
        <f t="shared" si="35"/>
        <v>#VALUE!</v>
      </c>
    </row>
    <row r="230" spans="2:32" x14ac:dyDescent="0.25">
      <c r="B230" s="114">
        <v>5.5491749999999999E-2</v>
      </c>
      <c r="C230" s="77" t="s">
        <v>129</v>
      </c>
      <c r="D230" s="77" t="e">
        <f t="shared" si="28"/>
        <v>#VALUE!</v>
      </c>
      <c r="F230" s="114">
        <v>5.3312760000000002E-3</v>
      </c>
      <c r="G230" s="77" t="s">
        <v>141</v>
      </c>
      <c r="H230" s="77" t="e">
        <f t="shared" si="29"/>
        <v>#VALUE!</v>
      </c>
      <c r="J230" s="114">
        <v>-2.3639932999999998E-2</v>
      </c>
      <c r="K230" s="77" t="s">
        <v>153</v>
      </c>
      <c r="L230" s="77" t="e">
        <f t="shared" si="30"/>
        <v>#VALUE!</v>
      </c>
      <c r="N230" s="114">
        <v>-9.5088600999999997</v>
      </c>
      <c r="O230" s="77" t="s">
        <v>166</v>
      </c>
      <c r="P230" s="77" t="e">
        <f t="shared" si="31"/>
        <v>#VALUE!</v>
      </c>
      <c r="R230" s="114">
        <v>-97.648398999999998</v>
      </c>
      <c r="S230" s="77" t="s">
        <v>179</v>
      </c>
      <c r="T230" s="77" t="e">
        <f t="shared" si="32"/>
        <v>#VALUE!</v>
      </c>
      <c r="V230" s="114">
        <v>-12.700434</v>
      </c>
      <c r="W230" s="77" t="s">
        <v>192</v>
      </c>
      <c r="X230" s="77" t="e">
        <f t="shared" si="33"/>
        <v>#VALUE!</v>
      </c>
      <c r="Z230" s="114">
        <v>0.11538415</v>
      </c>
      <c r="AA230" s="77" t="s">
        <v>205</v>
      </c>
      <c r="AB230" s="77" t="e">
        <f t="shared" si="34"/>
        <v>#VALUE!</v>
      </c>
      <c r="AD230" s="114">
        <v>-1.3732523E-2</v>
      </c>
      <c r="AE230" s="77" t="s">
        <v>220</v>
      </c>
      <c r="AF230" s="77" t="e">
        <f t="shared" si="35"/>
        <v>#VALUE!</v>
      </c>
    </row>
    <row r="231" spans="2:32" x14ac:dyDescent="0.25">
      <c r="B231" s="114">
        <v>1.32944833</v>
      </c>
      <c r="C231" s="77" t="s">
        <v>130</v>
      </c>
      <c r="D231" s="77" t="e">
        <f t="shared" si="28"/>
        <v>#VALUE!</v>
      </c>
      <c r="F231" s="114">
        <v>-4.738384E-3</v>
      </c>
      <c r="G231" s="77" t="s">
        <v>142</v>
      </c>
      <c r="H231" s="77" t="e">
        <f t="shared" si="29"/>
        <v>#VALUE!</v>
      </c>
      <c r="J231" s="114">
        <v>-1.8459150000000001E-3</v>
      </c>
      <c r="K231" s="77" t="s">
        <v>154</v>
      </c>
      <c r="L231" s="77" t="e">
        <f t="shared" si="30"/>
        <v>#VALUE!</v>
      </c>
      <c r="N231" s="114">
        <v>-11.112252</v>
      </c>
      <c r="O231" s="77" t="s">
        <v>167</v>
      </c>
      <c r="P231" s="77" t="e">
        <f t="shared" si="31"/>
        <v>#VALUE!</v>
      </c>
      <c r="R231" s="114">
        <v>-6.5166120000000003</v>
      </c>
      <c r="S231" s="77" t="s">
        <v>180</v>
      </c>
      <c r="T231" s="77" t="e">
        <f t="shared" si="32"/>
        <v>#VALUE!</v>
      </c>
      <c r="V231" s="114">
        <v>38.322344999999999</v>
      </c>
      <c r="W231" s="77" t="s">
        <v>193</v>
      </c>
      <c r="X231" s="77" t="e">
        <f t="shared" si="33"/>
        <v>#VALUE!</v>
      </c>
      <c r="Z231" s="114">
        <v>8.4923209999999999E-2</v>
      </c>
      <c r="AA231" s="77" t="s">
        <v>206</v>
      </c>
      <c r="AB231" s="77" t="e">
        <f t="shared" si="34"/>
        <v>#VALUE!</v>
      </c>
      <c r="AD231" s="114">
        <v>-6.4206940000000002E-3</v>
      </c>
      <c r="AE231" s="77" t="s">
        <v>221</v>
      </c>
      <c r="AF231" s="77" t="e">
        <f t="shared" si="35"/>
        <v>#VALUE!</v>
      </c>
    </row>
    <row r="232" spans="2:32" x14ac:dyDescent="0.25">
      <c r="B232" s="114">
        <v>-0.39875811</v>
      </c>
      <c r="C232" s="77" t="s">
        <v>131</v>
      </c>
      <c r="D232" s="77" t="e">
        <f t="shared" si="28"/>
        <v>#VALUE!</v>
      </c>
      <c r="F232" s="114">
        <v>-1.7761480999999999E-2</v>
      </c>
      <c r="G232" s="77" t="s">
        <v>143</v>
      </c>
      <c r="H232" s="77" t="e">
        <f t="shared" si="29"/>
        <v>#VALUE!</v>
      </c>
      <c r="J232" s="114">
        <v>3.8290540000000001E-3</v>
      </c>
      <c r="K232" s="77" t="s">
        <v>155</v>
      </c>
      <c r="L232" s="77" t="e">
        <f t="shared" si="30"/>
        <v>#VALUE!</v>
      </c>
      <c r="N232" s="114">
        <v>-4.1783650000000003</v>
      </c>
      <c r="O232" s="77" t="s">
        <v>168</v>
      </c>
      <c r="P232" s="77" t="e">
        <f t="shared" si="31"/>
        <v>#VALUE!</v>
      </c>
      <c r="R232" s="114">
        <v>72.497091999999995</v>
      </c>
      <c r="S232" s="77" t="s">
        <v>181</v>
      </c>
      <c r="T232" s="77" t="e">
        <f t="shared" si="32"/>
        <v>#VALUE!</v>
      </c>
      <c r="V232" s="114">
        <v>4.7031660000000004</v>
      </c>
      <c r="W232" s="77" t="s">
        <v>194</v>
      </c>
      <c r="X232" s="77" t="e">
        <f t="shared" si="33"/>
        <v>#VALUE!</v>
      </c>
      <c r="Z232" s="114">
        <v>-7.5467270000000003E-2</v>
      </c>
      <c r="AA232" s="77" t="s">
        <v>207</v>
      </c>
      <c r="AB232" s="77" t="e">
        <f t="shared" si="34"/>
        <v>#VALUE!</v>
      </c>
      <c r="AD232" s="114">
        <v>5.8033579999999998E-3</v>
      </c>
      <c r="AE232" s="77" t="s">
        <v>222</v>
      </c>
      <c r="AF232" s="77" t="e">
        <f t="shared" si="35"/>
        <v>#VALUE!</v>
      </c>
    </row>
    <row r="233" spans="2:32" x14ac:dyDescent="0.25">
      <c r="B233" s="114">
        <v>-1.2956440899999999</v>
      </c>
      <c r="C233" s="77" t="s">
        <v>132</v>
      </c>
      <c r="D233" s="77" t="e">
        <f t="shared" si="28"/>
        <v>#VALUE!</v>
      </c>
      <c r="F233" s="114">
        <v>4.3356940000000002E-3</v>
      </c>
      <c r="G233" s="77" t="s">
        <v>144</v>
      </c>
      <c r="H233" s="77" t="e">
        <f t="shared" si="29"/>
        <v>#VALUE!</v>
      </c>
      <c r="J233" s="114">
        <v>-4.6808865999999998E-2</v>
      </c>
      <c r="K233" s="77" t="s">
        <v>156</v>
      </c>
      <c r="L233" s="77" t="e">
        <f t="shared" si="30"/>
        <v>#VALUE!</v>
      </c>
      <c r="N233" s="114">
        <v>7.2005369000000004</v>
      </c>
      <c r="O233" s="77" t="s">
        <v>169</v>
      </c>
      <c r="P233" s="77" t="e">
        <f t="shared" si="31"/>
        <v>#VALUE!</v>
      </c>
      <c r="R233" s="114">
        <v>-29.194655999999998</v>
      </c>
      <c r="S233" s="77" t="s">
        <v>182</v>
      </c>
      <c r="T233" s="77" t="e">
        <f t="shared" si="32"/>
        <v>#VALUE!</v>
      </c>
      <c r="V233" s="114">
        <v>-26.401895</v>
      </c>
      <c r="W233" s="77" t="s">
        <v>195</v>
      </c>
      <c r="X233" s="77" t="e">
        <f t="shared" si="33"/>
        <v>#VALUE!</v>
      </c>
      <c r="Z233" s="114">
        <v>-3.7029300000000001E-2</v>
      </c>
      <c r="AA233" s="77" t="s">
        <v>208</v>
      </c>
      <c r="AB233" s="77" t="e">
        <f t="shared" si="34"/>
        <v>#VALUE!</v>
      </c>
      <c r="AD233" s="114">
        <v>1.0980213000000001E-2</v>
      </c>
      <c r="AE233" s="77" t="s">
        <v>223</v>
      </c>
      <c r="AF233" s="77" t="e">
        <f t="shared" si="35"/>
        <v>#VALUE!</v>
      </c>
    </row>
    <row r="234" spans="2:32" x14ac:dyDescent="0.25">
      <c r="B234" s="114">
        <v>-0.37531913</v>
      </c>
      <c r="C234" s="77" t="s">
        <v>133</v>
      </c>
      <c r="D234" s="77" t="e">
        <f t="shared" si="28"/>
        <v>#VALUE!</v>
      </c>
      <c r="F234" s="114">
        <v>1.9262238000000001E-2</v>
      </c>
      <c r="G234" s="77" t="s">
        <v>145</v>
      </c>
      <c r="H234" s="77" t="e">
        <f t="shared" si="29"/>
        <v>#VALUE!</v>
      </c>
      <c r="J234" s="114">
        <v>-2.8418736E-2</v>
      </c>
      <c r="K234" s="77" t="s">
        <v>157</v>
      </c>
      <c r="L234" s="77" t="e">
        <f t="shared" si="30"/>
        <v>#VALUE!</v>
      </c>
      <c r="N234" s="114">
        <v>-2.0166792999999998</v>
      </c>
      <c r="O234" s="77" t="s">
        <v>170</v>
      </c>
      <c r="P234" s="77" t="e">
        <f t="shared" si="31"/>
        <v>#VALUE!</v>
      </c>
      <c r="R234" s="114">
        <v>-70.851264999999998</v>
      </c>
      <c r="S234" s="77" t="s">
        <v>183</v>
      </c>
      <c r="T234" s="77" t="e">
        <f t="shared" si="32"/>
        <v>#VALUE!</v>
      </c>
      <c r="V234" s="114">
        <v>-8.292662</v>
      </c>
      <c r="W234" s="77" t="s">
        <v>196</v>
      </c>
      <c r="X234" s="77" t="e">
        <f t="shared" si="33"/>
        <v>#VALUE!</v>
      </c>
      <c r="Z234" s="114">
        <v>0.11168538</v>
      </c>
      <c r="AA234" s="77" t="s">
        <v>209</v>
      </c>
      <c r="AB234" s="77" t="e">
        <f t="shared" si="34"/>
        <v>#VALUE!</v>
      </c>
      <c r="AD234" s="114">
        <v>6.0554399999999996E-3</v>
      </c>
      <c r="AE234" s="77" t="s">
        <v>224</v>
      </c>
      <c r="AF234" s="77" t="e">
        <f t="shared" si="35"/>
        <v>#VALUE!</v>
      </c>
    </row>
    <row r="235" spans="2:32" x14ac:dyDescent="0.25">
      <c r="B235" s="114">
        <v>1.42822513</v>
      </c>
      <c r="C235" s="77" t="s">
        <v>134</v>
      </c>
      <c r="D235" s="77" t="e">
        <f t="shared" si="28"/>
        <v>#VALUE!</v>
      </c>
      <c r="F235" s="114">
        <v>-7.3088459999999999E-3</v>
      </c>
      <c r="G235" s="77" t="s">
        <v>146</v>
      </c>
      <c r="H235" s="77" t="e">
        <f t="shared" si="29"/>
        <v>#VALUE!</v>
      </c>
      <c r="J235" s="114">
        <v>2.5151776000000001E-2</v>
      </c>
      <c r="K235" s="77" t="s">
        <v>158</v>
      </c>
      <c r="L235" s="77" t="e">
        <f t="shared" si="30"/>
        <v>#VALUE!</v>
      </c>
      <c r="N235" s="114">
        <v>-0.89953709999999998</v>
      </c>
      <c r="O235" s="77" t="s">
        <v>171</v>
      </c>
      <c r="P235" s="77" t="e">
        <f t="shared" si="31"/>
        <v>#VALUE!</v>
      </c>
      <c r="R235" s="114">
        <v>27.170963</v>
      </c>
      <c r="S235" s="77" t="s">
        <v>184</v>
      </c>
      <c r="T235" s="77" t="e">
        <f t="shared" si="32"/>
        <v>#VALUE!</v>
      </c>
      <c r="V235" s="114">
        <v>24.685689</v>
      </c>
      <c r="W235" s="77" t="s">
        <v>197</v>
      </c>
      <c r="X235" s="77" t="e">
        <f t="shared" si="33"/>
        <v>#VALUE!</v>
      </c>
      <c r="Z235" s="114">
        <v>4.4723739999999998E-2</v>
      </c>
      <c r="AA235" s="77" t="s">
        <v>210</v>
      </c>
      <c r="AB235" s="77" t="e">
        <f t="shared" si="34"/>
        <v>#VALUE!</v>
      </c>
      <c r="AD235" s="114">
        <v>-1.2066458E-2</v>
      </c>
      <c r="AE235" s="77" t="s">
        <v>225</v>
      </c>
      <c r="AF235" s="77" t="e">
        <f t="shared" si="35"/>
        <v>#VALUE!</v>
      </c>
    </row>
    <row r="236" spans="2:32" x14ac:dyDescent="0.25">
      <c r="B236" s="114">
        <v>1.9035E-2</v>
      </c>
      <c r="C236" s="77" t="s">
        <v>135</v>
      </c>
      <c r="D236" s="77" t="e">
        <f t="shared" si="28"/>
        <v>#VALUE!</v>
      </c>
      <c r="F236" s="114">
        <v>-1.5948575999999999E-2</v>
      </c>
      <c r="G236" s="77" t="s">
        <v>147</v>
      </c>
      <c r="H236" s="77" t="e">
        <f t="shared" si="29"/>
        <v>#VALUE!</v>
      </c>
      <c r="J236" s="114">
        <v>1.4933701000000001E-2</v>
      </c>
      <c r="K236" s="77" t="s">
        <v>159</v>
      </c>
      <c r="L236" s="77" t="e">
        <f t="shared" si="30"/>
        <v>#VALUE!</v>
      </c>
      <c r="N236" s="114">
        <v>-1.0725484000000001</v>
      </c>
      <c r="O236" s="77" t="s">
        <v>172</v>
      </c>
      <c r="P236" s="77" t="e">
        <f t="shared" si="31"/>
        <v>#VALUE!</v>
      </c>
      <c r="R236" s="114">
        <v>69.068355999999994</v>
      </c>
      <c r="S236" s="77" t="s">
        <v>185</v>
      </c>
      <c r="T236" s="77" t="e">
        <f t="shared" si="32"/>
        <v>#VALUE!</v>
      </c>
      <c r="V236" s="114">
        <v>6.529293</v>
      </c>
      <c r="W236" s="77" t="s">
        <v>198</v>
      </c>
      <c r="X236" s="77" t="e">
        <f t="shared" si="33"/>
        <v>#VALUE!</v>
      </c>
      <c r="Z236" s="114">
        <v>-0.10128363999999999</v>
      </c>
      <c r="AA236" s="77" t="s">
        <v>211</v>
      </c>
      <c r="AB236" s="77" t="e">
        <f t="shared" si="34"/>
        <v>#VALUE!</v>
      </c>
      <c r="AD236" s="114">
        <v>-4.1681790000000002E-3</v>
      </c>
      <c r="AE236" s="77" t="s">
        <v>226</v>
      </c>
      <c r="AF236" s="77" t="e">
        <f t="shared" si="35"/>
        <v>#VALUE!</v>
      </c>
    </row>
    <row r="237" spans="2:32" x14ac:dyDescent="0.25">
      <c r="B237" s="114">
        <v>-1.1091140100000001</v>
      </c>
      <c r="C237" s="77" t="s">
        <v>136</v>
      </c>
      <c r="D237" s="77" t="e">
        <f t="shared" si="28"/>
        <v>#VALUE!</v>
      </c>
      <c r="F237" s="114">
        <v>6.1905689999999999E-3</v>
      </c>
      <c r="G237" s="77" t="s">
        <v>148</v>
      </c>
      <c r="H237" s="77" t="e">
        <f t="shared" si="29"/>
        <v>#VALUE!</v>
      </c>
      <c r="J237" s="114">
        <v>-3.5512126999999998E-2</v>
      </c>
      <c r="K237" s="77" t="s">
        <v>160</v>
      </c>
      <c r="L237" s="77" t="e">
        <f t="shared" si="30"/>
        <v>#VALUE!</v>
      </c>
      <c r="N237" s="114">
        <v>4.9603025000000001</v>
      </c>
      <c r="O237" s="77" t="s">
        <v>173</v>
      </c>
      <c r="P237" s="77" t="e">
        <f t="shared" si="31"/>
        <v>#VALUE!</v>
      </c>
      <c r="R237" s="114">
        <v>-14.391389999999999</v>
      </c>
      <c r="S237" s="77" t="s">
        <v>186</v>
      </c>
      <c r="T237" s="77" t="e">
        <f t="shared" si="32"/>
        <v>#VALUE!</v>
      </c>
      <c r="V237" s="114">
        <v>-17.417221000000001</v>
      </c>
      <c r="W237" s="77" t="s">
        <v>199</v>
      </c>
      <c r="X237" s="77" t="e">
        <f t="shared" si="33"/>
        <v>#VALUE!</v>
      </c>
      <c r="Z237" s="114">
        <v>-3.5861240000000003E-2</v>
      </c>
      <c r="AA237" s="77" t="s">
        <v>212</v>
      </c>
      <c r="AB237" s="77" t="e">
        <f t="shared" si="34"/>
        <v>#VALUE!</v>
      </c>
      <c r="AD237" s="114">
        <v>8.7317880000000007E-3</v>
      </c>
      <c r="AE237" s="77" t="s">
        <v>227</v>
      </c>
      <c r="AF237" s="77" t="e">
        <f t="shared" si="35"/>
        <v>#VALUE!</v>
      </c>
    </row>
    <row r="238" spans="2:32" x14ac:dyDescent="0.25">
      <c r="B238" s="114">
        <v>-7.5933589999999995E-2</v>
      </c>
      <c r="C238" s="77" t="s">
        <v>137</v>
      </c>
      <c r="D238" s="77" t="e">
        <f t="shared" si="28"/>
        <v>#VALUE!</v>
      </c>
      <c r="F238" s="114">
        <v>1.7259765999999999E-2</v>
      </c>
      <c r="G238" s="77" t="s">
        <v>149</v>
      </c>
      <c r="H238" s="77" t="e">
        <f t="shared" si="29"/>
        <v>#VALUE!</v>
      </c>
      <c r="J238" s="114">
        <v>-1.5415976E-2</v>
      </c>
      <c r="K238" s="77" t="s">
        <v>161</v>
      </c>
      <c r="L238" s="77" t="e">
        <f t="shared" si="30"/>
        <v>#VALUE!</v>
      </c>
      <c r="N238" s="114">
        <v>-1.2905738</v>
      </c>
      <c r="O238" s="77" t="s">
        <v>174</v>
      </c>
      <c r="P238" s="77" t="e">
        <f t="shared" si="31"/>
        <v>#VALUE!</v>
      </c>
      <c r="R238" s="114">
        <v>-62.533324999999998</v>
      </c>
      <c r="S238" s="77" t="s">
        <v>187</v>
      </c>
      <c r="T238" s="77" t="e">
        <f t="shared" si="32"/>
        <v>#VALUE!</v>
      </c>
      <c r="V238" s="114">
        <v>-8.9894210000000001</v>
      </c>
      <c r="W238" s="77" t="s">
        <v>200</v>
      </c>
      <c r="X238" s="77" t="e">
        <f t="shared" si="33"/>
        <v>#VALUE!</v>
      </c>
      <c r="Z238" s="114">
        <v>9.4858499999999998E-2</v>
      </c>
      <c r="AA238" s="77" t="s">
        <v>213</v>
      </c>
      <c r="AB238" s="77" t="e">
        <f t="shared" si="34"/>
        <v>#VALUE!</v>
      </c>
      <c r="AD238" s="114">
        <v>5.6562629999999999E-3</v>
      </c>
      <c r="AE238" s="77" t="s">
        <v>228</v>
      </c>
      <c r="AF238" s="77" t="e">
        <f t="shared" si="35"/>
        <v>#VALUE!</v>
      </c>
    </row>
    <row r="241" spans="2:32" x14ac:dyDescent="0.25">
      <c r="B241" s="77" t="s">
        <v>214</v>
      </c>
      <c r="C241" s="134" t="s">
        <v>215</v>
      </c>
      <c r="D241" s="134"/>
      <c r="F241" s="77" t="s">
        <v>214</v>
      </c>
      <c r="G241" s="134" t="s">
        <v>126</v>
      </c>
      <c r="H241" s="134"/>
      <c r="J241" s="77" t="s">
        <v>214</v>
      </c>
      <c r="K241" s="134" t="s">
        <v>127</v>
      </c>
      <c r="L241" s="134"/>
      <c r="N241" s="77" t="s">
        <v>214</v>
      </c>
      <c r="O241" s="134" t="s">
        <v>162</v>
      </c>
      <c r="P241" s="134"/>
      <c r="R241" s="77" t="s">
        <v>214</v>
      </c>
      <c r="S241" s="134" t="s">
        <v>175</v>
      </c>
      <c r="T241" s="134"/>
      <c r="V241" s="77" t="s">
        <v>214</v>
      </c>
      <c r="W241" s="134" t="s">
        <v>188</v>
      </c>
      <c r="X241" s="134"/>
      <c r="Z241" s="77" t="s">
        <v>214</v>
      </c>
      <c r="AA241" s="134" t="s">
        <v>201</v>
      </c>
      <c r="AB241" s="134"/>
      <c r="AD241" s="77" t="s">
        <v>214</v>
      </c>
      <c r="AE241" s="134" t="s">
        <v>216</v>
      </c>
      <c r="AF241" s="134"/>
    </row>
    <row r="242" spans="2:32" x14ac:dyDescent="0.25">
      <c r="B242" s="77" t="s">
        <v>122</v>
      </c>
      <c r="C242" s="77" t="s">
        <v>123</v>
      </c>
      <c r="D242" s="77" t="s">
        <v>124</v>
      </c>
      <c r="F242" s="77" t="s">
        <v>122</v>
      </c>
      <c r="G242" s="77" t="s">
        <v>123</v>
      </c>
      <c r="H242" s="77" t="s">
        <v>124</v>
      </c>
      <c r="J242" s="77" t="s">
        <v>122</v>
      </c>
      <c r="K242" s="77" t="s">
        <v>123</v>
      </c>
      <c r="L242" s="77" t="s">
        <v>124</v>
      </c>
      <c r="N242" s="77" t="s">
        <v>122</v>
      </c>
      <c r="O242" s="77" t="s">
        <v>123</v>
      </c>
      <c r="P242" s="77" t="s">
        <v>124</v>
      </c>
      <c r="R242" s="77" t="s">
        <v>122</v>
      </c>
      <c r="S242" s="77" t="s">
        <v>123</v>
      </c>
      <c r="T242" s="77" t="s">
        <v>124</v>
      </c>
      <c r="V242" s="77" t="s">
        <v>122</v>
      </c>
      <c r="W242" s="77" t="s">
        <v>123</v>
      </c>
      <c r="X242" s="77" t="s">
        <v>124</v>
      </c>
      <c r="Z242" s="77" t="s">
        <v>122</v>
      </c>
      <c r="AA242" s="77" t="s">
        <v>123</v>
      </c>
      <c r="AB242" s="77" t="s">
        <v>124</v>
      </c>
      <c r="AD242" s="77" t="s">
        <v>122</v>
      </c>
      <c r="AE242" s="77" t="s">
        <v>123</v>
      </c>
      <c r="AF242" s="77" t="s">
        <v>124</v>
      </c>
    </row>
    <row r="243" spans="2:32" x14ac:dyDescent="0.25">
      <c r="B243" s="114">
        <v>-0.68271410629999996</v>
      </c>
      <c r="C243" s="77">
        <v>-1.2528425299999999</v>
      </c>
      <c r="D243" s="77">
        <f>(C243-B243)/-1.96</f>
        <v>0.29088184882653056</v>
      </c>
      <c r="F243" s="12">
        <v>1.6427395E-3</v>
      </c>
      <c r="G243" s="77">
        <v>-4.6466286000000002E-2</v>
      </c>
      <c r="H243" s="77">
        <f>(G243-F243)/-1.96</f>
        <v>2.4545421173469389E-2</v>
      </c>
      <c r="J243" s="114">
        <v>-2.1389249999999999E-2</v>
      </c>
      <c r="K243" s="77">
        <v>-0.11154625999999999</v>
      </c>
      <c r="L243" s="77">
        <f>(K243-J243)/-1.96</f>
        <v>4.5998474489795917E-2</v>
      </c>
      <c r="N243" s="12">
        <v>6.9132978999999999</v>
      </c>
      <c r="O243" s="77">
        <v>-11.7387207</v>
      </c>
      <c r="P243" s="77">
        <f>(O243-N243)/-1.96</f>
        <v>9.5163360204081631</v>
      </c>
      <c r="R243" s="12">
        <v>-40.837639600000003</v>
      </c>
      <c r="S243" s="77">
        <v>-105.68975</v>
      </c>
      <c r="T243" s="77">
        <f>(S243-R243)/-1.96</f>
        <v>33.087811428571428</v>
      </c>
      <c r="V243" s="114">
        <v>90.250386000000006</v>
      </c>
      <c r="W243">
        <v>22.502434999999998</v>
      </c>
      <c r="X243" s="77">
        <f>(W243-V243)/-1.96</f>
        <v>34.56528112244898</v>
      </c>
      <c r="Z243" s="12">
        <v>6.3927309999999996E-3</v>
      </c>
      <c r="AA243" s="77">
        <v>-9.1008983000000002E-2</v>
      </c>
      <c r="AB243" s="77">
        <f>(AA243-Z243)/-1.96</f>
        <v>4.9694752040816324E-2</v>
      </c>
      <c r="AD243" s="12">
        <v>0.185855664</v>
      </c>
      <c r="AE243" s="77">
        <v>0.13017989299999999</v>
      </c>
      <c r="AF243" s="77">
        <f>(AE243-AD243)/-1.96</f>
        <v>2.8406005612244906E-2</v>
      </c>
    </row>
    <row r="244" spans="2:32" x14ac:dyDescent="0.25">
      <c r="B244" s="114">
        <v>0.2893988797</v>
      </c>
      <c r="C244" s="77" t="s">
        <v>229</v>
      </c>
      <c r="D244" s="77" t="e">
        <f t="shared" ref="D244:D255" si="36">(C244-B244)/-1.96</f>
        <v>#VALUE!</v>
      </c>
      <c r="F244" s="114">
        <v>4.3902640999999999E-2</v>
      </c>
      <c r="G244" s="77" t="s">
        <v>241</v>
      </c>
      <c r="H244" s="77" t="e">
        <f t="shared" ref="H244:H255" si="37">(G244-F244)/-1.96</f>
        <v>#VALUE!</v>
      </c>
      <c r="J244" s="114">
        <v>0.10758876000000001</v>
      </c>
      <c r="K244" s="77" t="s">
        <v>253</v>
      </c>
      <c r="L244" s="77" t="e">
        <f t="shared" ref="L244:L255" si="38">(K244-J244)/-1.96</f>
        <v>#VALUE!</v>
      </c>
      <c r="N244" s="114">
        <v>-5.1224069999999999</v>
      </c>
      <c r="O244" s="77" t="s">
        <v>265</v>
      </c>
      <c r="P244" s="77" t="e">
        <f t="shared" ref="P244:P255" si="39">(O244-N244)/-1.96</f>
        <v>#VALUE!</v>
      </c>
      <c r="R244" s="114">
        <v>69.297705100000002</v>
      </c>
      <c r="S244" s="77" t="s">
        <v>277</v>
      </c>
      <c r="T244" s="77" t="e">
        <f t="shared" ref="T244:T255" si="40">(S244-R244)/-1.96</f>
        <v>#VALUE!</v>
      </c>
      <c r="V244" s="114">
        <v>71.286612000000005</v>
      </c>
      <c r="W244" s="77" t="s">
        <v>289</v>
      </c>
      <c r="X244" s="77" t="e">
        <f t="shared" ref="X244:X255" si="41">(W244-V244)/-1.96</f>
        <v>#VALUE!</v>
      </c>
      <c r="Z244" s="114">
        <v>-4.0122627000000001E-2</v>
      </c>
      <c r="AA244" s="77" t="s">
        <v>301</v>
      </c>
      <c r="AB244" s="77" t="e">
        <f t="shared" ref="AB244:AB255" si="42">(AA244-Z244)/-1.96</f>
        <v>#VALUE!</v>
      </c>
      <c r="AD244" s="114">
        <v>5.4025763999999997E-2</v>
      </c>
      <c r="AE244" s="77" t="s">
        <v>313</v>
      </c>
      <c r="AF244" s="77" t="e">
        <f t="shared" ref="AF244:AF255" si="43">(AE244-AD244)/-1.96</f>
        <v>#VALUE!</v>
      </c>
    </row>
    <row r="245" spans="2:32" x14ac:dyDescent="0.25">
      <c r="B245" s="114">
        <v>0.3464815309</v>
      </c>
      <c r="C245" s="77" t="s">
        <v>230</v>
      </c>
      <c r="D245" s="77" t="e">
        <f t="shared" si="36"/>
        <v>#VALUE!</v>
      </c>
      <c r="F245" s="114">
        <v>-3.0491876099999999E-2</v>
      </c>
      <c r="G245" s="77" t="s">
        <v>242</v>
      </c>
      <c r="H245" s="77" t="e">
        <f t="shared" si="37"/>
        <v>#VALUE!</v>
      </c>
      <c r="J245" s="114">
        <v>0.19198355</v>
      </c>
      <c r="K245" s="77" t="s">
        <v>254</v>
      </c>
      <c r="L245" s="77" t="e">
        <f t="shared" si="38"/>
        <v>#VALUE!</v>
      </c>
      <c r="N245" s="114">
        <v>15.7457607</v>
      </c>
      <c r="O245" s="77" t="s">
        <v>266</v>
      </c>
      <c r="P245" s="77" t="e">
        <f t="shared" si="39"/>
        <v>#VALUE!</v>
      </c>
      <c r="R245" s="114">
        <v>172.56326670000001</v>
      </c>
      <c r="S245" s="77" t="s">
        <v>278</v>
      </c>
      <c r="T245" s="77" t="e">
        <f t="shared" si="40"/>
        <v>#VALUE!</v>
      </c>
      <c r="V245" s="114">
        <v>-45.950358000000001</v>
      </c>
      <c r="W245" s="77" t="s">
        <v>290</v>
      </c>
      <c r="X245" s="77" t="e">
        <f t="shared" si="41"/>
        <v>#VALUE!</v>
      </c>
      <c r="Z245" s="114">
        <v>-0.14807862099999999</v>
      </c>
      <c r="AA245" s="77" t="s">
        <v>302</v>
      </c>
      <c r="AB245" s="77" t="e">
        <f t="shared" si="42"/>
        <v>#VALUE!</v>
      </c>
      <c r="AD245" s="114">
        <v>-2.294059E-2</v>
      </c>
      <c r="AE245" s="77" t="s">
        <v>314</v>
      </c>
      <c r="AF245" s="77" t="e">
        <f t="shared" si="43"/>
        <v>#VALUE!</v>
      </c>
    </row>
    <row r="246" spans="2:32" x14ac:dyDescent="0.25">
      <c r="B246" s="114">
        <v>0.23065222299999999</v>
      </c>
      <c r="C246" s="77" t="s">
        <v>231</v>
      </c>
      <c r="D246" s="77" t="e">
        <f t="shared" si="36"/>
        <v>#VALUE!</v>
      </c>
      <c r="F246" s="114">
        <v>-6.1384980000000003E-4</v>
      </c>
      <c r="G246" s="77" t="s">
        <v>243</v>
      </c>
      <c r="H246" s="77" t="e">
        <f t="shared" si="37"/>
        <v>#VALUE!</v>
      </c>
      <c r="J246" s="114">
        <v>5.7514469999999998E-2</v>
      </c>
      <c r="K246" s="77" t="s">
        <v>255</v>
      </c>
      <c r="L246" s="77" t="e">
        <f t="shared" si="38"/>
        <v>#VALUE!</v>
      </c>
      <c r="N246" s="114">
        <v>16.579116200000001</v>
      </c>
      <c r="O246" s="77" t="s">
        <v>267</v>
      </c>
      <c r="P246" s="77" t="e">
        <f t="shared" si="39"/>
        <v>#VALUE!</v>
      </c>
      <c r="R246" s="114">
        <v>-22.335055199999999</v>
      </c>
      <c r="S246" s="77" t="s">
        <v>279</v>
      </c>
      <c r="T246" s="77" t="e">
        <f t="shared" si="40"/>
        <v>#VALUE!</v>
      </c>
      <c r="V246" s="114">
        <v>-79.987376999999995</v>
      </c>
      <c r="W246" s="77" t="s">
        <v>291</v>
      </c>
      <c r="X246" s="77" t="e">
        <f t="shared" si="41"/>
        <v>#VALUE!</v>
      </c>
      <c r="Z246" s="114">
        <v>-6.6296042999999999E-2</v>
      </c>
      <c r="AA246" s="77" t="s">
        <v>303</v>
      </c>
      <c r="AB246" s="77" t="e">
        <f t="shared" si="42"/>
        <v>#VALUE!</v>
      </c>
      <c r="AD246" s="114">
        <v>-5.6882408000000002E-2</v>
      </c>
      <c r="AE246" s="77" t="s">
        <v>315</v>
      </c>
      <c r="AF246" s="77" t="e">
        <f t="shared" si="43"/>
        <v>#VALUE!</v>
      </c>
    </row>
    <row r="247" spans="2:32" x14ac:dyDescent="0.25">
      <c r="B247" s="114">
        <v>-3.5078246799999997E-2</v>
      </c>
      <c r="C247" s="77" t="s">
        <v>232</v>
      </c>
      <c r="D247" s="77" t="e">
        <f t="shared" si="36"/>
        <v>#VALUE!</v>
      </c>
      <c r="F247" s="114">
        <v>-2.2031612E-3</v>
      </c>
      <c r="G247" s="77" t="s">
        <v>244</v>
      </c>
      <c r="H247" s="77" t="e">
        <f t="shared" si="37"/>
        <v>#VALUE!</v>
      </c>
      <c r="J247" s="114">
        <v>-2.7240219999999999E-2</v>
      </c>
      <c r="K247" s="77" t="s">
        <v>256</v>
      </c>
      <c r="L247" s="77" t="e">
        <f t="shared" si="38"/>
        <v>#VALUE!</v>
      </c>
      <c r="N247" s="114">
        <v>-10.6787622</v>
      </c>
      <c r="O247" s="77" t="s">
        <v>268</v>
      </c>
      <c r="P247" s="77" t="e">
        <f t="shared" si="39"/>
        <v>#VALUE!</v>
      </c>
      <c r="R247" s="114">
        <v>-95.562254300000006</v>
      </c>
      <c r="S247" s="77" t="s">
        <v>280</v>
      </c>
      <c r="T247" s="77" t="e">
        <f t="shared" si="40"/>
        <v>#VALUE!</v>
      </c>
      <c r="V247" s="114">
        <v>-12.423749000000001</v>
      </c>
      <c r="W247" s="77" t="s">
        <v>292</v>
      </c>
      <c r="X247" s="77" t="e">
        <f t="shared" si="41"/>
        <v>#VALUE!</v>
      </c>
      <c r="Z247" s="114">
        <v>0.12646961400000001</v>
      </c>
      <c r="AA247" s="77" t="s">
        <v>304</v>
      </c>
      <c r="AB247" s="77" t="e">
        <f t="shared" si="42"/>
        <v>#VALUE!</v>
      </c>
      <c r="AD247" s="114">
        <v>-1.7446128000000002E-2</v>
      </c>
      <c r="AE247" s="77" t="s">
        <v>316</v>
      </c>
      <c r="AF247" s="77" t="e">
        <f t="shared" si="43"/>
        <v>#VALUE!</v>
      </c>
    </row>
    <row r="248" spans="2:32" x14ac:dyDescent="0.25">
      <c r="B248" s="114">
        <v>0.20737075199999999</v>
      </c>
      <c r="C248" s="77" t="s">
        <v>233</v>
      </c>
      <c r="D248" s="77" t="e">
        <f t="shared" si="36"/>
        <v>#VALUE!</v>
      </c>
      <c r="F248" s="114">
        <v>-2.0650851E-3</v>
      </c>
      <c r="G248" s="77" t="s">
        <v>245</v>
      </c>
      <c r="H248" s="77" t="e">
        <f t="shared" si="37"/>
        <v>#VALUE!</v>
      </c>
      <c r="J248" s="114">
        <v>-1.7012039999999999E-2</v>
      </c>
      <c r="K248" s="77" t="s">
        <v>257</v>
      </c>
      <c r="L248" s="77" t="e">
        <f t="shared" si="38"/>
        <v>#VALUE!</v>
      </c>
      <c r="N248" s="114">
        <v>-11.8398442</v>
      </c>
      <c r="O248" s="77" t="s">
        <v>269</v>
      </c>
      <c r="P248" s="77" t="e">
        <f t="shared" si="39"/>
        <v>#VALUE!</v>
      </c>
      <c r="R248" s="114">
        <v>0.54719249999999997</v>
      </c>
      <c r="S248" s="77" t="s">
        <v>281</v>
      </c>
      <c r="T248" s="77" t="e">
        <f t="shared" si="40"/>
        <v>#VALUE!</v>
      </c>
      <c r="V248" s="114">
        <v>34.325068000000002</v>
      </c>
      <c r="W248" s="77" t="s">
        <v>293</v>
      </c>
      <c r="X248" s="77" t="e">
        <f t="shared" si="41"/>
        <v>#VALUE!</v>
      </c>
      <c r="Z248" s="114">
        <v>9.7718343999999999E-2</v>
      </c>
      <c r="AA248" s="77" t="s">
        <v>305</v>
      </c>
      <c r="AB248" s="77" t="e">
        <f t="shared" si="42"/>
        <v>#VALUE!</v>
      </c>
      <c r="AD248" s="114">
        <v>-5.1458459999999999E-3</v>
      </c>
      <c r="AE248" s="77" t="s">
        <v>317</v>
      </c>
      <c r="AF248" s="77" t="e">
        <f t="shared" si="43"/>
        <v>#VALUE!</v>
      </c>
    </row>
    <row r="249" spans="2:32" x14ac:dyDescent="0.25">
      <c r="B249" s="114">
        <v>2.8308519999999999E-4</v>
      </c>
      <c r="C249" s="77" t="s">
        <v>234</v>
      </c>
      <c r="D249" s="77" t="e">
        <f t="shared" si="36"/>
        <v>#VALUE!</v>
      </c>
      <c r="F249" s="114">
        <v>-1.42298392E-2</v>
      </c>
      <c r="G249" s="77" t="s">
        <v>246</v>
      </c>
      <c r="H249" s="77" t="e">
        <f t="shared" si="37"/>
        <v>#VALUE!</v>
      </c>
      <c r="J249" s="114">
        <v>-1.556216E-2</v>
      </c>
      <c r="K249" s="77" t="s">
        <v>258</v>
      </c>
      <c r="L249" s="77" t="e">
        <f t="shared" si="38"/>
        <v>#VALUE!</v>
      </c>
      <c r="N249" s="114">
        <v>-1.3668465999999999</v>
      </c>
      <c r="O249" s="77" t="s">
        <v>270</v>
      </c>
      <c r="P249" s="77" t="e">
        <f t="shared" si="39"/>
        <v>#VALUE!</v>
      </c>
      <c r="R249" s="114">
        <v>70.866239100000001</v>
      </c>
      <c r="S249" s="77" t="s">
        <v>282</v>
      </c>
      <c r="T249" s="77" t="e">
        <f t="shared" si="40"/>
        <v>#VALUE!</v>
      </c>
      <c r="V249" s="114">
        <v>-0.55893700000000002</v>
      </c>
      <c r="W249" s="77" t="s">
        <v>294</v>
      </c>
      <c r="X249" s="77" t="e">
        <f t="shared" si="41"/>
        <v>#VALUE!</v>
      </c>
      <c r="Z249" s="114">
        <v>-6.9620647999999993E-2</v>
      </c>
      <c r="AA249" s="77" t="s">
        <v>306</v>
      </c>
      <c r="AB249" s="77" t="e">
        <f t="shared" si="42"/>
        <v>#VALUE!</v>
      </c>
      <c r="AD249" s="114">
        <v>6.6687059999999999E-3</v>
      </c>
      <c r="AE249" s="77" t="s">
        <v>318</v>
      </c>
      <c r="AF249" s="77" t="e">
        <f t="shared" si="43"/>
        <v>#VALUE!</v>
      </c>
    </row>
    <row r="250" spans="2:32" x14ac:dyDescent="0.25">
      <c r="B250" s="114">
        <v>-0.19583885649999999</v>
      </c>
      <c r="C250" s="77" t="s">
        <v>235</v>
      </c>
      <c r="D250" s="77" t="e">
        <f t="shared" si="36"/>
        <v>#VALUE!</v>
      </c>
      <c r="F250" s="114">
        <v>2.8515419999999999E-4</v>
      </c>
      <c r="G250" s="77" t="s">
        <v>247</v>
      </c>
      <c r="H250" s="77" t="e">
        <f t="shared" si="37"/>
        <v>#VALUE!</v>
      </c>
      <c r="J250" s="114">
        <v>-5.1238319999999997E-2</v>
      </c>
      <c r="K250" s="77" t="s">
        <v>259</v>
      </c>
      <c r="L250" s="77" t="e">
        <f t="shared" si="38"/>
        <v>#VALUE!</v>
      </c>
      <c r="N250" s="114">
        <v>6.8914660000000003</v>
      </c>
      <c r="O250" s="77" t="s">
        <v>271</v>
      </c>
      <c r="P250" s="77" t="e">
        <f t="shared" si="39"/>
        <v>#VALUE!</v>
      </c>
      <c r="R250" s="114">
        <v>-29.329101999999999</v>
      </c>
      <c r="S250" s="77" t="s">
        <v>283</v>
      </c>
      <c r="T250" s="77" t="e">
        <f t="shared" si="40"/>
        <v>#VALUE!</v>
      </c>
      <c r="V250" s="114">
        <v>-28.341581000000001</v>
      </c>
      <c r="W250" s="77" t="s">
        <v>295</v>
      </c>
      <c r="X250" s="77" t="e">
        <f t="shared" si="41"/>
        <v>#VALUE!</v>
      </c>
      <c r="Z250" s="114">
        <v>-3.8390906000000002E-2</v>
      </c>
      <c r="AA250" s="77" t="s">
        <v>307</v>
      </c>
      <c r="AB250" s="77" t="e">
        <f t="shared" si="42"/>
        <v>#VALUE!</v>
      </c>
      <c r="AD250" s="114">
        <v>6.8027019999999999E-3</v>
      </c>
      <c r="AE250" s="77" t="s">
        <v>319</v>
      </c>
      <c r="AF250" s="77" t="e">
        <f t="shared" si="43"/>
        <v>#VALUE!</v>
      </c>
    </row>
    <row r="251" spans="2:32" x14ac:dyDescent="0.25">
      <c r="B251" s="114">
        <v>-5.9789995999999998E-3</v>
      </c>
      <c r="C251" s="77" t="s">
        <v>236</v>
      </c>
      <c r="D251" s="77" t="e">
        <f t="shared" si="36"/>
        <v>#VALUE!</v>
      </c>
      <c r="F251" s="114">
        <v>1.6534240400000001E-2</v>
      </c>
      <c r="G251" s="77" t="s">
        <v>248</v>
      </c>
      <c r="H251" s="77" t="e">
        <f t="shared" si="37"/>
        <v>#VALUE!</v>
      </c>
      <c r="J251" s="114">
        <v>-3.414147E-2</v>
      </c>
      <c r="K251" s="77" t="s">
        <v>260</v>
      </c>
      <c r="L251" s="77" t="e">
        <f t="shared" si="38"/>
        <v>#VALUE!</v>
      </c>
      <c r="N251" s="114">
        <v>-2.2301956999999999</v>
      </c>
      <c r="O251" s="77" t="s">
        <v>272</v>
      </c>
      <c r="P251" s="77" t="e">
        <f t="shared" si="39"/>
        <v>#VALUE!</v>
      </c>
      <c r="R251" s="114">
        <v>-62.6391724</v>
      </c>
      <c r="S251" s="77" t="s">
        <v>284</v>
      </c>
      <c r="T251" s="77" t="e">
        <f t="shared" si="40"/>
        <v>#VALUE!</v>
      </c>
      <c r="V251" s="114">
        <v>-6.0427419999999996</v>
      </c>
      <c r="W251" s="77" t="s">
        <v>296</v>
      </c>
      <c r="X251" s="77" t="e">
        <f t="shared" si="41"/>
        <v>#VALUE!</v>
      </c>
      <c r="Z251" s="114">
        <v>0.108873505</v>
      </c>
      <c r="AA251" s="77" t="s">
        <v>308</v>
      </c>
      <c r="AB251" s="77" t="e">
        <f t="shared" si="42"/>
        <v>#VALUE!</v>
      </c>
      <c r="AD251" s="114">
        <v>2.4972660000000002E-3</v>
      </c>
      <c r="AE251" s="77" t="s">
        <v>320</v>
      </c>
      <c r="AF251" s="77" t="e">
        <f t="shared" si="43"/>
        <v>#VALUE!</v>
      </c>
    </row>
    <row r="252" spans="2:32" x14ac:dyDescent="0.25">
      <c r="B252" s="114">
        <v>0.2174936395</v>
      </c>
      <c r="C252" s="77" t="s">
        <v>237</v>
      </c>
      <c r="D252" s="77" t="e">
        <f t="shared" si="36"/>
        <v>#VALUE!</v>
      </c>
      <c r="F252" s="114">
        <v>-4.9364530000000004E-3</v>
      </c>
      <c r="G252" s="77" t="s">
        <v>249</v>
      </c>
      <c r="H252" s="77" t="e">
        <f t="shared" si="37"/>
        <v>#VALUE!</v>
      </c>
      <c r="J252" s="114">
        <v>1.7922319999999999E-2</v>
      </c>
      <c r="K252" s="77" t="s">
        <v>261</v>
      </c>
      <c r="L252" s="77" t="e">
        <f t="shared" si="38"/>
        <v>#VALUE!</v>
      </c>
      <c r="N252" s="114">
        <v>-0.89954999999999996</v>
      </c>
      <c r="O252" s="77" t="s">
        <v>273</v>
      </c>
      <c r="P252" s="77" t="e">
        <f t="shared" si="39"/>
        <v>#VALUE!</v>
      </c>
      <c r="R252" s="114">
        <v>30.644883700000001</v>
      </c>
      <c r="S252" s="77" t="s">
        <v>285</v>
      </c>
      <c r="T252" s="77" t="e">
        <f t="shared" si="40"/>
        <v>#VALUE!</v>
      </c>
      <c r="V252" s="114">
        <v>23.291003</v>
      </c>
      <c r="W252" s="77" t="s">
        <v>297</v>
      </c>
      <c r="X252" s="77" t="e">
        <f t="shared" si="41"/>
        <v>#VALUE!</v>
      </c>
      <c r="Z252" s="114">
        <v>4.5289998999999997E-2</v>
      </c>
      <c r="AA252" s="77" t="s">
        <v>309</v>
      </c>
      <c r="AB252" s="77" t="e">
        <f t="shared" si="42"/>
        <v>#VALUE!</v>
      </c>
      <c r="AD252" s="114">
        <v>-1.1619668999999999E-2</v>
      </c>
      <c r="AE252" s="77" t="s">
        <v>321</v>
      </c>
      <c r="AF252" s="77" t="e">
        <f t="shared" si="43"/>
        <v>#VALUE!</v>
      </c>
    </row>
    <row r="253" spans="2:32" x14ac:dyDescent="0.25">
      <c r="B253" s="114">
        <v>-4.6406797499999999E-2</v>
      </c>
      <c r="C253" s="77" t="s">
        <v>238</v>
      </c>
      <c r="D253" s="77" t="e">
        <f t="shared" si="36"/>
        <v>#VALUE!</v>
      </c>
      <c r="F253" s="114">
        <v>-1.50073286E-2</v>
      </c>
      <c r="G253" s="77" t="s">
        <v>250</v>
      </c>
      <c r="H253" s="77" t="e">
        <f t="shared" si="37"/>
        <v>#VALUE!</v>
      </c>
      <c r="J253" s="114">
        <v>1.3385869999999999E-2</v>
      </c>
      <c r="K253" s="77" t="s">
        <v>262</v>
      </c>
      <c r="L253" s="77" t="e">
        <f t="shared" si="38"/>
        <v>#VALUE!</v>
      </c>
      <c r="N253" s="114">
        <v>0.30079650000000002</v>
      </c>
      <c r="O253" s="77" t="s">
        <v>274</v>
      </c>
      <c r="P253" s="77" t="e">
        <f t="shared" si="39"/>
        <v>#VALUE!</v>
      </c>
      <c r="R253" s="114">
        <v>61.143445100000001</v>
      </c>
      <c r="S253" s="77" t="s">
        <v>286</v>
      </c>
      <c r="T253" s="77" t="e">
        <f t="shared" si="40"/>
        <v>#VALUE!</v>
      </c>
      <c r="V253" s="114">
        <v>3.428372</v>
      </c>
      <c r="W253" s="77" t="s">
        <v>298</v>
      </c>
      <c r="X253" s="77" t="e">
        <f t="shared" si="41"/>
        <v>#VALUE!</v>
      </c>
      <c r="Z253" s="114">
        <v>-9.8932708999999994E-2</v>
      </c>
      <c r="AA253" s="77" t="s">
        <v>310</v>
      </c>
      <c r="AB253" s="77" t="e">
        <f t="shared" si="42"/>
        <v>#VALUE!</v>
      </c>
      <c r="AD253" s="114">
        <v>-4.3639610000000004E-3</v>
      </c>
      <c r="AE253" s="77" t="s">
        <v>322</v>
      </c>
      <c r="AF253" s="77" t="e">
        <f t="shared" si="43"/>
        <v>#VALUE!</v>
      </c>
    </row>
    <row r="254" spans="2:32" x14ac:dyDescent="0.25">
      <c r="B254" s="114">
        <v>-0.1947898327</v>
      </c>
      <c r="C254" s="77" t="s">
        <v>239</v>
      </c>
      <c r="D254" s="77" t="e">
        <f t="shared" si="36"/>
        <v>#VALUE!</v>
      </c>
      <c r="F254" s="114">
        <v>5.6655927999999999E-3</v>
      </c>
      <c r="G254" s="77" t="s">
        <v>251</v>
      </c>
      <c r="H254" s="77" t="e">
        <f t="shared" si="37"/>
        <v>#VALUE!</v>
      </c>
      <c r="J254" s="114">
        <v>-2.9356239999999999E-2</v>
      </c>
      <c r="K254" s="77" t="s">
        <v>263</v>
      </c>
      <c r="L254" s="77" t="e">
        <f t="shared" si="38"/>
        <v>#VALUE!</v>
      </c>
      <c r="N254" s="114">
        <v>3.5247543000000001</v>
      </c>
      <c r="O254" s="77" t="s">
        <v>275</v>
      </c>
      <c r="P254" s="77" t="e">
        <f t="shared" si="39"/>
        <v>#VALUE!</v>
      </c>
      <c r="R254" s="114">
        <v>-16.799789799999999</v>
      </c>
      <c r="S254" s="77" t="s">
        <v>287</v>
      </c>
      <c r="T254" s="77" t="e">
        <f t="shared" si="40"/>
        <v>#VALUE!</v>
      </c>
      <c r="V254" s="114">
        <v>-17.261275999999999</v>
      </c>
      <c r="W254" s="77" t="s">
        <v>299</v>
      </c>
      <c r="X254" s="77" t="e">
        <f t="shared" si="41"/>
        <v>#VALUE!</v>
      </c>
      <c r="Z254" s="114">
        <v>-3.5062074999999998E-2</v>
      </c>
      <c r="AA254" s="77" t="s">
        <v>311</v>
      </c>
      <c r="AB254" s="77" t="e">
        <f t="shared" si="42"/>
        <v>#VALUE!</v>
      </c>
      <c r="AD254" s="114">
        <v>7.8137580000000005E-3</v>
      </c>
      <c r="AE254" s="77" t="s">
        <v>323</v>
      </c>
      <c r="AF254" s="77" t="e">
        <f t="shared" si="43"/>
        <v>#VALUE!</v>
      </c>
    </row>
    <row r="255" spans="2:32" x14ac:dyDescent="0.25">
      <c r="B255" s="114">
        <v>4.8949144299999997E-2</v>
      </c>
      <c r="C255" s="77" t="s">
        <v>240</v>
      </c>
      <c r="D255" s="77" t="e">
        <f t="shared" si="36"/>
        <v>#VALUE!</v>
      </c>
      <c r="F255" s="114">
        <v>1.76265899E-2</v>
      </c>
      <c r="G255" s="77" t="s">
        <v>252</v>
      </c>
      <c r="H255" s="77" t="e">
        <f t="shared" si="37"/>
        <v>#VALUE!</v>
      </c>
      <c r="J255" s="114">
        <v>-1.286786E-2</v>
      </c>
      <c r="K255" s="77" t="s">
        <v>264</v>
      </c>
      <c r="L255" s="77" t="e">
        <f t="shared" si="38"/>
        <v>#VALUE!</v>
      </c>
      <c r="N255" s="114">
        <v>-1.7840962</v>
      </c>
      <c r="O255" s="77" t="s">
        <v>276</v>
      </c>
      <c r="P255" s="77" t="e">
        <f t="shared" si="39"/>
        <v>#VALUE!</v>
      </c>
      <c r="R255" s="114">
        <v>-55.076634900000002</v>
      </c>
      <c r="S255" s="77" t="s">
        <v>288</v>
      </c>
      <c r="T255" s="77" t="e">
        <f t="shared" si="40"/>
        <v>#VALUE!</v>
      </c>
      <c r="V255" s="114">
        <v>-5.5678349999999996</v>
      </c>
      <c r="W255" s="77" t="s">
        <v>300</v>
      </c>
      <c r="X255" s="77" t="e">
        <f t="shared" si="41"/>
        <v>#VALUE!</v>
      </c>
      <c r="Z255" s="114">
        <v>9.0097298000000006E-2</v>
      </c>
      <c r="AA255" s="77" t="s">
        <v>312</v>
      </c>
      <c r="AB255" s="77" t="e">
        <f t="shared" si="42"/>
        <v>#VALUE!</v>
      </c>
      <c r="AD255" s="114">
        <v>5.9585000000000003E-3</v>
      </c>
      <c r="AE255" s="77" t="s">
        <v>324</v>
      </c>
      <c r="AF255" s="77" t="e">
        <f t="shared" si="43"/>
        <v>#VALUE!</v>
      </c>
    </row>
    <row r="258" spans="2:32" x14ac:dyDescent="0.25">
      <c r="B258" s="77" t="s">
        <v>325</v>
      </c>
      <c r="C258" s="134" t="s">
        <v>125</v>
      </c>
      <c r="D258" s="134"/>
      <c r="F258" s="77" t="s">
        <v>325</v>
      </c>
      <c r="G258" s="134" t="s">
        <v>326</v>
      </c>
      <c r="H258" s="134"/>
      <c r="J258" s="77" t="s">
        <v>325</v>
      </c>
      <c r="K258" s="134" t="s">
        <v>127</v>
      </c>
      <c r="L258" s="134"/>
      <c r="N258" s="77" t="s">
        <v>325</v>
      </c>
      <c r="O258" s="134" t="s">
        <v>162</v>
      </c>
      <c r="P258" s="134"/>
      <c r="R258" s="77" t="s">
        <v>325</v>
      </c>
      <c r="S258" s="134" t="s">
        <v>175</v>
      </c>
      <c r="T258" s="134"/>
      <c r="V258" s="77" t="s">
        <v>325</v>
      </c>
      <c r="W258" s="134" t="s">
        <v>188</v>
      </c>
      <c r="X258" s="134"/>
      <c r="Z258" s="77" t="s">
        <v>325</v>
      </c>
      <c r="AA258" s="134" t="s">
        <v>201</v>
      </c>
      <c r="AB258" s="134"/>
      <c r="AD258" s="77" t="s">
        <v>325</v>
      </c>
      <c r="AE258" s="134" t="s">
        <v>216</v>
      </c>
      <c r="AF258" s="134"/>
    </row>
    <row r="259" spans="2:32" x14ac:dyDescent="0.25">
      <c r="B259" s="77" t="s">
        <v>122</v>
      </c>
      <c r="C259" s="77" t="s">
        <v>123</v>
      </c>
      <c r="D259" s="77" t="s">
        <v>124</v>
      </c>
      <c r="F259" s="77" t="s">
        <v>122</v>
      </c>
      <c r="G259" s="77" t="s">
        <v>123</v>
      </c>
      <c r="H259" s="77" t="s">
        <v>124</v>
      </c>
      <c r="J259" s="77" t="s">
        <v>122</v>
      </c>
      <c r="K259" s="77" t="s">
        <v>123</v>
      </c>
      <c r="L259" s="77" t="s">
        <v>124</v>
      </c>
      <c r="N259" s="77" t="s">
        <v>122</v>
      </c>
      <c r="O259" s="77" t="s">
        <v>123</v>
      </c>
      <c r="P259" s="77" t="s">
        <v>124</v>
      </c>
      <c r="R259" s="77" t="s">
        <v>122</v>
      </c>
      <c r="S259" s="77" t="s">
        <v>123</v>
      </c>
      <c r="T259" s="77" t="s">
        <v>124</v>
      </c>
      <c r="V259" s="77" t="s">
        <v>122</v>
      </c>
      <c r="W259" s="77" t="s">
        <v>123</v>
      </c>
      <c r="X259" s="77" t="s">
        <v>124</v>
      </c>
      <c r="Z259" s="77" t="s">
        <v>122</v>
      </c>
      <c r="AA259" s="77" t="s">
        <v>123</v>
      </c>
      <c r="AB259" s="77" t="s">
        <v>124</v>
      </c>
      <c r="AD259" s="77" t="s">
        <v>122</v>
      </c>
      <c r="AE259" s="77" t="s">
        <v>123</v>
      </c>
      <c r="AF259" s="77" t="s">
        <v>124</v>
      </c>
    </row>
    <row r="260" spans="2:32" x14ac:dyDescent="0.25">
      <c r="B260" s="114">
        <v>-9.9011627099999995</v>
      </c>
      <c r="C260" s="77">
        <v>-13.27592014</v>
      </c>
      <c r="D260" s="77">
        <f>(C260-B260)/-1.96</f>
        <v>1.7218150153061229</v>
      </c>
      <c r="F260" s="12">
        <v>-0.18200808199999999</v>
      </c>
      <c r="G260" s="77">
        <v>-0.33226604999999998</v>
      </c>
      <c r="H260" s="77">
        <f>(G260-F260)/-1.96</f>
        <v>7.666222857142857E-2</v>
      </c>
      <c r="J260" s="114">
        <v>-3.7192664E-2</v>
      </c>
      <c r="K260" s="77">
        <v>-0.12921609000000001</v>
      </c>
      <c r="L260" s="77">
        <f>(K260-J260)/-1.96</f>
        <v>4.6950727551020414E-2</v>
      </c>
      <c r="N260" s="12">
        <v>8.5003525</v>
      </c>
      <c r="O260" s="77">
        <v>-11.43399</v>
      </c>
      <c r="P260" s="77">
        <f>(O260-N260)/-1.96</f>
        <v>10.170582908163265</v>
      </c>
      <c r="R260" s="114">
        <v>-59.788110000000003</v>
      </c>
      <c r="S260" s="77">
        <v>-129.69118399999999</v>
      </c>
      <c r="T260" s="77">
        <f>(S260-R260)/-1.96</f>
        <v>35.664833673469381</v>
      </c>
      <c r="V260" s="114">
        <v>82.296890000000005</v>
      </c>
      <c r="W260">
        <v>13.881529</v>
      </c>
      <c r="X260" s="77">
        <f>(W260-V260)/-1.96</f>
        <v>34.905796428571435</v>
      </c>
      <c r="Z260" s="12">
        <v>1.449346E-2</v>
      </c>
      <c r="AA260" s="77">
        <v>-7.2132619999999995E-2</v>
      </c>
      <c r="AB260" s="77">
        <f>(AA260-Z260)/-1.96</f>
        <v>4.419697959183673E-2</v>
      </c>
      <c r="AD260" s="12">
        <v>0.18431054999999999</v>
      </c>
      <c r="AE260" s="77">
        <v>0.12833212299999999</v>
      </c>
      <c r="AF260" s="77">
        <f>(AE260-AD260)/-1.96</f>
        <v>2.8560421938775508E-2</v>
      </c>
    </row>
    <row r="261" spans="2:32" x14ac:dyDescent="0.25">
      <c r="B261" s="114">
        <v>-0.84932138000000001</v>
      </c>
      <c r="C261" s="77" t="s">
        <v>327</v>
      </c>
      <c r="D261" s="77" t="e">
        <f t="shared" ref="D261:D272" si="44">(C261-B261)/-1.96</f>
        <v>#VALUE!</v>
      </c>
      <c r="F261" s="114">
        <v>6.2439138999999998E-2</v>
      </c>
      <c r="G261" s="77" t="s">
        <v>339</v>
      </c>
      <c r="H261" s="77" t="e">
        <f t="shared" ref="H261:H272" si="45">(G261-F261)/-1.96</f>
        <v>#VALUE!</v>
      </c>
      <c r="J261" s="114">
        <v>8.0361349999999998E-2</v>
      </c>
      <c r="K261" s="77" t="s">
        <v>351</v>
      </c>
      <c r="L261" s="77" t="e">
        <f t="shared" ref="L261:L272" si="46">(K261-J261)/-1.96</f>
        <v>#VALUE!</v>
      </c>
      <c r="N261" s="114">
        <v>-2.8366555999999998</v>
      </c>
      <c r="O261" s="77" t="s">
        <v>363</v>
      </c>
      <c r="P261" s="77" t="e">
        <f t="shared" ref="P261:P272" si="47">(O261-N261)/-1.96</f>
        <v>#VALUE!</v>
      </c>
      <c r="R261" s="114">
        <v>58.960495299999998</v>
      </c>
      <c r="S261" s="77" t="s">
        <v>375</v>
      </c>
      <c r="T261" s="77" t="e">
        <f t="shared" ref="T261:T272" si="48">(S261-R261)/-1.96</f>
        <v>#VALUE!</v>
      </c>
      <c r="V261" s="114">
        <v>65.761799999999994</v>
      </c>
      <c r="W261" s="77" t="s">
        <v>387</v>
      </c>
      <c r="X261" s="77" t="e">
        <f t="shared" ref="X261:X272" si="49">(W261-V261)/-1.96</f>
        <v>#VALUE!</v>
      </c>
      <c r="Z261" s="114">
        <v>-4.9044860000000003E-2</v>
      </c>
      <c r="AA261" s="77" t="s">
        <v>399</v>
      </c>
      <c r="AB261" s="77" t="e">
        <f t="shared" ref="AB261:AB272" si="50">(AA261-Z261)/-1.96</f>
        <v>#VALUE!</v>
      </c>
      <c r="AD261" s="114">
        <v>5.0452151000000001E-2</v>
      </c>
      <c r="AE261" s="77" t="s">
        <v>411</v>
      </c>
      <c r="AF261" s="77" t="e">
        <f t="shared" ref="AF261:AF272" si="51">(AE261-AD261)/-1.96</f>
        <v>#VALUE!</v>
      </c>
    </row>
    <row r="262" spans="2:32" x14ac:dyDescent="0.25">
      <c r="B262" s="114">
        <v>1.20461565</v>
      </c>
      <c r="C262" s="77" t="s">
        <v>328</v>
      </c>
      <c r="D262" s="77" t="e">
        <f t="shared" si="44"/>
        <v>#VALUE!</v>
      </c>
      <c r="F262" s="114">
        <v>-6.3762910000000001E-3</v>
      </c>
      <c r="G262" s="77" t="s">
        <v>340</v>
      </c>
      <c r="H262" s="77" t="e">
        <f t="shared" si="45"/>
        <v>#VALUE!</v>
      </c>
      <c r="J262" s="114">
        <v>0.19805609900000001</v>
      </c>
      <c r="K262" s="77" t="s">
        <v>352</v>
      </c>
      <c r="L262" s="77" t="e">
        <f t="shared" si="46"/>
        <v>#VALUE!</v>
      </c>
      <c r="N262" s="114">
        <v>13.3521334</v>
      </c>
      <c r="O262" s="77" t="s">
        <v>364</v>
      </c>
      <c r="P262" s="77" t="e">
        <f t="shared" si="47"/>
        <v>#VALUE!</v>
      </c>
      <c r="R262" s="114">
        <v>181.4709192</v>
      </c>
      <c r="S262" s="77" t="s">
        <v>376</v>
      </c>
      <c r="T262" s="77" t="e">
        <f t="shared" si="48"/>
        <v>#VALUE!</v>
      </c>
      <c r="V262" s="114">
        <v>-41.488697999999999</v>
      </c>
      <c r="W262" s="77" t="s">
        <v>388</v>
      </c>
      <c r="X262" s="77" t="e">
        <f t="shared" si="49"/>
        <v>#VALUE!</v>
      </c>
      <c r="Z262" s="114">
        <v>-0.14978696999999999</v>
      </c>
      <c r="AA262" s="77" t="s">
        <v>400</v>
      </c>
      <c r="AB262" s="77" t="e">
        <f t="shared" si="50"/>
        <v>#VALUE!</v>
      </c>
      <c r="AD262" s="114">
        <v>-3.4026457000000003E-2</v>
      </c>
      <c r="AE262" s="77" t="s">
        <v>412</v>
      </c>
      <c r="AF262" s="77" t="e">
        <f t="shared" si="51"/>
        <v>#VALUE!</v>
      </c>
    </row>
    <row r="263" spans="2:32" x14ac:dyDescent="0.25">
      <c r="B263" s="114">
        <v>1.74970603</v>
      </c>
      <c r="C263" s="77" t="s">
        <v>329</v>
      </c>
      <c r="D263" s="77" t="e">
        <f t="shared" si="44"/>
        <v>#VALUE!</v>
      </c>
      <c r="F263" s="114">
        <v>0.11777658000000001</v>
      </c>
      <c r="G263" s="77" t="s">
        <v>341</v>
      </c>
      <c r="H263" s="77" t="e">
        <f t="shared" si="45"/>
        <v>#VALUE!</v>
      </c>
      <c r="J263" s="114">
        <v>3.2612387E-2</v>
      </c>
      <c r="K263" s="77" t="s">
        <v>353</v>
      </c>
      <c r="L263" s="77" t="e">
        <f t="shared" si="46"/>
        <v>#VALUE!</v>
      </c>
      <c r="N263" s="114">
        <v>16.917255999999998</v>
      </c>
      <c r="O263" s="77" t="s">
        <v>365</v>
      </c>
      <c r="P263" s="77" t="e">
        <f t="shared" si="47"/>
        <v>#VALUE!</v>
      </c>
      <c r="R263" s="114">
        <v>0.85448020000000002</v>
      </c>
      <c r="S263" s="77" t="s">
        <v>377</v>
      </c>
      <c r="T263" s="77" t="e">
        <f t="shared" si="48"/>
        <v>#VALUE!</v>
      </c>
      <c r="V263" s="114">
        <v>-67.729643999999993</v>
      </c>
      <c r="W263" s="77" t="s">
        <v>389</v>
      </c>
      <c r="X263" s="77" t="e">
        <f t="shared" si="49"/>
        <v>#VALUE!</v>
      </c>
      <c r="Z263" s="114">
        <v>-9.1481580000000007E-2</v>
      </c>
      <c r="AA263" s="77" t="s">
        <v>401</v>
      </c>
      <c r="AB263" s="77" t="e">
        <f t="shared" si="50"/>
        <v>#VALUE!</v>
      </c>
      <c r="AD263" s="114">
        <v>-4.7501245999999997E-2</v>
      </c>
      <c r="AE263" s="77" t="s">
        <v>413</v>
      </c>
      <c r="AF263" s="77" t="e">
        <f t="shared" si="51"/>
        <v>#VALUE!</v>
      </c>
    </row>
    <row r="264" spans="2:32" x14ac:dyDescent="0.25">
      <c r="B264" s="114">
        <v>-0.44704719999999998</v>
      </c>
      <c r="C264" s="77" t="s">
        <v>330</v>
      </c>
      <c r="D264" s="77" t="e">
        <f t="shared" si="44"/>
        <v>#VALUE!</v>
      </c>
      <c r="F264" s="114">
        <v>5.4691019E-2</v>
      </c>
      <c r="G264" s="77" t="s">
        <v>342</v>
      </c>
      <c r="H264" s="77" t="e">
        <f t="shared" si="45"/>
        <v>#VALUE!</v>
      </c>
      <c r="J264" s="114">
        <v>-2.5645174E-2</v>
      </c>
      <c r="K264" s="77" t="s">
        <v>354</v>
      </c>
      <c r="L264" s="77" t="e">
        <f t="shared" si="46"/>
        <v>#VALUE!</v>
      </c>
      <c r="N264" s="114">
        <v>-10.098536599999999</v>
      </c>
      <c r="O264" s="77" t="s">
        <v>366</v>
      </c>
      <c r="P264" s="77" t="e">
        <f t="shared" si="47"/>
        <v>#VALUE!</v>
      </c>
      <c r="R264" s="114">
        <v>-106.7959841</v>
      </c>
      <c r="S264" s="77" t="s">
        <v>378</v>
      </c>
      <c r="T264" s="77" t="e">
        <f t="shared" si="48"/>
        <v>#VALUE!</v>
      </c>
      <c r="V264" s="114">
        <v>-12.8969</v>
      </c>
      <c r="W264" s="77" t="s">
        <v>390</v>
      </c>
      <c r="X264" s="77" t="e">
        <f t="shared" si="49"/>
        <v>#VALUE!</v>
      </c>
      <c r="Z264" s="114">
        <v>0.11759894</v>
      </c>
      <c r="AA264" s="77" t="s">
        <v>402</v>
      </c>
      <c r="AB264" s="77" t="e">
        <f t="shared" si="50"/>
        <v>#VALUE!</v>
      </c>
      <c r="AD264" s="114">
        <v>-8.6253979999999994E-3</v>
      </c>
      <c r="AE264" s="77" t="s">
        <v>414</v>
      </c>
      <c r="AF264" s="77" t="e">
        <f t="shared" si="51"/>
        <v>#VALUE!</v>
      </c>
    </row>
    <row r="265" spans="2:32" x14ac:dyDescent="0.25">
      <c r="B265" s="114">
        <v>1.2535834400000001</v>
      </c>
      <c r="C265" s="77" t="s">
        <v>331</v>
      </c>
      <c r="D265" s="77" t="e">
        <f t="shared" si="44"/>
        <v>#VALUE!</v>
      </c>
      <c r="F265" s="114">
        <v>-7.4125976999999996E-2</v>
      </c>
      <c r="G265" s="77" t="s">
        <v>343</v>
      </c>
      <c r="H265" s="77" t="e">
        <f t="shared" si="45"/>
        <v>#VALUE!</v>
      </c>
      <c r="J265" s="114">
        <v>7.8625110000000008E-3</v>
      </c>
      <c r="K265" s="77" t="s">
        <v>355</v>
      </c>
      <c r="L265" s="77" t="e">
        <f t="shared" si="46"/>
        <v>#VALUE!</v>
      </c>
      <c r="N265" s="114">
        <v>-11.0394921</v>
      </c>
      <c r="O265" s="77" t="s">
        <v>367</v>
      </c>
      <c r="P265" s="77" t="e">
        <f t="shared" si="47"/>
        <v>#VALUE!</v>
      </c>
      <c r="R265" s="114">
        <v>-13.199087</v>
      </c>
      <c r="S265" s="77" t="s">
        <v>379</v>
      </c>
      <c r="T265" s="77" t="e">
        <f t="shared" si="48"/>
        <v>#VALUE!</v>
      </c>
      <c r="V265" s="114">
        <v>39.956434999999999</v>
      </c>
      <c r="W265" s="77" t="s">
        <v>391</v>
      </c>
      <c r="X265" s="77" t="e">
        <f t="shared" si="49"/>
        <v>#VALUE!</v>
      </c>
      <c r="Z265" s="114">
        <v>9.0929280000000001E-2</v>
      </c>
      <c r="AA265" s="77" t="s">
        <v>403</v>
      </c>
      <c r="AB265" s="77" t="e">
        <f t="shared" si="50"/>
        <v>#VALUE!</v>
      </c>
      <c r="AD265" s="114">
        <v>-2.9643299999999998E-3</v>
      </c>
      <c r="AE265" s="77" t="s">
        <v>415</v>
      </c>
      <c r="AF265" s="77" t="e">
        <f t="shared" si="51"/>
        <v>#VALUE!</v>
      </c>
    </row>
    <row r="266" spans="2:32" x14ac:dyDescent="0.25">
      <c r="B266" s="114">
        <v>-0.33392835999999998</v>
      </c>
      <c r="C266" s="77" t="s">
        <v>332</v>
      </c>
      <c r="D266" s="77" t="e">
        <f t="shared" si="44"/>
        <v>#VALUE!</v>
      </c>
      <c r="F266" s="114">
        <v>-2.4572120999999999E-2</v>
      </c>
      <c r="G266" s="77" t="s">
        <v>344</v>
      </c>
      <c r="H266" s="77" t="e">
        <f t="shared" si="45"/>
        <v>#VALUE!</v>
      </c>
      <c r="J266" s="114">
        <v>2.0536878000000001E-2</v>
      </c>
      <c r="K266" s="77" t="s">
        <v>356</v>
      </c>
      <c r="L266" s="77" t="e">
        <f t="shared" si="46"/>
        <v>#VALUE!</v>
      </c>
      <c r="N266" s="114">
        <v>-2.7633028999999998</v>
      </c>
      <c r="O266" s="77" t="s">
        <v>368</v>
      </c>
      <c r="P266" s="77" t="e">
        <f t="shared" si="47"/>
        <v>#VALUE!</v>
      </c>
      <c r="R266" s="114">
        <v>78.856621500000003</v>
      </c>
      <c r="S266" s="77" t="s">
        <v>380</v>
      </c>
      <c r="T266" s="77" t="e">
        <f t="shared" si="48"/>
        <v>#VALUE!</v>
      </c>
      <c r="V266" s="114">
        <v>7.4981669999999996</v>
      </c>
      <c r="W266" s="77" t="s">
        <v>392</v>
      </c>
      <c r="X266" s="77" t="e">
        <f t="shared" si="49"/>
        <v>#VALUE!</v>
      </c>
      <c r="Z266" s="114">
        <v>-8.8153620000000002E-2</v>
      </c>
      <c r="AA266" s="77" t="s">
        <v>404</v>
      </c>
      <c r="AB266" s="77" t="e">
        <f t="shared" si="50"/>
        <v>#VALUE!</v>
      </c>
      <c r="AD266" s="114">
        <v>6.103608E-3</v>
      </c>
      <c r="AE266" s="77" t="s">
        <v>416</v>
      </c>
      <c r="AF266" s="77" t="e">
        <f t="shared" si="51"/>
        <v>#VALUE!</v>
      </c>
    </row>
    <row r="267" spans="2:32" x14ac:dyDescent="0.25">
      <c r="B267" s="114">
        <v>-1.41949232</v>
      </c>
      <c r="C267" s="77" t="s">
        <v>333</v>
      </c>
      <c r="D267" s="77" t="e">
        <f t="shared" si="44"/>
        <v>#VALUE!</v>
      </c>
      <c r="F267" s="114">
        <v>-4.2956014000000001E-2</v>
      </c>
      <c r="G267" s="77" t="s">
        <v>345</v>
      </c>
      <c r="H267" s="77" t="e">
        <f t="shared" si="45"/>
        <v>#VALUE!</v>
      </c>
      <c r="J267" s="114">
        <v>-4.2984873999999999E-2</v>
      </c>
      <c r="K267" s="77" t="s">
        <v>357</v>
      </c>
      <c r="L267" s="77" t="e">
        <f t="shared" si="46"/>
        <v>#VALUE!</v>
      </c>
      <c r="N267" s="114">
        <v>5.4294386000000001</v>
      </c>
      <c r="O267" s="77" t="s">
        <v>369</v>
      </c>
      <c r="P267" s="77" t="e">
        <f t="shared" si="47"/>
        <v>#VALUE!</v>
      </c>
      <c r="R267" s="114">
        <v>-28.695434299999999</v>
      </c>
      <c r="S267" s="77" t="s">
        <v>381</v>
      </c>
      <c r="T267" s="77" t="e">
        <f t="shared" si="48"/>
        <v>#VALUE!</v>
      </c>
      <c r="V267" s="114">
        <v>-28.541810000000002</v>
      </c>
      <c r="W267" s="77" t="s">
        <v>393</v>
      </c>
      <c r="X267" s="77" t="e">
        <f t="shared" si="49"/>
        <v>#VALUE!</v>
      </c>
      <c r="Z267" s="114">
        <v>-4.7950769999999997E-2</v>
      </c>
      <c r="AA267" s="77" t="s">
        <v>405</v>
      </c>
      <c r="AB267" s="77" t="e">
        <f t="shared" si="50"/>
        <v>#VALUE!</v>
      </c>
      <c r="AD267" s="114">
        <v>1.0153746999999999E-2</v>
      </c>
      <c r="AE267" s="77" t="s">
        <v>417</v>
      </c>
      <c r="AF267" s="77" t="e">
        <f t="shared" si="51"/>
        <v>#VALUE!</v>
      </c>
    </row>
    <row r="268" spans="2:32" x14ac:dyDescent="0.25">
      <c r="B268" s="114">
        <v>-0.44956068999999999</v>
      </c>
      <c r="C268" s="77" t="s">
        <v>334</v>
      </c>
      <c r="D268" s="77" t="e">
        <f t="shared" si="44"/>
        <v>#VALUE!</v>
      </c>
      <c r="F268" s="114">
        <v>-2.9857970000000001E-3</v>
      </c>
      <c r="G268" s="77" t="s">
        <v>346</v>
      </c>
      <c r="H268" s="77" t="e">
        <f t="shared" si="45"/>
        <v>#VALUE!</v>
      </c>
      <c r="J268" s="114">
        <v>-3.7700348000000002E-2</v>
      </c>
      <c r="K268" s="77" t="s">
        <v>358</v>
      </c>
      <c r="L268" s="77" t="e">
        <f t="shared" si="46"/>
        <v>#VALUE!</v>
      </c>
      <c r="N268" s="114">
        <v>-1.3299996999999999</v>
      </c>
      <c r="O268" s="77" t="s">
        <v>370</v>
      </c>
      <c r="P268" s="77" t="e">
        <f t="shared" si="47"/>
        <v>#VALUE!</v>
      </c>
      <c r="R268" s="114">
        <v>-77.003894200000005</v>
      </c>
      <c r="S268" s="77" t="s">
        <v>382</v>
      </c>
      <c r="T268" s="77" t="e">
        <f t="shared" si="48"/>
        <v>#VALUE!</v>
      </c>
      <c r="V268" s="114">
        <v>-8.8866169999999993</v>
      </c>
      <c r="W268" s="77" t="s">
        <v>394</v>
      </c>
      <c r="X268" s="77" t="e">
        <f t="shared" si="49"/>
        <v>#VALUE!</v>
      </c>
      <c r="Z268" s="114">
        <v>0.12135965999999999</v>
      </c>
      <c r="AA268" s="77" t="s">
        <v>406</v>
      </c>
      <c r="AB268" s="77" t="e">
        <f t="shared" si="50"/>
        <v>#VALUE!</v>
      </c>
      <c r="AD268" s="114">
        <v>6.4744069999999997E-3</v>
      </c>
      <c r="AE268" s="77" t="s">
        <v>418</v>
      </c>
      <c r="AF268" s="77" t="e">
        <f t="shared" si="51"/>
        <v>#VALUE!</v>
      </c>
    </row>
    <row r="269" spans="2:32" x14ac:dyDescent="0.25">
      <c r="B269" s="114">
        <v>1.47714649</v>
      </c>
      <c r="C269" s="77" t="s">
        <v>335</v>
      </c>
      <c r="D269" s="77" t="e">
        <f t="shared" si="44"/>
        <v>#VALUE!</v>
      </c>
      <c r="F269" s="114">
        <v>-1.6423900000000001E-3</v>
      </c>
      <c r="G269" s="77" t="s">
        <v>347</v>
      </c>
      <c r="H269" s="77" t="e">
        <f t="shared" si="45"/>
        <v>#VALUE!</v>
      </c>
      <c r="J269" s="114">
        <v>2.3074232E-2</v>
      </c>
      <c r="K269" s="77" t="s">
        <v>359</v>
      </c>
      <c r="L269" s="77" t="e">
        <f t="shared" si="46"/>
        <v>#VALUE!</v>
      </c>
      <c r="N269" s="114">
        <v>-0.929226</v>
      </c>
      <c r="O269" s="77" t="s">
        <v>371</v>
      </c>
      <c r="P269" s="77" t="e">
        <f t="shared" si="47"/>
        <v>#VALUE!</v>
      </c>
      <c r="R269" s="114">
        <v>27.294792699999999</v>
      </c>
      <c r="S269" s="77" t="s">
        <v>383</v>
      </c>
      <c r="T269" s="77" t="e">
        <f t="shared" si="48"/>
        <v>#VALUE!</v>
      </c>
      <c r="V269" s="114">
        <v>28.149263999999999</v>
      </c>
      <c r="W269" s="77" t="s">
        <v>395</v>
      </c>
      <c r="X269" s="77" t="e">
        <f t="shared" si="49"/>
        <v>#VALUE!</v>
      </c>
      <c r="Z269" s="114">
        <v>5.5069279999999998E-2</v>
      </c>
      <c r="AA269" s="77" t="s">
        <v>407</v>
      </c>
      <c r="AB269" s="77" t="e">
        <f t="shared" si="50"/>
        <v>#VALUE!</v>
      </c>
      <c r="AD269" s="114">
        <v>-1.2447481999999999E-2</v>
      </c>
      <c r="AE269" s="77" t="s">
        <v>419</v>
      </c>
      <c r="AF269" s="77" t="e">
        <f t="shared" si="51"/>
        <v>#VALUE!</v>
      </c>
    </row>
    <row r="270" spans="2:32" x14ac:dyDescent="0.25">
      <c r="B270" s="114">
        <v>-8.7954969999999993E-2</v>
      </c>
      <c r="C270" s="77" t="s">
        <v>336</v>
      </c>
      <c r="D270" s="77" t="e">
        <f t="shared" si="44"/>
        <v>#VALUE!</v>
      </c>
      <c r="F270" s="114">
        <v>-1.1374810000000001E-2</v>
      </c>
      <c r="G270" s="77" t="s">
        <v>348</v>
      </c>
      <c r="H270" s="77" t="e">
        <f t="shared" si="45"/>
        <v>#VALUE!</v>
      </c>
      <c r="J270" s="114">
        <v>1.7451812000000001E-2</v>
      </c>
      <c r="K270" s="77" t="s">
        <v>360</v>
      </c>
      <c r="L270" s="77" t="e">
        <f t="shared" si="46"/>
        <v>#VALUE!</v>
      </c>
      <c r="N270" s="114">
        <v>-0.75222719999999998</v>
      </c>
      <c r="O270" s="77" t="s">
        <v>372</v>
      </c>
      <c r="P270" s="77" t="e">
        <f t="shared" si="47"/>
        <v>#VALUE!</v>
      </c>
      <c r="R270" s="114">
        <v>72.650949100000005</v>
      </c>
      <c r="S270" s="77" t="s">
        <v>384</v>
      </c>
      <c r="T270" s="77" t="e">
        <f t="shared" si="48"/>
        <v>#VALUE!</v>
      </c>
      <c r="V270" s="114">
        <v>10.580264</v>
      </c>
      <c r="W270" s="77" t="s">
        <v>396</v>
      </c>
      <c r="X270" s="77" t="e">
        <f t="shared" si="49"/>
        <v>#VALUE!</v>
      </c>
      <c r="Z270" s="114">
        <v>-0.11290451999999999</v>
      </c>
      <c r="AA270" s="77" t="s">
        <v>408</v>
      </c>
      <c r="AB270" s="77" t="e">
        <f t="shared" si="50"/>
        <v>#VALUE!</v>
      </c>
      <c r="AD270" s="114">
        <v>-1.5110360000000001E-3</v>
      </c>
      <c r="AE270" s="77" t="s">
        <v>420</v>
      </c>
      <c r="AF270" s="77" t="e">
        <f t="shared" si="51"/>
        <v>#VALUE!</v>
      </c>
    </row>
    <row r="271" spans="2:32" x14ac:dyDescent="0.25">
      <c r="B271" s="114">
        <v>-1.32763746</v>
      </c>
      <c r="C271" s="77" t="s">
        <v>337</v>
      </c>
      <c r="D271" s="77" t="e">
        <f t="shared" si="44"/>
        <v>#VALUE!</v>
      </c>
      <c r="F271" s="114">
        <v>1.4809070000000001E-2</v>
      </c>
      <c r="G271" s="77" t="s">
        <v>349</v>
      </c>
      <c r="H271" s="77" t="e">
        <f t="shared" si="45"/>
        <v>#VALUE!</v>
      </c>
      <c r="J271" s="114">
        <v>-3.3820678E-2</v>
      </c>
      <c r="K271" s="77" t="s">
        <v>361</v>
      </c>
      <c r="L271" s="77" t="e">
        <f t="shared" si="46"/>
        <v>#VALUE!</v>
      </c>
      <c r="N271" s="114">
        <v>4.6352617</v>
      </c>
      <c r="O271" s="77" t="s">
        <v>373</v>
      </c>
      <c r="P271" s="77" t="e">
        <f t="shared" si="47"/>
        <v>#VALUE!</v>
      </c>
      <c r="R271" s="114">
        <v>-13.333145</v>
      </c>
      <c r="S271" s="77" t="s">
        <v>385</v>
      </c>
      <c r="T271" s="77" t="e">
        <f t="shared" si="48"/>
        <v>#VALUE!</v>
      </c>
      <c r="V271" s="114">
        <v>-18.408809000000002</v>
      </c>
      <c r="W271" s="77" t="s">
        <v>397</v>
      </c>
      <c r="X271" s="77" t="e">
        <f t="shared" si="49"/>
        <v>#VALUE!</v>
      </c>
      <c r="Z271" s="114">
        <v>-4.1215109999999999E-2</v>
      </c>
      <c r="AA271" s="77" t="s">
        <v>409</v>
      </c>
      <c r="AB271" s="77" t="e">
        <f t="shared" si="50"/>
        <v>#VALUE!</v>
      </c>
      <c r="AD271" s="114">
        <v>1.12503E-2</v>
      </c>
      <c r="AE271" s="77" t="s">
        <v>421</v>
      </c>
      <c r="AF271" s="77" t="e">
        <f t="shared" si="51"/>
        <v>#VALUE!</v>
      </c>
    </row>
    <row r="272" spans="2:32" x14ac:dyDescent="0.25">
      <c r="B272" s="114">
        <v>-7.6243199999999997E-2</v>
      </c>
      <c r="C272" s="77" t="s">
        <v>338</v>
      </c>
      <c r="D272" s="77" t="e">
        <f t="shared" si="44"/>
        <v>#VALUE!</v>
      </c>
      <c r="F272" s="114">
        <v>2.7484240000000002E-3</v>
      </c>
      <c r="G272" s="77" t="s">
        <v>350</v>
      </c>
      <c r="H272" s="77" t="e">
        <f t="shared" si="45"/>
        <v>#VALUE!</v>
      </c>
      <c r="J272" s="114">
        <v>-1.3162623E-2</v>
      </c>
      <c r="K272" s="77" t="s">
        <v>362</v>
      </c>
      <c r="L272" s="77" t="e">
        <f t="shared" si="46"/>
        <v>#VALUE!</v>
      </c>
      <c r="N272" s="114">
        <v>-1.4760271</v>
      </c>
      <c r="O272" s="77" t="s">
        <v>374</v>
      </c>
      <c r="P272" s="77" t="e">
        <f t="shared" si="47"/>
        <v>#VALUE!</v>
      </c>
      <c r="R272" s="114">
        <v>-67.603893299999996</v>
      </c>
      <c r="S272" s="77" t="s">
        <v>386</v>
      </c>
      <c r="T272" s="77" t="e">
        <f t="shared" si="48"/>
        <v>#VALUE!</v>
      </c>
      <c r="V272" s="114">
        <v>-10.350858000000001</v>
      </c>
      <c r="W272" s="77" t="s">
        <v>398</v>
      </c>
      <c r="X272" s="77" t="e">
        <f t="shared" si="49"/>
        <v>#VALUE!</v>
      </c>
      <c r="Z272" s="114">
        <v>0.10449964</v>
      </c>
      <c r="AA272" s="77" t="s">
        <v>410</v>
      </c>
      <c r="AB272" s="77" t="e">
        <f t="shared" si="50"/>
        <v>#VALUE!</v>
      </c>
      <c r="AD272" s="114">
        <v>6.111755E-3</v>
      </c>
      <c r="AE272" s="77" t="s">
        <v>422</v>
      </c>
      <c r="AF272" s="77" t="e">
        <f t="shared" si="51"/>
        <v>#VALUE!</v>
      </c>
    </row>
  </sheetData>
  <mergeCells count="30">
    <mergeCell ref="AE224:AF224"/>
    <mergeCell ref="AE241:AF241"/>
    <mergeCell ref="C258:D258"/>
    <mergeCell ref="G258:H258"/>
    <mergeCell ref="K258:L258"/>
    <mergeCell ref="O258:P258"/>
    <mergeCell ref="S258:T258"/>
    <mergeCell ref="W258:X258"/>
    <mergeCell ref="AA258:AB258"/>
    <mergeCell ref="AE258:AF258"/>
    <mergeCell ref="O224:P224"/>
    <mergeCell ref="S224:T224"/>
    <mergeCell ref="W224:X224"/>
    <mergeCell ref="AA224:AB224"/>
    <mergeCell ref="C241:D241"/>
    <mergeCell ref="G241:H241"/>
    <mergeCell ref="K241:L241"/>
    <mergeCell ref="O241:P241"/>
    <mergeCell ref="S241:T241"/>
    <mergeCell ref="W241:X241"/>
    <mergeCell ref="AA241:AB241"/>
    <mergeCell ref="C224:D224"/>
    <mergeCell ref="G224:H224"/>
    <mergeCell ref="K224:L224"/>
    <mergeCell ref="B182:G182"/>
    <mergeCell ref="B2:G2"/>
    <mergeCell ref="B45:C45"/>
    <mergeCell ref="B46:C46"/>
    <mergeCell ref="E45:F45"/>
    <mergeCell ref="E46:F46"/>
  </mergeCells>
  <conditionalFormatting sqref="D160:J160 D139:J139 D119:J119 D102:J102 D84:J84">
    <cfRule type="cellIs" dxfId="3" priority="3" operator="lessThan">
      <formula>7</formula>
    </cfRule>
    <cfRule type="cellIs" dxfId="2" priority="4" operator="greaterThanOrEqual">
      <formula>7</formula>
    </cfRule>
  </conditionalFormatting>
  <conditionalFormatting sqref="D178:J178">
    <cfRule type="cellIs" dxfId="1" priority="1" operator="lessThan">
      <formula>7</formula>
    </cfRule>
    <cfRule type="cellIs" dxfId="0" priority="2" operator="greaterThanOrEqual">
      <formula>7</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EF288-FF60-4900-B0A4-CB55DAD23E72}">
  <dimension ref="A1:H141"/>
  <sheetViews>
    <sheetView workbookViewId="0">
      <selection activeCell="A2" sqref="A2:XFD5"/>
    </sheetView>
  </sheetViews>
  <sheetFormatPr baseColWidth="10" defaultRowHeight="15" x14ac:dyDescent="0.25"/>
  <sheetData>
    <row r="1" spans="1:8" ht="24.75" x14ac:dyDescent="0.25">
      <c r="A1" s="15" t="s">
        <v>7</v>
      </c>
      <c r="B1" s="15" t="s">
        <v>8</v>
      </c>
      <c r="C1" s="15" t="s">
        <v>27</v>
      </c>
      <c r="D1" s="16" t="s">
        <v>34</v>
      </c>
      <c r="E1" s="15" t="s">
        <v>11</v>
      </c>
      <c r="F1" s="14" t="s">
        <v>36</v>
      </c>
      <c r="G1" s="14" t="s">
        <v>37</v>
      </c>
      <c r="H1" s="14" t="s">
        <v>38</v>
      </c>
    </row>
    <row r="2" spans="1:8" x14ac:dyDescent="0.25">
      <c r="A2" s="20">
        <v>186.85</v>
      </c>
      <c r="B2" s="21">
        <v>11.900013050433964</v>
      </c>
      <c r="C2" s="20">
        <v>1.7</v>
      </c>
      <c r="D2" s="24">
        <v>13.45</v>
      </c>
      <c r="E2" s="23">
        <v>0.64500000000000002</v>
      </c>
      <c r="F2" s="25">
        <v>4.4816076198288899</v>
      </c>
      <c r="G2" s="26">
        <v>12.9253160705818</v>
      </c>
      <c r="H2" s="26">
        <v>2.4792725545910699</v>
      </c>
    </row>
    <row r="3" spans="1:8" x14ac:dyDescent="0.25">
      <c r="A3" s="20">
        <v>188.67</v>
      </c>
      <c r="B3" s="21">
        <v>9.6163728282449714</v>
      </c>
      <c r="C3" s="20">
        <v>1.13333333333333</v>
      </c>
      <c r="D3" s="24">
        <v>12.59</v>
      </c>
      <c r="E3" s="23">
        <v>0.64433333333333298</v>
      </c>
      <c r="F3" s="25">
        <v>4.4874194249101302</v>
      </c>
      <c r="G3" s="26">
        <v>12.9213866708716</v>
      </c>
      <c r="H3" s="26">
        <v>2.50050344769349</v>
      </c>
    </row>
    <row r="4" spans="1:8" x14ac:dyDescent="0.25">
      <c r="A4" s="20">
        <v>194.12</v>
      </c>
      <c r="B4" s="21">
        <v>8.1270031547470918</v>
      </c>
      <c r="C4" s="20">
        <v>1.0333333333333301</v>
      </c>
      <c r="D4" s="24">
        <v>12.25</v>
      </c>
      <c r="E4" s="23">
        <v>0.60333333333333306</v>
      </c>
      <c r="F4" s="25">
        <v>4.4638488852317302</v>
      </c>
      <c r="G4" s="26">
        <v>12.9126780620406</v>
      </c>
      <c r="H4" s="26">
        <v>2.5108332301207201</v>
      </c>
    </row>
    <row r="5" spans="1:8" x14ac:dyDescent="0.25">
      <c r="A5" s="20">
        <v>201.69</v>
      </c>
      <c r="B5" s="21">
        <v>11.022915063276606</v>
      </c>
      <c r="C5" s="20">
        <v>1.4666666666666699</v>
      </c>
      <c r="D5" s="24">
        <v>11.21</v>
      </c>
      <c r="E5" s="23">
        <v>0.59666666666666701</v>
      </c>
      <c r="F5" s="25">
        <v>4.4348531266619498</v>
      </c>
      <c r="G5" s="26">
        <v>12.8992045593778</v>
      </c>
      <c r="H5" s="26">
        <v>2.5366222120604198</v>
      </c>
    </row>
    <row r="6" spans="1:8" x14ac:dyDescent="0.25">
      <c r="A6" s="20">
        <v>206.15</v>
      </c>
      <c r="B6" s="27">
        <v>3.54</v>
      </c>
      <c r="C6" s="20">
        <v>1.7666666666666699</v>
      </c>
      <c r="D6" s="24">
        <v>10.32</v>
      </c>
      <c r="E6" s="23">
        <v>0.63333333333333297</v>
      </c>
      <c r="F6" s="25">
        <v>4.3705988627260499</v>
      </c>
      <c r="G6" s="26">
        <v>12.8809314589314</v>
      </c>
      <c r="H6" s="26">
        <v>2.5575050912660302</v>
      </c>
    </row>
    <row r="7" spans="1:8" x14ac:dyDescent="0.25">
      <c r="A7" s="20">
        <v>214.1</v>
      </c>
      <c r="B7" s="27">
        <v>3.8</v>
      </c>
      <c r="C7" s="20">
        <v>1.5333333333333301</v>
      </c>
      <c r="D7" s="24">
        <v>11.34</v>
      </c>
      <c r="E7" s="23">
        <v>0.69</v>
      </c>
      <c r="F7" s="25">
        <v>4.3587871319756504</v>
      </c>
      <c r="G7" s="26">
        <v>12.754290588966899</v>
      </c>
      <c r="H7" s="26">
        <v>2.6875593746315598</v>
      </c>
    </row>
    <row r="8" spans="1:8" x14ac:dyDescent="0.25">
      <c r="A8" s="20">
        <v>224.59</v>
      </c>
      <c r="B8" s="27">
        <v>4.3600000000000003</v>
      </c>
      <c r="C8" s="20">
        <v>1.6666666666666701</v>
      </c>
      <c r="D8" s="24">
        <v>11.94</v>
      </c>
      <c r="E8" s="23">
        <v>0.793333333333333</v>
      </c>
      <c r="F8" s="25">
        <v>4.3688398810843703</v>
      </c>
      <c r="G8" s="26">
        <v>12.519294271236101</v>
      </c>
      <c r="H8" s="26">
        <v>2.9061093980622599</v>
      </c>
    </row>
    <row r="9" spans="1:8" x14ac:dyDescent="0.25">
      <c r="A9" s="20">
        <v>232.77</v>
      </c>
      <c r="B9" s="27">
        <v>4.74</v>
      </c>
      <c r="C9" s="20">
        <v>1.5333333333333301</v>
      </c>
      <c r="D9" s="24">
        <v>10.33</v>
      </c>
      <c r="E9" s="23">
        <v>1.1100000000000001</v>
      </c>
      <c r="F9" s="25">
        <v>4.4100043938108202</v>
      </c>
      <c r="G9" s="26">
        <v>12.175949817611899</v>
      </c>
      <c r="H9" s="26">
        <v>3.22963500614323</v>
      </c>
    </row>
    <row r="10" spans="1:8" x14ac:dyDescent="0.25">
      <c r="A10" s="20">
        <v>242.36</v>
      </c>
      <c r="B10" s="27">
        <v>4.1100000000000003</v>
      </c>
      <c r="C10" s="20">
        <v>1</v>
      </c>
      <c r="D10" s="24">
        <v>9.76</v>
      </c>
      <c r="E10" s="23">
        <v>1.11333333333333</v>
      </c>
      <c r="F10" s="25">
        <v>4.4677318920874498</v>
      </c>
      <c r="G10" s="26">
        <v>11.724224672897099</v>
      </c>
      <c r="H10" s="26">
        <v>3.6232813142872899</v>
      </c>
    </row>
    <row r="11" spans="1:8" x14ac:dyDescent="0.25">
      <c r="A11" s="20">
        <v>245.11</v>
      </c>
      <c r="B11" s="27">
        <v>4.0999999999999996</v>
      </c>
      <c r="C11" s="20">
        <v>0.63333333333333297</v>
      </c>
      <c r="D11" s="24">
        <v>10.43</v>
      </c>
      <c r="E11" s="23">
        <v>1.1000000000000001</v>
      </c>
      <c r="F11" s="25">
        <v>4.5139586685470201</v>
      </c>
      <c r="G11" s="26">
        <v>11.4471977914028</v>
      </c>
      <c r="H11" s="26">
        <v>3.8815930787270099</v>
      </c>
    </row>
    <row r="12" spans="1:8" x14ac:dyDescent="0.25">
      <c r="A12" s="20">
        <v>246.51</v>
      </c>
      <c r="B12" s="27">
        <v>4.71</v>
      </c>
      <c r="C12" s="20">
        <v>0.6</v>
      </c>
      <c r="D12" s="24">
        <v>10.55</v>
      </c>
      <c r="E12" s="23">
        <v>1.0333333333333301</v>
      </c>
      <c r="F12" s="25">
        <v>4.5382906479282097</v>
      </c>
      <c r="G12" s="26">
        <v>11.344867756047901</v>
      </c>
      <c r="H12" s="26">
        <v>3.9972770601190502</v>
      </c>
    </row>
    <row r="13" spans="1:8" x14ac:dyDescent="0.25">
      <c r="A13" s="20">
        <v>246.02</v>
      </c>
      <c r="B13" s="27">
        <v>4.8899999999999997</v>
      </c>
      <c r="C13" s="20">
        <v>1.7666666666666699</v>
      </c>
      <c r="D13" s="24">
        <v>8.7799999999999994</v>
      </c>
      <c r="E13" s="23">
        <v>1.4733333333333301</v>
      </c>
      <c r="F13" s="25">
        <v>4.5386340486941199</v>
      </c>
      <c r="G13" s="26">
        <v>11.41726131053</v>
      </c>
      <c r="H13" s="26">
        <v>3.9572555404871301</v>
      </c>
    </row>
    <row r="14" spans="1:8" x14ac:dyDescent="0.25">
      <c r="A14" s="20">
        <v>247.58</v>
      </c>
      <c r="B14" s="27">
        <v>5.49</v>
      </c>
      <c r="C14" s="20">
        <v>1.0333333333333301</v>
      </c>
      <c r="D14" s="24">
        <v>7.69</v>
      </c>
      <c r="E14" s="23">
        <v>1.4733333333333301</v>
      </c>
      <c r="F14" s="25">
        <v>4.5036184733131801</v>
      </c>
      <c r="G14" s="26">
        <v>11.6643324180297</v>
      </c>
      <c r="H14" s="26">
        <v>3.7352097454801001</v>
      </c>
    </row>
    <row r="15" spans="1:8" x14ac:dyDescent="0.25">
      <c r="A15" s="20">
        <v>255.21</v>
      </c>
      <c r="B15" s="27">
        <v>5.87</v>
      </c>
      <c r="C15" s="20">
        <v>1.6</v>
      </c>
      <c r="D15" s="24">
        <v>8.34</v>
      </c>
      <c r="E15" s="23">
        <v>1.2666666666666699</v>
      </c>
      <c r="F15" s="25">
        <v>4.5020253942127901</v>
      </c>
      <c r="G15" s="26">
        <v>11.834211768453599</v>
      </c>
      <c r="H15" s="26">
        <v>3.5871067324500401</v>
      </c>
    </row>
    <row r="16" spans="1:8" x14ac:dyDescent="0.25">
      <c r="A16" s="20">
        <v>276.36</v>
      </c>
      <c r="B16" s="27">
        <v>6.3</v>
      </c>
      <c r="C16" s="20">
        <v>1.63333333333333</v>
      </c>
      <c r="D16" s="24">
        <v>8.2899999999999991</v>
      </c>
      <c r="E16" s="23">
        <v>1.23</v>
      </c>
      <c r="F16" s="25">
        <v>4.5018686408335098</v>
      </c>
      <c r="G16" s="26">
        <v>11.9269264201687</v>
      </c>
      <c r="H16" s="26">
        <v>3.4573249730912998</v>
      </c>
    </row>
    <row r="17" spans="1:8" x14ac:dyDescent="0.25">
      <c r="A17" s="20">
        <v>288.3</v>
      </c>
      <c r="B17" s="27">
        <v>6.8</v>
      </c>
      <c r="C17" s="20">
        <v>2.2333333333333298</v>
      </c>
      <c r="D17" s="24">
        <v>7.61</v>
      </c>
      <c r="E17" s="23">
        <v>1.19</v>
      </c>
      <c r="F17" s="25">
        <v>4.5274735510942197</v>
      </c>
      <c r="G17" s="26">
        <v>11.942483801241</v>
      </c>
      <c r="H17" s="26">
        <v>3.36685483678027</v>
      </c>
    </row>
    <row r="18" spans="1:8" x14ac:dyDescent="0.25">
      <c r="A18" s="20">
        <v>295.38</v>
      </c>
      <c r="B18" s="27">
        <v>8.6999999999999993</v>
      </c>
      <c r="C18" s="20">
        <v>1.7333333333333301</v>
      </c>
      <c r="D18" s="24">
        <v>6.88</v>
      </c>
      <c r="E18" s="23">
        <v>1.1100000000000001</v>
      </c>
      <c r="F18" s="25">
        <v>4.5628294620643901</v>
      </c>
      <c r="G18" s="26">
        <v>11.880835669931001</v>
      </c>
      <c r="H18" s="26">
        <v>3.30519856103732</v>
      </c>
    </row>
    <row r="19" spans="1:8" x14ac:dyDescent="0.25">
      <c r="A19" s="20">
        <v>296.73</v>
      </c>
      <c r="B19" s="27">
        <v>8.6999999999999993</v>
      </c>
      <c r="C19" s="20">
        <v>1.8333333333333299</v>
      </c>
      <c r="D19" s="24">
        <v>7.81</v>
      </c>
      <c r="E19" s="23">
        <v>1.21</v>
      </c>
      <c r="F19" s="25">
        <v>4.6040075600752699</v>
      </c>
      <c r="G19" s="26">
        <v>11.8147108875034</v>
      </c>
      <c r="H19" s="26">
        <v>3.22272366459402</v>
      </c>
    </row>
    <row r="20" spans="1:8" x14ac:dyDescent="0.25">
      <c r="A20" s="20">
        <v>302.37</v>
      </c>
      <c r="B20" s="27">
        <v>8.3699999999999992</v>
      </c>
      <c r="C20" s="20">
        <v>2.8666666666666698</v>
      </c>
      <c r="D20" s="24">
        <v>8.42</v>
      </c>
      <c r="E20" s="23">
        <v>1.32</v>
      </c>
      <c r="F20" s="25">
        <v>4.6439690959439002</v>
      </c>
      <c r="G20" s="26">
        <v>11.748961085911301</v>
      </c>
      <c r="H20" s="26">
        <v>3.0998887209935702</v>
      </c>
    </row>
    <row r="21" spans="1:8" x14ac:dyDescent="0.25">
      <c r="A21" s="20">
        <v>324.25</v>
      </c>
      <c r="B21" s="27">
        <v>7.39</v>
      </c>
      <c r="C21" s="20">
        <v>1.7333333333333301</v>
      </c>
      <c r="D21" s="24">
        <v>7.9</v>
      </c>
      <c r="E21" s="23">
        <v>1.18</v>
      </c>
      <c r="F21" s="25">
        <v>4.7012187536810996</v>
      </c>
      <c r="G21" s="26">
        <v>11.6830908088318</v>
      </c>
      <c r="H21" s="26">
        <v>2.9364256812538199</v>
      </c>
    </row>
    <row r="22" spans="1:8" x14ac:dyDescent="0.25">
      <c r="A22" s="20">
        <v>338.3</v>
      </c>
      <c r="B22" s="27">
        <v>6.48</v>
      </c>
      <c r="C22" s="20">
        <v>0.56666666666666698</v>
      </c>
      <c r="D22" s="24">
        <v>7.53</v>
      </c>
      <c r="E22" s="23">
        <v>1.1033333333333299</v>
      </c>
      <c r="F22" s="25">
        <v>4.7382535691820404</v>
      </c>
      <c r="G22" s="26">
        <v>11.6184787361662</v>
      </c>
      <c r="H22" s="26">
        <v>2.7889434791657899</v>
      </c>
    </row>
    <row r="23" spans="1:8" x14ac:dyDescent="0.25">
      <c r="A23" s="20">
        <v>341.66</v>
      </c>
      <c r="B23" s="27">
        <v>5.7</v>
      </c>
      <c r="C23" s="20">
        <v>2.0333333333333301</v>
      </c>
      <c r="D23" s="24">
        <v>8.11</v>
      </c>
      <c r="E23" s="23">
        <v>1.06</v>
      </c>
      <c r="F23" s="25">
        <v>4.7766555643700697</v>
      </c>
      <c r="G23" s="26">
        <v>11.606186655751999</v>
      </c>
      <c r="H23" s="26">
        <v>2.62045752005058</v>
      </c>
    </row>
    <row r="24" spans="1:8" x14ac:dyDescent="0.25">
      <c r="A24" s="20">
        <v>351.45</v>
      </c>
      <c r="B24" s="27">
        <v>5.7</v>
      </c>
      <c r="C24" s="20">
        <v>1.43333333333333</v>
      </c>
      <c r="D24" s="24">
        <v>9.18</v>
      </c>
      <c r="E24" s="23">
        <v>1.0233333333333301</v>
      </c>
      <c r="F24" s="25">
        <v>4.7824419304986403</v>
      </c>
      <c r="G24" s="26">
        <v>11.646231060722799</v>
      </c>
      <c r="H24" s="26">
        <v>2.4354358327972898</v>
      </c>
    </row>
    <row r="25" spans="1:8" x14ac:dyDescent="0.25">
      <c r="A25" s="20">
        <v>364.79</v>
      </c>
      <c r="B25" s="27">
        <v>5.45</v>
      </c>
      <c r="C25" s="20">
        <v>1.6666666666666701</v>
      </c>
      <c r="D25" s="24">
        <v>8.01</v>
      </c>
      <c r="E25" s="23">
        <v>1.0533333333333299</v>
      </c>
      <c r="F25" s="25">
        <v>4.7790323013949001</v>
      </c>
      <c r="G25" s="26">
        <v>11.7378358490217</v>
      </c>
      <c r="H25" s="26">
        <v>2.2977484797198899</v>
      </c>
    </row>
    <row r="26" spans="1:8" x14ac:dyDescent="0.25">
      <c r="A26" s="20">
        <v>355.55</v>
      </c>
      <c r="B26" s="27">
        <v>4.7</v>
      </c>
      <c r="C26" s="20">
        <v>0.4</v>
      </c>
      <c r="D26" s="24">
        <v>6.72</v>
      </c>
      <c r="E26" s="23">
        <v>0.99333333333333296</v>
      </c>
      <c r="F26" s="25">
        <v>4.7423452189700104</v>
      </c>
      <c r="G26" s="26">
        <v>11.8827925900464</v>
      </c>
      <c r="H26" s="26">
        <v>2.1231690987417</v>
      </c>
    </row>
    <row r="27" spans="1:8" x14ac:dyDescent="0.25">
      <c r="A27" s="20">
        <v>349.33</v>
      </c>
      <c r="B27" s="27">
        <v>5.2</v>
      </c>
      <c r="C27" s="20">
        <v>1.0333333333333301</v>
      </c>
      <c r="D27" s="24">
        <v>6.46</v>
      </c>
      <c r="E27" s="23">
        <v>1.0166666666666699</v>
      </c>
      <c r="F27" s="25">
        <v>4.7341201229098901</v>
      </c>
      <c r="G27" s="26">
        <v>12.0077823446618</v>
      </c>
      <c r="H27" s="26">
        <v>1.95871151188759</v>
      </c>
    </row>
    <row r="28" spans="1:8" x14ac:dyDescent="0.25">
      <c r="A28" s="20">
        <v>368.37</v>
      </c>
      <c r="B28" s="27">
        <v>5.37</v>
      </c>
      <c r="C28" s="20">
        <v>1.6</v>
      </c>
      <c r="D28" s="24">
        <v>7.02</v>
      </c>
      <c r="E28" s="23">
        <v>1.12666666666667</v>
      </c>
      <c r="F28" s="25">
        <v>4.7480468240167104</v>
      </c>
      <c r="G28" s="26">
        <v>12.113237740196</v>
      </c>
      <c r="H28" s="26">
        <v>1.8098218519198099</v>
      </c>
    </row>
    <row r="29" spans="1:8" x14ac:dyDescent="0.25">
      <c r="A29" s="20">
        <v>376.93</v>
      </c>
      <c r="B29" s="27">
        <v>6.23</v>
      </c>
      <c r="C29" s="20">
        <v>0.96666666666666701</v>
      </c>
      <c r="D29" s="24">
        <v>6.54</v>
      </c>
      <c r="E29" s="23">
        <v>1</v>
      </c>
      <c r="F29" s="25">
        <v>4.76257928316498</v>
      </c>
      <c r="G29" s="26">
        <v>12.1983004282585</v>
      </c>
      <c r="H29" s="26">
        <v>1.6590906064424</v>
      </c>
    </row>
    <row r="30" spans="1:8" x14ac:dyDescent="0.25">
      <c r="A30" s="20">
        <v>390.04</v>
      </c>
      <c r="B30" s="27">
        <v>6.5</v>
      </c>
      <c r="C30" s="20">
        <v>0.4</v>
      </c>
      <c r="D30" s="24">
        <v>6.24</v>
      </c>
      <c r="E30" s="23">
        <v>1</v>
      </c>
      <c r="F30" s="25">
        <v>4.7951792689232597</v>
      </c>
      <c r="G30" s="26">
        <v>12.2645530973295</v>
      </c>
      <c r="H30" s="26">
        <v>1.4928918576679799</v>
      </c>
    </row>
    <row r="31" spans="1:8" x14ac:dyDescent="0.25">
      <c r="A31" s="20">
        <v>403.13</v>
      </c>
      <c r="B31" s="27">
        <v>6.5</v>
      </c>
      <c r="C31" s="20">
        <v>1.13333333333333</v>
      </c>
      <c r="D31" s="24">
        <v>6.38</v>
      </c>
      <c r="E31" s="23">
        <v>0.84333333333333305</v>
      </c>
      <c r="F31" s="25">
        <v>4.8222868519968802</v>
      </c>
      <c r="G31" s="26">
        <v>12.3181336778343</v>
      </c>
      <c r="H31" s="26">
        <v>1.4024658987904099</v>
      </c>
    </row>
    <row r="32" spans="1:8" x14ac:dyDescent="0.25">
      <c r="A32" s="20">
        <v>406.88</v>
      </c>
      <c r="B32" s="27">
        <v>6.5</v>
      </c>
      <c r="C32" s="20">
        <v>1.43333333333333</v>
      </c>
      <c r="D32" s="24">
        <v>6.88</v>
      </c>
      <c r="E32" s="23">
        <v>0.86333333333333295</v>
      </c>
      <c r="F32" s="25">
        <v>4.83438840806709</v>
      </c>
      <c r="G32" s="26">
        <v>12.3598140919951</v>
      </c>
      <c r="H32" s="26">
        <v>1.39248616069378</v>
      </c>
    </row>
    <row r="33" spans="1:8" x14ac:dyDescent="0.25">
      <c r="A33" s="20">
        <v>417.01</v>
      </c>
      <c r="B33" s="27">
        <v>6.5</v>
      </c>
      <c r="C33" s="20">
        <v>0.96666666666666701</v>
      </c>
      <c r="D33" s="24">
        <v>6.48</v>
      </c>
      <c r="E33" s="23">
        <v>0.75666666666666704</v>
      </c>
      <c r="F33" s="25">
        <v>4.8194500336917097</v>
      </c>
      <c r="G33" s="26">
        <v>12.388936935898901</v>
      </c>
      <c r="H33" s="26">
        <v>1.4570337921579199</v>
      </c>
    </row>
    <row r="34" spans="1:8" x14ac:dyDescent="0.25">
      <c r="A34" s="20">
        <v>429.9</v>
      </c>
      <c r="B34" s="27">
        <v>6.5</v>
      </c>
      <c r="C34" s="20">
        <v>0.8</v>
      </c>
      <c r="D34" s="24">
        <v>6.97</v>
      </c>
      <c r="E34" s="23">
        <v>0.84666666666666701</v>
      </c>
      <c r="F34" s="25">
        <v>4.7900082464674698</v>
      </c>
      <c r="G34" s="26">
        <v>12.407719633035899</v>
      </c>
      <c r="H34" s="26">
        <v>1.6127312012922901</v>
      </c>
    </row>
    <row r="35" spans="1:8" x14ac:dyDescent="0.25">
      <c r="A35" s="20">
        <v>423.33</v>
      </c>
      <c r="B35" s="27">
        <v>6.5</v>
      </c>
      <c r="C35" s="20">
        <v>0.8</v>
      </c>
      <c r="D35" s="24">
        <v>7.58</v>
      </c>
      <c r="E35" s="23">
        <v>0.96666666666666701</v>
      </c>
      <c r="F35" s="25">
        <v>4.7938927028719096</v>
      </c>
      <c r="G35" s="26">
        <v>12.3801919209691</v>
      </c>
      <c r="H35" s="26">
        <v>1.7539029862781399</v>
      </c>
    </row>
    <row r="36" spans="1:8" x14ac:dyDescent="0.25">
      <c r="A36" s="20">
        <v>418.28</v>
      </c>
      <c r="B36" s="27">
        <v>6.5</v>
      </c>
      <c r="C36" s="20">
        <v>0.73333333333333295</v>
      </c>
      <c r="D36" s="24">
        <v>8.3699999999999992</v>
      </c>
      <c r="E36" s="23">
        <v>1.11666666666667</v>
      </c>
      <c r="F36" s="25">
        <v>4.8084283092011901</v>
      </c>
      <c r="G36" s="26">
        <v>12.3070518272492</v>
      </c>
      <c r="H36" s="26">
        <v>1.9142202881428101</v>
      </c>
    </row>
    <row r="37" spans="1:8" x14ac:dyDescent="0.25">
      <c r="A37" s="20">
        <v>409.25</v>
      </c>
      <c r="B37" s="27">
        <v>6.22</v>
      </c>
      <c r="C37" s="20">
        <v>0.5</v>
      </c>
      <c r="D37" s="24">
        <v>8.25</v>
      </c>
      <c r="E37" s="23">
        <v>1.26</v>
      </c>
      <c r="F37" s="25">
        <v>4.8463686074010104</v>
      </c>
      <c r="G37" s="26">
        <v>12.1871531322458</v>
      </c>
      <c r="H37" s="26">
        <v>2.06605091444814</v>
      </c>
    </row>
    <row r="38" spans="1:8" x14ac:dyDescent="0.25">
      <c r="A38" s="20">
        <v>409.39</v>
      </c>
      <c r="B38" s="27">
        <v>6.1</v>
      </c>
      <c r="C38" s="20">
        <v>0.56666666666666698</v>
      </c>
      <c r="D38" s="24">
        <v>7.37</v>
      </c>
      <c r="E38" s="23">
        <v>1.3333333333333299</v>
      </c>
      <c r="F38" s="25">
        <v>4.9257381021249804</v>
      </c>
      <c r="G38" s="26">
        <v>12.022762077743399</v>
      </c>
      <c r="H38" s="26">
        <v>2.2148976840398902</v>
      </c>
    </row>
    <row r="39" spans="1:8" x14ac:dyDescent="0.25">
      <c r="A39" s="20">
        <v>381.34</v>
      </c>
      <c r="B39" s="27">
        <v>6</v>
      </c>
      <c r="C39" s="20">
        <v>0.63333333333333297</v>
      </c>
      <c r="D39" s="24">
        <v>7.43</v>
      </c>
      <c r="E39" s="23">
        <v>1.3133333333333299</v>
      </c>
      <c r="F39" s="25">
        <v>4.9260334017004199</v>
      </c>
      <c r="G39" s="26">
        <v>11.981463050762301</v>
      </c>
      <c r="H39" s="26">
        <v>2.2977108920578502</v>
      </c>
    </row>
    <row r="40" spans="1:8" x14ac:dyDescent="0.25">
      <c r="A40" s="20">
        <v>386.26</v>
      </c>
      <c r="B40" s="27">
        <v>5.76</v>
      </c>
      <c r="C40" s="20">
        <v>1</v>
      </c>
      <c r="D40" s="24">
        <v>7.8</v>
      </c>
      <c r="E40" s="23">
        <v>1.36666666666667</v>
      </c>
      <c r="F40" s="25">
        <v>4.8302608764068804</v>
      </c>
      <c r="G40" s="26">
        <v>12.0636934067866</v>
      </c>
      <c r="H40" s="26">
        <v>2.2393820344736102</v>
      </c>
    </row>
    <row r="41" spans="1:8" x14ac:dyDescent="0.25">
      <c r="A41" s="20">
        <v>409.31</v>
      </c>
      <c r="B41" s="27">
        <v>6.69</v>
      </c>
      <c r="C41" s="20">
        <v>0.4</v>
      </c>
      <c r="D41" s="24">
        <v>6.88</v>
      </c>
      <c r="E41" s="23">
        <v>1.32</v>
      </c>
      <c r="F41" s="25">
        <v>4.6678471421183199</v>
      </c>
      <c r="G41" s="26">
        <v>12.268419995471399</v>
      </c>
      <c r="H41" s="26">
        <v>2.0880624631066</v>
      </c>
    </row>
    <row r="42" spans="1:8" x14ac:dyDescent="0.25">
      <c r="A42" s="20">
        <v>410.32</v>
      </c>
      <c r="B42" s="27">
        <v>6.78</v>
      </c>
      <c r="C42" s="20">
        <v>0.5</v>
      </c>
      <c r="D42" s="24">
        <v>6.83</v>
      </c>
      <c r="E42" s="23">
        <v>1.1666666666666701</v>
      </c>
      <c r="F42" s="28">
        <v>4.3954746556559599</v>
      </c>
      <c r="G42" s="29">
        <v>12.489689876850299</v>
      </c>
      <c r="H42" s="29">
        <v>1.9415285798161099</v>
      </c>
    </row>
    <row r="43" spans="1:8" x14ac:dyDescent="0.25">
      <c r="A43" s="20">
        <v>408.11</v>
      </c>
      <c r="B43" s="27">
        <v>7.4</v>
      </c>
      <c r="C43" s="20">
        <v>0.73333333333333295</v>
      </c>
      <c r="D43" s="24">
        <v>6.31</v>
      </c>
      <c r="E43" s="23">
        <v>1.12666666666667</v>
      </c>
      <c r="F43" s="28">
        <v>4.2303010246522801</v>
      </c>
      <c r="G43" s="29">
        <v>12.7258505976209</v>
      </c>
      <c r="H43" s="29">
        <v>1.7707560673488101</v>
      </c>
    </row>
    <row r="44" spans="1:8" x14ac:dyDescent="0.25">
      <c r="A44" s="20">
        <v>411.18</v>
      </c>
      <c r="B44" s="27">
        <v>7.44</v>
      </c>
      <c r="C44" s="20">
        <v>0.4</v>
      </c>
      <c r="D44" s="24">
        <v>6.95</v>
      </c>
      <c r="E44" s="23">
        <v>0.89666666666666694</v>
      </c>
      <c r="F44" s="28">
        <v>4.1173720269196004</v>
      </c>
      <c r="G44" s="29">
        <v>12.8541341250878</v>
      </c>
      <c r="H44" s="29">
        <v>1.5595492113546501</v>
      </c>
    </row>
    <row r="45" spans="1:8" x14ac:dyDescent="0.25">
      <c r="A45" s="20">
        <v>419.15</v>
      </c>
      <c r="B45" s="27">
        <v>7.38</v>
      </c>
      <c r="C45" s="20">
        <v>0.5</v>
      </c>
      <c r="D45" s="24">
        <v>5.84</v>
      </c>
      <c r="E45" s="23">
        <v>0.97666666666666702</v>
      </c>
      <c r="F45" s="28">
        <v>4.0978133067879003</v>
      </c>
      <c r="G45" s="29">
        <v>12.919384565171899</v>
      </c>
      <c r="H45" s="29">
        <v>1.61694102544009</v>
      </c>
    </row>
    <row r="46" spans="1:8" x14ac:dyDescent="0.25">
      <c r="A46" s="20">
        <v>418.2</v>
      </c>
      <c r="B46" s="20">
        <v>7.25</v>
      </c>
      <c r="C46" s="20">
        <v>0.53333333333333299</v>
      </c>
      <c r="D46" s="24">
        <v>5.57</v>
      </c>
      <c r="E46" s="23">
        <v>1.09666666666667</v>
      </c>
      <c r="F46" s="28">
        <v>4.1201820889808003</v>
      </c>
      <c r="G46" s="29">
        <v>12.8688867893013</v>
      </c>
      <c r="H46" s="29">
        <v>1.70069260623506</v>
      </c>
    </row>
    <row r="47" spans="1:8" x14ac:dyDescent="0.25">
      <c r="A47" s="20">
        <v>417.84</v>
      </c>
      <c r="B47" s="20">
        <v>6.9682539682539701</v>
      </c>
      <c r="C47" s="20">
        <v>0.233333333333333</v>
      </c>
      <c r="D47" s="24">
        <v>6.3</v>
      </c>
      <c r="E47" s="23">
        <v>1.13666666666667</v>
      </c>
      <c r="F47" s="28">
        <v>4.1445405989962296</v>
      </c>
      <c r="G47" s="29">
        <v>12.877699651807299</v>
      </c>
      <c r="H47" s="29">
        <v>1.68505755401599</v>
      </c>
    </row>
    <row r="48" spans="1:8" x14ac:dyDescent="0.25">
      <c r="A48" s="20">
        <v>415.52</v>
      </c>
      <c r="B48" s="20">
        <v>6.6785714285714297</v>
      </c>
      <c r="C48" s="20">
        <v>0.63333333333333297</v>
      </c>
      <c r="D48" s="24">
        <v>6.69</v>
      </c>
      <c r="E48" s="23">
        <v>1.03</v>
      </c>
      <c r="F48" s="28">
        <v>4.1398430407326101</v>
      </c>
      <c r="G48" s="29">
        <v>12.9276679655261</v>
      </c>
      <c r="H48" s="29">
        <v>1.5178272170020199</v>
      </c>
    </row>
    <row r="49" spans="1:8" x14ac:dyDescent="0.25">
      <c r="A49" s="20">
        <v>425.34</v>
      </c>
      <c r="B49" s="20">
        <v>6.5</v>
      </c>
      <c r="C49" s="20">
        <v>0.46666666666666701</v>
      </c>
      <c r="D49" s="24">
        <v>5.92</v>
      </c>
      <c r="E49" s="23">
        <v>0.86666666666666703</v>
      </c>
      <c r="F49" s="28">
        <v>4.1288971239882803</v>
      </c>
      <c r="G49" s="29">
        <v>13.0800066301756</v>
      </c>
      <c r="H49" s="29">
        <v>1.43447947575351</v>
      </c>
    </row>
    <row r="50" spans="1:8" x14ac:dyDescent="0.25">
      <c r="A50" s="20">
        <v>451.55</v>
      </c>
      <c r="B50" s="20">
        <v>7.92063492063492</v>
      </c>
      <c r="C50" s="20">
        <v>0.33333333333333298</v>
      </c>
      <c r="D50" s="24">
        <v>5.22</v>
      </c>
      <c r="E50" s="23">
        <v>0.77166666666666694</v>
      </c>
      <c r="F50" s="28">
        <v>4.06023410002026</v>
      </c>
      <c r="G50" s="29">
        <v>13.2558046058742</v>
      </c>
      <c r="H50" s="29">
        <v>1.23050795916102</v>
      </c>
    </row>
    <row r="51" spans="1:8" x14ac:dyDescent="0.25">
      <c r="A51" s="20">
        <v>454.45</v>
      </c>
      <c r="B51" s="20">
        <v>8.5</v>
      </c>
      <c r="C51" s="20">
        <v>0.3</v>
      </c>
      <c r="D51" s="24">
        <v>5.7</v>
      </c>
      <c r="E51" s="23">
        <v>0.78666666666666696</v>
      </c>
      <c r="F51" s="28">
        <v>4.0464160419682296</v>
      </c>
      <c r="G51" s="29">
        <v>13.412166551713799</v>
      </c>
      <c r="H51" s="29">
        <v>1.16436243218094</v>
      </c>
    </row>
    <row r="52" spans="1:8" x14ac:dyDescent="0.25">
      <c r="A52" s="20">
        <v>468.64</v>
      </c>
      <c r="B52" s="20">
        <v>9.2734375</v>
      </c>
      <c r="C52" s="20">
        <v>0.4</v>
      </c>
      <c r="D52" s="24">
        <v>6.73</v>
      </c>
      <c r="E52" s="23">
        <v>0.74666666666666703</v>
      </c>
      <c r="F52" s="28">
        <v>4.0269942950314999</v>
      </c>
      <c r="G52" s="29">
        <v>13.518522162609299</v>
      </c>
      <c r="H52" s="29">
        <v>1.11518400188399</v>
      </c>
    </row>
    <row r="53" spans="1:8" x14ac:dyDescent="0.25">
      <c r="A53" s="20">
        <v>466.32</v>
      </c>
      <c r="B53" s="20">
        <v>10.2904761904762</v>
      </c>
      <c r="C53" s="20">
        <v>0.46666666666666701</v>
      </c>
      <c r="D53" s="24">
        <v>7.2</v>
      </c>
      <c r="E53" s="23">
        <v>0.7</v>
      </c>
      <c r="F53" s="28">
        <v>4.0164283805788603</v>
      </c>
      <c r="G53" s="29">
        <v>13.633242062128099</v>
      </c>
      <c r="H53" s="29">
        <v>1.12527625357761</v>
      </c>
    </row>
    <row r="54" spans="1:8" x14ac:dyDescent="0.25">
      <c r="A54" s="20">
        <v>487.46</v>
      </c>
      <c r="B54" s="20">
        <v>7.3349206349206302</v>
      </c>
      <c r="C54" s="20">
        <v>0.133333333333333</v>
      </c>
      <c r="D54" s="24">
        <v>7.89</v>
      </c>
      <c r="E54" s="23">
        <v>0.64</v>
      </c>
      <c r="F54" s="28">
        <v>4.0256105096183399</v>
      </c>
      <c r="G54" s="29">
        <v>13.680754914644</v>
      </c>
      <c r="H54" s="29">
        <v>1.2210271958483401</v>
      </c>
    </row>
    <row r="55" spans="1:8" x14ac:dyDescent="0.25">
      <c r="A55" s="20">
        <v>489.72</v>
      </c>
      <c r="B55" s="20">
        <v>6.07258064516129</v>
      </c>
      <c r="C55" s="20">
        <v>0.2</v>
      </c>
      <c r="D55" s="24">
        <v>10.06</v>
      </c>
      <c r="E55" s="23">
        <v>0.66666666666666696</v>
      </c>
      <c r="F55" s="28">
        <v>4.0634139628419499</v>
      </c>
      <c r="G55" s="29">
        <v>13.7047159487764</v>
      </c>
      <c r="H55" s="29">
        <v>1.35563757293509</v>
      </c>
    </row>
    <row r="56" spans="1:8" x14ac:dyDescent="0.25">
      <c r="A56" s="20">
        <v>518.01</v>
      </c>
      <c r="B56" s="20">
        <v>5</v>
      </c>
      <c r="C56" s="20">
        <v>0.16666666666666699</v>
      </c>
      <c r="D56" s="24">
        <v>11.71</v>
      </c>
      <c r="E56" s="23">
        <v>0.76</v>
      </c>
      <c r="F56" s="28">
        <v>4.0848114460005496</v>
      </c>
      <c r="G56" s="29">
        <v>13.672427017673201</v>
      </c>
      <c r="H56" s="29">
        <v>1.51508574009637</v>
      </c>
    </row>
    <row r="57" spans="1:8" x14ac:dyDescent="0.25">
      <c r="A57" s="20">
        <v>540</v>
      </c>
      <c r="B57" s="20">
        <v>5</v>
      </c>
      <c r="C57" s="20">
        <v>0.3</v>
      </c>
      <c r="D57" s="24">
        <v>10.37</v>
      </c>
      <c r="E57" s="23">
        <v>0.78666666666666696</v>
      </c>
      <c r="F57" s="28">
        <v>4.1327786673047804</v>
      </c>
      <c r="G57" s="29">
        <v>13.652608113768601</v>
      </c>
      <c r="H57" s="29">
        <v>1.68386551878858</v>
      </c>
    </row>
    <row r="58" spans="1:8" x14ac:dyDescent="0.25">
      <c r="A58" s="20">
        <v>512.30999999999995</v>
      </c>
      <c r="B58" s="20">
        <v>5.2182539682539701</v>
      </c>
      <c r="C58" s="20">
        <v>0.5</v>
      </c>
      <c r="D58" s="24">
        <v>8.58</v>
      </c>
      <c r="E58" s="23">
        <v>0.81408418760773005</v>
      </c>
      <c r="F58" s="28">
        <v>4.1556345882074801</v>
      </c>
      <c r="G58" s="29">
        <v>13.545502302603699</v>
      </c>
      <c r="H58" s="29">
        <v>1.6023144010771699</v>
      </c>
    </row>
    <row r="59" spans="1:8" x14ac:dyDescent="0.25">
      <c r="A59" s="20">
        <v>520.09</v>
      </c>
      <c r="B59" s="20">
        <v>5.5</v>
      </c>
      <c r="C59" s="20">
        <v>0.3</v>
      </c>
      <c r="D59" s="24">
        <v>9.36</v>
      </c>
      <c r="E59" s="23">
        <v>0.78888838489219504</v>
      </c>
      <c r="F59" s="28">
        <v>4.2026410429211296</v>
      </c>
      <c r="G59" s="29">
        <v>13.503004360668401</v>
      </c>
      <c r="H59" s="29">
        <v>1.6598567459482201</v>
      </c>
    </row>
    <row r="60" spans="1:8" x14ac:dyDescent="0.25">
      <c r="A60" s="20">
        <v>552.54999999999995</v>
      </c>
      <c r="B60" s="20">
        <v>5.3253968253968296</v>
      </c>
      <c r="C60" s="20">
        <v>0.33333333333333298</v>
      </c>
      <c r="D60" s="24">
        <v>11.06</v>
      </c>
      <c r="E60" s="23">
        <v>0.84907617406029801</v>
      </c>
      <c r="F60" s="28">
        <v>4.23247010562533</v>
      </c>
      <c r="G60" s="29">
        <v>13.4823617268601</v>
      </c>
      <c r="H60" s="29">
        <v>1.7214337612541299</v>
      </c>
    </row>
    <row r="61" spans="1:8" x14ac:dyDescent="0.25">
      <c r="A61" s="20">
        <v>572.28</v>
      </c>
      <c r="B61" s="20">
        <v>5</v>
      </c>
      <c r="C61" s="20">
        <v>0.33333333333333298</v>
      </c>
      <c r="D61" s="24">
        <v>9.83</v>
      </c>
      <c r="E61" s="23">
        <v>0.83828207686957601</v>
      </c>
      <c r="F61" s="28">
        <v>4.2890891475281698</v>
      </c>
      <c r="G61" s="29">
        <v>13.564741979533</v>
      </c>
      <c r="H61" s="29">
        <v>1.8427256057469901</v>
      </c>
    </row>
    <row r="62" spans="1:8" x14ac:dyDescent="0.25">
      <c r="A62" s="20">
        <v>574.35</v>
      </c>
      <c r="B62" s="20">
        <v>4.53515625</v>
      </c>
      <c r="C62" s="20">
        <v>0.16666666666666699</v>
      </c>
      <c r="D62" s="24">
        <v>9.16</v>
      </c>
      <c r="E62" s="23">
        <v>0.80013305512715804</v>
      </c>
      <c r="F62" s="28">
        <v>4.3306909824587896</v>
      </c>
      <c r="G62" s="29">
        <v>13.657531990533499</v>
      </c>
      <c r="H62" s="29">
        <v>1.6140478240057701</v>
      </c>
    </row>
    <row r="63" spans="1:8" x14ac:dyDescent="0.25">
      <c r="A63" s="20">
        <v>606.36</v>
      </c>
      <c r="B63" s="20">
        <v>3.7258064516128999</v>
      </c>
      <c r="C63" s="20">
        <v>0.33333333333333298</v>
      </c>
      <c r="D63" s="24">
        <v>10.119999999999999</v>
      </c>
      <c r="E63" s="23">
        <v>0.74916386948501601</v>
      </c>
      <c r="F63" s="28">
        <v>4.3899577636664899</v>
      </c>
      <c r="G63" s="29">
        <v>13.722462375784399</v>
      </c>
      <c r="H63" s="29">
        <v>1.60985856737538</v>
      </c>
    </row>
    <row r="64" spans="1:8" x14ac:dyDescent="0.25">
      <c r="A64" s="20">
        <v>669.8</v>
      </c>
      <c r="B64" s="20">
        <v>5.1779661016949197</v>
      </c>
      <c r="C64" s="20">
        <v>0.43333333333333302</v>
      </c>
      <c r="D64" s="24">
        <v>10.64</v>
      </c>
      <c r="E64" s="23">
        <v>0.66768877196165599</v>
      </c>
      <c r="F64" s="28">
        <v>4.3932606331117903</v>
      </c>
      <c r="G64" s="29">
        <v>13.7255442995399</v>
      </c>
      <c r="H64" s="29">
        <v>1.5995371058887</v>
      </c>
    </row>
    <row r="65" spans="1:8" x14ac:dyDescent="0.25">
      <c r="A65" s="20">
        <v>689.83</v>
      </c>
      <c r="B65" s="20">
        <v>6.5</v>
      </c>
      <c r="C65" s="20">
        <v>-6.6666666666666693E-2</v>
      </c>
      <c r="D65" s="24">
        <v>9.56</v>
      </c>
      <c r="E65" s="23">
        <v>0.64664035803925102</v>
      </c>
      <c r="F65" s="28">
        <v>4.4177441311166099</v>
      </c>
      <c r="G65" s="29">
        <v>13.759535209788799</v>
      </c>
      <c r="H65" s="29">
        <v>1.64997442069364</v>
      </c>
    </row>
    <row r="66" spans="1:8" x14ac:dyDescent="0.25">
      <c r="A66" s="20">
        <v>669.71</v>
      </c>
      <c r="B66" s="20">
        <v>5.6935483870967696</v>
      </c>
      <c r="C66" s="20">
        <v>0.133333333333333</v>
      </c>
      <c r="D66" s="24">
        <v>9.16</v>
      </c>
      <c r="E66" s="23">
        <v>0.70620974326408403</v>
      </c>
      <c r="F66" s="28">
        <v>4.39976163348644</v>
      </c>
      <c r="G66" s="29">
        <v>13.690508847135501</v>
      </c>
      <c r="H66" s="29">
        <v>1.53027713622782</v>
      </c>
    </row>
    <row r="67" spans="1:8" x14ac:dyDescent="0.25">
      <c r="A67" s="20">
        <v>659.36</v>
      </c>
      <c r="B67" s="20">
        <v>4.3319672131147504</v>
      </c>
      <c r="C67" s="20">
        <v>0.133333333333333</v>
      </c>
      <c r="D67" s="24">
        <v>9.9499999999999993</v>
      </c>
      <c r="E67" s="23">
        <v>0.730826453778463</v>
      </c>
      <c r="F67" s="28">
        <v>4.41333890173465</v>
      </c>
      <c r="G67" s="29">
        <v>13.6449151805414</v>
      </c>
      <c r="H67" s="29">
        <v>1.6278195700623399</v>
      </c>
    </row>
    <row r="68" spans="1:8" x14ac:dyDescent="0.25">
      <c r="A68" s="20">
        <v>707.57</v>
      </c>
      <c r="B68" s="20">
        <v>3.2222222222222201</v>
      </c>
      <c r="C68" s="20">
        <v>0.53333333333333299</v>
      </c>
      <c r="D68" s="24">
        <v>10.47</v>
      </c>
      <c r="E68" s="23">
        <v>0.687610753273459</v>
      </c>
      <c r="F68" s="28">
        <v>4.3937352122552102</v>
      </c>
      <c r="G68" s="29">
        <v>13.5904278336667</v>
      </c>
      <c r="H68" s="29">
        <v>1.6830105719478601</v>
      </c>
    </row>
    <row r="69" spans="1:8" x14ac:dyDescent="0.25">
      <c r="A69" s="20">
        <v>719.08</v>
      </c>
      <c r="B69" s="20">
        <v>3</v>
      </c>
      <c r="C69" s="20">
        <v>0.133333333333333</v>
      </c>
      <c r="D69" s="24">
        <v>9.66</v>
      </c>
      <c r="E69" s="23">
        <v>0.70484895219087396</v>
      </c>
      <c r="F69" s="28">
        <v>4.37604759576924</v>
      </c>
      <c r="G69" s="29">
        <v>13.6029451894745</v>
      </c>
      <c r="H69" s="29">
        <v>1.8561225298838899</v>
      </c>
    </row>
    <row r="70" spans="1:8" x14ac:dyDescent="0.25">
      <c r="A70" s="20">
        <v>736.63</v>
      </c>
      <c r="B70" s="20">
        <v>2.7738095238095202</v>
      </c>
      <c r="C70" s="20">
        <v>0.7</v>
      </c>
      <c r="D70" s="24">
        <v>8.85</v>
      </c>
      <c r="E70" s="23">
        <v>0.75454957815476797</v>
      </c>
      <c r="F70" s="28">
        <v>4.3332719230082999</v>
      </c>
      <c r="G70" s="29">
        <v>13.552608814167799</v>
      </c>
      <c r="H70" s="29">
        <v>1.8047396323548901</v>
      </c>
    </row>
    <row r="71" spans="1:8" x14ac:dyDescent="0.25">
      <c r="A71" s="20">
        <v>710.47</v>
      </c>
      <c r="B71" s="20">
        <v>2.75</v>
      </c>
      <c r="C71" s="20">
        <v>-0.16666666666666699</v>
      </c>
      <c r="D71" s="24">
        <v>9.82</v>
      </c>
      <c r="E71" s="23">
        <v>0.74423931779007502</v>
      </c>
      <c r="F71" s="28">
        <v>4.3021255677167698</v>
      </c>
      <c r="G71" s="29">
        <v>13.511404041870501</v>
      </c>
      <c r="H71" s="29">
        <v>1.91583218661347</v>
      </c>
    </row>
    <row r="72" spans="1:8" x14ac:dyDescent="0.25">
      <c r="A72" s="20">
        <v>693.82</v>
      </c>
      <c r="B72" s="20">
        <v>2.75</v>
      </c>
      <c r="C72" s="20">
        <v>0.1</v>
      </c>
      <c r="D72" s="24">
        <v>10.33</v>
      </c>
      <c r="E72" s="23">
        <v>0.79527654298587802</v>
      </c>
      <c r="F72" s="28">
        <v>4.23300208961924</v>
      </c>
      <c r="G72" s="29">
        <v>13.3729719668782</v>
      </c>
      <c r="H72" s="29">
        <v>2.0760655437148499</v>
      </c>
    </row>
    <row r="73" spans="1:8" x14ac:dyDescent="0.25">
      <c r="A73" s="20">
        <v>625.83000000000004</v>
      </c>
      <c r="B73" s="20">
        <v>2.6547619047619002</v>
      </c>
      <c r="C73" s="20">
        <v>-0.266666666666667</v>
      </c>
      <c r="D73" s="24">
        <v>9.16</v>
      </c>
      <c r="E73" s="23">
        <v>0.93399558498896196</v>
      </c>
      <c r="F73" s="28">
        <v>4.1632302413695497</v>
      </c>
      <c r="G73" s="29">
        <v>13.288095589286</v>
      </c>
      <c r="H73" s="29">
        <v>2.4060882661601601</v>
      </c>
    </row>
    <row r="74" spans="1:8" x14ac:dyDescent="0.25">
      <c r="A74" s="20">
        <v>587.85</v>
      </c>
      <c r="B74" s="20">
        <v>1.7890625</v>
      </c>
      <c r="C74" s="20">
        <v>6.6666666666666693E-2</v>
      </c>
      <c r="D74" s="24">
        <v>8.68</v>
      </c>
      <c r="E74" s="23">
        <v>1.2385950588164201</v>
      </c>
      <c r="F74" s="28">
        <v>4.0803166429153901</v>
      </c>
      <c r="G74" s="29">
        <v>13.078582204980201</v>
      </c>
      <c r="H74" s="29">
        <v>2.7239603019880199</v>
      </c>
    </row>
    <row r="75" spans="1:8" x14ac:dyDescent="0.25">
      <c r="A75" s="20">
        <v>628.79999999999995</v>
      </c>
      <c r="B75" s="20">
        <v>1.75</v>
      </c>
      <c r="C75" s="20">
        <v>0.43333333333333302</v>
      </c>
      <c r="D75" s="24">
        <v>10.51</v>
      </c>
      <c r="E75" s="23">
        <v>1.2653724031570399</v>
      </c>
      <c r="F75" s="28">
        <v>4.0602610708114799</v>
      </c>
      <c r="G75" s="29">
        <v>12.9544520531537</v>
      </c>
      <c r="H75" s="29">
        <v>3.0409591689705899</v>
      </c>
    </row>
    <row r="76" spans="1:8" x14ac:dyDescent="0.25">
      <c r="A76" s="20">
        <v>628.47</v>
      </c>
      <c r="B76" s="20">
        <v>1.81153846153846</v>
      </c>
      <c r="C76" s="20">
        <v>0.233333333333333</v>
      </c>
      <c r="D76" s="24">
        <v>11.1</v>
      </c>
      <c r="E76" s="23">
        <v>1.29265928815507</v>
      </c>
      <c r="F76" s="28">
        <v>3.9550470403200002</v>
      </c>
      <c r="G76" s="29">
        <v>12.837646985010201</v>
      </c>
      <c r="H76" s="29">
        <v>3.30936687475474</v>
      </c>
    </row>
    <row r="77" spans="1:8" x14ac:dyDescent="0.25">
      <c r="A77" s="20">
        <v>593.16999999999996</v>
      </c>
      <c r="B77" s="20">
        <v>2.1352459016393399</v>
      </c>
      <c r="C77" s="20">
        <v>6.6666666666666693E-2</v>
      </c>
      <c r="D77" s="24">
        <v>9.8000000000000007</v>
      </c>
      <c r="E77" s="23">
        <v>1.40320088300221</v>
      </c>
      <c r="F77" s="28">
        <v>3.8566321483991102</v>
      </c>
      <c r="G77" s="29">
        <v>12.852615911142999</v>
      </c>
      <c r="H77" s="29">
        <v>3.4332498553597</v>
      </c>
    </row>
    <row r="78" spans="1:8" x14ac:dyDescent="0.25">
      <c r="A78" s="20">
        <v>578.27</v>
      </c>
      <c r="B78" s="20">
        <v>2.6071428571428599</v>
      </c>
      <c r="C78" s="20">
        <v>6.6666666666666693E-2</v>
      </c>
      <c r="D78" s="24">
        <v>8.83</v>
      </c>
      <c r="E78" s="23">
        <v>1.4822492364450099</v>
      </c>
      <c r="F78" s="28">
        <v>3.6853212468326801</v>
      </c>
      <c r="G78" s="29">
        <v>12.8329875544009</v>
      </c>
      <c r="H78" s="29">
        <v>3.2739033501176502</v>
      </c>
    </row>
    <row r="79" spans="1:8" x14ac:dyDescent="0.25">
      <c r="A79" s="20">
        <v>581.41</v>
      </c>
      <c r="B79" s="20">
        <v>3.1111111111111098</v>
      </c>
      <c r="C79" s="20">
        <v>0.53333333333333299</v>
      </c>
      <c r="D79" s="24">
        <v>9.7100000000000009</v>
      </c>
      <c r="E79" s="23">
        <v>1.5373385950588201</v>
      </c>
      <c r="F79" s="28">
        <v>3.6457614599578498</v>
      </c>
      <c r="G79" s="29">
        <v>12.756137520051301</v>
      </c>
      <c r="H79" s="29">
        <v>3.4268426666081</v>
      </c>
    </row>
    <row r="80" spans="1:8" x14ac:dyDescent="0.25">
      <c r="A80" s="20">
        <v>552.92999999999995</v>
      </c>
      <c r="B80" s="20">
        <v>3.66015625</v>
      </c>
      <c r="C80" s="20">
        <v>0.63333333333333297</v>
      </c>
      <c r="D80" s="24">
        <v>9.98</v>
      </c>
      <c r="E80" s="23">
        <v>1.70398258187427</v>
      </c>
      <c r="F80" s="28">
        <v>3.5097166425591602</v>
      </c>
      <c r="G80" s="29">
        <v>12.5614564493565</v>
      </c>
      <c r="H80" s="29">
        <v>3.7562733348013699</v>
      </c>
    </row>
    <row r="81" spans="1:8" x14ac:dyDescent="0.25">
      <c r="A81" s="20">
        <v>526.42999999999995</v>
      </c>
      <c r="B81" s="20">
        <v>4.3669354838709697</v>
      </c>
      <c r="C81" s="20">
        <v>0</v>
      </c>
      <c r="D81" s="24">
        <v>8.6999999999999993</v>
      </c>
      <c r="E81" s="23">
        <v>1.9513547431128799</v>
      </c>
      <c r="F81" s="28">
        <v>3.4503922618076701</v>
      </c>
      <c r="G81" s="29">
        <v>12.3696543571397</v>
      </c>
      <c r="H81" s="29">
        <v>4.1205042819467996</v>
      </c>
    </row>
    <row r="82" spans="1:8" x14ac:dyDescent="0.25">
      <c r="A82" s="20">
        <v>526.37</v>
      </c>
      <c r="B82" s="20">
        <v>4.6384615384615397</v>
      </c>
      <c r="C82" s="20">
        <v>0.2</v>
      </c>
      <c r="D82" s="24">
        <v>7.96</v>
      </c>
      <c r="E82" s="23">
        <v>2.2407057969699702</v>
      </c>
      <c r="F82" s="28">
        <v>3.2976313025622801</v>
      </c>
      <c r="G82" s="29">
        <v>12.0314405194156</v>
      </c>
      <c r="H82" s="29">
        <v>4.6125644354818904</v>
      </c>
    </row>
    <row r="83" spans="1:8" x14ac:dyDescent="0.25">
      <c r="A83" s="20">
        <v>526.82000000000005</v>
      </c>
      <c r="B83" s="20">
        <v>4.9631147540983598</v>
      </c>
      <c r="C83" s="20">
        <v>0.46666666666666701</v>
      </c>
      <c r="D83" s="24">
        <v>8.76</v>
      </c>
      <c r="E83" s="23">
        <v>3.27062354470955</v>
      </c>
      <c r="F83" s="28">
        <v>3.2791343331470899</v>
      </c>
      <c r="G83" s="29">
        <v>11.816913270497</v>
      </c>
      <c r="H83" s="29">
        <v>5.3889609092446999</v>
      </c>
    </row>
    <row r="84" spans="1:8" x14ac:dyDescent="0.25">
      <c r="A84" s="20">
        <v>539.27</v>
      </c>
      <c r="B84" s="20">
        <v>5.2137096774193603</v>
      </c>
      <c r="C84" s="20">
        <v>0.266666666666667</v>
      </c>
      <c r="D84" s="24">
        <v>8.42</v>
      </c>
      <c r="E84" s="23">
        <v>3.4791073210559702</v>
      </c>
      <c r="F84" s="28">
        <v>3.1747783834102998</v>
      </c>
      <c r="G84" s="29">
        <v>11.6571740670884</v>
      </c>
      <c r="H84" s="29">
        <v>5.4304813997839103</v>
      </c>
    </row>
    <row r="85" spans="1:8" x14ac:dyDescent="0.25">
      <c r="A85" s="20">
        <v>528.69000000000005</v>
      </c>
      <c r="B85" s="20">
        <v>5.25</v>
      </c>
      <c r="C85" s="20">
        <v>-0.133333333333333</v>
      </c>
      <c r="D85" s="24">
        <v>6.67</v>
      </c>
      <c r="E85" s="23">
        <v>3.2061265838096098</v>
      </c>
      <c r="F85" s="28">
        <v>3.13610932346245</v>
      </c>
      <c r="G85" s="29">
        <v>11.7041759115481</v>
      </c>
      <c r="H85" s="29">
        <v>5.2661308076014999</v>
      </c>
    </row>
    <row r="86" spans="1:8" x14ac:dyDescent="0.25">
      <c r="A86" s="20">
        <v>540.36</v>
      </c>
      <c r="B86" s="20">
        <v>5.03125</v>
      </c>
      <c r="C86" s="20">
        <v>0.16666666666666699</v>
      </c>
      <c r="D86" s="24">
        <v>6.39</v>
      </c>
      <c r="E86" s="23">
        <v>2.6911291541927498</v>
      </c>
      <c r="F86" s="28">
        <v>3.0498606250693499</v>
      </c>
      <c r="G86" s="29">
        <v>11.7754875596411</v>
      </c>
      <c r="H86" s="29">
        <v>5.1532561695938002</v>
      </c>
    </row>
    <row r="87" spans="1:8" x14ac:dyDescent="0.25">
      <c r="A87" s="20">
        <v>526.92999999999995</v>
      </c>
      <c r="B87" s="20">
        <v>5</v>
      </c>
      <c r="C87" s="20">
        <v>0.7</v>
      </c>
      <c r="D87" s="24">
        <v>6.82</v>
      </c>
      <c r="E87" s="23">
        <v>3.4661646859596602</v>
      </c>
      <c r="F87" s="28">
        <v>3.06086288860444</v>
      </c>
      <c r="G87" s="29">
        <v>11.9452178873875</v>
      </c>
      <c r="H87" s="29">
        <v>5.4441513814679601</v>
      </c>
    </row>
    <row r="88" spans="1:8" x14ac:dyDescent="0.25">
      <c r="A88" s="20">
        <v>520.13</v>
      </c>
      <c r="B88" s="20">
        <v>5.38559322033898</v>
      </c>
      <c r="C88" s="20">
        <v>1.1000000000000001</v>
      </c>
      <c r="D88" s="24">
        <v>7.46</v>
      </c>
      <c r="E88" s="23">
        <v>3.4981992198131202</v>
      </c>
      <c r="F88" s="28">
        <v>2.9481162445531601</v>
      </c>
      <c r="G88" s="29">
        <v>12.171131753659299</v>
      </c>
      <c r="H88" s="29">
        <v>5.0890239512162099</v>
      </c>
    </row>
    <row r="89" spans="1:8" x14ac:dyDescent="0.25">
      <c r="A89" s="20">
        <v>502.64</v>
      </c>
      <c r="B89" s="20">
        <v>5.7903225806451601</v>
      </c>
      <c r="C89" s="20">
        <v>0.53333333333333299</v>
      </c>
      <c r="D89" s="24">
        <v>7.43</v>
      </c>
      <c r="E89" s="23">
        <v>3.2602739726027399</v>
      </c>
      <c r="F89" s="28">
        <v>2.8968542573482599</v>
      </c>
      <c r="G89" s="29">
        <v>12.597774542972701</v>
      </c>
      <c r="H89" s="29">
        <v>4.8413508873022897</v>
      </c>
    </row>
    <row r="90" spans="1:8" x14ac:dyDescent="0.25">
      <c r="A90" s="20">
        <v>464.29</v>
      </c>
      <c r="B90" s="20">
        <v>6.2222222222222197</v>
      </c>
      <c r="C90" s="20">
        <v>0.4</v>
      </c>
      <c r="D90" s="24">
        <v>7.36</v>
      </c>
      <c r="E90" s="23">
        <v>3.5362424022498402</v>
      </c>
      <c r="F90" s="28">
        <v>2.7824164502827302</v>
      </c>
      <c r="G90" s="29">
        <v>13.0116083833517</v>
      </c>
      <c r="H90" s="29">
        <v>4.4119062341567199</v>
      </c>
    </row>
    <row r="91" spans="1:8" x14ac:dyDescent="0.25">
      <c r="A91" s="20">
        <v>469.67</v>
      </c>
      <c r="B91" s="20">
        <v>6.3611111111111098</v>
      </c>
      <c r="C91" s="20">
        <v>1.0333333333333301</v>
      </c>
      <c r="D91" s="24">
        <v>8</v>
      </c>
      <c r="E91" s="23">
        <v>3.8296108137530598</v>
      </c>
      <c r="F91" s="28">
        <v>2.7924500513069002</v>
      </c>
      <c r="G91" s="29">
        <v>13.3449498984037</v>
      </c>
      <c r="H91" s="29">
        <v>4.0165267100639799</v>
      </c>
    </row>
    <row r="92" spans="1:8" x14ac:dyDescent="0.25">
      <c r="A92" s="20">
        <v>515.91999999999996</v>
      </c>
      <c r="B92" s="20">
        <v>7.5564516129032304</v>
      </c>
      <c r="C92" s="20">
        <v>1.0333333333333301</v>
      </c>
      <c r="D92" s="24">
        <v>8.11</v>
      </c>
      <c r="E92" s="23">
        <v>3.4835646678157799</v>
      </c>
      <c r="F92" s="28">
        <v>2.7501732428783501</v>
      </c>
      <c r="G92" s="29">
        <v>13.5046895159723</v>
      </c>
      <c r="H92" s="29">
        <v>3.02794809777853</v>
      </c>
    </row>
    <row r="93" spans="1:8" x14ac:dyDescent="0.25">
      <c r="A93" s="20">
        <v>639.04999999999995</v>
      </c>
      <c r="B93" s="20">
        <v>8.25</v>
      </c>
      <c r="C93" s="20">
        <v>-0.133333333333333</v>
      </c>
      <c r="D93" s="24">
        <v>7.51</v>
      </c>
      <c r="E93" s="23">
        <v>1.77124799661314</v>
      </c>
      <c r="F93" s="28">
        <v>2.8198365001097598</v>
      </c>
      <c r="G93" s="29">
        <v>13.707762883162401</v>
      </c>
      <c r="H93" s="29">
        <v>2.5203739010074999</v>
      </c>
    </row>
    <row r="94" spans="1:8" x14ac:dyDescent="0.25">
      <c r="A94" s="20">
        <v>607.1</v>
      </c>
      <c r="B94" s="20">
        <v>5.5039682539682504</v>
      </c>
      <c r="C94" s="20">
        <v>-0.266666666666667</v>
      </c>
      <c r="D94" s="24">
        <v>8.57</v>
      </c>
      <c r="E94" s="23">
        <v>1.5551059905047</v>
      </c>
      <c r="F94" s="28">
        <v>2.8014975813534302</v>
      </c>
      <c r="G94" s="29">
        <v>13.6036872472623</v>
      </c>
      <c r="H94" s="29">
        <v>2.4598989261039899</v>
      </c>
    </row>
    <row r="95" spans="1:8" x14ac:dyDescent="0.25">
      <c r="A95" s="20">
        <v>567.38</v>
      </c>
      <c r="B95" s="20">
        <v>1.4385245901639301</v>
      </c>
      <c r="C95" s="20">
        <v>-6.6666666666666693E-2</v>
      </c>
      <c r="D95" s="24">
        <v>10.23</v>
      </c>
      <c r="E95" s="23">
        <v>2.1151425806646702</v>
      </c>
      <c r="F95" s="28">
        <v>2.83809088007854</v>
      </c>
      <c r="G95" s="29">
        <v>13.5413720009866</v>
      </c>
      <c r="H95" s="29">
        <v>3.0027946352247801</v>
      </c>
    </row>
    <row r="96" spans="1:8" x14ac:dyDescent="0.25">
      <c r="A96" s="20">
        <v>545.38</v>
      </c>
      <c r="B96" s="20">
        <v>0.52734375</v>
      </c>
      <c r="C96" s="20">
        <v>6.6666666666666693E-2</v>
      </c>
      <c r="D96" s="24">
        <v>10.6</v>
      </c>
      <c r="E96" s="23">
        <v>2.6576657897124201</v>
      </c>
      <c r="F96" s="28">
        <v>2.7954786176557702</v>
      </c>
      <c r="G96" s="29">
        <v>13.413721695399101</v>
      </c>
      <c r="H96" s="29">
        <v>3.3671687139900901</v>
      </c>
    </row>
    <row r="97" spans="1:8" x14ac:dyDescent="0.25">
      <c r="A97" s="20">
        <v>518.63</v>
      </c>
      <c r="B97" s="20">
        <v>0.5</v>
      </c>
      <c r="C97" s="20">
        <v>-0.266666666666667</v>
      </c>
      <c r="D97" s="24">
        <v>9.1300000000000008</v>
      </c>
      <c r="E97" s="23">
        <v>3.0157080649550898</v>
      </c>
      <c r="F97" s="28">
        <v>2.8005832385429499</v>
      </c>
      <c r="G97" s="29">
        <v>13.3945398639983</v>
      </c>
      <c r="H97" s="29">
        <v>4.1982614842427797</v>
      </c>
    </row>
    <row r="98" spans="1:8" x14ac:dyDescent="0.25">
      <c r="A98" s="20">
        <v>519</v>
      </c>
      <c r="B98" s="20">
        <v>0.5</v>
      </c>
      <c r="C98" s="20">
        <v>0.3</v>
      </c>
      <c r="D98" s="24">
        <v>9.23</v>
      </c>
      <c r="E98" s="23">
        <v>3.28060419123651</v>
      </c>
      <c r="F98" s="28">
        <v>2.6470691583523598</v>
      </c>
      <c r="G98" s="29">
        <v>13.222334835148599</v>
      </c>
      <c r="H98" s="29">
        <v>3.6255780073703598</v>
      </c>
    </row>
    <row r="99" spans="1:8" x14ac:dyDescent="0.25">
      <c r="A99" s="20">
        <v>530.12</v>
      </c>
      <c r="B99" s="20">
        <v>0.58064516129032295</v>
      </c>
      <c r="C99" s="20">
        <v>0.3</v>
      </c>
      <c r="D99" s="24">
        <v>8.86</v>
      </c>
      <c r="E99" s="23">
        <v>3.1875850494420801</v>
      </c>
      <c r="F99" s="28">
        <v>2.7153350658798701</v>
      </c>
      <c r="G99" s="29">
        <v>13.187810722402499</v>
      </c>
      <c r="H99" s="29">
        <v>3.6627052913941101</v>
      </c>
    </row>
    <row r="100" spans="1:8" x14ac:dyDescent="0.25">
      <c r="A100" s="20">
        <v>511.9</v>
      </c>
      <c r="B100" s="20">
        <v>1.7380952380952399</v>
      </c>
      <c r="C100" s="20">
        <v>0.3</v>
      </c>
      <c r="D100" s="24">
        <v>8.36</v>
      </c>
      <c r="E100" s="23">
        <v>3.2853276482506302</v>
      </c>
      <c r="F100" s="28">
        <v>2.68749535956667</v>
      </c>
      <c r="G100" s="29">
        <v>13.138685716735001</v>
      </c>
      <c r="H100" s="29">
        <v>4.05163682621279</v>
      </c>
    </row>
    <row r="101" spans="1:8" x14ac:dyDescent="0.25">
      <c r="A101" s="20">
        <v>480.32</v>
      </c>
      <c r="B101" s="20">
        <v>2.87903225806452</v>
      </c>
      <c r="C101" s="20">
        <v>0.1</v>
      </c>
      <c r="D101" s="24">
        <v>7.42</v>
      </c>
      <c r="E101" s="23">
        <v>3.91749826121141</v>
      </c>
      <c r="F101" s="28">
        <v>2.7226221301269402</v>
      </c>
      <c r="G101" s="29">
        <v>13.229519680861801</v>
      </c>
      <c r="H101" s="29">
        <v>4.5708161216280603</v>
      </c>
    </row>
    <row r="102" spans="1:8" x14ac:dyDescent="0.25">
      <c r="A102" s="20">
        <v>481.63</v>
      </c>
      <c r="B102" s="20">
        <v>3.4453125</v>
      </c>
      <c r="C102" s="20">
        <v>0.43333333333333302</v>
      </c>
      <c r="D102" s="24">
        <v>7.48</v>
      </c>
      <c r="E102" s="23">
        <v>4.3778085215760996</v>
      </c>
      <c r="F102" s="28">
        <v>2.7113046405280499</v>
      </c>
      <c r="G102" s="29">
        <v>13.2035202678935</v>
      </c>
      <c r="H102" s="29">
        <v>4.0573731357999403</v>
      </c>
    </row>
    <row r="103" spans="1:8" x14ac:dyDescent="0.25">
      <c r="A103" s="20">
        <v>469.43</v>
      </c>
      <c r="B103" s="20">
        <v>4.75</v>
      </c>
      <c r="C103" s="20">
        <v>0.3</v>
      </c>
      <c r="D103" s="24">
        <v>7.24</v>
      </c>
      <c r="E103" s="23">
        <v>4.1512791436088197</v>
      </c>
      <c r="F103" s="28">
        <v>2.7789992105755701</v>
      </c>
      <c r="G103" s="29">
        <v>13.3207715831287</v>
      </c>
      <c r="H103" s="29">
        <v>3.6859532743866898</v>
      </c>
    </row>
    <row r="104" spans="1:8" x14ac:dyDescent="0.25">
      <c r="A104" s="20">
        <v>471.07</v>
      </c>
      <c r="B104" s="20">
        <v>5.25</v>
      </c>
      <c r="C104" s="20">
        <v>0.266666666666667</v>
      </c>
      <c r="D104" s="24">
        <v>7.56</v>
      </c>
      <c r="E104" s="23">
        <v>4.0786507000513996</v>
      </c>
      <c r="F104" s="28">
        <v>2.7612415745175301</v>
      </c>
      <c r="G104" s="29">
        <v>13.3798882904237</v>
      </c>
      <c r="H104" s="29">
        <v>3.1670167927919199</v>
      </c>
    </row>
    <row r="105" spans="1:8" x14ac:dyDescent="0.25">
      <c r="A105" s="20">
        <v>512.47</v>
      </c>
      <c r="B105" s="20">
        <v>5.25</v>
      </c>
      <c r="C105" s="20">
        <v>0.46666666666666701</v>
      </c>
      <c r="D105" s="24">
        <v>7.19</v>
      </c>
      <c r="E105" s="23">
        <v>3.3969608999365</v>
      </c>
      <c r="F105" s="28">
        <v>2.75998530814792</v>
      </c>
      <c r="G105" s="29">
        <v>13.5831660967405</v>
      </c>
      <c r="H105" s="29">
        <v>3.9363627984978198</v>
      </c>
    </row>
    <row r="106" spans="1:8" x14ac:dyDescent="0.25">
      <c r="A106" s="20">
        <v>489.53</v>
      </c>
      <c r="B106" s="20">
        <v>5.0346153846153801</v>
      </c>
      <c r="C106" s="20">
        <v>0.233333333333333</v>
      </c>
      <c r="D106" s="24">
        <v>6.73</v>
      </c>
      <c r="E106" s="23">
        <v>3.7683616075478499</v>
      </c>
      <c r="F106" s="28">
        <v>2.6830332303764202</v>
      </c>
      <c r="G106" s="29">
        <v>13.6705828610112</v>
      </c>
      <c r="H106" s="29">
        <v>3.3030627966605199</v>
      </c>
    </row>
    <row r="107" spans="1:8" x14ac:dyDescent="0.25">
      <c r="A107" s="20">
        <v>496.4</v>
      </c>
      <c r="B107" s="20">
        <v>5</v>
      </c>
      <c r="C107" s="20">
        <v>-6.6666666666666693E-2</v>
      </c>
      <c r="D107" s="24">
        <v>6.83</v>
      </c>
      <c r="E107" s="23">
        <v>3.5682466963016699</v>
      </c>
      <c r="F107" s="28">
        <v>2.7260774935376699</v>
      </c>
      <c r="G107" s="29">
        <v>13.864443848930501</v>
      </c>
      <c r="H107" s="29">
        <v>3.0333301400666102</v>
      </c>
    </row>
    <row r="108" spans="1:8" x14ac:dyDescent="0.25">
      <c r="A108" s="20">
        <v>482.97</v>
      </c>
      <c r="B108" s="20">
        <v>5</v>
      </c>
      <c r="C108" s="20">
        <v>0.33333333333333298</v>
      </c>
      <c r="D108" s="24">
        <v>6.59</v>
      </c>
      <c r="E108" s="23">
        <v>3.5002903020956202</v>
      </c>
      <c r="F108" s="28">
        <v>2.65534920446891</v>
      </c>
      <c r="G108" s="29">
        <v>13.941473980123</v>
      </c>
      <c r="H108" s="29">
        <v>2.87294384222889</v>
      </c>
    </row>
    <row r="109" spans="1:8" x14ac:dyDescent="0.25">
      <c r="A109" s="20">
        <v>477.62</v>
      </c>
      <c r="B109" s="20">
        <v>5</v>
      </c>
      <c r="C109" s="20">
        <v>3.3333333333333298E-2</v>
      </c>
      <c r="D109" s="24">
        <v>6.43</v>
      </c>
      <c r="E109" s="23">
        <v>3.58739302670174</v>
      </c>
      <c r="F109" s="28">
        <v>2.7410044878170199</v>
      </c>
      <c r="G109" s="29">
        <v>14.157699227211401</v>
      </c>
      <c r="H109" s="29">
        <v>3.2965220151415799</v>
      </c>
    </row>
    <row r="110" spans="1:8" x14ac:dyDescent="0.25">
      <c r="A110" s="20">
        <v>472.5</v>
      </c>
      <c r="B110" s="20">
        <v>5</v>
      </c>
      <c r="C110" s="20">
        <v>0.233333333333333</v>
      </c>
      <c r="D110" s="24">
        <v>6.3</v>
      </c>
      <c r="E110" s="23">
        <v>3.5959130908101198</v>
      </c>
      <c r="F110" s="28">
        <v>2.73488877532658</v>
      </c>
      <c r="G110" s="29">
        <v>14.136687283535601</v>
      </c>
      <c r="H110" s="29">
        <v>2.6430529572101999</v>
      </c>
    </row>
    <row r="111" spans="1:8" x14ac:dyDescent="0.25">
      <c r="A111" s="20">
        <v>484.38</v>
      </c>
      <c r="B111" s="20">
        <v>5</v>
      </c>
      <c r="C111" s="20">
        <v>3.3333333333333298E-2</v>
      </c>
      <c r="D111" s="24">
        <v>6.45</v>
      </c>
      <c r="E111" s="23">
        <v>3.241189633796</v>
      </c>
      <c r="F111" s="28">
        <v>2.8038636460810298</v>
      </c>
      <c r="G111" s="29">
        <v>14.2787659860328</v>
      </c>
      <c r="H111" s="29">
        <v>2.5551791334733198</v>
      </c>
    </row>
    <row r="112" spans="1:8" x14ac:dyDescent="0.25">
      <c r="A112" s="20">
        <v>507.47</v>
      </c>
      <c r="B112" s="20">
        <v>5</v>
      </c>
      <c r="C112" s="20">
        <v>0.33333333333333298</v>
      </c>
      <c r="D112" s="24">
        <v>5.86</v>
      </c>
      <c r="E112" s="23">
        <v>3.2109634400798299</v>
      </c>
      <c r="F112" s="28">
        <v>2.7611292608683899</v>
      </c>
      <c r="G112" s="29">
        <v>14.226581226722301</v>
      </c>
      <c r="H112" s="29">
        <v>2.7952774535134499</v>
      </c>
    </row>
    <row r="113" spans="1:8" x14ac:dyDescent="0.25">
      <c r="A113" s="20">
        <v>516</v>
      </c>
      <c r="B113" s="20">
        <v>4.6895161290322598</v>
      </c>
      <c r="C113" s="20">
        <v>0.36666666666666697</v>
      </c>
      <c r="D113" s="24">
        <v>5.87</v>
      </c>
      <c r="E113" s="23">
        <v>3.2444419244609701</v>
      </c>
      <c r="F113" s="28">
        <v>2.81565480240431</v>
      </c>
      <c r="G113" s="29">
        <v>14.304458416351199</v>
      </c>
      <c r="H113" s="29">
        <v>2.9900585427444102</v>
      </c>
    </row>
    <row r="114" spans="1:8" x14ac:dyDescent="0.25">
      <c r="A114" s="20">
        <v>551.48</v>
      </c>
      <c r="B114" s="20">
        <v>4.3373015873015897</v>
      </c>
      <c r="C114" s="20">
        <v>0.5</v>
      </c>
      <c r="D114" s="24">
        <v>6.3</v>
      </c>
      <c r="E114" s="23">
        <v>3.1925474008890502</v>
      </c>
      <c r="F114" s="28">
        <v>2.79265022601406</v>
      </c>
      <c r="G114" s="29">
        <v>14.116825459183101</v>
      </c>
      <c r="H114" s="29">
        <v>2.6385936166141102</v>
      </c>
    </row>
    <row r="115" spans="1:8" x14ac:dyDescent="0.25">
      <c r="A115" s="20">
        <v>554.35</v>
      </c>
      <c r="B115" s="20">
        <v>4</v>
      </c>
      <c r="C115" s="20">
        <v>0.33333333333333298</v>
      </c>
      <c r="D115" s="24">
        <v>6.33</v>
      </c>
      <c r="E115" s="23">
        <v>3.0785327648250602</v>
      </c>
      <c r="F115" s="28">
        <v>2.8232392106774902</v>
      </c>
      <c r="G115" s="29">
        <v>14.163701221887299</v>
      </c>
      <c r="H115" s="29">
        <v>2.7816039477666501</v>
      </c>
    </row>
    <row r="116" spans="1:8" x14ac:dyDescent="0.25">
      <c r="A116" s="20">
        <v>576.30999999999995</v>
      </c>
      <c r="B116" s="20">
        <v>3.62903225806452</v>
      </c>
      <c r="C116" s="20">
        <v>0.43333333333333302</v>
      </c>
      <c r="D116" s="24">
        <v>6.73</v>
      </c>
      <c r="E116" s="23">
        <v>3.17174392935982</v>
      </c>
      <c r="F116" s="28">
        <v>2.8017676518619701</v>
      </c>
      <c r="G116" s="29">
        <v>14.116865605405399</v>
      </c>
      <c r="H116" s="29">
        <v>2.72951070173885</v>
      </c>
    </row>
    <row r="117" spans="1:8" x14ac:dyDescent="0.25">
      <c r="A117" s="20">
        <v>598.17999999999995</v>
      </c>
      <c r="B117" s="20">
        <v>3.04838709677419</v>
      </c>
      <c r="C117" s="20">
        <v>0.2</v>
      </c>
      <c r="D117" s="24">
        <v>6.33</v>
      </c>
      <c r="E117" s="23">
        <v>3.0033082342979802</v>
      </c>
      <c r="F117" s="28">
        <v>2.90123430747302</v>
      </c>
      <c r="G117" s="29">
        <v>14.298932759355299</v>
      </c>
      <c r="H117" s="29">
        <v>2.7602011398395399</v>
      </c>
    </row>
    <row r="118" spans="1:8" x14ac:dyDescent="0.25">
      <c r="A118" s="20">
        <v>624.41999999999996</v>
      </c>
      <c r="B118" s="20">
        <v>3</v>
      </c>
      <c r="C118" s="20">
        <v>0.36666666666666697</v>
      </c>
      <c r="D118" s="24">
        <v>6.22</v>
      </c>
      <c r="E118" s="23">
        <v>2.6374761861562201</v>
      </c>
      <c r="F118" s="28">
        <v>2.9211314831135402</v>
      </c>
      <c r="G118" s="29">
        <v>14.291388046258801</v>
      </c>
      <c r="H118" s="29">
        <v>2.3704941953158101</v>
      </c>
    </row>
    <row r="119" spans="1:8" x14ac:dyDescent="0.25">
      <c r="A119" s="20">
        <v>617.76</v>
      </c>
      <c r="B119" s="20">
        <v>3</v>
      </c>
      <c r="C119" s="20">
        <v>0.43333333333333302</v>
      </c>
      <c r="D119" s="24">
        <v>6.59</v>
      </c>
      <c r="E119" s="23">
        <v>2.7461822250446</v>
      </c>
      <c r="F119" s="28">
        <v>2.9488118190408401</v>
      </c>
      <c r="G119" s="29">
        <v>14.460906836454701</v>
      </c>
      <c r="H119" s="29">
        <v>2.3053473506904498</v>
      </c>
    </row>
    <row r="120" spans="1:8" x14ac:dyDescent="0.25">
      <c r="A120" s="20">
        <v>676.25</v>
      </c>
      <c r="B120" s="20">
        <v>3</v>
      </c>
      <c r="C120" s="20">
        <v>0.53333333333333299</v>
      </c>
      <c r="D120" s="24">
        <v>6.6</v>
      </c>
      <c r="E120" s="23">
        <v>2.38197859022045</v>
      </c>
      <c r="F120" s="28">
        <v>2.89627455361487</v>
      </c>
      <c r="G120" s="29">
        <v>14.467795006730899</v>
      </c>
      <c r="H120" s="29">
        <v>1.89043828619161</v>
      </c>
    </row>
    <row r="121" spans="1:8" x14ac:dyDescent="0.25">
      <c r="A121" s="20">
        <v>697.75</v>
      </c>
      <c r="B121" s="20">
        <v>3.2419354838709702</v>
      </c>
      <c r="C121" s="20">
        <v>0.133333333333333</v>
      </c>
      <c r="D121" s="24">
        <v>6.16</v>
      </c>
      <c r="E121" s="23">
        <v>2.2165547794006502</v>
      </c>
      <c r="F121" s="28">
        <v>2.8949737219676601</v>
      </c>
      <c r="G121" s="29">
        <v>14.6725959147722</v>
      </c>
      <c r="H121" s="29">
        <v>2.01125422854011</v>
      </c>
    </row>
    <row r="122" spans="1:8" x14ac:dyDescent="0.25">
      <c r="A122" s="20">
        <v>702.07</v>
      </c>
      <c r="B122" s="20">
        <v>3.5</v>
      </c>
      <c r="C122" s="20">
        <v>0.4</v>
      </c>
      <c r="D122" s="24">
        <v>6.15</v>
      </c>
      <c r="E122" s="23">
        <v>2.1176600441501101</v>
      </c>
      <c r="F122" s="28">
        <v>2.8378482926899302</v>
      </c>
      <c r="G122" s="29">
        <v>14.5917211104084</v>
      </c>
      <c r="H122" s="29">
        <v>1.9032786338304799</v>
      </c>
    </row>
    <row r="123" spans="1:8" x14ac:dyDescent="0.25">
      <c r="A123" s="20">
        <v>677.69</v>
      </c>
      <c r="B123" s="20">
        <v>3.5</v>
      </c>
      <c r="C123" s="20">
        <v>0.3</v>
      </c>
      <c r="D123" s="24">
        <v>6.88</v>
      </c>
      <c r="E123" s="23">
        <v>2.1455305573195398</v>
      </c>
      <c r="F123" s="28">
        <v>2.7805863093615599</v>
      </c>
      <c r="G123" s="29">
        <v>14.695985110265401</v>
      </c>
      <c r="H123" s="29">
        <v>1.8148017297135901</v>
      </c>
    </row>
    <row r="124" spans="1:8" x14ac:dyDescent="0.25">
      <c r="A124" s="20">
        <v>661.65</v>
      </c>
      <c r="B124" s="20">
        <v>3.5</v>
      </c>
      <c r="C124" s="20">
        <v>0.133333333333333</v>
      </c>
      <c r="D124" s="24">
        <v>7.12</v>
      </c>
      <c r="E124" s="23">
        <v>2.1653466993256498</v>
      </c>
      <c r="F124" s="28">
        <v>2.6771498303730201</v>
      </c>
      <c r="G124" s="29">
        <v>14.623520025145201</v>
      </c>
      <c r="H124" s="29">
        <v>1.9291335386797099</v>
      </c>
    </row>
    <row r="125" spans="1:8" x14ac:dyDescent="0.25">
      <c r="A125" s="20">
        <v>665.8</v>
      </c>
      <c r="B125" s="20">
        <v>3.5</v>
      </c>
      <c r="C125" s="20">
        <v>3.3333333333333298E-2</v>
      </c>
      <c r="D125" s="24">
        <v>6.43</v>
      </c>
      <c r="E125" s="23">
        <v>2.39524025522392</v>
      </c>
      <c r="F125" s="28">
        <v>2.6801743972254699</v>
      </c>
      <c r="G125" s="29">
        <v>14.690650746811601</v>
      </c>
      <c r="H125" s="29">
        <v>2.4054778309931701</v>
      </c>
    </row>
    <row r="126" spans="1:8" x14ac:dyDescent="0.25">
      <c r="A126" s="20">
        <v>655.58</v>
      </c>
      <c r="B126" s="20">
        <v>3.2578125</v>
      </c>
      <c r="C126" s="20">
        <v>0.36666666666666697</v>
      </c>
      <c r="D126" s="24">
        <v>6.73</v>
      </c>
      <c r="E126" s="23">
        <v>2.6460582418579301</v>
      </c>
      <c r="F126" s="28">
        <v>2.6248377948052899</v>
      </c>
      <c r="G126" s="29">
        <v>14.457487655885799</v>
      </c>
      <c r="H126" s="29">
        <v>1.77458939342348</v>
      </c>
    </row>
    <row r="127" spans="1:8" x14ac:dyDescent="0.25">
      <c r="A127" s="20">
        <v>664.68</v>
      </c>
      <c r="B127" s="20">
        <v>2.6639344262295102</v>
      </c>
      <c r="C127" s="20">
        <v>-3.3333333333333298E-2</v>
      </c>
      <c r="D127" s="24">
        <v>7.24</v>
      </c>
      <c r="E127" s="23">
        <v>2.5686670295442799</v>
      </c>
      <c r="F127" s="28">
        <v>2.6156195294988498</v>
      </c>
      <c r="G127" s="29">
        <v>14.513630860234301</v>
      </c>
      <c r="H127" s="29">
        <v>2.2863069225897998</v>
      </c>
    </row>
    <row r="128" spans="1:8" x14ac:dyDescent="0.25">
      <c r="A128" s="20">
        <v>643.23</v>
      </c>
      <c r="B128" s="20">
        <v>2.5</v>
      </c>
      <c r="C128" s="20">
        <v>6.6666666666666693E-2</v>
      </c>
      <c r="D128" s="24">
        <v>7.04</v>
      </c>
      <c r="E128" s="23">
        <v>2.87882457891076</v>
      </c>
      <c r="F128" s="28">
        <v>2.5657100066341698</v>
      </c>
      <c r="G128" s="29">
        <v>14.4298916153175</v>
      </c>
      <c r="H128" s="29">
        <v>2.62210760770347</v>
      </c>
    </row>
    <row r="129" spans="1:8" x14ac:dyDescent="0.25">
      <c r="A129" s="20">
        <v>633.36</v>
      </c>
      <c r="B129" s="20">
        <v>2.5</v>
      </c>
      <c r="C129" s="20">
        <v>0.266666666666667</v>
      </c>
      <c r="D129" s="24">
        <v>6.73</v>
      </c>
      <c r="E129" s="23">
        <v>3.08810668602014</v>
      </c>
      <c r="F129" s="28">
        <v>2.5901534247953499</v>
      </c>
      <c r="G129" s="29">
        <v>14.5400802460279</v>
      </c>
      <c r="H129" s="29">
        <v>2.9864351174306099</v>
      </c>
    </row>
    <row r="130" spans="1:8" x14ac:dyDescent="0.25">
      <c r="A130" s="20">
        <v>602.08000000000004</v>
      </c>
      <c r="B130" s="20">
        <v>2.5</v>
      </c>
      <c r="C130" s="20">
        <v>0.233333333333333</v>
      </c>
      <c r="D130" s="24">
        <v>7.07</v>
      </c>
      <c r="E130" s="23">
        <v>3.1567117239710898</v>
      </c>
      <c r="F130" s="28">
        <v>2.6237633985953002</v>
      </c>
      <c r="G130" s="29">
        <v>14.4470299310805</v>
      </c>
      <c r="H130" s="29">
        <v>2.3036383838008101</v>
      </c>
    </row>
    <row r="131" spans="1:8" x14ac:dyDescent="0.25">
      <c r="A131" s="20">
        <v>620.94000000000005</v>
      </c>
      <c r="B131" s="20">
        <v>2.5</v>
      </c>
      <c r="C131" s="20">
        <v>0.233333333333333</v>
      </c>
      <c r="D131" s="24">
        <v>7.3</v>
      </c>
      <c r="E131" s="23">
        <v>3.1169826725936698</v>
      </c>
      <c r="F131" s="28">
        <v>2.6951436704549798</v>
      </c>
      <c r="G131" s="29">
        <v>14.5976367550372</v>
      </c>
      <c r="H131" s="29">
        <v>2.1736807153059701</v>
      </c>
    </row>
    <row r="132" spans="1:8" x14ac:dyDescent="0.25">
      <c r="A132" s="20">
        <v>662.05</v>
      </c>
      <c r="B132" s="20">
        <v>2.5</v>
      </c>
      <c r="C132" s="20">
        <v>0.3</v>
      </c>
      <c r="D132" s="24">
        <v>7.68</v>
      </c>
      <c r="E132" s="23">
        <v>2.7681438809761398</v>
      </c>
      <c r="F132" s="28">
        <v>2.5884047533397001</v>
      </c>
      <c r="G132" s="29">
        <v>14.5411986245898</v>
      </c>
      <c r="H132" s="29">
        <v>2.2770495521980898</v>
      </c>
    </row>
    <row r="133" spans="1:8" x14ac:dyDescent="0.25">
      <c r="A133" s="20">
        <v>678.7</v>
      </c>
      <c r="B133" s="20">
        <v>2.69758064516129</v>
      </c>
      <c r="C133" s="20">
        <v>0.1</v>
      </c>
      <c r="D133" s="24">
        <v>7.29</v>
      </c>
      <c r="E133" s="23">
        <v>2.7976503674135902</v>
      </c>
      <c r="F133" s="28">
        <v>2.633662132684</v>
      </c>
      <c r="G133" s="29">
        <v>14.745064728655599</v>
      </c>
      <c r="H133" s="29">
        <v>2.7369537039165999</v>
      </c>
    </row>
    <row r="134" spans="1:8" x14ac:dyDescent="0.25">
      <c r="A134" s="20">
        <v>667.34</v>
      </c>
      <c r="B134" s="20">
        <v>2.9166666666666701</v>
      </c>
      <c r="C134" s="20">
        <v>0.2</v>
      </c>
      <c r="D134" s="24">
        <v>7.13</v>
      </c>
      <c r="E134" s="23">
        <v>2.82156097855998</v>
      </c>
      <c r="F134" s="28">
        <v>2.5965879083570802</v>
      </c>
      <c r="G134" s="29">
        <v>14.669348052444001</v>
      </c>
      <c r="H134" s="29">
        <v>2.0546366136561498</v>
      </c>
    </row>
    <row r="135" spans="1:8" x14ac:dyDescent="0.25">
      <c r="A135" s="20">
        <v>683.8</v>
      </c>
      <c r="B135" s="20">
        <v>2.87903225806452</v>
      </c>
      <c r="C135" s="20">
        <v>0.3</v>
      </c>
      <c r="D135" s="24">
        <v>7.19</v>
      </c>
      <c r="E135" s="23">
        <v>2.7732680153618201</v>
      </c>
      <c r="F135" s="28">
        <v>2.5788701581042401</v>
      </c>
      <c r="G135" s="29">
        <v>14.818027914505</v>
      </c>
      <c r="H135" s="29">
        <v>2.1225626034564602</v>
      </c>
    </row>
    <row r="136" spans="1:8" x14ac:dyDescent="0.25">
      <c r="A136" s="20">
        <v>705.13</v>
      </c>
      <c r="B136" s="20">
        <v>2.3688524590163902</v>
      </c>
      <c r="C136" s="20">
        <v>0.133333333333333</v>
      </c>
      <c r="D136" s="24">
        <v>7.49</v>
      </c>
      <c r="E136" s="23">
        <v>2.629851220176</v>
      </c>
      <c r="F136" s="28">
        <v>2.47199795305343</v>
      </c>
      <c r="G136" s="29">
        <v>14.668892584245199</v>
      </c>
      <c r="H136" s="29">
        <v>2.34732175834566</v>
      </c>
    </row>
    <row r="137" spans="1:8" x14ac:dyDescent="0.25">
      <c r="A137" s="20">
        <v>754.86</v>
      </c>
      <c r="B137" s="20">
        <v>1.8174603174603201</v>
      </c>
      <c r="C137" s="20">
        <v>0.33333333333333298</v>
      </c>
      <c r="D137" s="24">
        <v>7.05</v>
      </c>
      <c r="E137" s="23">
        <v>2.6709319906861402</v>
      </c>
      <c r="F137" s="28">
        <v>2.4922550860658101</v>
      </c>
      <c r="G137" s="29">
        <v>14.6201211943724</v>
      </c>
      <c r="H137" s="29">
        <v>2.5772064884846002</v>
      </c>
    </row>
    <row r="138" spans="1:8" x14ac:dyDescent="0.25">
      <c r="A138" s="20">
        <v>803</v>
      </c>
      <c r="B138" s="20">
        <v>1.62109375</v>
      </c>
      <c r="C138" s="20">
        <v>0.43333333333333302</v>
      </c>
      <c r="D138" s="24">
        <v>7.82</v>
      </c>
      <c r="E138" s="23">
        <v>2.5574299192597301</v>
      </c>
      <c r="F138" s="28">
        <v>2.5243184909876102</v>
      </c>
      <c r="G138" s="29">
        <v>14.328743682160599</v>
      </c>
      <c r="H138" s="80">
        <v>2.1614906282529001</v>
      </c>
    </row>
    <row r="139" spans="1:8" x14ac:dyDescent="0.25">
      <c r="A139" s="20">
        <v>823.01</v>
      </c>
      <c r="B139" s="20">
        <v>0.5</v>
      </c>
      <c r="C139" s="20">
        <v>-6.6666666666666693E-2</v>
      </c>
      <c r="D139" s="24">
        <v>10.82</v>
      </c>
      <c r="E139" s="23">
        <v>2.4228824578910801</v>
      </c>
      <c r="F139" s="28">
        <v>2.4688816767633002</v>
      </c>
      <c r="G139" s="29">
        <v>14.0162721605715</v>
      </c>
      <c r="H139" s="80">
        <v>2.85579231007639</v>
      </c>
    </row>
    <row r="140" spans="1:8" x14ac:dyDescent="0.25">
      <c r="A140" s="20">
        <v>780.99</v>
      </c>
      <c r="B140" s="20">
        <v>0.5</v>
      </c>
      <c r="C140" s="20">
        <v>0.266666666666667</v>
      </c>
      <c r="D140" s="24">
        <v>12.79</v>
      </c>
      <c r="E140" s="23">
        <v>2.9578865402643002</v>
      </c>
      <c r="F140" s="28">
        <v>2.4385911103559899</v>
      </c>
      <c r="G140" s="29">
        <v>13.9228297011959</v>
      </c>
      <c r="H140" s="80">
        <v>3.4384592474746198</v>
      </c>
    </row>
    <row r="141" spans="1:8" x14ac:dyDescent="0.25">
      <c r="A141" s="20">
        <v>762.4</v>
      </c>
      <c r="B141" s="20">
        <v>0.5</v>
      </c>
      <c r="C141" s="20">
        <v>0.3</v>
      </c>
      <c r="D141" s="24">
        <v>10.87</v>
      </c>
      <c r="E141" s="23">
        <v>3.2540203816263</v>
      </c>
      <c r="F141" s="28">
        <v>2.4975766336910401</v>
      </c>
      <c r="G141" s="29">
        <v>14.2111012258035</v>
      </c>
      <c r="H141" s="80">
        <v>4.0097065253844999</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09773-A2D8-472C-B8B9-9A59940625B5}">
  <dimension ref="A1:H141"/>
  <sheetViews>
    <sheetView workbookViewId="0">
      <selection activeCell="O7" sqref="O7"/>
    </sheetView>
  </sheetViews>
  <sheetFormatPr baseColWidth="10" defaultRowHeight="15" x14ac:dyDescent="0.25"/>
  <cols>
    <col min="6" max="8" width="12.42578125" customWidth="1"/>
  </cols>
  <sheetData>
    <row r="1" spans="1:8" ht="24.75" x14ac:dyDescent="0.25">
      <c r="A1" s="15" t="s">
        <v>7</v>
      </c>
      <c r="B1" s="15" t="s">
        <v>8</v>
      </c>
      <c r="C1" s="15" t="s">
        <v>27</v>
      </c>
      <c r="D1" s="16" t="s">
        <v>34</v>
      </c>
      <c r="E1" s="15" t="s">
        <v>11</v>
      </c>
      <c r="F1" s="14" t="s">
        <v>43</v>
      </c>
      <c r="G1" s="14" t="s">
        <v>44</v>
      </c>
      <c r="H1" s="14" t="s">
        <v>45</v>
      </c>
    </row>
    <row r="2" spans="1:8" x14ac:dyDescent="0.25">
      <c r="A2" s="20">
        <v>186.85</v>
      </c>
      <c r="B2" s="21">
        <v>11.900013050433964</v>
      </c>
      <c r="C2" s="20">
        <v>1.7</v>
      </c>
      <c r="D2" s="24">
        <v>13.45</v>
      </c>
      <c r="E2" s="23">
        <v>0.64500000000000002</v>
      </c>
      <c r="F2" s="25">
        <v>684.21273438043261</v>
      </c>
      <c r="G2" s="26">
        <v>1827.141112330776</v>
      </c>
      <c r="H2" s="26">
        <v>263.45571593875911</v>
      </c>
    </row>
    <row r="3" spans="1:8" x14ac:dyDescent="0.25">
      <c r="A3" s="20">
        <v>188.67</v>
      </c>
      <c r="B3" s="21">
        <v>9.6163728282449714</v>
      </c>
      <c r="C3" s="20">
        <v>1.13333333333333</v>
      </c>
      <c r="D3" s="24">
        <v>12.59</v>
      </c>
      <c r="E3" s="23">
        <v>0.64433333333333298</v>
      </c>
      <c r="F3" s="25">
        <v>779.0746873174221</v>
      </c>
      <c r="G3" s="26">
        <v>1984.4818173590468</v>
      </c>
      <c r="H3" s="26">
        <v>280.93211148706115</v>
      </c>
    </row>
    <row r="4" spans="1:8" x14ac:dyDescent="0.25">
      <c r="A4" s="20">
        <v>194.12</v>
      </c>
      <c r="B4" s="21">
        <v>8.1270031547470918</v>
      </c>
      <c r="C4" s="20">
        <v>1.0333333333333301</v>
      </c>
      <c r="D4" s="24">
        <v>12.25</v>
      </c>
      <c r="E4" s="23">
        <v>0.60333333333333306</v>
      </c>
      <c r="F4" s="25">
        <v>786.40055466661499</v>
      </c>
      <c r="G4" s="26">
        <v>1970.4408959657064</v>
      </c>
      <c r="H4" s="26">
        <v>273.79561231880257</v>
      </c>
    </row>
    <row r="5" spans="1:8" x14ac:dyDescent="0.25">
      <c r="A5" s="20">
        <v>201.69</v>
      </c>
      <c r="B5" s="21">
        <v>11.022915063276606</v>
      </c>
      <c r="C5" s="20">
        <v>1.4666666666666699</v>
      </c>
      <c r="D5" s="24">
        <v>11.21</v>
      </c>
      <c r="E5" s="23">
        <v>0.59666666666666701</v>
      </c>
      <c r="F5" s="25">
        <v>830.35110709074672</v>
      </c>
      <c r="G5" s="26">
        <v>2110.4125064367627</v>
      </c>
      <c r="H5" s="26">
        <v>276.57524297409469</v>
      </c>
    </row>
    <row r="6" spans="1:8" x14ac:dyDescent="0.25">
      <c r="A6" s="20">
        <v>206.15</v>
      </c>
      <c r="B6" s="27">
        <v>3.54</v>
      </c>
      <c r="C6" s="20">
        <v>1.7666666666666699</v>
      </c>
      <c r="D6" s="24">
        <v>10.32</v>
      </c>
      <c r="E6" s="23">
        <v>0.63333333333333297</v>
      </c>
      <c r="F6" s="25">
        <v>756.31164412550959</v>
      </c>
      <c r="G6" s="26">
        <v>2036.8610763450461</v>
      </c>
      <c r="H6" s="26">
        <v>262.59476117688149</v>
      </c>
    </row>
    <row r="7" spans="1:8" x14ac:dyDescent="0.25">
      <c r="A7" s="20">
        <v>214.1</v>
      </c>
      <c r="B7" s="27">
        <v>3.8</v>
      </c>
      <c r="C7" s="20">
        <v>1.5333333333333301</v>
      </c>
      <c r="D7" s="24">
        <v>11.34</v>
      </c>
      <c r="E7" s="23">
        <v>0.69</v>
      </c>
      <c r="F7" s="25">
        <v>806.7119127523174</v>
      </c>
      <c r="G7" s="26">
        <v>2101.9756589375284</v>
      </c>
      <c r="H7" s="26">
        <v>269.31108850472793</v>
      </c>
    </row>
    <row r="8" spans="1:8" x14ac:dyDescent="0.25">
      <c r="A8" s="20">
        <v>224.59</v>
      </c>
      <c r="B8" s="27">
        <v>4.3600000000000003</v>
      </c>
      <c r="C8" s="20">
        <v>1.6666666666666701</v>
      </c>
      <c r="D8" s="24">
        <v>11.94</v>
      </c>
      <c r="E8" s="23">
        <v>0.793333333333333</v>
      </c>
      <c r="F8" s="25">
        <v>823.07736609757524</v>
      </c>
      <c r="G8" s="26">
        <v>2095.776676238153</v>
      </c>
      <c r="H8" s="26">
        <v>269.64144376775329</v>
      </c>
    </row>
    <row r="9" spans="1:8" x14ac:dyDescent="0.25">
      <c r="A9" s="20">
        <v>232.77</v>
      </c>
      <c r="B9" s="27">
        <v>4.74</v>
      </c>
      <c r="C9" s="20">
        <v>1.5333333333333301</v>
      </c>
      <c r="D9" s="24">
        <v>10.33</v>
      </c>
      <c r="E9" s="23">
        <v>1.1100000000000001</v>
      </c>
      <c r="F9" s="25">
        <v>853.33319703769075</v>
      </c>
      <c r="G9" s="26">
        <v>2213.6819683557342</v>
      </c>
      <c r="H9" s="26">
        <v>285.17255921773966</v>
      </c>
    </row>
    <row r="10" spans="1:8" x14ac:dyDescent="0.25">
      <c r="A10" s="20">
        <v>242.36</v>
      </c>
      <c r="B10" s="27">
        <v>4.1100000000000003</v>
      </c>
      <c r="C10" s="20">
        <v>1</v>
      </c>
      <c r="D10" s="24">
        <v>9.76</v>
      </c>
      <c r="E10" s="23">
        <v>1.11333333333333</v>
      </c>
      <c r="F10" s="25">
        <v>822.07856212439629</v>
      </c>
      <c r="G10" s="26">
        <v>2183.7320728281143</v>
      </c>
      <c r="H10" s="26">
        <v>270.24847873412727</v>
      </c>
    </row>
    <row r="11" spans="1:8" x14ac:dyDescent="0.25">
      <c r="A11" s="20">
        <v>245.11</v>
      </c>
      <c r="B11" s="27">
        <v>4.0999999999999996</v>
      </c>
      <c r="C11" s="20">
        <v>0.63333333333333297</v>
      </c>
      <c r="D11" s="24">
        <v>10.43</v>
      </c>
      <c r="E11" s="23">
        <v>1.1000000000000001</v>
      </c>
      <c r="F11" s="25">
        <v>856.21869512834246</v>
      </c>
      <c r="G11" s="26">
        <v>2164.9572406794141</v>
      </c>
      <c r="H11" s="26">
        <v>277.47831226509965</v>
      </c>
    </row>
    <row r="12" spans="1:8" x14ac:dyDescent="0.25">
      <c r="A12" s="20">
        <v>246.51</v>
      </c>
      <c r="B12" s="27">
        <v>4.71</v>
      </c>
      <c r="C12" s="20">
        <v>0.6</v>
      </c>
      <c r="D12" s="24">
        <v>10.55</v>
      </c>
      <c r="E12" s="23">
        <v>1.0333333333333301</v>
      </c>
      <c r="F12" s="25">
        <v>901.8850142393668</v>
      </c>
      <c r="G12" s="26">
        <v>2245.5487160440584</v>
      </c>
      <c r="H12" s="26">
        <v>297.30874126208607</v>
      </c>
    </row>
    <row r="13" spans="1:8" x14ac:dyDescent="0.25">
      <c r="A13" s="20">
        <v>246.02</v>
      </c>
      <c r="B13" s="27">
        <v>4.8899999999999997</v>
      </c>
      <c r="C13" s="20">
        <v>1.7666666666666699</v>
      </c>
      <c r="D13" s="24">
        <v>8.7799999999999994</v>
      </c>
      <c r="E13" s="23">
        <v>1.4733333333333301</v>
      </c>
      <c r="F13" s="25">
        <v>948.22623743601434</v>
      </c>
      <c r="G13" s="26">
        <v>2380.3910284979384</v>
      </c>
      <c r="H13" s="26">
        <v>312.60943449163381</v>
      </c>
    </row>
    <row r="14" spans="1:8" x14ac:dyDescent="0.25">
      <c r="A14" s="20">
        <v>247.58</v>
      </c>
      <c r="B14" s="27">
        <v>5.49</v>
      </c>
      <c r="C14" s="20">
        <v>1.0333333333333301</v>
      </c>
      <c r="D14" s="24">
        <v>7.69</v>
      </c>
      <c r="E14" s="23">
        <v>1.4733333333333301</v>
      </c>
      <c r="F14" s="25">
        <v>936.31387187548364</v>
      </c>
      <c r="G14" s="26">
        <v>2383.3459464453813</v>
      </c>
      <c r="H14" s="26">
        <v>288.9057746609945</v>
      </c>
    </row>
    <row r="15" spans="1:8" x14ac:dyDescent="0.25">
      <c r="A15" s="20">
        <v>255.21</v>
      </c>
      <c r="B15" s="27">
        <v>5.87</v>
      </c>
      <c r="C15" s="20">
        <v>1.6</v>
      </c>
      <c r="D15" s="24">
        <v>8.34</v>
      </c>
      <c r="E15" s="23">
        <v>1.2666666666666699</v>
      </c>
      <c r="F15" s="25">
        <v>1004.2440412765922</v>
      </c>
      <c r="G15" s="26">
        <v>2486.7335298849039</v>
      </c>
      <c r="H15" s="26">
        <v>314.13436228835542</v>
      </c>
    </row>
    <row r="16" spans="1:8" x14ac:dyDescent="0.25">
      <c r="A16" s="20">
        <v>276.36</v>
      </c>
      <c r="B16" s="27">
        <v>6.3</v>
      </c>
      <c r="C16" s="20">
        <v>1.63333333333333</v>
      </c>
      <c r="D16" s="24">
        <v>8.2899999999999991</v>
      </c>
      <c r="E16" s="23">
        <v>1.23</v>
      </c>
      <c r="F16" s="25">
        <v>986.24445688291814</v>
      </c>
      <c r="G16" s="26">
        <v>2487.0857419896215</v>
      </c>
      <c r="H16" s="26">
        <v>315.43728704745808</v>
      </c>
    </row>
    <row r="17" spans="1:8" x14ac:dyDescent="0.25">
      <c r="A17" s="20">
        <v>288.3</v>
      </c>
      <c r="B17" s="27">
        <v>6.8</v>
      </c>
      <c r="C17" s="20">
        <v>2.2333333333333298</v>
      </c>
      <c r="D17" s="24">
        <v>7.61</v>
      </c>
      <c r="E17" s="23">
        <v>1.19</v>
      </c>
      <c r="F17" s="25">
        <v>1008.3841938933833</v>
      </c>
      <c r="G17" s="26">
        <v>2575.7392094885345</v>
      </c>
      <c r="H17" s="26">
        <v>320.30955844855964</v>
      </c>
    </row>
    <row r="18" spans="1:8" x14ac:dyDescent="0.25">
      <c r="A18" s="20">
        <v>295.38</v>
      </c>
      <c r="B18" s="27">
        <v>8.6999999999999993</v>
      </c>
      <c r="C18" s="20">
        <v>1.7333333333333301</v>
      </c>
      <c r="D18" s="24">
        <v>6.88</v>
      </c>
      <c r="E18" s="23">
        <v>1.1100000000000001</v>
      </c>
      <c r="F18" s="25">
        <v>987.68600957859849</v>
      </c>
      <c r="G18" s="26">
        <v>2573.9972562849825</v>
      </c>
      <c r="H18" s="26">
        <v>315.00029512139332</v>
      </c>
    </row>
    <row r="19" spans="1:8" x14ac:dyDescent="0.25">
      <c r="A19" s="20">
        <v>296.73</v>
      </c>
      <c r="B19" s="27">
        <v>8.6999999999999993</v>
      </c>
      <c r="C19" s="20">
        <v>1.8333333333333299</v>
      </c>
      <c r="D19" s="24">
        <v>7.81</v>
      </c>
      <c r="E19" s="23">
        <v>1.21</v>
      </c>
      <c r="F19" s="25">
        <v>986.78215626155918</v>
      </c>
      <c r="G19" s="26">
        <v>2567.1547007822251</v>
      </c>
      <c r="H19" s="26">
        <v>324.5627549854388</v>
      </c>
    </row>
    <row r="20" spans="1:8" x14ac:dyDescent="0.25">
      <c r="A20" s="20">
        <v>302.37</v>
      </c>
      <c r="B20" s="27">
        <v>8.3699999999999992</v>
      </c>
      <c r="C20" s="20">
        <v>2.8666666666666698</v>
      </c>
      <c r="D20" s="24">
        <v>8.42</v>
      </c>
      <c r="E20" s="23">
        <v>1.32</v>
      </c>
      <c r="F20" s="25">
        <v>969.19344491704794</v>
      </c>
      <c r="G20" s="26">
        <v>2477.7163003482196</v>
      </c>
      <c r="H20" s="26">
        <v>323.39987985472379</v>
      </c>
    </row>
    <row r="21" spans="1:8" x14ac:dyDescent="0.25">
      <c r="A21" s="20">
        <v>324.25</v>
      </c>
      <c r="B21" s="27">
        <v>7.39</v>
      </c>
      <c r="C21" s="20">
        <v>1.7333333333333301</v>
      </c>
      <c r="D21" s="24">
        <v>7.9</v>
      </c>
      <c r="E21" s="23">
        <v>1.18</v>
      </c>
      <c r="F21" s="25">
        <v>1030.8226912788252</v>
      </c>
      <c r="G21" s="26">
        <v>2622.6623911698143</v>
      </c>
      <c r="H21" s="26">
        <v>311.16055588360172</v>
      </c>
    </row>
    <row r="22" spans="1:8" x14ac:dyDescent="0.25">
      <c r="A22" s="20">
        <v>338.3</v>
      </c>
      <c r="B22" s="27">
        <v>6.48</v>
      </c>
      <c r="C22" s="20">
        <v>0.56666666666666698</v>
      </c>
      <c r="D22" s="24">
        <v>7.53</v>
      </c>
      <c r="E22" s="23">
        <v>1.1033333333333299</v>
      </c>
      <c r="F22" s="25">
        <v>977.30614107171652</v>
      </c>
      <c r="G22" s="26">
        <v>2626.4463160047876</v>
      </c>
      <c r="H22" s="26">
        <v>361.99608289149438</v>
      </c>
    </row>
    <row r="23" spans="1:8" x14ac:dyDescent="0.25">
      <c r="A23" s="20">
        <v>341.66</v>
      </c>
      <c r="B23" s="27">
        <v>5.7</v>
      </c>
      <c r="C23" s="20">
        <v>2.0333333333333301</v>
      </c>
      <c r="D23" s="24">
        <v>8.11</v>
      </c>
      <c r="E23" s="23">
        <v>1.06</v>
      </c>
      <c r="F23" s="25">
        <v>1037.4356326200791</v>
      </c>
      <c r="G23" s="26">
        <v>2761.1467220953145</v>
      </c>
      <c r="H23" s="26">
        <v>374.8963611255059</v>
      </c>
    </row>
    <row r="24" spans="1:8" x14ac:dyDescent="0.25">
      <c r="A24" s="20">
        <v>351.45</v>
      </c>
      <c r="B24" s="27">
        <v>5.7</v>
      </c>
      <c r="C24" s="20">
        <v>1.43333333333333</v>
      </c>
      <c r="D24" s="24">
        <v>9.18</v>
      </c>
      <c r="E24" s="23">
        <v>1.0233333333333301</v>
      </c>
      <c r="F24" s="25">
        <v>1035.0910525827358</v>
      </c>
      <c r="G24" s="26">
        <v>2763.6283330483429</v>
      </c>
      <c r="H24" s="26">
        <v>355.71400301926911</v>
      </c>
    </row>
    <row r="25" spans="1:8" x14ac:dyDescent="0.25">
      <c r="A25" s="20">
        <v>364.79</v>
      </c>
      <c r="B25" s="27">
        <v>5.45</v>
      </c>
      <c r="C25" s="20">
        <v>1.6666666666666701</v>
      </c>
      <c r="D25" s="24">
        <v>8.01</v>
      </c>
      <c r="E25" s="23">
        <v>1.0533333333333299</v>
      </c>
      <c r="F25" s="25">
        <v>1091.6475525784276</v>
      </c>
      <c r="G25" s="26">
        <v>2999.4014937171664</v>
      </c>
      <c r="H25" s="26">
        <v>388.11156539839732</v>
      </c>
    </row>
    <row r="26" spans="1:8" x14ac:dyDescent="0.25">
      <c r="A26" s="20">
        <v>355.55</v>
      </c>
      <c r="B26" s="27">
        <v>4.7</v>
      </c>
      <c r="C26" s="20">
        <v>0.4</v>
      </c>
      <c r="D26" s="24">
        <v>6.72</v>
      </c>
      <c r="E26" s="23">
        <v>0.99333333333333296</v>
      </c>
      <c r="F26" s="25">
        <v>1082.2999948193979</v>
      </c>
      <c r="G26" s="26">
        <v>3026.6525204495506</v>
      </c>
      <c r="H26" s="26">
        <v>361.76204139675235</v>
      </c>
    </row>
    <row r="27" spans="1:8" x14ac:dyDescent="0.25">
      <c r="A27" s="20">
        <v>349.33</v>
      </c>
      <c r="B27" s="27">
        <v>5.2</v>
      </c>
      <c r="C27" s="20">
        <v>1.0333333333333301</v>
      </c>
      <c r="D27" s="24">
        <v>6.46</v>
      </c>
      <c r="E27" s="23">
        <v>1.0166666666666699</v>
      </c>
      <c r="F27" s="25">
        <v>1130.9833688920573</v>
      </c>
      <c r="G27" s="26">
        <v>3106.5390879896881</v>
      </c>
      <c r="H27" s="26">
        <v>348.40081454396454</v>
      </c>
    </row>
    <row r="28" spans="1:8" x14ac:dyDescent="0.25">
      <c r="A28" s="20">
        <v>368.37</v>
      </c>
      <c r="B28" s="27">
        <v>5.37</v>
      </c>
      <c r="C28" s="20">
        <v>1.6</v>
      </c>
      <c r="D28" s="24">
        <v>7.02</v>
      </c>
      <c r="E28" s="23">
        <v>1.12666666666667</v>
      </c>
      <c r="F28" s="25">
        <v>1204.9943380894229</v>
      </c>
      <c r="G28" s="26">
        <v>3168.4230977025763</v>
      </c>
      <c r="H28" s="26">
        <v>355.16170270736524</v>
      </c>
    </row>
    <row r="29" spans="1:8" x14ac:dyDescent="0.25">
      <c r="A29" s="20">
        <v>376.93</v>
      </c>
      <c r="B29" s="27">
        <v>6.23</v>
      </c>
      <c r="C29" s="20">
        <v>0.96666666666666701</v>
      </c>
      <c r="D29" s="24">
        <v>6.54</v>
      </c>
      <c r="E29" s="23">
        <v>1</v>
      </c>
      <c r="F29" s="25">
        <v>1192.6678872804528</v>
      </c>
      <c r="G29" s="26">
        <v>3329.01615744424</v>
      </c>
      <c r="H29" s="26">
        <v>359.24021396408017</v>
      </c>
    </row>
    <row r="30" spans="1:8" x14ac:dyDescent="0.25">
      <c r="A30" s="20">
        <v>390.04</v>
      </c>
      <c r="B30" s="27">
        <v>6.5</v>
      </c>
      <c r="C30" s="20">
        <v>0.4</v>
      </c>
      <c r="D30" s="24">
        <v>6.24</v>
      </c>
      <c r="E30" s="23">
        <v>1</v>
      </c>
      <c r="F30" s="25">
        <v>1184.5017938086471</v>
      </c>
      <c r="G30" s="26">
        <v>3279.9160984933487</v>
      </c>
      <c r="H30" s="26">
        <v>342.78793733913272</v>
      </c>
    </row>
    <row r="31" spans="1:8" x14ac:dyDescent="0.25">
      <c r="A31" s="20">
        <v>403.13</v>
      </c>
      <c r="B31" s="27">
        <v>6.5</v>
      </c>
      <c r="C31" s="20">
        <v>1.13333333333333</v>
      </c>
      <c r="D31" s="24">
        <v>6.38</v>
      </c>
      <c r="E31" s="23">
        <v>0.84333333333333305</v>
      </c>
      <c r="F31" s="25">
        <v>1230.5316194672482</v>
      </c>
      <c r="G31" s="26">
        <v>3342.2559437301074</v>
      </c>
      <c r="H31" s="26">
        <v>329.94791132607236</v>
      </c>
    </row>
    <row r="32" spans="1:8" x14ac:dyDescent="0.25">
      <c r="A32" s="20">
        <v>406.88</v>
      </c>
      <c r="B32" s="27">
        <v>6.5</v>
      </c>
      <c r="C32" s="20">
        <v>1.43333333333333</v>
      </c>
      <c r="D32" s="24">
        <v>6.88</v>
      </c>
      <c r="E32" s="23">
        <v>0.86333333333333295</v>
      </c>
      <c r="F32" s="25">
        <v>1281.4518284543633</v>
      </c>
      <c r="G32" s="26">
        <v>3375.8074566784194</v>
      </c>
      <c r="H32" s="26">
        <v>326.84180173750201</v>
      </c>
    </row>
    <row r="33" spans="1:8" x14ac:dyDescent="0.25">
      <c r="A33" s="20">
        <v>417.01</v>
      </c>
      <c r="B33" s="27">
        <v>6.5</v>
      </c>
      <c r="C33" s="20">
        <v>0.96666666666666701</v>
      </c>
      <c r="D33" s="24">
        <v>6.48</v>
      </c>
      <c r="E33" s="23">
        <v>0.75666666666666704</v>
      </c>
      <c r="F33" s="25">
        <v>1274.8952264045363</v>
      </c>
      <c r="G33" s="26">
        <v>3492.4714112595616</v>
      </c>
      <c r="H33" s="26">
        <v>325.7165829991917</v>
      </c>
    </row>
    <row r="34" spans="1:8" x14ac:dyDescent="0.25">
      <c r="A34" s="20">
        <v>429.9</v>
      </c>
      <c r="B34" s="27">
        <v>6.5</v>
      </c>
      <c r="C34" s="20">
        <v>0.8</v>
      </c>
      <c r="D34" s="24">
        <v>6.97</v>
      </c>
      <c r="E34" s="23">
        <v>0.84666666666666701</v>
      </c>
      <c r="F34" s="25">
        <v>1275.833867761555</v>
      </c>
      <c r="G34" s="26">
        <v>3476.7459089474314</v>
      </c>
      <c r="H34" s="26">
        <v>348.34572945336538</v>
      </c>
    </row>
    <row r="35" spans="1:8" x14ac:dyDescent="0.25">
      <c r="A35" s="20">
        <v>423.33</v>
      </c>
      <c r="B35" s="27">
        <v>6.5</v>
      </c>
      <c r="C35" s="20">
        <v>0.8</v>
      </c>
      <c r="D35" s="24">
        <v>7.58</v>
      </c>
      <c r="E35" s="23">
        <v>0.96666666666666701</v>
      </c>
      <c r="F35" s="25">
        <v>1331.252243675495</v>
      </c>
      <c r="G35" s="26">
        <v>3575.1916648965939</v>
      </c>
      <c r="H35" s="26">
        <v>348.01107985441735</v>
      </c>
    </row>
    <row r="36" spans="1:8" x14ac:dyDescent="0.25">
      <c r="A36" s="20">
        <v>418.28</v>
      </c>
      <c r="B36" s="27">
        <v>6.5</v>
      </c>
      <c r="C36" s="20">
        <v>0.73333333333333295</v>
      </c>
      <c r="D36" s="24">
        <v>8.3699999999999992</v>
      </c>
      <c r="E36" s="23">
        <v>1.11666666666667</v>
      </c>
      <c r="F36" s="25">
        <v>1323.6338738890556</v>
      </c>
      <c r="G36" s="26">
        <v>3597.5119277459007</v>
      </c>
      <c r="H36" s="26">
        <v>368.81802016142825</v>
      </c>
    </row>
    <row r="37" spans="1:8" x14ac:dyDescent="0.25">
      <c r="A37" s="20">
        <v>409.25</v>
      </c>
      <c r="B37" s="27">
        <v>6.22</v>
      </c>
      <c r="C37" s="20">
        <v>0.5</v>
      </c>
      <c r="D37" s="24">
        <v>8.25</v>
      </c>
      <c r="E37" s="23">
        <v>1.26</v>
      </c>
      <c r="F37" s="25">
        <v>1319.0755684015769</v>
      </c>
      <c r="G37" s="26">
        <v>3755.2524800975821</v>
      </c>
      <c r="H37" s="26">
        <v>374.57150395780258</v>
      </c>
    </row>
    <row r="38" spans="1:8" x14ac:dyDescent="0.25">
      <c r="A38" s="20">
        <v>409.39</v>
      </c>
      <c r="B38" s="27">
        <v>6.1</v>
      </c>
      <c r="C38" s="20">
        <v>0.56666666666666698</v>
      </c>
      <c r="D38" s="24">
        <v>7.37</v>
      </c>
      <c r="E38" s="23">
        <v>1.3333333333333299</v>
      </c>
      <c r="F38" s="25">
        <v>1410.991553983431</v>
      </c>
      <c r="G38" s="26">
        <v>3851.6134779823078</v>
      </c>
      <c r="H38" s="26">
        <v>372.47960146796623</v>
      </c>
    </row>
    <row r="39" spans="1:8" x14ac:dyDescent="0.25">
      <c r="A39" s="20">
        <v>381.34</v>
      </c>
      <c r="B39" s="27">
        <v>6</v>
      </c>
      <c r="C39" s="20">
        <v>0.63333333333333297</v>
      </c>
      <c r="D39" s="24">
        <v>7.43</v>
      </c>
      <c r="E39" s="23">
        <v>1.3133333333333299</v>
      </c>
      <c r="F39" s="25">
        <v>1486.0756538548421</v>
      </c>
      <c r="G39" s="26">
        <v>3981.7420013426408</v>
      </c>
      <c r="H39" s="26">
        <v>418.77387759224865</v>
      </c>
    </row>
    <row r="40" spans="1:8" x14ac:dyDescent="0.25">
      <c r="A40" s="20">
        <v>386.26</v>
      </c>
      <c r="B40" s="27">
        <v>5.76</v>
      </c>
      <c r="C40" s="20">
        <v>1</v>
      </c>
      <c r="D40" s="24">
        <v>7.8</v>
      </c>
      <c r="E40" s="23">
        <v>1.36666666666667</v>
      </c>
      <c r="F40" s="25">
        <v>1456.256278207896</v>
      </c>
      <c r="G40" s="26">
        <v>4092.4742853255784</v>
      </c>
      <c r="H40" s="26">
        <v>415.07068812073186</v>
      </c>
    </row>
    <row r="41" spans="1:8" x14ac:dyDescent="0.25">
      <c r="A41" s="20">
        <v>409.31</v>
      </c>
      <c r="B41" s="27">
        <v>6.69</v>
      </c>
      <c r="C41" s="20">
        <v>0.4</v>
      </c>
      <c r="D41" s="24">
        <v>6.88</v>
      </c>
      <c r="E41" s="23">
        <v>1.32</v>
      </c>
      <c r="F41" s="25">
        <v>1474.0405067724271</v>
      </c>
      <c r="G41" s="26">
        <v>4269.2573092172097</v>
      </c>
      <c r="H41" s="26">
        <v>424.44285718823704</v>
      </c>
    </row>
    <row r="42" spans="1:8" x14ac:dyDescent="0.25">
      <c r="A42" s="20">
        <v>410.32</v>
      </c>
      <c r="B42" s="27">
        <v>6.78</v>
      </c>
      <c r="C42" s="20">
        <v>0.5</v>
      </c>
      <c r="D42" s="24">
        <v>6.83</v>
      </c>
      <c r="E42" s="23">
        <v>1.1666666666666701</v>
      </c>
      <c r="F42" s="28">
        <v>1314.92980938905</v>
      </c>
      <c r="G42" s="29">
        <v>3883.9146060190296</v>
      </c>
      <c r="H42" s="29">
        <v>574.96641103332695</v>
      </c>
    </row>
    <row r="43" spans="1:8" x14ac:dyDescent="0.25">
      <c r="A43" s="20">
        <v>408.11</v>
      </c>
      <c r="B43" s="27">
        <v>7.4</v>
      </c>
      <c r="C43" s="20">
        <v>0.73333333333333295</v>
      </c>
      <c r="D43" s="24">
        <v>6.31</v>
      </c>
      <c r="E43" s="23">
        <v>1.12666666666667</v>
      </c>
      <c r="F43" s="28">
        <v>1359.75310090075</v>
      </c>
      <c r="G43" s="29">
        <v>3943.5232786649285</v>
      </c>
      <c r="H43" s="29">
        <v>594.83039435863498</v>
      </c>
    </row>
    <row r="44" spans="1:8" x14ac:dyDescent="0.25">
      <c r="A44" s="20">
        <v>411.18</v>
      </c>
      <c r="B44" s="27">
        <v>7.44</v>
      </c>
      <c r="C44" s="20">
        <v>0.4</v>
      </c>
      <c r="D44" s="24">
        <v>6.95</v>
      </c>
      <c r="E44" s="23">
        <v>0.89666666666666694</v>
      </c>
      <c r="F44" s="28">
        <v>1323.7033215829999</v>
      </c>
      <c r="G44" s="29">
        <v>3867.1020118596521</v>
      </c>
      <c r="H44" s="29">
        <v>462.82025338033401</v>
      </c>
    </row>
    <row r="45" spans="1:8" x14ac:dyDescent="0.25">
      <c r="A45" s="20">
        <v>419.15</v>
      </c>
      <c r="B45" s="27">
        <v>7.38</v>
      </c>
      <c r="C45" s="20">
        <v>0.5</v>
      </c>
      <c r="D45" s="24">
        <v>5.84</v>
      </c>
      <c r="E45" s="23">
        <v>0.97666666666666702</v>
      </c>
      <c r="F45" s="28">
        <v>1419.9192144589499</v>
      </c>
      <c r="G45" s="29">
        <v>4254.2942624225079</v>
      </c>
      <c r="H45" s="29">
        <v>583.73427895892996</v>
      </c>
    </row>
    <row r="46" spans="1:8" x14ac:dyDescent="0.25">
      <c r="A46" s="20">
        <v>418.2</v>
      </c>
      <c r="B46" s="20">
        <v>7.25</v>
      </c>
      <c r="C46" s="20">
        <v>0.53333333333333299</v>
      </c>
      <c r="D46" s="24">
        <v>5.57</v>
      </c>
      <c r="E46" s="23">
        <v>1.09666666666667</v>
      </c>
      <c r="F46" s="28">
        <v>1381.79222813258</v>
      </c>
      <c r="G46" s="29">
        <v>4344.8733773260574</v>
      </c>
      <c r="H46" s="29">
        <v>640.26690907760599</v>
      </c>
    </row>
    <row r="47" spans="1:8" x14ac:dyDescent="0.25">
      <c r="A47" s="20">
        <v>417.84</v>
      </c>
      <c r="B47" s="20">
        <v>6.9682539682539701</v>
      </c>
      <c r="C47" s="20">
        <v>0.233333333333333</v>
      </c>
      <c r="D47" s="24">
        <v>6.3</v>
      </c>
      <c r="E47" s="23">
        <v>1.13666666666667</v>
      </c>
      <c r="F47" s="28">
        <v>1455.3083084413499</v>
      </c>
      <c r="G47" s="29">
        <v>4380.8075194187659</v>
      </c>
      <c r="H47" s="29">
        <v>629.05352655487297</v>
      </c>
    </row>
    <row r="48" spans="1:8" x14ac:dyDescent="0.25">
      <c r="A48" s="20">
        <v>415.52</v>
      </c>
      <c r="B48" s="20">
        <v>6.6785714285714297</v>
      </c>
      <c r="C48" s="20">
        <v>0.63333333333333297</v>
      </c>
      <c r="D48" s="24">
        <v>6.69</v>
      </c>
      <c r="E48" s="23">
        <v>1.03</v>
      </c>
      <c r="F48" s="28">
        <v>1479.56877367277</v>
      </c>
      <c r="G48" s="29">
        <v>4312.164900265595</v>
      </c>
      <c r="H48" s="29">
        <v>481.70670325666401</v>
      </c>
    </row>
    <row r="49" spans="1:8" x14ac:dyDescent="0.25">
      <c r="A49" s="20">
        <v>425.34</v>
      </c>
      <c r="B49" s="20">
        <v>6.5</v>
      </c>
      <c r="C49" s="20">
        <v>0.46666666666666701</v>
      </c>
      <c r="D49" s="24">
        <v>5.92</v>
      </c>
      <c r="E49" s="23">
        <v>0.86666666666666703</v>
      </c>
      <c r="F49" s="28">
        <v>1572.7774034114</v>
      </c>
      <c r="G49" s="29">
        <v>4820.3497957335067</v>
      </c>
      <c r="H49" s="29">
        <v>506.67582610738799</v>
      </c>
    </row>
    <row r="50" spans="1:8" x14ac:dyDescent="0.25">
      <c r="A50" s="20">
        <v>451.55</v>
      </c>
      <c r="B50" s="20">
        <v>7.92063492063492</v>
      </c>
      <c r="C50" s="20">
        <v>0.33333333333333298</v>
      </c>
      <c r="D50" s="24">
        <v>5.22</v>
      </c>
      <c r="E50" s="23">
        <v>0.77166666666666694</v>
      </c>
      <c r="F50" s="28">
        <v>1468.1910355555499</v>
      </c>
      <c r="G50" s="29">
        <v>4847.6338600383106</v>
      </c>
      <c r="H50" s="29">
        <v>436.08068215149302</v>
      </c>
    </row>
    <row r="51" spans="1:8" x14ac:dyDescent="0.25">
      <c r="A51" s="20">
        <v>454.45</v>
      </c>
      <c r="B51" s="20">
        <v>8.5</v>
      </c>
      <c r="C51" s="20">
        <v>0.3</v>
      </c>
      <c r="D51" s="24">
        <v>5.7</v>
      </c>
      <c r="E51" s="23">
        <v>0.78666666666666696</v>
      </c>
      <c r="F51" s="28">
        <v>1563.32283396914</v>
      </c>
      <c r="G51" s="29">
        <v>4897.7687745661133</v>
      </c>
      <c r="H51" s="29">
        <v>465.24695870522999</v>
      </c>
    </row>
    <row r="52" spans="1:8" x14ac:dyDescent="0.25">
      <c r="A52" s="20">
        <v>468.64</v>
      </c>
      <c r="B52" s="20">
        <v>9.2734375</v>
      </c>
      <c r="C52" s="20">
        <v>0.4</v>
      </c>
      <c r="D52" s="24">
        <v>6.73</v>
      </c>
      <c r="E52" s="23">
        <v>0.74666666666666703</v>
      </c>
      <c r="F52" s="28">
        <v>1544.8901617086001</v>
      </c>
      <c r="G52" s="29">
        <v>4730.3860154158483</v>
      </c>
      <c r="H52" s="29">
        <v>435.86317725627998</v>
      </c>
    </row>
    <row r="53" spans="1:8" x14ac:dyDescent="0.25">
      <c r="A53" s="20">
        <v>466.32</v>
      </c>
      <c r="B53" s="20">
        <v>10.2904761904762</v>
      </c>
      <c r="C53" s="20">
        <v>0.46666666666666701</v>
      </c>
      <c r="D53" s="24">
        <v>7.2</v>
      </c>
      <c r="E53" s="23">
        <v>0.7</v>
      </c>
      <c r="F53" s="28">
        <v>1487.8312783317001</v>
      </c>
      <c r="G53" s="29">
        <v>5034.5949981039194</v>
      </c>
      <c r="H53" s="29">
        <v>403.34224929237899</v>
      </c>
    </row>
    <row r="54" spans="1:8" x14ac:dyDescent="0.25">
      <c r="A54" s="20">
        <v>487.46</v>
      </c>
      <c r="B54" s="20">
        <v>7.3349206349206302</v>
      </c>
      <c r="C54" s="20">
        <v>0.133333333333333</v>
      </c>
      <c r="D54" s="24">
        <v>7.89</v>
      </c>
      <c r="E54" s="23">
        <v>0.64</v>
      </c>
      <c r="F54" s="28">
        <v>1448.59641582363</v>
      </c>
      <c r="G54" s="29">
        <v>4903.675601082813</v>
      </c>
      <c r="H54" s="29">
        <v>402.249481122904</v>
      </c>
    </row>
    <row r="55" spans="1:8" x14ac:dyDescent="0.25">
      <c r="A55" s="20">
        <v>489.72</v>
      </c>
      <c r="B55" s="20">
        <v>6.07258064516129</v>
      </c>
      <c r="C55" s="20">
        <v>0.2</v>
      </c>
      <c r="D55" s="24">
        <v>10.06</v>
      </c>
      <c r="E55" s="23">
        <v>0.66666666666666696</v>
      </c>
      <c r="F55" s="28">
        <v>1548.2128575039201</v>
      </c>
      <c r="G55" s="29">
        <v>4893.5010263547711</v>
      </c>
      <c r="H55" s="29">
        <v>471.18996523846999</v>
      </c>
    </row>
    <row r="56" spans="1:8" x14ac:dyDescent="0.25">
      <c r="A56" s="20">
        <v>518.01</v>
      </c>
      <c r="B56" s="20">
        <v>5</v>
      </c>
      <c r="C56" s="20">
        <v>0.16666666666666699</v>
      </c>
      <c r="D56" s="24">
        <v>11.71</v>
      </c>
      <c r="E56" s="23">
        <v>0.76</v>
      </c>
      <c r="F56" s="28">
        <v>1553.32107662504</v>
      </c>
      <c r="G56" s="29">
        <v>4811.0033733272894</v>
      </c>
      <c r="H56" s="29">
        <v>591.79693311736696</v>
      </c>
    </row>
    <row r="57" spans="1:8" x14ac:dyDescent="0.25">
      <c r="A57" s="20">
        <v>540</v>
      </c>
      <c r="B57" s="20">
        <v>5</v>
      </c>
      <c r="C57" s="20">
        <v>0.3</v>
      </c>
      <c r="D57" s="24">
        <v>10.37</v>
      </c>
      <c r="E57" s="23">
        <v>0.78666666666666696</v>
      </c>
      <c r="F57" s="28">
        <v>1686.6480013048899</v>
      </c>
      <c r="G57" s="29">
        <v>5414.9325639522522</v>
      </c>
      <c r="H57" s="29">
        <v>743.75904488327797</v>
      </c>
    </row>
    <row r="58" spans="1:8" x14ac:dyDescent="0.25">
      <c r="A58" s="20">
        <v>512.30999999999995</v>
      </c>
      <c r="B58" s="20">
        <v>5.2182539682539701</v>
      </c>
      <c r="C58" s="20">
        <v>0.5</v>
      </c>
      <c r="D58" s="24">
        <v>8.58</v>
      </c>
      <c r="E58" s="23">
        <v>0.81408418760773005</v>
      </c>
      <c r="F58" s="28">
        <v>1680.35025125271</v>
      </c>
      <c r="G58" s="29">
        <v>5367.6763558781604</v>
      </c>
      <c r="H58" s="29">
        <v>586.94778745080703</v>
      </c>
    </row>
    <row r="59" spans="1:8" x14ac:dyDescent="0.25">
      <c r="A59" s="20">
        <v>520.09</v>
      </c>
      <c r="B59" s="20">
        <v>5.5</v>
      </c>
      <c r="C59" s="20">
        <v>0.3</v>
      </c>
      <c r="D59" s="24">
        <v>9.36</v>
      </c>
      <c r="E59" s="23">
        <v>0.78888838489219504</v>
      </c>
      <c r="F59" s="28">
        <v>1777.61999688844</v>
      </c>
      <c r="G59" s="29">
        <v>5412.2429666103417</v>
      </c>
      <c r="H59" s="29">
        <v>639.65673413992795</v>
      </c>
    </row>
    <row r="60" spans="1:8" x14ac:dyDescent="0.25">
      <c r="A60" s="20">
        <v>552.54999999999995</v>
      </c>
      <c r="B60" s="20">
        <v>5.3253968253968296</v>
      </c>
      <c r="C60" s="20">
        <v>0.33333333333333298</v>
      </c>
      <c r="D60" s="24">
        <v>11.06</v>
      </c>
      <c r="E60" s="23">
        <v>0.84907617406029801</v>
      </c>
      <c r="F60" s="28">
        <v>1764.27014632326</v>
      </c>
      <c r="G60" s="29">
        <v>5304.2210945273673</v>
      </c>
      <c r="H60" s="29">
        <v>724.97414471624199</v>
      </c>
    </row>
    <row r="61" spans="1:8" x14ac:dyDescent="0.25">
      <c r="A61" s="20">
        <v>572.28</v>
      </c>
      <c r="B61" s="20">
        <v>5</v>
      </c>
      <c r="C61" s="20">
        <v>0.33333333333333298</v>
      </c>
      <c r="D61" s="24">
        <v>9.83</v>
      </c>
      <c r="E61" s="23">
        <v>0.83828207686957601</v>
      </c>
      <c r="F61" s="28">
        <v>1868.1670439259501</v>
      </c>
      <c r="G61" s="29">
        <v>5826.0405376758699</v>
      </c>
      <c r="H61" s="29">
        <v>915.83472875842199</v>
      </c>
    </row>
    <row r="62" spans="1:8" x14ac:dyDescent="0.25">
      <c r="A62" s="20">
        <v>574.35</v>
      </c>
      <c r="B62" s="20">
        <v>4.53515625</v>
      </c>
      <c r="C62" s="20">
        <v>0.16666666666666699</v>
      </c>
      <c r="D62" s="24">
        <v>9.16</v>
      </c>
      <c r="E62" s="23">
        <v>0.80013305512715804</v>
      </c>
      <c r="F62" s="28">
        <v>1872.6397717104801</v>
      </c>
      <c r="G62" s="29">
        <v>5821.4040243118579</v>
      </c>
      <c r="H62" s="29">
        <v>675.59819204306496</v>
      </c>
    </row>
    <row r="63" spans="1:8" x14ac:dyDescent="0.25">
      <c r="A63" s="20">
        <v>606.36</v>
      </c>
      <c r="B63" s="20">
        <v>3.7258064516128999</v>
      </c>
      <c r="C63" s="20">
        <v>0.33333333333333298</v>
      </c>
      <c r="D63" s="24">
        <v>10.119999999999999</v>
      </c>
      <c r="E63" s="23">
        <v>0.74916386948501601</v>
      </c>
      <c r="F63" s="28">
        <v>2028.1445461195599</v>
      </c>
      <c r="G63" s="29">
        <v>5924.5171912478536</v>
      </c>
      <c r="H63" s="29">
        <v>713.08111918251905</v>
      </c>
    </row>
    <row r="64" spans="1:8" x14ac:dyDescent="0.25">
      <c r="A64" s="20">
        <v>669.8</v>
      </c>
      <c r="B64" s="20">
        <v>5.1779661016949197</v>
      </c>
      <c r="C64" s="20">
        <v>0.43333333333333302</v>
      </c>
      <c r="D64" s="24">
        <v>10.64</v>
      </c>
      <c r="E64" s="23">
        <v>0.66768877196165599</v>
      </c>
      <c r="F64" s="28">
        <v>1953.0906952401799</v>
      </c>
      <c r="G64" s="29">
        <v>5750.8612864690431</v>
      </c>
      <c r="H64" s="29">
        <v>726.19644110220702</v>
      </c>
    </row>
    <row r="65" spans="1:8" x14ac:dyDescent="0.25">
      <c r="A65" s="20">
        <v>689.83</v>
      </c>
      <c r="B65" s="20">
        <v>6.5</v>
      </c>
      <c r="C65" s="20">
        <v>-6.6666666666666693E-2</v>
      </c>
      <c r="D65" s="24">
        <v>9.56</v>
      </c>
      <c r="E65" s="23">
        <v>0.64664035803925102</v>
      </c>
      <c r="F65" s="28">
        <v>2047.2893496490899</v>
      </c>
      <c r="G65" s="29">
        <v>6392.0331470235205</v>
      </c>
      <c r="H65" s="29">
        <v>802.56377658188399</v>
      </c>
    </row>
    <row r="66" spans="1:8" x14ac:dyDescent="0.25">
      <c r="A66" s="20">
        <v>669.71</v>
      </c>
      <c r="B66" s="20">
        <v>5.6935483870967696</v>
      </c>
      <c r="C66" s="20">
        <v>0.133333333333333</v>
      </c>
      <c r="D66" s="24">
        <v>9.16</v>
      </c>
      <c r="E66" s="23">
        <v>0.70620974326408403</v>
      </c>
      <c r="F66" s="28">
        <v>1980.88400011819</v>
      </c>
      <c r="G66" s="29">
        <v>6246.6032459343469</v>
      </c>
      <c r="H66" s="29">
        <v>639.73892165817995</v>
      </c>
    </row>
    <row r="67" spans="1:8" x14ac:dyDescent="0.25">
      <c r="A67" s="20">
        <v>659.36</v>
      </c>
      <c r="B67" s="20">
        <v>4.3319672131147504</v>
      </c>
      <c r="C67" s="20">
        <v>0.133333333333333</v>
      </c>
      <c r="D67" s="24">
        <v>9.9499999999999993</v>
      </c>
      <c r="E67" s="23">
        <v>0.730826453778463</v>
      </c>
      <c r="F67" s="28">
        <v>2122.7499827995698</v>
      </c>
      <c r="G67" s="29">
        <v>6214.7260436784909</v>
      </c>
      <c r="H67" s="29">
        <v>755.49847419529897</v>
      </c>
    </row>
    <row r="68" spans="1:8" x14ac:dyDescent="0.25">
      <c r="A68" s="20">
        <v>707.57</v>
      </c>
      <c r="B68" s="20">
        <v>3.2222222222222201</v>
      </c>
      <c r="C68" s="20">
        <v>0.53333333333333299</v>
      </c>
      <c r="D68" s="24">
        <v>10.47</v>
      </c>
      <c r="E68" s="23">
        <v>0.687610753273459</v>
      </c>
      <c r="F68" s="28">
        <v>2137.3604828174002</v>
      </c>
      <c r="G68" s="29">
        <v>6139.1020186950063</v>
      </c>
      <c r="H68" s="29">
        <v>809.80739160316398</v>
      </c>
    </row>
    <row r="69" spans="1:8" x14ac:dyDescent="0.25">
      <c r="A69" s="20">
        <v>719.08</v>
      </c>
      <c r="B69" s="20">
        <v>3</v>
      </c>
      <c r="C69" s="20">
        <v>0.133333333333333</v>
      </c>
      <c r="D69" s="24">
        <v>9.66</v>
      </c>
      <c r="E69" s="23">
        <v>0.70484895219087396</v>
      </c>
      <c r="F69" s="28">
        <v>2206.6102068353798</v>
      </c>
      <c r="G69" s="29">
        <v>6782.024659129358</v>
      </c>
      <c r="H69" s="29">
        <v>1012.60437258991</v>
      </c>
    </row>
    <row r="70" spans="1:8" x14ac:dyDescent="0.25">
      <c r="A70" s="20">
        <v>736.63</v>
      </c>
      <c r="B70" s="20">
        <v>2.7738095238095202</v>
      </c>
      <c r="C70" s="20">
        <v>0.7</v>
      </c>
      <c r="D70" s="24">
        <v>8.85</v>
      </c>
      <c r="E70" s="23">
        <v>0.75454957815476797</v>
      </c>
      <c r="F70" s="28">
        <v>2190.5469118538399</v>
      </c>
      <c r="G70" s="29">
        <v>6605.9113089611674</v>
      </c>
      <c r="H70" s="29">
        <v>915.36343720372099</v>
      </c>
    </row>
    <row r="71" spans="1:8" x14ac:dyDescent="0.25">
      <c r="A71" s="20">
        <v>710.47</v>
      </c>
      <c r="B71" s="20">
        <v>2.75</v>
      </c>
      <c r="C71" s="20">
        <v>-0.16666666666666699</v>
      </c>
      <c r="D71" s="24">
        <v>9.82</v>
      </c>
      <c r="E71" s="23">
        <v>0.74423931779007502</v>
      </c>
      <c r="F71" s="28">
        <v>2282.1456825013702</v>
      </c>
      <c r="G71" s="29">
        <v>6815.801431473672</v>
      </c>
      <c r="H71" s="29">
        <v>982.90195200395704</v>
      </c>
    </row>
    <row r="72" spans="1:8" x14ac:dyDescent="0.25">
      <c r="A72" s="20">
        <v>693.82</v>
      </c>
      <c r="B72" s="20">
        <v>2.75</v>
      </c>
      <c r="C72" s="20">
        <v>0.1</v>
      </c>
      <c r="D72" s="24">
        <v>10.33</v>
      </c>
      <c r="E72" s="23">
        <v>0.79527654298587802</v>
      </c>
      <c r="F72" s="28">
        <v>2224.3150008591701</v>
      </c>
      <c r="G72" s="29">
        <v>6572.54561498574</v>
      </c>
      <c r="H72" s="29">
        <v>1066.76434697631</v>
      </c>
    </row>
    <row r="73" spans="1:8" x14ac:dyDescent="0.25">
      <c r="A73" s="20">
        <v>625.83000000000004</v>
      </c>
      <c r="B73" s="20">
        <v>2.6547619047619002</v>
      </c>
      <c r="C73" s="20">
        <v>-0.266666666666667</v>
      </c>
      <c r="D73" s="24">
        <v>9.16</v>
      </c>
      <c r="E73" s="23">
        <v>0.93399558498896196</v>
      </c>
      <c r="F73" s="28">
        <v>2210.5157487896199</v>
      </c>
      <c r="G73" s="29">
        <v>7320.9436141039741</v>
      </c>
      <c r="H73" s="29">
        <v>1324.98659156388</v>
      </c>
    </row>
    <row r="74" spans="1:8" x14ac:dyDescent="0.25">
      <c r="A74" s="20">
        <v>587.85</v>
      </c>
      <c r="B74" s="20">
        <v>1.7890625</v>
      </c>
      <c r="C74" s="20">
        <v>6.6666666666666693E-2</v>
      </c>
      <c r="D74" s="24">
        <v>8.68</v>
      </c>
      <c r="E74" s="23">
        <v>1.2385950588164201</v>
      </c>
      <c r="F74" s="28">
        <v>2175.99943751305</v>
      </c>
      <c r="G74" s="29">
        <v>7245.320237295582</v>
      </c>
      <c r="H74" s="29">
        <v>1519.2477982549999</v>
      </c>
    </row>
    <row r="75" spans="1:8" x14ac:dyDescent="0.25">
      <c r="A75" s="20">
        <v>628.79999999999995</v>
      </c>
      <c r="B75" s="20">
        <v>1.75</v>
      </c>
      <c r="C75" s="20">
        <v>0.43333333333333302</v>
      </c>
      <c r="D75" s="24">
        <v>10.51</v>
      </c>
      <c r="E75" s="23">
        <v>1.2653724031570399</v>
      </c>
      <c r="F75" s="28">
        <v>2515.6407428422799</v>
      </c>
      <c r="G75" s="29">
        <v>7481.1588698359601</v>
      </c>
      <c r="H75" s="29">
        <v>1783.1735536916899</v>
      </c>
    </row>
    <row r="76" spans="1:8" x14ac:dyDescent="0.25">
      <c r="A76" s="20">
        <v>628.47</v>
      </c>
      <c r="B76" s="20">
        <v>1.81153846153846</v>
      </c>
      <c r="C76" s="20">
        <v>0.233333333333333</v>
      </c>
      <c r="D76" s="24">
        <v>11.1</v>
      </c>
      <c r="E76" s="23">
        <v>1.29265928815507</v>
      </c>
      <c r="F76" s="28">
        <v>2462.3259084400802</v>
      </c>
      <c r="G76" s="29">
        <v>7395.6300486900491</v>
      </c>
      <c r="H76" s="29">
        <v>2054.2586856191801</v>
      </c>
    </row>
    <row r="77" spans="1:8" x14ac:dyDescent="0.25">
      <c r="A77" s="20">
        <v>593.16999999999996</v>
      </c>
      <c r="B77" s="20">
        <v>2.1352459016393399</v>
      </c>
      <c r="C77" s="20">
        <v>6.6666666666666693E-2</v>
      </c>
      <c r="D77" s="24">
        <v>9.8000000000000007</v>
      </c>
      <c r="E77" s="23">
        <v>1.40320088300221</v>
      </c>
      <c r="F77" s="28">
        <v>2492.6365647317102</v>
      </c>
      <c r="G77" s="29">
        <v>8260.4545512064033</v>
      </c>
      <c r="H77" s="29">
        <v>2206.84107696303</v>
      </c>
    </row>
    <row r="78" spans="1:8" x14ac:dyDescent="0.25">
      <c r="A78" s="20">
        <v>578.27</v>
      </c>
      <c r="B78" s="20">
        <v>2.6071428571428599</v>
      </c>
      <c r="C78" s="20">
        <v>6.6666666666666693E-2</v>
      </c>
      <c r="D78" s="24">
        <v>8.83</v>
      </c>
      <c r="E78" s="23">
        <v>1.4822492364450099</v>
      </c>
      <c r="F78" s="28">
        <v>2193.5427399669902</v>
      </c>
      <c r="G78" s="29">
        <v>8231.831844630442</v>
      </c>
      <c r="H78" s="29">
        <v>2059.23318114934</v>
      </c>
    </row>
    <row r="79" spans="1:8" x14ac:dyDescent="0.25">
      <c r="A79" s="20">
        <v>581.41</v>
      </c>
      <c r="B79" s="20">
        <v>3.1111111111111098</v>
      </c>
      <c r="C79" s="20">
        <v>0.53333333333333299</v>
      </c>
      <c r="D79" s="24">
        <v>9.7100000000000009</v>
      </c>
      <c r="E79" s="23">
        <v>1.5373385950588201</v>
      </c>
      <c r="F79" s="28">
        <v>2563.5541587633002</v>
      </c>
      <c r="G79" s="29">
        <v>8360.967092947576</v>
      </c>
      <c r="H79" s="29">
        <v>2269.60264873598</v>
      </c>
    </row>
    <row r="80" spans="1:8" x14ac:dyDescent="0.25">
      <c r="A80" s="20">
        <v>552.92999999999995</v>
      </c>
      <c r="B80" s="20">
        <v>3.66015625</v>
      </c>
      <c r="C80" s="20">
        <v>0.63333333333333297</v>
      </c>
      <c r="D80" s="24">
        <v>9.98</v>
      </c>
      <c r="E80" s="23">
        <v>1.70398258187427</v>
      </c>
      <c r="F80" s="28">
        <v>2419.8087433034498</v>
      </c>
      <c r="G80" s="29">
        <v>8272.8753055704565</v>
      </c>
      <c r="H80" s="29">
        <v>2660.0740846805202</v>
      </c>
    </row>
    <row r="81" spans="1:8" x14ac:dyDescent="0.25">
      <c r="A81" s="20">
        <v>526.42999999999995</v>
      </c>
      <c r="B81" s="20">
        <v>4.3669354838709697</v>
      </c>
      <c r="C81" s="20">
        <v>0</v>
      </c>
      <c r="D81" s="24">
        <v>8.6999999999999993</v>
      </c>
      <c r="E81" s="23">
        <v>1.9513547431128799</v>
      </c>
      <c r="F81" s="28">
        <v>2659.9652697370798</v>
      </c>
      <c r="G81" s="29">
        <v>9087.3292902508656</v>
      </c>
      <c r="H81" s="29">
        <v>3045.0482113837902</v>
      </c>
    </row>
    <row r="82" spans="1:8" x14ac:dyDescent="0.25">
      <c r="A82" s="20">
        <v>526.37</v>
      </c>
      <c r="B82" s="20">
        <v>4.6384615384615397</v>
      </c>
      <c r="C82" s="20">
        <v>0.2</v>
      </c>
      <c r="D82" s="24">
        <v>7.96</v>
      </c>
      <c r="E82" s="23">
        <v>2.2407057969699702</v>
      </c>
      <c r="F82" s="28">
        <v>2402.1639419527201</v>
      </c>
      <c r="G82" s="29">
        <v>9195.8659728018392</v>
      </c>
      <c r="H82" s="29">
        <v>3546.3824006126101</v>
      </c>
    </row>
    <row r="83" spans="1:8" x14ac:dyDescent="0.25">
      <c r="A83" s="20">
        <v>526.82000000000005</v>
      </c>
      <c r="B83" s="20">
        <v>4.9631147540983598</v>
      </c>
      <c r="C83" s="20">
        <v>0.46666666666666701</v>
      </c>
      <c r="D83" s="24">
        <v>8.76</v>
      </c>
      <c r="E83" s="23">
        <v>3.27062354470955</v>
      </c>
      <c r="F83" s="28">
        <v>2773.7845479805501</v>
      </c>
      <c r="G83" s="29">
        <v>9363.1579224001762</v>
      </c>
      <c r="H83" s="29">
        <v>4491.9982697078904</v>
      </c>
    </row>
    <row r="84" spans="1:8" x14ac:dyDescent="0.25">
      <c r="A84" s="20">
        <v>539.27</v>
      </c>
      <c r="B84" s="20">
        <v>5.2137096774193603</v>
      </c>
      <c r="C84" s="20">
        <v>0.266666666666667</v>
      </c>
      <c r="D84" s="24">
        <v>8.42</v>
      </c>
      <c r="E84" s="23">
        <v>3.4791073210559702</v>
      </c>
      <c r="F84" s="28">
        <v>2634.0125441688001</v>
      </c>
      <c r="G84" s="29">
        <v>9107.4941170360416</v>
      </c>
      <c r="H84" s="29">
        <v>4546.8429916384302</v>
      </c>
    </row>
    <row r="85" spans="1:8" x14ac:dyDescent="0.25">
      <c r="A85" s="20">
        <v>528.69000000000005</v>
      </c>
      <c r="B85" s="20">
        <v>5.25</v>
      </c>
      <c r="C85" s="20">
        <v>-0.133333333333333</v>
      </c>
      <c r="D85" s="24">
        <v>6.67</v>
      </c>
      <c r="E85" s="23">
        <v>3.2061265838096098</v>
      </c>
      <c r="F85" s="28">
        <v>2768.2531634790398</v>
      </c>
      <c r="G85" s="29">
        <v>10167.604452688818</v>
      </c>
      <c r="H85" s="29">
        <v>4403.8531464834996</v>
      </c>
    </row>
    <row r="86" spans="1:8" x14ac:dyDescent="0.25">
      <c r="A86" s="20">
        <v>540.36</v>
      </c>
      <c r="B86" s="20">
        <v>5.03125</v>
      </c>
      <c r="C86" s="20">
        <v>0.16666666666666699</v>
      </c>
      <c r="D86" s="24">
        <v>6.39</v>
      </c>
      <c r="E86" s="23">
        <v>2.6911291541927498</v>
      </c>
      <c r="F86" s="28">
        <v>2589.4886011396302</v>
      </c>
      <c r="G86" s="29">
        <v>10393.753868732218</v>
      </c>
      <c r="H86" s="29">
        <v>4400.1242421892002</v>
      </c>
    </row>
    <row r="87" spans="1:8" x14ac:dyDescent="0.25">
      <c r="A87" s="20">
        <v>526.92999999999995</v>
      </c>
      <c r="B87" s="20">
        <v>5</v>
      </c>
      <c r="C87" s="20">
        <v>0.7</v>
      </c>
      <c r="D87" s="24">
        <v>6.82</v>
      </c>
      <c r="E87" s="23">
        <v>3.4661646859596602</v>
      </c>
      <c r="F87" s="28">
        <v>2928.7475790233998</v>
      </c>
      <c r="G87" s="29">
        <v>10422.194592033073</v>
      </c>
      <c r="H87" s="29">
        <v>4951.8592452039702</v>
      </c>
    </row>
    <row r="88" spans="1:8" x14ac:dyDescent="0.25">
      <c r="A88" s="20">
        <v>520.13</v>
      </c>
      <c r="B88" s="20">
        <v>5.38559322033898</v>
      </c>
      <c r="C88" s="20">
        <v>1.1000000000000001</v>
      </c>
      <c r="D88" s="24">
        <v>7.46</v>
      </c>
      <c r="E88" s="23">
        <v>3.4981992198131202</v>
      </c>
      <c r="F88" s="28">
        <v>2640.6709139725999</v>
      </c>
      <c r="G88" s="29">
        <v>10161.591407888018</v>
      </c>
      <c r="H88" s="29">
        <v>4683.9487406345797</v>
      </c>
    </row>
    <row r="89" spans="1:8" x14ac:dyDescent="0.25">
      <c r="A89" s="20">
        <v>502.64</v>
      </c>
      <c r="B89" s="20">
        <v>5.7903225806451601</v>
      </c>
      <c r="C89" s="20">
        <v>0.53333333333333299</v>
      </c>
      <c r="D89" s="24">
        <v>7.43</v>
      </c>
      <c r="E89" s="23">
        <v>3.2602739726027399</v>
      </c>
      <c r="F89" s="28">
        <v>2685.2544852524602</v>
      </c>
      <c r="G89" s="29">
        <v>11622.863000347132</v>
      </c>
      <c r="H89" s="29">
        <v>4583.3623783235198</v>
      </c>
    </row>
    <row r="90" spans="1:8" x14ac:dyDescent="0.25">
      <c r="A90" s="20">
        <v>464.29</v>
      </c>
      <c r="B90" s="20">
        <v>6.2222222222222197</v>
      </c>
      <c r="C90" s="20">
        <v>0.4</v>
      </c>
      <c r="D90" s="24">
        <v>7.36</v>
      </c>
      <c r="E90" s="23">
        <v>3.5362424022498402</v>
      </c>
      <c r="F90" s="28">
        <v>2416.4299395786802</v>
      </c>
      <c r="G90" s="29">
        <v>12015.29644282452</v>
      </c>
      <c r="H90" s="29">
        <v>4271.2468729184902</v>
      </c>
    </row>
    <row r="91" spans="1:8" x14ac:dyDescent="0.25">
      <c r="A91" s="20">
        <v>469.67</v>
      </c>
      <c r="B91" s="20">
        <v>6.3611111111111098</v>
      </c>
      <c r="C91" s="20">
        <v>1.0333333333333301</v>
      </c>
      <c r="D91" s="24">
        <v>8</v>
      </c>
      <c r="E91" s="23">
        <v>3.8296108137530598</v>
      </c>
      <c r="F91" s="28">
        <v>2669.6731884443302</v>
      </c>
      <c r="G91" s="29">
        <v>12060.7230704139</v>
      </c>
      <c r="H91" s="29">
        <v>3937.6273553331598</v>
      </c>
    </row>
    <row r="92" spans="1:8" x14ac:dyDescent="0.25">
      <c r="A92" s="20">
        <v>515.91999999999996</v>
      </c>
      <c r="B92" s="20">
        <v>7.5564516129032304</v>
      </c>
      <c r="C92" s="20">
        <v>1.0333333333333301</v>
      </c>
      <c r="D92" s="24">
        <v>8.11</v>
      </c>
      <c r="E92" s="23">
        <v>3.4835646678157799</v>
      </c>
      <c r="F92" s="28">
        <v>2528.7905771543501</v>
      </c>
      <c r="G92" s="29">
        <v>11784.383675652236</v>
      </c>
      <c r="H92" s="29">
        <v>2760.8586553773698</v>
      </c>
    </row>
    <row r="93" spans="1:8" x14ac:dyDescent="0.25">
      <c r="A93" s="20">
        <v>639.04999999999995</v>
      </c>
      <c r="B93" s="20">
        <v>8.25</v>
      </c>
      <c r="C93" s="20">
        <v>-0.133333333333333</v>
      </c>
      <c r="D93" s="24">
        <v>7.51</v>
      </c>
      <c r="E93" s="23">
        <v>1.77124799661314</v>
      </c>
      <c r="F93" s="28">
        <v>2845.0305269035198</v>
      </c>
      <c r="G93" s="29">
        <v>13236.886919564167</v>
      </c>
      <c r="H93" s="29">
        <v>2148.0258519643098</v>
      </c>
    </row>
    <row r="94" spans="1:8" x14ac:dyDescent="0.25">
      <c r="A94" s="20">
        <v>607.1</v>
      </c>
      <c r="B94" s="20">
        <v>5.5039682539682504</v>
      </c>
      <c r="C94" s="20">
        <v>-0.266666666666667</v>
      </c>
      <c r="D94" s="24">
        <v>8.57</v>
      </c>
      <c r="E94" s="23">
        <v>1.5551059905047</v>
      </c>
      <c r="F94" s="28">
        <v>2582.1676178499001</v>
      </c>
      <c r="G94" s="29">
        <v>12725.225069741789</v>
      </c>
      <c r="H94" s="29">
        <v>2054.71697667836</v>
      </c>
    </row>
    <row r="95" spans="1:8" x14ac:dyDescent="0.25">
      <c r="A95" s="20">
        <v>567.38</v>
      </c>
      <c r="B95" s="20">
        <v>1.4385245901639301</v>
      </c>
      <c r="C95" s="20">
        <v>-6.6666666666666693E-2</v>
      </c>
      <c r="D95" s="24">
        <v>10.23</v>
      </c>
      <c r="E95" s="23">
        <v>2.1151425806646702</v>
      </c>
      <c r="F95" s="28">
        <v>2742.7846326304898</v>
      </c>
      <c r="G95" s="29">
        <v>12653.38812301452</v>
      </c>
      <c r="H95" s="29">
        <v>2780.3054700612702</v>
      </c>
    </row>
    <row r="96" spans="1:8" x14ac:dyDescent="0.25">
      <c r="A96" s="20">
        <v>545.38</v>
      </c>
      <c r="B96" s="20">
        <v>0.52734375</v>
      </c>
      <c r="C96" s="20">
        <v>6.6666666666666693E-2</v>
      </c>
      <c r="D96" s="24">
        <v>10.6</v>
      </c>
      <c r="E96" s="23">
        <v>2.6576657897124201</v>
      </c>
      <c r="F96" s="28">
        <v>2631.6959274761898</v>
      </c>
      <c r="G96" s="29">
        <v>12190.318459495733</v>
      </c>
      <c r="H96" s="29">
        <v>3300.6008457821399</v>
      </c>
    </row>
    <row r="97" spans="1:8" x14ac:dyDescent="0.25">
      <c r="A97" s="20">
        <v>518.63</v>
      </c>
      <c r="B97" s="20">
        <v>0.5</v>
      </c>
      <c r="C97" s="20">
        <v>-0.266666666666667</v>
      </c>
      <c r="D97" s="24">
        <v>9.1300000000000008</v>
      </c>
      <c r="E97" s="23">
        <v>3.0157080649550898</v>
      </c>
      <c r="F97" s="28">
        <v>2906.6927835650699</v>
      </c>
      <c r="G97" s="29">
        <v>13412.437227110917</v>
      </c>
      <c r="H97" s="29">
        <v>4460.7949376453898</v>
      </c>
    </row>
    <row r="98" spans="1:8" x14ac:dyDescent="0.25">
      <c r="A98" s="20">
        <v>519</v>
      </c>
      <c r="B98" s="20">
        <v>0.5</v>
      </c>
      <c r="C98" s="20">
        <v>0.3</v>
      </c>
      <c r="D98" s="24">
        <v>9.23</v>
      </c>
      <c r="E98" s="23">
        <v>3.28060419123651</v>
      </c>
      <c r="F98" s="28">
        <v>2498.41549082345</v>
      </c>
      <c r="G98" s="29">
        <v>13367.240784534228</v>
      </c>
      <c r="H98" s="29">
        <v>3810.7509613074599</v>
      </c>
    </row>
    <row r="99" spans="1:8" x14ac:dyDescent="0.25">
      <c r="A99" s="20">
        <v>530.12</v>
      </c>
      <c r="B99" s="20">
        <v>0.58064516129032295</v>
      </c>
      <c r="C99" s="20">
        <v>0.3</v>
      </c>
      <c r="D99" s="24">
        <v>8.86</v>
      </c>
      <c r="E99" s="23">
        <v>3.1875850494420801</v>
      </c>
      <c r="F99" s="28">
        <v>3113.5188204404199</v>
      </c>
      <c r="G99" s="29">
        <v>14054.101068117932</v>
      </c>
      <c r="H99" s="29">
        <v>3964.8222113331199</v>
      </c>
    </row>
    <row r="100" spans="1:8" x14ac:dyDescent="0.25">
      <c r="A100" s="20">
        <v>511.9</v>
      </c>
      <c r="B100" s="20">
        <v>1.7380952380952399</v>
      </c>
      <c r="C100" s="20">
        <v>0.3</v>
      </c>
      <c r="D100" s="24">
        <v>8.36</v>
      </c>
      <c r="E100" s="23">
        <v>3.2853276482506302</v>
      </c>
      <c r="F100" s="28">
        <v>3104.52128865332</v>
      </c>
      <c r="G100" s="29">
        <v>14264.910395355451</v>
      </c>
      <c r="H100" s="29">
        <v>4585.0493444759304</v>
      </c>
    </row>
    <row r="101" spans="1:8" x14ac:dyDescent="0.25">
      <c r="A101" s="20">
        <v>480.32</v>
      </c>
      <c r="B101" s="20">
        <v>2.87903225806452</v>
      </c>
      <c r="C101" s="20">
        <v>0.1</v>
      </c>
      <c r="D101" s="24">
        <v>7.42</v>
      </c>
      <c r="E101" s="23">
        <v>3.91749826121141</v>
      </c>
      <c r="F101" s="28">
        <v>3295.8336984371399</v>
      </c>
      <c r="G101" s="29">
        <v>15697.02486056268</v>
      </c>
      <c r="H101" s="29">
        <v>5381.2184204365403</v>
      </c>
    </row>
    <row r="102" spans="1:8" x14ac:dyDescent="0.25">
      <c r="A102" s="20">
        <v>481.63</v>
      </c>
      <c r="B102" s="20">
        <v>3.4453125</v>
      </c>
      <c r="C102" s="20">
        <v>0.43333333333333302</v>
      </c>
      <c r="D102" s="24">
        <v>7.48</v>
      </c>
      <c r="E102" s="23">
        <v>4.3778085215760996</v>
      </c>
      <c r="F102" s="28">
        <v>3120.4213602610598</v>
      </c>
      <c r="G102" s="29">
        <v>15328.296243482198</v>
      </c>
      <c r="H102" s="29">
        <v>4830.1012250624499</v>
      </c>
    </row>
    <row r="103" spans="1:8" x14ac:dyDescent="0.25">
      <c r="A103" s="20">
        <v>469.43</v>
      </c>
      <c r="B103" s="20">
        <v>4.75</v>
      </c>
      <c r="C103" s="20">
        <v>0.3</v>
      </c>
      <c r="D103" s="24">
        <v>7.24</v>
      </c>
      <c r="E103" s="23">
        <v>4.1512791436088197</v>
      </c>
      <c r="F103" s="28">
        <v>3433.6655587762102</v>
      </c>
      <c r="G103" s="29">
        <v>15798.481224089932</v>
      </c>
      <c r="H103" s="29">
        <v>4452.6346944541601</v>
      </c>
    </row>
    <row r="104" spans="1:8" x14ac:dyDescent="0.25">
      <c r="A104" s="20">
        <v>471.07</v>
      </c>
      <c r="B104" s="20">
        <v>5.25</v>
      </c>
      <c r="C104" s="20">
        <v>0.266666666666667</v>
      </c>
      <c r="D104" s="24">
        <v>7.56</v>
      </c>
      <c r="E104" s="23">
        <v>4.0786507000513996</v>
      </c>
      <c r="F104" s="28">
        <v>3383.2098763335598</v>
      </c>
      <c r="G104" s="29">
        <v>15555.99550118492</v>
      </c>
      <c r="H104" s="29">
        <v>3869.55451512949</v>
      </c>
    </row>
    <row r="105" spans="1:8" x14ac:dyDescent="0.25">
      <c r="A105" s="20">
        <v>512.47</v>
      </c>
      <c r="B105" s="20">
        <v>5.25</v>
      </c>
      <c r="C105" s="20">
        <v>0.46666666666666701</v>
      </c>
      <c r="D105" s="24">
        <v>7.19</v>
      </c>
      <c r="E105" s="23">
        <v>3.3969608999365</v>
      </c>
      <c r="F105" s="28">
        <v>3497.4413411591499</v>
      </c>
      <c r="G105" s="29">
        <v>17059.704916691288</v>
      </c>
      <c r="H105" s="29">
        <v>4961.5951042470497</v>
      </c>
    </row>
    <row r="106" spans="1:8" x14ac:dyDescent="0.25">
      <c r="A106" s="20">
        <v>489.53</v>
      </c>
      <c r="B106" s="20">
        <v>5.0346153846153801</v>
      </c>
      <c r="C106" s="20">
        <v>0.233333333333333</v>
      </c>
      <c r="D106" s="24">
        <v>6.73</v>
      </c>
      <c r="E106" s="23">
        <v>3.7683616075478499</v>
      </c>
      <c r="F106" s="28">
        <v>3298.5366484041301</v>
      </c>
      <c r="G106" s="29">
        <v>17020.724353698966</v>
      </c>
      <c r="H106" s="29">
        <v>4203.9445239857196</v>
      </c>
    </row>
    <row r="107" spans="1:8" x14ac:dyDescent="0.25">
      <c r="A107" s="20">
        <v>496.4</v>
      </c>
      <c r="B107" s="20">
        <v>5</v>
      </c>
      <c r="C107" s="20">
        <v>-6.6666666666666693E-2</v>
      </c>
      <c r="D107" s="24">
        <v>6.83</v>
      </c>
      <c r="E107" s="23">
        <v>3.5682466963016699</v>
      </c>
      <c r="F107" s="28">
        <v>3648.3042306265202</v>
      </c>
      <c r="G107" s="29">
        <v>17440.088801693928</v>
      </c>
      <c r="H107" s="29">
        <v>3915.44028600818</v>
      </c>
    </row>
    <row r="108" spans="1:8" x14ac:dyDescent="0.25">
      <c r="A108" s="20">
        <v>482.97</v>
      </c>
      <c r="B108" s="20">
        <v>5</v>
      </c>
      <c r="C108" s="20">
        <v>0.33333333333333298</v>
      </c>
      <c r="D108" s="24">
        <v>6.59</v>
      </c>
      <c r="E108" s="23">
        <v>3.5002903020956202</v>
      </c>
      <c r="F108" s="28">
        <v>3335.2078588274699</v>
      </c>
      <c r="G108" s="29">
        <v>17078.309193181183</v>
      </c>
      <c r="H108" s="29">
        <v>3763.0816547941099</v>
      </c>
    </row>
    <row r="109" spans="1:8" x14ac:dyDescent="0.25">
      <c r="A109" s="20">
        <v>477.62</v>
      </c>
      <c r="B109" s="20">
        <v>5</v>
      </c>
      <c r="C109" s="20">
        <v>3.3333333333333298E-2</v>
      </c>
      <c r="D109" s="24">
        <v>6.43</v>
      </c>
      <c r="E109" s="23">
        <v>3.58739302670174</v>
      </c>
      <c r="F109" s="28">
        <v>3759.3650938482701</v>
      </c>
      <c r="G109" s="29">
        <v>18693.980429963933</v>
      </c>
      <c r="H109" s="29">
        <v>4368.5646695619398</v>
      </c>
    </row>
    <row r="110" spans="1:8" x14ac:dyDescent="0.25">
      <c r="A110" s="20">
        <v>472.5</v>
      </c>
      <c r="B110" s="20">
        <v>5</v>
      </c>
      <c r="C110" s="20">
        <v>0.233333333333333</v>
      </c>
      <c r="D110" s="24">
        <v>6.3</v>
      </c>
      <c r="E110" s="23">
        <v>3.5959130908101198</v>
      </c>
      <c r="F110" s="28">
        <v>3634.6841646029002</v>
      </c>
      <c r="G110" s="29">
        <v>18126.189491968529</v>
      </c>
      <c r="H110" s="29">
        <v>3556.1518902943999</v>
      </c>
    </row>
    <row r="111" spans="1:8" x14ac:dyDescent="0.25">
      <c r="A111" s="20">
        <v>484.38</v>
      </c>
      <c r="B111" s="20">
        <v>5</v>
      </c>
      <c r="C111" s="20">
        <v>3.3333333333333298E-2</v>
      </c>
      <c r="D111" s="24">
        <v>6.45</v>
      </c>
      <c r="E111" s="23">
        <v>3.241189633796</v>
      </c>
      <c r="F111" s="28">
        <v>3942.4506847388002</v>
      </c>
      <c r="G111" s="29">
        <v>18988.64953287688</v>
      </c>
      <c r="H111" s="29">
        <v>3496.4992591228001</v>
      </c>
    </row>
    <row r="112" spans="1:8" x14ac:dyDescent="0.25">
      <c r="A112" s="20">
        <v>507.47</v>
      </c>
      <c r="B112" s="20">
        <v>5</v>
      </c>
      <c r="C112" s="20">
        <v>0.33333333333333298</v>
      </c>
      <c r="D112" s="24">
        <v>5.86</v>
      </c>
      <c r="E112" s="23">
        <v>3.2109634400798299</v>
      </c>
      <c r="F112" s="28">
        <v>3714.5513620471002</v>
      </c>
      <c r="G112" s="29">
        <v>18554.958026279262</v>
      </c>
      <c r="H112" s="29">
        <v>3878.3474068707001</v>
      </c>
    </row>
    <row r="113" spans="1:8" x14ac:dyDescent="0.25">
      <c r="A113" s="20">
        <v>516</v>
      </c>
      <c r="B113" s="20">
        <v>4.6895161290322598</v>
      </c>
      <c r="C113" s="20">
        <v>0.36666666666666697</v>
      </c>
      <c r="D113" s="24">
        <v>5.87</v>
      </c>
      <c r="E113" s="23">
        <v>3.2444419244609701</v>
      </c>
      <c r="F113" s="28">
        <v>4033.9948559725999</v>
      </c>
      <c r="G113" s="29">
        <v>20202.4137716683</v>
      </c>
      <c r="H113" s="29">
        <v>4212.7294782966001</v>
      </c>
    </row>
    <row r="114" spans="1:8" x14ac:dyDescent="0.25">
      <c r="A114" s="20">
        <v>551.48</v>
      </c>
      <c r="B114" s="20">
        <v>4.3373015873015897</v>
      </c>
      <c r="C114" s="20">
        <v>0.5</v>
      </c>
      <c r="D114" s="24">
        <v>6.3</v>
      </c>
      <c r="E114" s="23">
        <v>3.1925474008890502</v>
      </c>
      <c r="F114" s="28">
        <v>3994.9101212842002</v>
      </c>
      <c r="G114" s="29">
        <v>19379.40015216851</v>
      </c>
      <c r="H114" s="29">
        <v>3843.4854293221001</v>
      </c>
    </row>
    <row r="115" spans="1:8" x14ac:dyDescent="0.25">
      <c r="A115" s="20">
        <v>554.35</v>
      </c>
      <c r="B115" s="20">
        <v>4</v>
      </c>
      <c r="C115" s="20">
        <v>0.33333333333333298</v>
      </c>
      <c r="D115" s="24">
        <v>6.33</v>
      </c>
      <c r="E115" s="23">
        <v>3.0785327648250602</v>
      </c>
      <c r="F115" s="28">
        <v>4192.6607014484998</v>
      </c>
      <c r="G115" s="29">
        <v>20126.723980700983</v>
      </c>
      <c r="H115" s="29">
        <v>4104.5082376624996</v>
      </c>
    </row>
    <row r="116" spans="1:8" x14ac:dyDescent="0.25">
      <c r="A116" s="20">
        <v>576.30999999999995</v>
      </c>
      <c r="B116" s="20">
        <v>3.62903225806452</v>
      </c>
      <c r="C116" s="20">
        <v>0.43333333333333302</v>
      </c>
      <c r="D116" s="24">
        <v>6.73</v>
      </c>
      <c r="E116" s="23">
        <v>3.17174392935982</v>
      </c>
      <c r="F116" s="28">
        <v>4079.6811199295998</v>
      </c>
      <c r="G116" s="29">
        <v>19794.94458416081</v>
      </c>
      <c r="H116" s="29">
        <v>4092.5276334301002</v>
      </c>
    </row>
    <row r="117" spans="1:8" x14ac:dyDescent="0.25">
      <c r="A117" s="20">
        <v>598.17999999999995</v>
      </c>
      <c r="B117" s="20">
        <v>3.04838709677419</v>
      </c>
      <c r="C117" s="20">
        <v>0.2</v>
      </c>
      <c r="D117" s="24">
        <v>6.33</v>
      </c>
      <c r="E117" s="23">
        <v>3.0033082342979802</v>
      </c>
      <c r="F117" s="28">
        <v>4552.5588565182998</v>
      </c>
      <c r="G117" s="29">
        <v>21785.344733837901</v>
      </c>
      <c r="H117" s="29">
        <v>4171.5444950975998</v>
      </c>
    </row>
    <row r="118" spans="1:8" x14ac:dyDescent="0.25">
      <c r="A118" s="20">
        <v>624.41999999999996</v>
      </c>
      <c r="B118" s="20">
        <v>3</v>
      </c>
      <c r="C118" s="20">
        <v>0.36666666666666697</v>
      </c>
      <c r="D118" s="24">
        <v>6.22</v>
      </c>
      <c r="E118" s="23">
        <v>2.6374761861562201</v>
      </c>
      <c r="F118" s="28">
        <v>4572.137962498</v>
      </c>
      <c r="G118" s="29">
        <v>21319.470101999199</v>
      </c>
      <c r="H118" s="29">
        <v>3682.4485436758</v>
      </c>
    </row>
    <row r="119" spans="1:8" x14ac:dyDescent="0.25">
      <c r="A119" s="20">
        <v>617.76</v>
      </c>
      <c r="B119" s="20">
        <v>3</v>
      </c>
      <c r="C119" s="20">
        <v>0.43333333333333302</v>
      </c>
      <c r="D119" s="24">
        <v>6.59</v>
      </c>
      <c r="E119" s="23">
        <v>2.7461822250446</v>
      </c>
      <c r="F119" s="28">
        <v>4725.9988369345001</v>
      </c>
      <c r="G119" s="29">
        <v>22226.973601980702</v>
      </c>
      <c r="H119" s="29">
        <v>3619.7305995233</v>
      </c>
    </row>
    <row r="120" spans="1:8" x14ac:dyDescent="0.25">
      <c r="A120" s="20">
        <v>676.25</v>
      </c>
      <c r="B120" s="20">
        <v>3</v>
      </c>
      <c r="C120" s="20">
        <v>0.53333333333333299</v>
      </c>
      <c r="D120" s="24">
        <v>6.6</v>
      </c>
      <c r="E120" s="23">
        <v>2.38197859022045</v>
      </c>
      <c r="F120" s="28">
        <v>4558.0666382850004</v>
      </c>
      <c r="G120" s="29">
        <v>21972.906716143498</v>
      </c>
      <c r="H120" s="29">
        <v>3100.1047012229001</v>
      </c>
    </row>
    <row r="121" spans="1:8" x14ac:dyDescent="0.25">
      <c r="A121" s="20">
        <v>697.75</v>
      </c>
      <c r="B121" s="20">
        <v>3.2419354838709702</v>
      </c>
      <c r="C121" s="20">
        <v>0.133333333333333</v>
      </c>
      <c r="D121" s="24">
        <v>6.16</v>
      </c>
      <c r="E121" s="23">
        <v>2.2165547794006502</v>
      </c>
      <c r="F121" s="28">
        <v>4749.6181774038996</v>
      </c>
      <c r="G121" s="29">
        <v>24071.452321864599</v>
      </c>
      <c r="H121" s="29">
        <v>3283.4589519020001</v>
      </c>
    </row>
    <row r="122" spans="1:8" x14ac:dyDescent="0.25">
      <c r="A122" s="20">
        <v>702.07</v>
      </c>
      <c r="B122" s="20">
        <v>3.5</v>
      </c>
      <c r="C122" s="20">
        <v>0.4</v>
      </c>
      <c r="D122" s="24">
        <v>6.15</v>
      </c>
      <c r="E122" s="23">
        <v>2.1176600441501101</v>
      </c>
      <c r="F122" s="28">
        <v>4745.7964050425999</v>
      </c>
      <c r="G122" s="29">
        <v>23355.0620127808</v>
      </c>
      <c r="H122" s="29">
        <v>3168.3631590509999</v>
      </c>
    </row>
    <row r="123" spans="1:8" x14ac:dyDescent="0.25">
      <c r="A123" s="20">
        <v>677.69</v>
      </c>
      <c r="B123" s="20">
        <v>3.5</v>
      </c>
      <c r="C123" s="20">
        <v>0.3</v>
      </c>
      <c r="D123" s="24">
        <v>6.88</v>
      </c>
      <c r="E123" s="23">
        <v>2.1455305573195398</v>
      </c>
      <c r="F123" s="28">
        <v>4723.0842880710998</v>
      </c>
      <c r="G123" s="29">
        <v>23948.7371351361</v>
      </c>
      <c r="H123" s="29">
        <v>3103.3118482631999</v>
      </c>
    </row>
    <row r="124" spans="1:8" x14ac:dyDescent="0.25">
      <c r="A124" s="20">
        <v>661.65</v>
      </c>
      <c r="B124" s="20">
        <v>3.5</v>
      </c>
      <c r="C124" s="20">
        <v>0.133333333333333</v>
      </c>
      <c r="D124" s="24">
        <v>7.12</v>
      </c>
      <c r="E124" s="23">
        <v>2.1653466993256498</v>
      </c>
      <c r="F124" s="28">
        <v>4442.8844946810996</v>
      </c>
      <c r="G124" s="29">
        <v>23685.920872955798</v>
      </c>
      <c r="H124" s="29">
        <v>3328.4204134756001</v>
      </c>
    </row>
    <row r="125" spans="1:8" x14ac:dyDescent="0.25">
      <c r="A125" s="20">
        <v>665.8</v>
      </c>
      <c r="B125" s="20">
        <v>3.5</v>
      </c>
      <c r="C125" s="20">
        <v>3.3333333333333298E-2</v>
      </c>
      <c r="D125" s="24">
        <v>6.43</v>
      </c>
      <c r="E125" s="23">
        <v>2.39524025522392</v>
      </c>
      <c r="F125" s="28">
        <v>4696.2496147162001</v>
      </c>
      <c r="G125" s="29">
        <v>25346.701964129003</v>
      </c>
      <c r="H125" s="29">
        <v>4052.2277850423002</v>
      </c>
    </row>
    <row r="126" spans="1:8" x14ac:dyDescent="0.25">
      <c r="A126" s="20">
        <v>655.58</v>
      </c>
      <c r="B126" s="20">
        <v>3.2578125</v>
      </c>
      <c r="C126" s="20">
        <v>0.36666666666666697</v>
      </c>
      <c r="D126" s="24">
        <v>6.73</v>
      </c>
      <c r="E126" s="23">
        <v>2.6460582418579301</v>
      </c>
      <c r="F126" s="28">
        <v>4628.9681136468998</v>
      </c>
      <c r="G126" s="29">
        <v>24185.849724163498</v>
      </c>
      <c r="H126" s="29">
        <v>3350.1889306052999</v>
      </c>
    </row>
    <row r="127" spans="1:8" x14ac:dyDescent="0.25">
      <c r="A127" s="20">
        <v>664.68</v>
      </c>
      <c r="B127" s="20">
        <v>2.6639344262295102</v>
      </c>
      <c r="C127" s="20">
        <v>-3.3333333333333298E-2</v>
      </c>
      <c r="D127" s="24">
        <v>7.24</v>
      </c>
      <c r="E127" s="23">
        <v>2.5686670295442799</v>
      </c>
      <c r="F127" s="28">
        <v>4739.5388309163</v>
      </c>
      <c r="G127" s="29">
        <v>24974.287130653298</v>
      </c>
      <c r="H127" s="29">
        <v>4131.4407605918996</v>
      </c>
    </row>
    <row r="128" spans="1:8" x14ac:dyDescent="0.25">
      <c r="A128" s="20">
        <v>643.23</v>
      </c>
      <c r="B128" s="20">
        <v>2.5</v>
      </c>
      <c r="C128" s="20">
        <v>6.6666666666666693E-2</v>
      </c>
      <c r="D128" s="24">
        <v>7.04</v>
      </c>
      <c r="E128" s="23">
        <v>2.87882457891076</v>
      </c>
      <c r="F128" s="28">
        <v>4578.0602952585004</v>
      </c>
      <c r="G128" s="29">
        <v>24884.5931901527</v>
      </c>
      <c r="H128" s="29">
        <v>4668.8675405393997</v>
      </c>
    </row>
    <row r="129" spans="1:8" x14ac:dyDescent="0.25">
      <c r="A129" s="20">
        <v>633.36</v>
      </c>
      <c r="B129" s="20">
        <v>2.5</v>
      </c>
      <c r="C129" s="20">
        <v>0.266666666666667</v>
      </c>
      <c r="D129" s="24">
        <v>6.73</v>
      </c>
      <c r="E129" s="23">
        <v>3.08810668602014</v>
      </c>
      <c r="F129" s="28">
        <v>4740.7633081073</v>
      </c>
      <c r="G129" s="29">
        <v>26691.672603788698</v>
      </c>
      <c r="H129" s="29">
        <v>5230.2673502953003</v>
      </c>
    </row>
    <row r="130" spans="1:8" x14ac:dyDescent="0.25">
      <c r="A130" s="20">
        <v>602.08000000000004</v>
      </c>
      <c r="B130" s="20">
        <v>2.5</v>
      </c>
      <c r="C130" s="20">
        <v>0.233333333333333</v>
      </c>
      <c r="D130" s="24">
        <v>7.07</v>
      </c>
      <c r="E130" s="23">
        <v>3.1567117239710898</v>
      </c>
      <c r="F130" s="28">
        <v>4889.8113572337998</v>
      </c>
      <c r="G130" s="29">
        <v>26164.165981189199</v>
      </c>
      <c r="H130" s="29">
        <v>4406.6589655063999</v>
      </c>
    </row>
    <row r="131" spans="1:8" x14ac:dyDescent="0.25">
      <c r="A131" s="20">
        <v>620.94000000000005</v>
      </c>
      <c r="B131" s="20">
        <v>2.5</v>
      </c>
      <c r="C131" s="20">
        <v>0.233333333333333</v>
      </c>
      <c r="D131" s="24">
        <v>7.3</v>
      </c>
      <c r="E131" s="23">
        <v>3.1169826725936698</v>
      </c>
      <c r="F131" s="28">
        <v>5281.4592254549998</v>
      </c>
      <c r="G131" s="29">
        <v>27043.484059316703</v>
      </c>
      <c r="H131" s="29">
        <v>4277.0125901423999</v>
      </c>
    </row>
    <row r="132" spans="1:8" x14ac:dyDescent="0.25">
      <c r="A132" s="20">
        <v>662.05</v>
      </c>
      <c r="B132" s="20">
        <v>2.5</v>
      </c>
      <c r="C132" s="20">
        <v>0.3</v>
      </c>
      <c r="D132" s="24">
        <v>7.68</v>
      </c>
      <c r="E132" s="23">
        <v>2.7681438809761398</v>
      </c>
      <c r="F132" s="28">
        <v>4796.8329194710996</v>
      </c>
      <c r="G132" s="29">
        <v>26268.495691785902</v>
      </c>
      <c r="H132" s="29">
        <v>4422.8029133146001</v>
      </c>
    </row>
    <row r="133" spans="1:8" x14ac:dyDescent="0.25">
      <c r="A133" s="20">
        <v>678.7</v>
      </c>
      <c r="B133" s="20">
        <v>2.69758064516129</v>
      </c>
      <c r="C133" s="20">
        <v>0.1</v>
      </c>
      <c r="D133" s="24">
        <v>7.29</v>
      </c>
      <c r="E133" s="23">
        <v>2.7976503674135902</v>
      </c>
      <c r="F133" s="28">
        <v>5146.7968102680998</v>
      </c>
      <c r="G133" s="29">
        <v>28185.230560427801</v>
      </c>
      <c r="H133" s="29">
        <v>5005.4195383470997</v>
      </c>
    </row>
    <row r="134" spans="1:8" x14ac:dyDescent="0.25">
      <c r="A134" s="20">
        <v>667.34</v>
      </c>
      <c r="B134" s="20">
        <v>2.9166666666666701</v>
      </c>
      <c r="C134" s="20">
        <v>0.2</v>
      </c>
      <c r="D134" s="24">
        <v>7.13</v>
      </c>
      <c r="E134" s="23">
        <v>2.82156097855998</v>
      </c>
      <c r="F134" s="28">
        <v>5116.9175460337001</v>
      </c>
      <c r="G134" s="29">
        <v>27213.271918932198</v>
      </c>
      <c r="H134" s="29">
        <v>4061.6609110413001</v>
      </c>
    </row>
    <row r="135" spans="1:8" x14ac:dyDescent="0.25">
      <c r="A135" s="20">
        <v>683.8</v>
      </c>
      <c r="B135" s="20">
        <v>2.87903225806452</v>
      </c>
      <c r="C135" s="20">
        <v>0.3</v>
      </c>
      <c r="D135" s="24">
        <v>7.19</v>
      </c>
      <c r="E135" s="23">
        <v>2.7732680153618201</v>
      </c>
      <c r="F135" s="28">
        <v>5162.2852978584997</v>
      </c>
      <c r="G135" s="29">
        <v>28218.882958459297</v>
      </c>
      <c r="H135" s="29">
        <v>4177.6761847346997</v>
      </c>
    </row>
    <row r="136" spans="1:8" x14ac:dyDescent="0.25">
      <c r="A136" s="20">
        <v>705.13</v>
      </c>
      <c r="B136" s="20">
        <v>2.3688524590163902</v>
      </c>
      <c r="C136" s="20">
        <v>0.133333333333333</v>
      </c>
      <c r="D136" s="24">
        <v>7.49</v>
      </c>
      <c r="E136" s="23">
        <v>2.629851220176</v>
      </c>
      <c r="F136" s="28">
        <v>4720.5287433993999</v>
      </c>
      <c r="G136" s="29">
        <v>27662.195292398701</v>
      </c>
      <c r="H136" s="29">
        <v>4576.1654957104001</v>
      </c>
    </row>
    <row r="137" spans="1:8" x14ac:dyDescent="0.25">
      <c r="A137" s="20">
        <v>754.86</v>
      </c>
      <c r="B137" s="20">
        <v>1.8174603174603201</v>
      </c>
      <c r="C137" s="20">
        <v>0.33333333333333298</v>
      </c>
      <c r="D137" s="24">
        <v>7.05</v>
      </c>
      <c r="E137" s="23">
        <v>2.6709319906861402</v>
      </c>
      <c r="F137" s="28">
        <v>4912.5654147170999</v>
      </c>
      <c r="G137" s="29">
        <v>28495.388223632002</v>
      </c>
      <c r="H137" s="29">
        <v>5058.4090620241996</v>
      </c>
    </row>
    <row r="138" spans="1:8" x14ac:dyDescent="0.25">
      <c r="A138" s="20">
        <v>803</v>
      </c>
      <c r="B138" s="20">
        <v>1.62109375</v>
      </c>
      <c r="C138" s="20">
        <v>0.43333333333333302</v>
      </c>
      <c r="D138" s="24">
        <v>7.82</v>
      </c>
      <c r="E138" s="23">
        <v>2.5574299192597301</v>
      </c>
      <c r="F138" s="28">
        <v>5140.7192446749996</v>
      </c>
      <c r="G138" s="29">
        <v>28037.735130550696</v>
      </c>
      <c r="H138" s="22">
        <v>4013.7965640063539</v>
      </c>
    </row>
    <row r="139" spans="1:8" x14ac:dyDescent="0.25">
      <c r="A139" s="20">
        <v>823.01</v>
      </c>
      <c r="B139" s="20">
        <v>0.5</v>
      </c>
      <c r="C139" s="20">
        <v>-6.6666666666666693E-2</v>
      </c>
      <c r="D139" s="24">
        <v>10.82</v>
      </c>
      <c r="E139" s="23">
        <v>2.4228824578910801</v>
      </c>
      <c r="F139" s="28">
        <v>4899.8970403937001</v>
      </c>
      <c r="G139" s="29">
        <v>24966.515769946371</v>
      </c>
      <c r="H139" s="22">
        <v>3814.7468534878708</v>
      </c>
    </row>
    <row r="140" spans="1:8" x14ac:dyDescent="0.25">
      <c r="A140" s="20">
        <v>780.99</v>
      </c>
      <c r="B140" s="20">
        <v>0.5</v>
      </c>
      <c r="C140" s="20">
        <v>0.266666666666667</v>
      </c>
      <c r="D140" s="24">
        <v>12.79</v>
      </c>
      <c r="E140" s="23">
        <v>2.9578865402643002</v>
      </c>
      <c r="F140" s="28">
        <v>4773.9030623466997</v>
      </c>
      <c r="G140" s="29">
        <v>26234.208281189902</v>
      </c>
      <c r="H140" s="22">
        <v>4661.6172641379153</v>
      </c>
    </row>
    <row r="141" spans="1:8" x14ac:dyDescent="0.25">
      <c r="A141" s="20">
        <v>762.4</v>
      </c>
      <c r="B141" s="20">
        <v>0.5</v>
      </c>
      <c r="C141" s="20">
        <v>0.3</v>
      </c>
      <c r="D141" s="24">
        <v>10.87</v>
      </c>
      <c r="E141" s="23">
        <v>3.2540203816263</v>
      </c>
      <c r="F141" s="28">
        <v>5095.0981554748996</v>
      </c>
      <c r="G141" s="29">
        <v>30207.094244189298</v>
      </c>
      <c r="H141" s="22">
        <v>5109.9192736873565</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DA79BD2CC1084245B72D282E17C815C4" ma:contentTypeVersion="7" ma:contentTypeDescription="Crear nuevo documento." ma:contentTypeScope="" ma:versionID="f7d3d97f3cea2cd92d44983fa77646f7">
  <xsd:schema xmlns:xsd="http://www.w3.org/2001/XMLSchema" xmlns:xs="http://www.w3.org/2001/XMLSchema" xmlns:p="http://schemas.microsoft.com/office/2006/metadata/properties" xmlns:ns2="01768f6c-8666-4b39-8631-1a60aaf27a96" targetNamespace="http://schemas.microsoft.com/office/2006/metadata/properties" ma:root="true" ma:fieldsID="11d3ce836356862a8a90d6a7dac305c0" ns2:_="">
    <xsd:import namespace="01768f6c-8666-4b39-8631-1a60aaf27a9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768f6c-8666-4b39-8631-1a60aaf27a9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15F1C9B-357A-4293-BA10-E887675FA63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1768f6c-8666-4b39-8631-1a60aaf27a9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DD32C1C-3DB8-4C8D-B863-300A0DFAA3C5}">
  <ds:schemaRefs>
    <ds:schemaRef ds:uri="http://schemas.microsoft.com/sharepoint/v3/contenttype/forms"/>
  </ds:schemaRefs>
</ds:datastoreItem>
</file>

<file path=customXml/itemProps3.xml><?xml version="1.0" encoding="utf-8"?>
<ds:datastoreItem xmlns:ds="http://schemas.openxmlformats.org/officeDocument/2006/customXml" ds:itemID="{AD324055-1338-4DF6-8FEE-42FB9AAA38D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DATOS_NOMBRESLARGOS</vt:lpstr>
      <vt:lpstr>DATOS</vt:lpstr>
      <vt:lpstr>DATOS.TS</vt:lpstr>
      <vt:lpstr>Estadistica Descriptiva</vt:lpstr>
      <vt:lpstr>Base_graficada_1</vt:lpstr>
      <vt:lpstr>Base_graficada_2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Francisco Yorio</dc:creator>
  <cp:lastModifiedBy>Francisco Yorio</cp:lastModifiedBy>
  <dcterms:created xsi:type="dcterms:W3CDTF">2021-06-24T01:43:39Z</dcterms:created>
  <dcterms:modified xsi:type="dcterms:W3CDTF">2021-08-16T20:47:02Z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0x010100DA79BD2CC1084245B72D282E17C815C4</vt:lpwstr>
  </property>
</Properties>
</file>