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rrasn\Downloads\"/>
    </mc:Choice>
  </mc:AlternateContent>
  <xr:revisionPtr revIDLastSave="0" documentId="13_ncr:1_{B29FC1D2-385B-433A-B8CD-C18B0C7C44AF}" xr6:coauthVersionLast="47" xr6:coauthVersionMax="47" xr10:uidLastSave="{00000000-0000-0000-0000-000000000000}"/>
  <bookViews>
    <workbookView xWindow="-120" yWindow="-120" windowWidth="29040" windowHeight="15720" activeTab="1" xr2:uid="{746700D7-1C3E-49A6-AE21-530AD315AEDC}"/>
  </bookViews>
  <sheets>
    <sheet name="Pre-Alpha BOM" sheetId="1" r:id="rId1"/>
    <sheet name="Alpha - 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P4" i="2"/>
  <c r="O4" i="2"/>
  <c r="O5" i="2" s="1"/>
  <c r="A12" i="2"/>
  <c r="L12" i="2"/>
  <c r="A10" i="2"/>
  <c r="A11" i="2"/>
  <c r="A9" i="2"/>
  <c r="L8" i="2"/>
  <c r="A8" i="2"/>
  <c r="L7" i="2"/>
  <c r="A6" i="2"/>
  <c r="A7" i="2"/>
  <c r="L6" i="2"/>
</calcChain>
</file>

<file path=xl/sharedStrings.xml><?xml version="1.0" encoding="utf-8"?>
<sst xmlns="http://schemas.openxmlformats.org/spreadsheetml/2006/main" count="73" uniqueCount="38">
  <si>
    <t>Cost of materials</t>
  </si>
  <si>
    <t>BOM</t>
  </si>
  <si>
    <t>Sensor</t>
  </si>
  <si>
    <t>Item</t>
  </si>
  <si>
    <t>QTY needed</t>
  </si>
  <si>
    <t xml:space="preserve">QTY in stock </t>
  </si>
  <si>
    <t>approved</t>
  </si>
  <si>
    <t>Price (Ex.VAT)</t>
  </si>
  <si>
    <t>link</t>
  </si>
  <si>
    <t>Minimum order QTY</t>
  </si>
  <si>
    <t>supplier</t>
  </si>
  <si>
    <t>Part number</t>
  </si>
  <si>
    <t>Part name</t>
  </si>
  <si>
    <t>Resistors</t>
  </si>
  <si>
    <t>Value</t>
  </si>
  <si>
    <t>4.7K Ω</t>
  </si>
  <si>
    <t>Amazon</t>
  </si>
  <si>
    <t>No</t>
  </si>
  <si>
    <t>Price (Inc.VAT)</t>
  </si>
  <si>
    <t>Diodes</t>
  </si>
  <si>
    <t>1N5817</t>
  </si>
  <si>
    <t>20V, 1A</t>
  </si>
  <si>
    <t>1N4148</t>
  </si>
  <si>
    <t>100V, 300mA</t>
  </si>
  <si>
    <t>LED strip</t>
  </si>
  <si>
    <t>HJHX Ws2812b</t>
  </si>
  <si>
    <t>5m 300Leds, 60led/m</t>
  </si>
  <si>
    <t>WS2812B RGB 5050SMD</t>
  </si>
  <si>
    <t>1m 144Leds, 144led/m</t>
  </si>
  <si>
    <t>Prototyping Board</t>
  </si>
  <si>
    <t>150mmx200mm</t>
  </si>
  <si>
    <t>Sourcing map</t>
  </si>
  <si>
    <t>Grand Total</t>
  </si>
  <si>
    <t>Inc.VAT</t>
  </si>
  <si>
    <t>Ex.VAT</t>
  </si>
  <si>
    <t>1N4001</t>
  </si>
  <si>
    <t>50V, 1A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</si>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</sst>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3" fillId="0" borderId="0" xfId="2"/>
    <xf numFmtId="164" fontId="0" fillId="0" borderId="0" xfId="0" applyNumberFormat="1"/>
    <xf numFmtId="0" fontId="3" fillId="0" borderId="0" xfId="2" applyNumberFormat="1"/>
    <xf numFmtId="0" fontId="0" fillId="0" borderId="0" xfId="0" applyNumberFormat="1"/>
    <xf numFmtId="0" fontId="5" fillId="2" borderId="2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164" fontId="6" fillId="0" borderId="3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0" fillId="3" borderId="7" xfId="0" applyNumberFormat="1" applyFill="1" applyBorder="1"/>
    <xf numFmtId="164" fontId="0" fillId="3" borderId="8" xfId="0" applyNumberFormat="1" applyFill="1" applyBorder="1"/>
    <xf numFmtId="0" fontId="2" fillId="0" borderId="0" xfId="0" applyFont="1"/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5"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&quot;£&quot;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164" formatCode="&quot;£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0FA0C9-BCA0-436E-A467-F665A4CDADD0}" name="Table_PreAlpha_BOM" displayName="Table_PreAlpha_BOM" ref="A5:L6" totalsRowShown="0" dataDxfId="4">
  <autoFilter ref="A5:L6" xr:uid="{D20FA0C9-BCA0-436E-A467-F665A4CDADD0}"/>
  <tableColumns count="12">
    <tableColumn id="1" xr3:uid="{AD297426-ACD8-42FA-BF92-6F4DEA481C2D}" name="Item" dataDxfId="2">
      <calculatedColumnFormula>ROW()-5</calculatedColumnFormula>
    </tableColumn>
    <tableColumn id="2" xr3:uid="{E70E1CE2-759D-4560-9D9B-CE85BD85E1DC}" name="Part name" dataDxfId="0"/>
    <tableColumn id="10" xr3:uid="{12579619-FE5A-4773-88BB-C9B60945D48E}" name="Part number" dataDxfId="1"/>
    <tableColumn id="3" xr3:uid="{1D3B68CB-0079-4C58-9DC3-BEB4002B1912}" name="Value" dataDxfId="11"/>
    <tableColumn id="4" xr3:uid="{67E68861-8EAE-4CEA-A149-E2D2C5380DBC}" name="QTY needed" dataDxfId="10"/>
    <tableColumn id="5" xr3:uid="{6C0BD324-5D15-466F-8E47-06277694567A}" name="QTY in stock " dataDxfId="9"/>
    <tableColumn id="6" xr3:uid="{84C589B2-0C81-42A7-BE64-DCBCDBBAEF94}" name="Minimum order QTY" dataDxfId="8"/>
    <tableColumn id="7" xr3:uid="{156FA52B-D31D-40DD-A308-9BD017D041D8}" name="supplier" dataDxfId="7"/>
    <tableColumn id="8" xr3:uid="{9C08B10E-B138-4753-9BEC-496928B7ECF0}" name="approved" dataDxfId="6"/>
    <tableColumn id="9" xr3:uid="{94617A01-8EB8-4C11-A2FB-28D0867123B6}" name="Price (Inc.VAT)" dataDxfId="5"/>
    <tableColumn id="11" xr3:uid="{0968C11A-47B9-4521-8ADD-817FA20CD689}" name="Price (Ex.VAT)" dataDxfId="3"/>
    <tableColumn id="12" xr3:uid="{B4455457-2235-495D-9326-8974872521AD}" name="link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4A9291-BD4B-4EC6-BAAA-2FA8B7C917C8}" name="Table_Alpha_BOM" displayName="Table_Alpha_BOM" ref="A5:L12" totalsRowShown="0">
  <autoFilter ref="A5:L12" xr:uid="{204A9291-BD4B-4EC6-BAAA-2FA8B7C917C8}"/>
  <tableColumns count="12">
    <tableColumn id="1" xr3:uid="{CB659392-0B7F-4A7F-A9DF-74512D34EFD2}" name="Item" dataDxfId="14">
      <calculatedColumnFormula>ROW()-5</calculatedColumnFormula>
    </tableColumn>
    <tableColumn id="2" xr3:uid="{B1A19FC7-1150-4ED8-A2ED-F7F16365DC2B}" name="Part name"/>
    <tableColumn id="10" xr3:uid="{83821E89-C3D9-45D2-AB83-CE8E6E34371E}" name="Part number"/>
    <tableColumn id="11" xr3:uid="{0D5F989B-C7F8-4BE1-B7BA-7712732DB6EB}" name="Value"/>
    <tableColumn id="3" xr3:uid="{B344CB3F-3D37-4543-BA3A-DEEEAC7B2DAE}" name="QTY needed"/>
    <tableColumn id="4" xr3:uid="{0631595D-34F7-4BE8-9F50-5A92DA738D9A}" name="QTY in stock "/>
    <tableColumn id="5" xr3:uid="{752B2A8E-9AAF-4389-87BB-2E693258B275}" name="Minimum order QTY"/>
    <tableColumn id="6" xr3:uid="{35295690-3D19-46E8-9EA8-35584D9BBA43}" name="supplier"/>
    <tableColumn id="7" xr3:uid="{023A8798-7A52-4BF6-BD26-DA8BFF813F51}" name="approved"/>
    <tableColumn id="12" xr3:uid="{621E98B0-CAB7-4E37-8AFC-998E46C8F90D}" name="Price (Inc.VAT)" dataDxfId="13"/>
    <tableColumn id="8" xr3:uid="{51B2ED6B-4F1B-4A47-BFC1-40C1A769C44D}" name="Price (Ex.VAT)"/>
    <tableColumn id="9" xr3:uid="{5F7F5B95-94E8-4889-8673-C6430EFA5AEA}" name="link" dataDxfId="12">
      <calculatedColumnFormula>HYPERLINK("https://www.amazon.co.uk/sourcing-map-Metal-Resistors-Tolerances/dp/B07LGKKM63/ref=sr_1_6?crid=K6R7E64D7QAU&amp;keywords=4.7k+ohm+resistor+100ps&amp;qid=1684907453&amp;sprefix=4.7k+ohm+resistor+100ps%2Caps%2C152&amp;sr=8-6", "Amazon")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mazon.co.uk/gp/product/B07J3ZT55G/ref=ppx_yo_dt_b_asin_title_o00_s00?ie=UTF8&amp;psc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dp/B0BLRGQ9XC/ref=sspa_dk_detail_2?pd_rd_i=B0BLRGQ9XC&amp;pd_rd_w=q7lLr&amp;content-id=amzn1.sym.15c0cc83-c6c5-4d44-aa3d-0de17a9f3682&amp;pf_rd_p=15c0cc83-c6c5-4d44-aa3d-0de17a9f3682&amp;pf_rd_r=AYM7ZTTEH3ED9XN0QTHV&amp;pd_rd_wg=GiMhh&amp;pd_rd_r=97dd2c71-32e9-4cee-bd43-148dcfade512&amp;s=electronics&amp;sp_csd=d2lkZ2V0TmFtZT1zcF9kZXRhaWw&amp;th=1" TargetMode="External"/><Relationship Id="rId2" Type="http://schemas.openxmlformats.org/officeDocument/2006/relationships/hyperlink" Target="https://www.amazon.co.uk/dp/B0BLRN29V2/ref=sspa_dk_detail_2?pd_rd_i=B0BLRGQ9XC&amp;pd_rd_w=q7lLr&amp;content-id=amzn1.sym.15c0cc83-c6c5-4d44-aa3d-0de17a9f3682&amp;pf_rd_p=15c0cc83-c6c5-4d44-aa3d-0de17a9f3682&amp;pf_rd_r=AYM7ZTTEH3ED9XN0QTHV&amp;pd_rd_wg=GiMhh&amp;pd_rd_r=97dd2c71-32e9-4cee-bd43-148dcfade512&amp;s=electronics&amp;sp_csd=d2lkZ2V0TmFtZT1zcF9kZXRhaWw&amp;th=1" TargetMode="External"/><Relationship Id="rId1" Type="http://schemas.openxmlformats.org/officeDocument/2006/relationships/hyperlink" Target="https://www.amazon.co.uk/dp/B09VPMXXFG/ref=sspa_dk_detail_0?pd_rd_i=B09TKXQXM9&amp;pd_rd_w=q7lLr&amp;content-id=amzn1.sym.15c0cc83-c6c5-4d44-aa3d-0de17a9f3682&amp;pf_rd_p=15c0cc83-c6c5-4d44-aa3d-0de17a9f3682&amp;pf_rd_r=AYM7ZTTEH3ED9XN0QTHV&amp;pd_rd_wg=GiMhh&amp;pd_rd_r=97dd2c71-32e9-4cee-bd43-148dcfade512&amp;s=electronics&amp;sp_csd=d2lkZ2V0TmFtZT1zcF9kZXRhaWw&amp;th=1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7AEC-1483-4821-B524-7082E5233AFB}">
  <sheetPr codeName="Sheet1"/>
  <dimension ref="A1:L6"/>
  <sheetViews>
    <sheetView workbookViewId="0">
      <selection activeCell="I7" sqref="I7"/>
    </sheetView>
  </sheetViews>
  <sheetFormatPr defaultRowHeight="15" x14ac:dyDescent="0.25"/>
  <cols>
    <col min="8" max="8" width="10.5703125" bestFit="1" customWidth="1"/>
    <col min="9" max="9" width="9.28515625" customWidth="1"/>
    <col min="10" max="10" width="16.42578125" bestFit="1" customWidth="1"/>
    <col min="11" max="11" width="15.85546875" bestFit="1" customWidth="1"/>
  </cols>
  <sheetData>
    <row r="1" spans="1:12" ht="20.25" thickBot="1" x14ac:dyDescent="0.35">
      <c r="A1" s="2" t="s">
        <v>0</v>
      </c>
      <c r="B1" s="2"/>
      <c r="C1" s="2"/>
    </row>
    <row r="2" spans="1:12" ht="15.75" thickTop="1" x14ac:dyDescent="0.25"/>
    <row r="5" spans="1:12" x14ac:dyDescent="0.25">
      <c r="A5" t="s">
        <v>3</v>
      </c>
      <c r="B5" t="s">
        <v>12</v>
      </c>
      <c r="C5" t="s">
        <v>11</v>
      </c>
      <c r="D5" t="s">
        <v>14</v>
      </c>
      <c r="E5" t="s">
        <v>4</v>
      </c>
      <c r="F5" t="s">
        <v>5</v>
      </c>
      <c r="G5" t="s">
        <v>9</v>
      </c>
      <c r="H5" t="s">
        <v>10</v>
      </c>
      <c r="I5" t="s">
        <v>6</v>
      </c>
      <c r="J5" s="4" t="s">
        <v>18</v>
      </c>
      <c r="K5" t="s">
        <v>7</v>
      </c>
      <c r="L5" t="s">
        <v>8</v>
      </c>
    </row>
    <row r="6" spans="1:12" x14ac:dyDescent="0.25">
      <c r="A6">
        <f t="shared" ref="A6" si="0">ROW()-5</f>
        <v>1</v>
      </c>
      <c r="B6" s="15" t="s">
        <v>19</v>
      </c>
      <c r="C6" t="s">
        <v>35</v>
      </c>
      <c r="D6" t="s">
        <v>36</v>
      </c>
      <c r="E6">
        <v>100</v>
      </c>
      <c r="F6">
        <v>0</v>
      </c>
      <c r="G6">
        <v>100</v>
      </c>
      <c r="H6" t="s">
        <v>16</v>
      </c>
      <c r="I6" t="s">
        <v>37</v>
      </c>
      <c r="J6" s="4">
        <v>5.99</v>
      </c>
      <c r="K6" s="14"/>
      <c r="L6" s="3" t="s">
        <v>16</v>
      </c>
    </row>
  </sheetData>
  <mergeCells count="1">
    <mergeCell ref="A1:C1"/>
  </mergeCells>
  <hyperlinks>
    <hyperlink ref="L6" r:id="rId1" xr:uid="{1DDD9196-AC28-4B29-9A34-0855F7AE8CDB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C5E9-9DEA-4C7B-8CA1-F97B331A0EAD}">
  <sheetPr codeName="Sheet2"/>
  <dimension ref="A1:Q12"/>
  <sheetViews>
    <sheetView tabSelected="1" workbookViewId="0">
      <selection activeCell="B16" sqref="B16"/>
    </sheetView>
  </sheetViews>
  <sheetFormatPr defaultRowHeight="15" x14ac:dyDescent="0.25"/>
  <cols>
    <col min="1" max="1" width="7.42578125" bestFit="1" customWidth="1"/>
    <col min="2" max="2" width="17.28515625" bestFit="1" customWidth="1"/>
    <col min="3" max="3" width="21.85546875" bestFit="1" customWidth="1"/>
    <col min="4" max="4" width="19.85546875" bestFit="1" customWidth="1"/>
    <col min="5" max="5" width="14.28515625" customWidth="1"/>
    <col min="6" max="6" width="20.5703125" customWidth="1"/>
    <col min="7" max="7" width="10.7109375" customWidth="1"/>
    <col min="8" max="8" width="11.5703125" customWidth="1"/>
    <col min="9" max="9" width="11.7109375" bestFit="1" customWidth="1"/>
    <col min="10" max="10" width="15.85546875" style="4" bestFit="1" customWidth="1"/>
    <col min="11" max="11" width="16.85546875" bestFit="1" customWidth="1"/>
    <col min="14" max="14" width="14.5703125" bestFit="1" customWidth="1"/>
    <col min="15" max="15" width="9.5703125" customWidth="1"/>
    <col min="16" max="16" width="9.42578125" customWidth="1"/>
  </cols>
  <sheetData>
    <row r="1" spans="1:17" ht="20.25" thickBot="1" x14ac:dyDescent="0.35">
      <c r="A1" s="2" t="s">
        <v>1</v>
      </c>
      <c r="B1" s="2"/>
      <c r="C1" s="2"/>
      <c r="D1" s="1"/>
    </row>
    <row r="2" spans="1:17" ht="16.5" thickTop="1" thickBot="1" x14ac:dyDescent="0.3">
      <c r="O2" s="4"/>
      <c r="P2" s="4"/>
      <c r="Q2" s="4"/>
    </row>
    <row r="3" spans="1:17" ht="18.75" x14ac:dyDescent="0.3">
      <c r="O3" s="8" t="s">
        <v>33</v>
      </c>
      <c r="P3" s="9" t="s">
        <v>34</v>
      </c>
      <c r="Q3" s="4"/>
    </row>
    <row r="4" spans="1:17" ht="15.75" thickBot="1" x14ac:dyDescent="0.3">
      <c r="A4" t="s">
        <v>2</v>
      </c>
      <c r="O4" s="12">
        <f>SUM(J:J)</f>
        <v>102.36999999999999</v>
      </c>
      <c r="P4" s="13">
        <f>SUM(K:K)</f>
        <v>0</v>
      </c>
      <c r="Q4" s="4"/>
    </row>
    <row r="5" spans="1:17" ht="19.5" thickBot="1" x14ac:dyDescent="0.35">
      <c r="A5" t="s">
        <v>3</v>
      </c>
      <c r="B5" t="s">
        <v>12</v>
      </c>
      <c r="C5" t="s">
        <v>11</v>
      </c>
      <c r="D5" t="s">
        <v>14</v>
      </c>
      <c r="E5" t="s">
        <v>4</v>
      </c>
      <c r="F5" t="s">
        <v>5</v>
      </c>
      <c r="G5" t="s">
        <v>9</v>
      </c>
      <c r="H5" t="s">
        <v>10</v>
      </c>
      <c r="I5" t="s">
        <v>6</v>
      </c>
      <c r="J5" s="4" t="s">
        <v>18</v>
      </c>
      <c r="K5" t="s">
        <v>7</v>
      </c>
      <c r="L5" t="s">
        <v>8</v>
      </c>
      <c r="N5" s="7" t="s">
        <v>32</v>
      </c>
      <c r="O5" s="10">
        <f>P4+O4</f>
        <v>102.36999999999999</v>
      </c>
      <c r="P5" s="11"/>
      <c r="Q5" s="4"/>
    </row>
    <row r="6" spans="1:17" x14ac:dyDescent="0.25">
      <c r="A6">
        <f t="shared" ref="A6:A8" si="0">ROW()-5</f>
        <v>1</v>
      </c>
      <c r="B6" t="s">
        <v>13</v>
      </c>
      <c r="D6" t="s">
        <v>15</v>
      </c>
      <c r="E6">
        <v>101</v>
      </c>
      <c r="F6">
        <v>0</v>
      </c>
      <c r="G6">
        <v>300</v>
      </c>
      <c r="H6" t="s">
        <v>16</v>
      </c>
      <c r="I6" t="s">
        <v>17</v>
      </c>
      <c r="J6" s="4">
        <v>7.49</v>
      </c>
      <c r="L6" s="3" t="str">
        <f>HYPERLINK("https://www.amazon.co.uk/sourcing-map-Metal-Resistors-Tolerances/dp/B07LGKKM63/ref=sr_1_6?crid=K6R7E64D7QAU&amp;keywords=4.7k+ohm+resistor+100ps&amp;qid=1684907453&amp;sprefix=4.7k+ohm+resistor+100ps%2Caps%2C152&amp;sr=8-6", "Amazon")</f>
        <v>Amazon</v>
      </c>
    </row>
    <row r="7" spans="1:17" x14ac:dyDescent="0.25">
      <c r="A7">
        <f t="shared" si="0"/>
        <v>2</v>
      </c>
      <c r="B7" t="s">
        <v>19</v>
      </c>
      <c r="C7" t="s">
        <v>20</v>
      </c>
      <c r="D7" t="s">
        <v>21</v>
      </c>
      <c r="E7">
        <v>101</v>
      </c>
      <c r="F7">
        <v>0</v>
      </c>
      <c r="G7">
        <v>100</v>
      </c>
      <c r="H7" t="s">
        <v>16</v>
      </c>
      <c r="I7" t="s">
        <v>17</v>
      </c>
      <c r="J7" s="4">
        <v>3.99</v>
      </c>
      <c r="L7" s="3" t="str">
        <f>HYPERLINK("https://www.amazon.co.uk/100-Pieces-1N5817-Schottky-Rectifier/dp/B079KDQQPD/ref=sr_1_23?crid=V6RF1JSBKVW3&amp;keywords=300+x+diodes&amp;qid=1684907778&amp;sprefix=300+x+diodes%2Caps%2C91&amp;sr=8-23", "Amazon")</f>
        <v>Amazon</v>
      </c>
    </row>
    <row r="8" spans="1:17" x14ac:dyDescent="0.25">
      <c r="A8">
        <f t="shared" si="0"/>
        <v>3</v>
      </c>
      <c r="B8" t="s">
        <v>19</v>
      </c>
      <c r="C8" t="s">
        <v>22</v>
      </c>
      <c r="D8" t="s">
        <v>23</v>
      </c>
      <c r="E8">
        <v>101</v>
      </c>
      <c r="F8">
        <v>0</v>
      </c>
      <c r="G8">
        <v>500</v>
      </c>
      <c r="H8" t="s">
        <v>16</v>
      </c>
      <c r="I8" t="s">
        <v>17</v>
      </c>
      <c r="J8" s="4">
        <v>11.16</v>
      </c>
      <c r="L8" s="5" t="str">
        <f>HYPERLINK("https://www.amazon.co.uk/Switching-Schottky-Glasversiegeltes-Kleinsignalschaltendes-Schottky-Dioden/dp/B09FFC7FTG/ref=sr_1_42?crid=V6RF1JSBKVW3&amp;keywords=300+x+diodes&amp;qid=1684907778&amp;sprefix=300+x+diodes%2Caps%2C91&amp;sr=8-42", "Amazon")</f>
        <v>Amazon</v>
      </c>
    </row>
    <row r="9" spans="1:17" x14ac:dyDescent="0.25">
      <c r="A9" s="6">
        <f>ROW()-5</f>
        <v>4</v>
      </c>
      <c r="B9" t="s">
        <v>24</v>
      </c>
      <c r="C9" t="s">
        <v>25</v>
      </c>
      <c r="D9" t="s">
        <v>26</v>
      </c>
      <c r="E9">
        <v>1</v>
      </c>
      <c r="F9">
        <v>0</v>
      </c>
      <c r="G9">
        <v>1</v>
      </c>
      <c r="H9" t="s">
        <v>16</v>
      </c>
      <c r="I9" t="s">
        <v>17</v>
      </c>
      <c r="J9" s="4">
        <v>24.88</v>
      </c>
      <c r="L9" s="5" t="s">
        <v>16</v>
      </c>
    </row>
    <row r="10" spans="1:17" x14ac:dyDescent="0.25">
      <c r="A10" s="6">
        <f t="shared" ref="A10:A11" si="1">ROW()-5</f>
        <v>5</v>
      </c>
      <c r="B10" t="s">
        <v>24</v>
      </c>
      <c r="C10" t="s">
        <v>27</v>
      </c>
      <c r="D10" t="s">
        <v>26</v>
      </c>
      <c r="E10">
        <v>1</v>
      </c>
      <c r="F10">
        <v>0</v>
      </c>
      <c r="G10">
        <v>1</v>
      </c>
      <c r="H10" t="s">
        <v>16</v>
      </c>
      <c r="I10" t="s">
        <v>17</v>
      </c>
      <c r="J10" s="4">
        <v>24.98</v>
      </c>
      <c r="L10" s="5" t="s">
        <v>16</v>
      </c>
    </row>
    <row r="11" spans="1:17" x14ac:dyDescent="0.25">
      <c r="A11" s="6">
        <f t="shared" si="1"/>
        <v>6</v>
      </c>
      <c r="B11" t="s">
        <v>24</v>
      </c>
      <c r="C11" t="s">
        <v>25</v>
      </c>
      <c r="D11" t="s">
        <v>28</v>
      </c>
      <c r="E11">
        <v>1</v>
      </c>
      <c r="F11">
        <v>0</v>
      </c>
      <c r="G11">
        <v>1</v>
      </c>
      <c r="H11" t="s">
        <v>16</v>
      </c>
      <c r="I11" t="s">
        <v>17</v>
      </c>
      <c r="J11" s="4">
        <v>17.88</v>
      </c>
      <c r="L11" s="5" t="s">
        <v>16</v>
      </c>
    </row>
    <row r="12" spans="1:17" x14ac:dyDescent="0.25">
      <c r="A12" s="6">
        <f>ROW()-5</f>
        <v>7</v>
      </c>
      <c r="B12" t="s">
        <v>29</v>
      </c>
      <c r="C12" t="s">
        <v>31</v>
      </c>
      <c r="D12" t="s">
        <v>30</v>
      </c>
      <c r="E12">
        <v>1</v>
      </c>
      <c r="F12">
        <v>0</v>
      </c>
      <c r="G12">
        <v>2</v>
      </c>
      <c r="H12" t="s">
        <v>16</v>
      </c>
      <c r="I12" t="s">
        <v>17</v>
      </c>
      <c r="J12" s="4">
        <v>11.99</v>
      </c>
      <c r="L12" s="5" t="str">
        <f>HYPERLINK("https://www.amazon.co.uk/sourcing-map-Metal-Resistors-Tolerances/dp/B07LGKKM63/ref=sr_1_6?crid=K6R7E64D7QAU&amp;keywords=4.7k+ohm+resistor+100ps&amp;qid=1684907453&amp;sprefix=4.7k+ohm+resistor+100ps%2Caps%2C152&amp;sr=8-6", "Amazon")</f>
        <v>Amazon</v>
      </c>
    </row>
  </sheetData>
  <mergeCells count="2">
    <mergeCell ref="A1:C1"/>
    <mergeCell ref="O5:P5"/>
  </mergeCells>
  <phoneticPr fontId="4" type="noConversion"/>
  <hyperlinks>
    <hyperlink ref="L10" r:id="rId1" xr:uid="{B2A26D13-1613-45B7-A974-8A5C91AC7FE4}"/>
    <hyperlink ref="L9" r:id="rId2" xr:uid="{2EA49000-4B31-4B32-8603-34861A6B1CE2}"/>
    <hyperlink ref="L11" r:id="rId3" xr:uid="{BD2A2A9F-181A-42FC-A47C-84403ADDA1FB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Pre-Alpha BOM</vt:lpstr>
      <vt:lpstr>Alpha -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 Roux</dc:creator>
  <cp:lastModifiedBy>Nick Serras</cp:lastModifiedBy>
  <dcterms:created xsi:type="dcterms:W3CDTF">2023-05-21T14:38:58Z</dcterms:created>
  <dcterms:modified xsi:type="dcterms:W3CDTF">2023-05-25T05:01:14Z</dcterms:modified>
</cp:coreProperties>
</file>