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65" yWindow="1140" windowWidth="20115" windowHeight="7935" activeTab="2"/>
  </bookViews>
  <sheets>
    <sheet name="Claims 331 NEW" sheetId="4" r:id="rId1"/>
    <sheet name="Claims 331 OLD" sheetId="1" r:id="rId2"/>
    <sheet name="Files to Reformat" sheetId="5" r:id="rId3"/>
  </sheets>
  <definedNames>
    <definedName name="new">'Claims 331 NEW'!$A$3:$E$51</definedName>
    <definedName name="old">'Claims 331 OLD'!$A$2:$F$61</definedName>
    <definedName name="_xlnm.Print_Area" localSheetId="0">'Claims 331 NEW'!$A$1:$M$51</definedName>
  </definedNames>
  <calcPr calcId="145621"/>
</workbook>
</file>

<file path=xl/calcChain.xml><?xml version="1.0" encoding="utf-8"?>
<calcChain xmlns="http://schemas.openxmlformats.org/spreadsheetml/2006/main">
  <c r="R51" i="4" l="1"/>
  <c r="M51" i="4"/>
  <c r="L51" i="4"/>
  <c r="K51" i="4"/>
  <c r="J51" i="4"/>
  <c r="O51" i="4" s="1"/>
  <c r="H51" i="4"/>
  <c r="R50" i="4"/>
  <c r="M50" i="4"/>
  <c r="L50" i="4"/>
  <c r="K50" i="4"/>
  <c r="J50" i="4"/>
  <c r="O50" i="4" s="1"/>
  <c r="I50" i="4"/>
  <c r="Q50" i="4" s="1"/>
  <c r="H50" i="4"/>
  <c r="R49" i="4"/>
  <c r="M49" i="4"/>
  <c r="L49" i="4"/>
  <c r="K49" i="4"/>
  <c r="J49" i="4"/>
  <c r="O49" i="4" s="1"/>
  <c r="I49" i="4"/>
  <c r="Q49" i="4" s="1"/>
  <c r="H49" i="4"/>
  <c r="R48" i="4"/>
  <c r="M48" i="4"/>
  <c r="L48" i="4"/>
  <c r="K48" i="4"/>
  <c r="J48" i="4"/>
  <c r="O48" i="4" s="1"/>
  <c r="I48" i="4"/>
  <c r="Q48" i="4" s="1"/>
  <c r="H48" i="4"/>
  <c r="R47" i="4"/>
  <c r="M47" i="4"/>
  <c r="L47" i="4"/>
  <c r="K47" i="4"/>
  <c r="J47" i="4"/>
  <c r="O47" i="4" s="1"/>
  <c r="I47" i="4"/>
  <c r="Q47" i="4" s="1"/>
  <c r="H47" i="4"/>
  <c r="R46" i="4"/>
  <c r="M46" i="4"/>
  <c r="L46" i="4"/>
  <c r="K46" i="4"/>
  <c r="J46" i="4"/>
  <c r="O46" i="4" s="1"/>
  <c r="I46" i="4"/>
  <c r="Q46" i="4" s="1"/>
  <c r="H46" i="4"/>
  <c r="R45" i="4"/>
  <c r="M45" i="4"/>
  <c r="L45" i="4"/>
  <c r="K45" i="4"/>
  <c r="J45" i="4"/>
  <c r="O45" i="4" s="1"/>
  <c r="I45" i="4"/>
  <c r="Q45" i="4" s="1"/>
  <c r="H45" i="4"/>
  <c r="R44" i="4"/>
  <c r="M44" i="4"/>
  <c r="L44" i="4"/>
  <c r="K44" i="4"/>
  <c r="J44" i="4"/>
  <c r="O44" i="4" s="1"/>
  <c r="I44" i="4"/>
  <c r="Q44" i="4" s="1"/>
  <c r="H44" i="4"/>
  <c r="R43" i="4"/>
  <c r="M43" i="4"/>
  <c r="L43" i="4"/>
  <c r="K43" i="4"/>
  <c r="J43" i="4"/>
  <c r="O43" i="4" s="1"/>
  <c r="I43" i="4"/>
  <c r="Q43" i="4" s="1"/>
  <c r="H43" i="4"/>
  <c r="R42" i="4"/>
  <c r="Q42" i="4"/>
  <c r="M42" i="4"/>
  <c r="L42" i="4"/>
  <c r="K42" i="4"/>
  <c r="J42" i="4"/>
  <c r="O42" i="4" s="1"/>
  <c r="I42" i="4"/>
  <c r="H42" i="4"/>
  <c r="R41" i="4"/>
  <c r="Q41" i="4"/>
  <c r="M41" i="4"/>
  <c r="L41" i="4"/>
  <c r="K41" i="4"/>
  <c r="J41" i="4"/>
  <c r="O41" i="4" s="1"/>
  <c r="I41" i="4"/>
  <c r="H41" i="4"/>
  <c r="R40" i="4"/>
  <c r="M40" i="4"/>
  <c r="L40" i="4"/>
  <c r="K40" i="4"/>
  <c r="J40" i="4"/>
  <c r="O40" i="4" s="1"/>
  <c r="I40" i="4"/>
  <c r="Q40" i="4" s="1"/>
  <c r="H40" i="4"/>
  <c r="R39" i="4"/>
  <c r="M39" i="4"/>
  <c r="L39" i="4"/>
  <c r="K39" i="4"/>
  <c r="J39" i="4"/>
  <c r="O39" i="4" s="1"/>
  <c r="I39" i="4"/>
  <c r="Q39" i="4" s="1"/>
  <c r="H39" i="4"/>
  <c r="R38" i="4"/>
  <c r="M38" i="4"/>
  <c r="L38" i="4"/>
  <c r="K38" i="4"/>
  <c r="J38" i="4"/>
  <c r="O38" i="4" s="1"/>
  <c r="I38" i="4"/>
  <c r="Q38" i="4" s="1"/>
  <c r="H38" i="4"/>
  <c r="R37" i="4"/>
  <c r="M37" i="4"/>
  <c r="L37" i="4"/>
  <c r="K37" i="4"/>
  <c r="J37" i="4"/>
  <c r="O37" i="4" s="1"/>
  <c r="I37" i="4"/>
  <c r="Q37" i="4" s="1"/>
  <c r="H37" i="4"/>
  <c r="R36" i="4"/>
  <c r="M36" i="4"/>
  <c r="L36" i="4"/>
  <c r="K36" i="4"/>
  <c r="J36" i="4"/>
  <c r="O36" i="4" s="1"/>
  <c r="I36" i="4"/>
  <c r="Q36" i="4" s="1"/>
  <c r="H36" i="4"/>
  <c r="R35" i="4"/>
  <c r="M35" i="4"/>
  <c r="L35" i="4"/>
  <c r="K35" i="4"/>
  <c r="J35" i="4"/>
  <c r="O35" i="4" s="1"/>
  <c r="I35" i="4"/>
  <c r="Q35" i="4" s="1"/>
  <c r="H35" i="4"/>
  <c r="R34" i="4"/>
  <c r="Q34" i="4"/>
  <c r="M34" i="4"/>
  <c r="L34" i="4"/>
  <c r="K34" i="4"/>
  <c r="J34" i="4"/>
  <c r="O34" i="4" s="1"/>
  <c r="I34" i="4"/>
  <c r="H34" i="4"/>
  <c r="R33" i="4"/>
  <c r="Q33" i="4"/>
  <c r="M33" i="4"/>
  <c r="L33" i="4"/>
  <c r="K33" i="4"/>
  <c r="J33" i="4"/>
  <c r="O33" i="4" s="1"/>
  <c r="I33" i="4"/>
  <c r="H33" i="4"/>
  <c r="R32" i="4"/>
  <c r="M32" i="4"/>
  <c r="L32" i="4"/>
  <c r="K32" i="4"/>
  <c r="J32" i="4"/>
  <c r="O32" i="4" s="1"/>
  <c r="I32" i="4"/>
  <c r="Q32" i="4" s="1"/>
  <c r="H32" i="4"/>
  <c r="R31" i="4"/>
  <c r="M31" i="4"/>
  <c r="L31" i="4"/>
  <c r="K31" i="4"/>
  <c r="J31" i="4"/>
  <c r="O31" i="4" s="1"/>
  <c r="I31" i="4"/>
  <c r="Q31" i="4" s="1"/>
  <c r="H31" i="4"/>
  <c r="R30" i="4"/>
  <c r="M30" i="4"/>
  <c r="L30" i="4"/>
  <c r="K30" i="4"/>
  <c r="J30" i="4"/>
  <c r="O30" i="4" s="1"/>
  <c r="I30" i="4"/>
  <c r="Q30" i="4" s="1"/>
  <c r="H30" i="4"/>
  <c r="R29" i="4"/>
  <c r="M29" i="4"/>
  <c r="L29" i="4"/>
  <c r="K29" i="4"/>
  <c r="J29" i="4"/>
  <c r="O29" i="4" s="1"/>
  <c r="I29" i="4"/>
  <c r="Q29" i="4" s="1"/>
  <c r="H29" i="4"/>
  <c r="R28" i="4"/>
  <c r="M28" i="4"/>
  <c r="L28" i="4"/>
  <c r="K28" i="4"/>
  <c r="J28" i="4"/>
  <c r="O28" i="4" s="1"/>
  <c r="I28" i="4"/>
  <c r="Q28" i="4" s="1"/>
  <c r="H28" i="4"/>
  <c r="R27" i="4"/>
  <c r="M27" i="4"/>
  <c r="L27" i="4"/>
  <c r="K27" i="4"/>
  <c r="J27" i="4"/>
  <c r="O27" i="4" s="1"/>
  <c r="I27" i="4"/>
  <c r="Q27" i="4" s="1"/>
  <c r="H27" i="4"/>
  <c r="R26" i="4"/>
  <c r="Q26" i="4"/>
  <c r="M26" i="4"/>
  <c r="L26" i="4"/>
  <c r="K26" i="4"/>
  <c r="J26" i="4"/>
  <c r="O26" i="4" s="1"/>
  <c r="I26" i="4"/>
  <c r="H26" i="4"/>
  <c r="R25" i="4"/>
  <c r="Q25" i="4"/>
  <c r="M25" i="4"/>
  <c r="L25" i="4"/>
  <c r="K25" i="4"/>
  <c r="J25" i="4"/>
  <c r="O25" i="4" s="1"/>
  <c r="I25" i="4"/>
  <c r="H25" i="4"/>
  <c r="R24" i="4"/>
  <c r="M24" i="4"/>
  <c r="L24" i="4"/>
  <c r="K24" i="4"/>
  <c r="J24" i="4"/>
  <c r="O24" i="4" s="1"/>
  <c r="I24" i="4"/>
  <c r="Q24" i="4" s="1"/>
  <c r="H24" i="4"/>
  <c r="R23" i="4"/>
  <c r="M23" i="4"/>
  <c r="L23" i="4"/>
  <c r="K23" i="4"/>
  <c r="J23" i="4"/>
  <c r="O23" i="4" s="1"/>
  <c r="I23" i="4"/>
  <c r="Q23" i="4" s="1"/>
  <c r="H23" i="4"/>
  <c r="R22" i="4"/>
  <c r="M22" i="4"/>
  <c r="L22" i="4"/>
  <c r="K22" i="4"/>
  <c r="J22" i="4"/>
  <c r="O22" i="4" s="1"/>
  <c r="I22" i="4"/>
  <c r="Q22" i="4" s="1"/>
  <c r="H22" i="4"/>
  <c r="R21" i="4"/>
  <c r="M21" i="4"/>
  <c r="L21" i="4"/>
  <c r="K21" i="4"/>
  <c r="J21" i="4"/>
  <c r="O21" i="4" s="1"/>
  <c r="I21" i="4"/>
  <c r="Q21" i="4" s="1"/>
  <c r="H21" i="4"/>
  <c r="R20" i="4"/>
  <c r="M20" i="4"/>
  <c r="L20" i="4"/>
  <c r="K20" i="4"/>
  <c r="J20" i="4"/>
  <c r="O20" i="4" s="1"/>
  <c r="I20" i="4"/>
  <c r="Q20" i="4" s="1"/>
  <c r="H20" i="4"/>
  <c r="R19" i="4"/>
  <c r="M19" i="4"/>
  <c r="L19" i="4"/>
  <c r="K19" i="4"/>
  <c r="J19" i="4"/>
  <c r="O19" i="4" s="1"/>
  <c r="I19" i="4"/>
  <c r="Q19" i="4" s="1"/>
  <c r="H19" i="4"/>
  <c r="R18" i="4"/>
  <c r="Q18" i="4"/>
  <c r="M18" i="4"/>
  <c r="L18" i="4"/>
  <c r="K18" i="4"/>
  <c r="J18" i="4"/>
  <c r="O18" i="4" s="1"/>
  <c r="I18" i="4"/>
  <c r="H18" i="4"/>
  <c r="R17" i="4"/>
  <c r="Q17" i="4"/>
  <c r="M17" i="4"/>
  <c r="L17" i="4"/>
  <c r="K17" i="4"/>
  <c r="J17" i="4"/>
  <c r="O17" i="4" s="1"/>
  <c r="I17" i="4"/>
  <c r="H17" i="4"/>
  <c r="R16" i="4"/>
  <c r="M16" i="4"/>
  <c r="L16" i="4"/>
  <c r="K16" i="4"/>
  <c r="J16" i="4"/>
  <c r="O16" i="4" s="1"/>
  <c r="I16" i="4"/>
  <c r="Q16" i="4" s="1"/>
  <c r="H16" i="4"/>
  <c r="R15" i="4"/>
  <c r="M15" i="4"/>
  <c r="L15" i="4"/>
  <c r="K15" i="4"/>
  <c r="J15" i="4"/>
  <c r="O15" i="4" s="1"/>
  <c r="I15" i="4"/>
  <c r="Q15" i="4" s="1"/>
  <c r="H15" i="4"/>
  <c r="R14" i="4"/>
  <c r="M14" i="4"/>
  <c r="L14" i="4"/>
  <c r="K14" i="4"/>
  <c r="J14" i="4"/>
  <c r="O14" i="4" s="1"/>
  <c r="I14" i="4"/>
  <c r="Q14" i="4" s="1"/>
  <c r="H14" i="4"/>
  <c r="R13" i="4"/>
  <c r="M13" i="4"/>
  <c r="L13" i="4"/>
  <c r="K13" i="4"/>
  <c r="J13" i="4"/>
  <c r="O13" i="4" s="1"/>
  <c r="I13" i="4"/>
  <c r="Q13" i="4" s="1"/>
  <c r="H13" i="4"/>
  <c r="R12" i="4"/>
  <c r="M12" i="4"/>
  <c r="L12" i="4"/>
  <c r="K12" i="4"/>
  <c r="J12" i="4"/>
  <c r="O12" i="4" s="1"/>
  <c r="I12" i="4"/>
  <c r="Q12" i="4" s="1"/>
  <c r="H12" i="4"/>
  <c r="R11" i="4"/>
  <c r="M11" i="4"/>
  <c r="L11" i="4"/>
  <c r="K11" i="4"/>
  <c r="J11" i="4"/>
  <c r="O11" i="4" s="1"/>
  <c r="I11" i="4"/>
  <c r="Q11" i="4" s="1"/>
  <c r="H11" i="4"/>
  <c r="R10" i="4"/>
  <c r="Q10" i="4"/>
  <c r="M10" i="4"/>
  <c r="L10" i="4"/>
  <c r="K10" i="4"/>
  <c r="J10" i="4"/>
  <c r="O10" i="4" s="1"/>
  <c r="I10" i="4"/>
  <c r="H10" i="4"/>
  <c r="R9" i="4"/>
  <c r="Q9" i="4"/>
  <c r="M9" i="4"/>
  <c r="L9" i="4"/>
  <c r="K9" i="4"/>
  <c r="J9" i="4"/>
  <c r="O9" i="4" s="1"/>
  <c r="I9" i="4"/>
  <c r="H9" i="4"/>
  <c r="R8" i="4"/>
  <c r="M8" i="4"/>
  <c r="L8" i="4"/>
  <c r="K8" i="4"/>
  <c r="J8" i="4"/>
  <c r="O8" i="4" s="1"/>
  <c r="I8" i="4"/>
  <c r="Q8" i="4" s="1"/>
  <c r="H8" i="4"/>
  <c r="R7" i="4"/>
  <c r="M7" i="4"/>
  <c r="L7" i="4"/>
  <c r="K7" i="4"/>
  <c r="J7" i="4"/>
  <c r="O7" i="4" s="1"/>
  <c r="I7" i="4"/>
  <c r="Q7" i="4" s="1"/>
  <c r="H7" i="4"/>
  <c r="R6" i="4"/>
  <c r="M6" i="4"/>
  <c r="L6" i="4"/>
  <c r="K6" i="4"/>
  <c r="J6" i="4"/>
  <c r="O6" i="4" s="1"/>
  <c r="I6" i="4"/>
  <c r="Q6" i="4" s="1"/>
  <c r="H6" i="4"/>
  <c r="R5" i="4"/>
  <c r="M5" i="4"/>
  <c r="L5" i="4"/>
  <c r="K5" i="4"/>
  <c r="J5" i="4"/>
  <c r="O5" i="4" s="1"/>
  <c r="I5" i="4"/>
  <c r="Q5" i="4" s="1"/>
  <c r="H5" i="4"/>
  <c r="R4" i="4"/>
  <c r="M4" i="4"/>
  <c r="L4" i="4"/>
  <c r="K4" i="4"/>
  <c r="J4" i="4"/>
  <c r="O4" i="4" s="1"/>
  <c r="I4" i="4"/>
  <c r="Q4" i="4" s="1"/>
  <c r="H4" i="4"/>
  <c r="R3" i="4"/>
  <c r="M3" i="4"/>
  <c r="L3" i="4"/>
  <c r="K3" i="4"/>
  <c r="J3" i="4"/>
  <c r="O3" i="4" s="1"/>
  <c r="I3" i="4"/>
  <c r="Q3" i="4" s="1"/>
  <c r="H3" i="4"/>
  <c r="G50" i="4"/>
  <c r="G49" i="4"/>
  <c r="G47" i="4"/>
  <c r="G46" i="4"/>
  <c r="G15" i="4"/>
  <c r="G14" i="4"/>
  <c r="G12" i="4"/>
  <c r="G11" i="4"/>
  <c r="G9" i="4"/>
  <c r="G8" i="4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I51" i="4" s="1"/>
  <c r="Q51" i="4" s="1"/>
  <c r="B3" i="1"/>
  <c r="G51" i="4" l="1"/>
  <c r="G48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3" i="4"/>
  <c r="G10" i="4"/>
  <c r="G7" i="4"/>
  <c r="G6" i="4"/>
  <c r="G5" i="4"/>
  <c r="G4" i="4"/>
  <c r="G3" i="4"/>
  <c r="B5" i="5" l="1"/>
  <c r="B4" i="5"/>
  <c r="B3" i="5"/>
  <c r="B2" i="5"/>
</calcChain>
</file>

<file path=xl/sharedStrings.xml><?xml version="1.0" encoding="utf-8"?>
<sst xmlns="http://schemas.openxmlformats.org/spreadsheetml/2006/main" count="339" uniqueCount="76">
  <si>
    <t>Field Name</t>
  </si>
  <si>
    <t>Position</t>
  </si>
  <si>
    <t>Length</t>
  </si>
  <si>
    <t>Required</t>
  </si>
  <si>
    <t>Type</t>
  </si>
  <si>
    <t>Format</t>
  </si>
  <si>
    <t>Yes</t>
  </si>
  <si>
    <t>Alpha</t>
  </si>
  <si>
    <t>Date</t>
  </si>
  <si>
    <t>No</t>
  </si>
  <si>
    <t>Numeric</t>
  </si>
  <si>
    <t>ic_record_type</t>
  </si>
  <si>
    <t>px_company_code</t>
  </si>
  <si>
    <t>px_division_code</t>
  </si>
  <si>
    <t>currency</t>
  </si>
  <si>
    <t>reference</t>
  </si>
  <si>
    <t>document_header_text</t>
  </si>
  <si>
    <t>posting_key</t>
  </si>
  <si>
    <t>amount</t>
  </si>
  <si>
    <t>payment_method</t>
  </si>
  <si>
    <t>allocation</t>
  </si>
  <si>
    <t>product_number</t>
  </si>
  <si>
    <t>::field_name:: = substr($0,::old_position::+1,::new_length::)</t>
  </si>
  <si>
    <t>#</t>
  </si>
  <si>
    <t>::field_name:: \</t>
  </si>
  <si>
    <t>File Name</t>
  </si>
  <si>
    <t>Reformated</t>
  </si>
  <si>
    <t>Original</t>
  </si>
  <si>
    <t>dd</t>
  </si>
  <si>
    <t>buy_start_date_dd</t>
  </si>
  <si>
    <t>buy_start_date_mm</t>
  </si>
  <si>
    <t>buy_start_date_yyyy</t>
  </si>
  <si>
    <t>buy_stop_date_dd</t>
  </si>
  <si>
    <t>buy_stop_date_mm</t>
  </si>
  <si>
    <t>buy_stop_date_yyyy</t>
  </si>
  <si>
    <t>document_date_dd</t>
  </si>
  <si>
    <t>document_date_mm</t>
  </si>
  <si>
    <t>document_date_yyyy</t>
  </si>
  <si>
    <t>posting_date_dd</t>
  </si>
  <si>
    <t>posting_date_mm</t>
  </si>
  <si>
    <t>posting_date_yyyy</t>
  </si>
  <si>
    <t>mm</t>
  </si>
  <si>
    <t>yyyy</t>
  </si>
  <si>
    <t>yyyymmdd</t>
  </si>
  <si>
    <t>99999999999.99</t>
  </si>
  <si>
    <t>type</t>
  </si>
  <si>
    <t>expenditure_type</t>
  </si>
  <si>
    <t>account_code</t>
  </si>
  <si>
    <t>spend_amount</t>
  </si>
  <si>
    <t>tax_amount</t>
  </si>
  <si>
    <t>pc_reference</t>
  </si>
  <si>
    <t>px_reference</t>
  </si>
  <si>
    <t>ext_reference</t>
  </si>
  <si>
    <t>transaction_code</t>
  </si>
  <si>
    <t>deduction_ac_code</t>
  </si>
  <si>
    <t>payee_code</t>
  </si>
  <si>
    <t>debit_code</t>
  </si>
  <si>
    <t>credit_code</t>
  </si>
  <si>
    <t>customer_is_a_vendor</t>
  </si>
  <si>
    <t>promo_claim_detail_row_id</t>
  </si>
  <si>
    <t>promo_claim_group_row_id</t>
  </si>
  <si>
    <t>promo_claim_group_pub_id</t>
  </si>
  <si>
    <t>reason_code</t>
  </si>
  <si>
    <t>pc_message</t>
  </si>
  <si>
    <t>pc_comment</t>
  </si>
  <si>
    <t>text_1</t>
  </si>
  <si>
    <t>text_2</t>
  </si>
  <si>
    <t>bom_header_sku_stock_code</t>
  </si>
  <si>
    <t>claim_date_dd</t>
  </si>
  <si>
    <t>claim_date_mm</t>
  </si>
  <si>
    <t>claim_date_yyyy</t>
  </si>
  <si>
    <t>payments_scenario2.txt</t>
  </si>
  <si>
    <t>payments_scenario3.txt</t>
  </si>
  <si>
    <t>payments_scenario4.txt</t>
  </si>
  <si>
    <t>payments_scenario5.txt</t>
  </si>
  <si>
    <t>awk -f reformat.awk &lt; original/::file_name:: &gt; reformatted/::file_name::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</si>
</sst>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opLeftCell="B1" workbookViewId="0">
      <pane ySplit="2" topLeftCell="A35" activePane="bottomLeft" state="frozen"/>
      <selection pane="bottomLeft" activeCell="R3" sqref="R3:R51"/>
    </sheetView>
  </sheetViews>
  <sheetFormatPr defaultRowHeight="11.25" x14ac:dyDescent="0.2"/>
  <cols>
    <col min="1" max="1" width="22.85546875" style="3" customWidth="1"/>
    <col min="2" max="2" width="6.5703125" style="3" bestFit="1" customWidth="1"/>
    <col min="3" max="3" width="5.5703125" style="3" bestFit="1" customWidth="1"/>
    <col min="4" max="4" width="7.140625" style="3" bestFit="1" customWidth="1"/>
    <col min="5" max="5" width="6.7109375" style="3" bestFit="1" customWidth="1"/>
    <col min="6" max="6" width="11.7109375" style="3" bestFit="1" customWidth="1"/>
    <col min="7" max="7" width="10.85546875" style="3" bestFit="1" customWidth="1"/>
    <col min="8" max="8" width="17" style="3" bestFit="1" customWidth="1"/>
    <col min="9" max="9" width="6.5703125" style="3" bestFit="1" customWidth="1"/>
    <col min="10" max="10" width="5.5703125" style="3" bestFit="1" customWidth="1"/>
    <col min="11" max="11" width="7.140625" style="3" bestFit="1" customWidth="1"/>
    <col min="12" max="12" width="6.7109375" style="3" bestFit="1" customWidth="1"/>
    <col min="13" max="13" width="11.7109375" style="3" bestFit="1" customWidth="1"/>
    <col min="14" max="14" width="9.140625" style="3"/>
    <col min="15" max="15" width="1.7109375" style="3" bestFit="1" customWidth="1"/>
    <col min="16" max="16" width="9.140625" style="3"/>
    <col min="17" max="17" width="41.5703125" style="3" bestFit="1" customWidth="1"/>
    <col min="18" max="16384" width="9.140625" style="3"/>
  </cols>
  <sheetData>
    <row r="1" spans="1:18" x14ac:dyDescent="0.2">
      <c r="A1" s="3" t="s">
        <v>26</v>
      </c>
      <c r="H1" s="3" t="s">
        <v>27</v>
      </c>
    </row>
    <row r="2" spans="1:18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2" t="s">
        <v>23</v>
      </c>
      <c r="Q2" s="2" t="s">
        <v>22</v>
      </c>
      <c r="R2" s="2" t="s">
        <v>24</v>
      </c>
    </row>
    <row r="3" spans="1:18" x14ac:dyDescent="0.2">
      <c r="A3" s="3" t="s">
        <v>11</v>
      </c>
      <c r="B3" s="3">
        <v>0</v>
      </c>
      <c r="C3" s="3">
        <v>6</v>
      </c>
      <c r="D3" s="3" t="s">
        <v>6</v>
      </c>
      <c r="E3" s="3" t="s">
        <v>7</v>
      </c>
      <c r="G3" s="4" t="str">
        <f t="shared" ref="G3:G51" si="0">LOWER(SUBSTITUTE(F3," ", "_"))</f>
        <v/>
      </c>
      <c r="H3" s="3" t="str">
        <f t="shared" ref="H3:H51" si="1">VLOOKUP($A3,old,1,FALSE)</f>
        <v>ic_record_type</v>
      </c>
      <c r="I3" s="3">
        <f t="shared" ref="I3:I51" si="2">VLOOKUP($A3,old,2,FALSE)</f>
        <v>0</v>
      </c>
      <c r="J3" s="3">
        <f t="shared" ref="J3:J51" si="3">VLOOKUP($A3,old,3,FALSE)</f>
        <v>6</v>
      </c>
      <c r="K3" s="3" t="str">
        <f t="shared" ref="K3:K51" si="4">VLOOKUP($A3,old,4,FALSE)</f>
        <v>Yes</v>
      </c>
      <c r="L3" s="3" t="str">
        <f t="shared" ref="L3:L51" si="5">VLOOKUP($A3,old,5,FALSE)</f>
        <v>Alpha</v>
      </c>
      <c r="M3" s="3">
        <f t="shared" ref="M3:M51" si="6">VLOOKUP($A3,old,6,FALSE)</f>
        <v>0</v>
      </c>
      <c r="O3" s="3" t="str">
        <f>IF(C3&lt;&gt;J3,"#","")</f>
        <v/>
      </c>
      <c r="Q3" s="3" t="str">
        <f>SUBSTITUTE(SUBSTITUTE(SUBSTITUTE(Q$2,"::field_name::",A3),"::old_position::",I3),"::new_length::",C3)</f>
        <v>ic_record_type = substr($0,0+1,6)</v>
      </c>
      <c r="R3" s="3" t="str">
        <f>SUBSTITUTE(R$2,"::field_name::",A3)</f>
        <v>ic_record_type \</v>
      </c>
    </row>
    <row r="4" spans="1:18" x14ac:dyDescent="0.2">
      <c r="A4" s="3" t="s">
        <v>12</v>
      </c>
      <c r="B4" s="3">
        <v>6</v>
      </c>
      <c r="C4" s="3">
        <v>3</v>
      </c>
      <c r="D4" s="3" t="s">
        <v>6</v>
      </c>
      <c r="E4" s="3" t="s">
        <v>7</v>
      </c>
      <c r="G4" s="4" t="str">
        <f t="shared" si="0"/>
        <v/>
      </c>
      <c r="H4" s="3" t="str">
        <f t="shared" si="1"/>
        <v>px_company_code</v>
      </c>
      <c r="I4" s="3">
        <f t="shared" si="2"/>
        <v>428</v>
      </c>
      <c r="J4" s="3">
        <f t="shared" si="3"/>
        <v>10</v>
      </c>
      <c r="K4" s="3" t="str">
        <f t="shared" si="4"/>
        <v>Yes</v>
      </c>
      <c r="L4" s="3" t="str">
        <f t="shared" si="5"/>
        <v>Alpha</v>
      </c>
      <c r="M4" s="3">
        <f t="shared" si="6"/>
        <v>0</v>
      </c>
      <c r="O4" s="3" t="str">
        <f t="shared" ref="O4:O47" si="7">IF(C4&lt;&gt;J4,"#","")</f>
        <v>#</v>
      </c>
      <c r="Q4" s="3" t="str">
        <f t="shared" ref="Q4:Q47" si="8">SUBSTITUTE(SUBSTITUTE(SUBSTITUTE(Q$2,"::field_name::",A4),"::old_position::",I4),"::new_length::",C4)</f>
        <v>px_company_code = substr($0,428+1,3)</v>
      </c>
      <c r="R4" s="3" t="str">
        <f t="shared" ref="R4:R47" si="9">SUBSTITUTE(R$2,"::field_name::",A4)</f>
        <v>px_company_code \</v>
      </c>
    </row>
    <row r="5" spans="1:18" x14ac:dyDescent="0.2">
      <c r="A5" s="3" t="s">
        <v>13</v>
      </c>
      <c r="B5" s="3">
        <v>9</v>
      </c>
      <c r="C5" s="3">
        <v>3</v>
      </c>
      <c r="D5" s="3" t="s">
        <v>6</v>
      </c>
      <c r="E5" s="3" t="s">
        <v>7</v>
      </c>
      <c r="G5" s="4" t="str">
        <f t="shared" si="0"/>
        <v/>
      </c>
      <c r="H5" s="3" t="str">
        <f t="shared" si="1"/>
        <v>px_division_code</v>
      </c>
      <c r="I5" s="3">
        <f t="shared" si="2"/>
        <v>418</v>
      </c>
      <c r="J5" s="3">
        <f t="shared" si="3"/>
        <v>10</v>
      </c>
      <c r="K5" s="3" t="str">
        <f t="shared" si="4"/>
        <v>Yes</v>
      </c>
      <c r="L5" s="3" t="str">
        <f t="shared" si="5"/>
        <v>Alpha</v>
      </c>
      <c r="M5" s="3">
        <f t="shared" si="6"/>
        <v>0</v>
      </c>
      <c r="O5" s="3" t="str">
        <f t="shared" si="7"/>
        <v>#</v>
      </c>
      <c r="Q5" s="3" t="str">
        <f t="shared" si="8"/>
        <v>px_division_code = substr($0,418+1,3)</v>
      </c>
      <c r="R5" s="3" t="str">
        <f t="shared" si="9"/>
        <v>px_division_code \</v>
      </c>
    </row>
    <row r="6" spans="1:18" x14ac:dyDescent="0.2">
      <c r="A6" s="3" t="s">
        <v>45</v>
      </c>
      <c r="B6" s="3">
        <v>12</v>
      </c>
      <c r="C6" s="3">
        <v>1</v>
      </c>
      <c r="D6" s="3" t="s">
        <v>6</v>
      </c>
      <c r="E6" s="3" t="s">
        <v>7</v>
      </c>
      <c r="G6" s="4" t="str">
        <f t="shared" si="0"/>
        <v/>
      </c>
      <c r="H6" s="3" t="str">
        <f t="shared" si="1"/>
        <v>type</v>
      </c>
      <c r="I6" s="3">
        <f t="shared" si="2"/>
        <v>6</v>
      </c>
      <c r="J6" s="3">
        <f t="shared" si="3"/>
        <v>1</v>
      </c>
      <c r="K6" s="3" t="str">
        <f t="shared" si="4"/>
        <v>Yes</v>
      </c>
      <c r="L6" s="3" t="str">
        <f t="shared" si="5"/>
        <v>Alpha</v>
      </c>
      <c r="M6" s="3">
        <f t="shared" si="6"/>
        <v>0</v>
      </c>
      <c r="O6" s="3" t="str">
        <f t="shared" si="7"/>
        <v/>
      </c>
      <c r="Q6" s="3" t="str">
        <f t="shared" si="8"/>
        <v>type = substr($0,6+1,1)</v>
      </c>
      <c r="R6" s="3" t="str">
        <f t="shared" si="9"/>
        <v>type \</v>
      </c>
    </row>
    <row r="7" spans="1:18" x14ac:dyDescent="0.2">
      <c r="A7" s="3" t="s">
        <v>37</v>
      </c>
      <c r="B7" s="3">
        <v>13</v>
      </c>
      <c r="C7" s="3">
        <v>4</v>
      </c>
      <c r="D7" s="3" t="s">
        <v>6</v>
      </c>
      <c r="E7" s="3" t="s">
        <v>8</v>
      </c>
      <c r="F7" s="3" t="s">
        <v>43</v>
      </c>
      <c r="G7" s="4" t="str">
        <f t="shared" si="0"/>
        <v>yyyymmdd</v>
      </c>
      <c r="H7" s="3" t="str">
        <f t="shared" si="1"/>
        <v>document_date_yyyy</v>
      </c>
      <c r="I7" s="3">
        <f t="shared" si="2"/>
        <v>11</v>
      </c>
      <c r="J7" s="3">
        <f t="shared" si="3"/>
        <v>4</v>
      </c>
      <c r="K7" s="3">
        <f t="shared" si="4"/>
        <v>0</v>
      </c>
      <c r="L7" s="3">
        <f t="shared" si="5"/>
        <v>0</v>
      </c>
      <c r="M7" s="3" t="str">
        <f t="shared" si="6"/>
        <v>yyyy</v>
      </c>
      <c r="O7" s="3" t="str">
        <f t="shared" si="7"/>
        <v/>
      </c>
      <c r="Q7" s="3" t="str">
        <f t="shared" si="8"/>
        <v>document_date_yyyy = substr($0,11+1,4)</v>
      </c>
      <c r="R7" s="3" t="str">
        <f t="shared" si="9"/>
        <v>document_date_yyyy \</v>
      </c>
    </row>
    <row r="8" spans="1:18" x14ac:dyDescent="0.2">
      <c r="A8" s="3" t="s">
        <v>36</v>
      </c>
      <c r="B8" s="3">
        <v>13</v>
      </c>
      <c r="C8" s="3">
        <v>2</v>
      </c>
      <c r="D8" s="3" t="s">
        <v>6</v>
      </c>
      <c r="E8" s="3" t="s">
        <v>8</v>
      </c>
      <c r="F8" s="3" t="s">
        <v>43</v>
      </c>
      <c r="G8" s="4" t="str">
        <f t="shared" ref="G8:G9" si="10">LOWER(SUBSTITUTE(F8," ", "_"))</f>
        <v>yyyymmdd</v>
      </c>
      <c r="H8" s="3" t="str">
        <f t="shared" si="1"/>
        <v>document_date_mm</v>
      </c>
      <c r="I8" s="3">
        <f t="shared" si="2"/>
        <v>9</v>
      </c>
      <c r="J8" s="3">
        <f t="shared" si="3"/>
        <v>2</v>
      </c>
      <c r="K8" s="3">
        <f t="shared" si="4"/>
        <v>0</v>
      </c>
      <c r="L8" s="3">
        <f t="shared" si="5"/>
        <v>0</v>
      </c>
      <c r="M8" s="3" t="str">
        <f t="shared" si="6"/>
        <v>mm</v>
      </c>
      <c r="O8" s="3" t="str">
        <f t="shared" si="7"/>
        <v/>
      </c>
      <c r="Q8" s="3" t="str">
        <f t="shared" si="8"/>
        <v>document_date_mm = substr($0,9+1,2)</v>
      </c>
      <c r="R8" s="3" t="str">
        <f t="shared" si="9"/>
        <v>document_date_mm \</v>
      </c>
    </row>
    <row r="9" spans="1:18" x14ac:dyDescent="0.2">
      <c r="A9" s="3" t="s">
        <v>35</v>
      </c>
      <c r="B9" s="3">
        <v>13</v>
      </c>
      <c r="C9" s="3">
        <v>2</v>
      </c>
      <c r="D9" s="3" t="s">
        <v>6</v>
      </c>
      <c r="E9" s="3" t="s">
        <v>8</v>
      </c>
      <c r="F9" s="3" t="s">
        <v>43</v>
      </c>
      <c r="G9" s="4" t="str">
        <f t="shared" si="10"/>
        <v>yyyymmdd</v>
      </c>
      <c r="H9" s="3" t="str">
        <f t="shared" si="1"/>
        <v>document_date_dd</v>
      </c>
      <c r="I9" s="3">
        <f t="shared" si="2"/>
        <v>7</v>
      </c>
      <c r="J9" s="3">
        <f t="shared" si="3"/>
        <v>2</v>
      </c>
      <c r="K9" s="3" t="str">
        <f t="shared" si="4"/>
        <v>Yes</v>
      </c>
      <c r="L9" s="3" t="str">
        <f t="shared" si="5"/>
        <v>Date</v>
      </c>
      <c r="M9" s="3" t="str">
        <f t="shared" si="6"/>
        <v>dd</v>
      </c>
      <c r="O9" s="3" t="str">
        <f t="shared" si="7"/>
        <v/>
      </c>
      <c r="Q9" s="3" t="str">
        <f t="shared" si="8"/>
        <v>document_date_dd = substr($0,7+1,2)</v>
      </c>
      <c r="R9" s="3" t="str">
        <f t="shared" si="9"/>
        <v>document_date_dd \</v>
      </c>
    </row>
    <row r="10" spans="1:18" x14ac:dyDescent="0.2">
      <c r="A10" s="3" t="s">
        <v>40</v>
      </c>
      <c r="B10" s="3">
        <v>21</v>
      </c>
      <c r="C10" s="3">
        <v>4</v>
      </c>
      <c r="D10" s="3" t="s">
        <v>6</v>
      </c>
      <c r="E10" s="3" t="s">
        <v>8</v>
      </c>
      <c r="F10" s="3" t="s">
        <v>43</v>
      </c>
      <c r="G10" s="4" t="str">
        <f t="shared" si="0"/>
        <v>yyyymmdd</v>
      </c>
      <c r="H10" s="3" t="str">
        <f t="shared" si="1"/>
        <v>posting_date_yyyy</v>
      </c>
      <c r="I10" s="3">
        <f t="shared" si="2"/>
        <v>19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 t="str">
        <f t="shared" si="6"/>
        <v>yyyy</v>
      </c>
      <c r="O10" s="3" t="str">
        <f t="shared" si="7"/>
        <v/>
      </c>
      <c r="Q10" s="3" t="str">
        <f t="shared" si="8"/>
        <v>posting_date_yyyy = substr($0,19+1,4)</v>
      </c>
      <c r="R10" s="3" t="str">
        <f t="shared" si="9"/>
        <v>posting_date_yyyy \</v>
      </c>
    </row>
    <row r="11" spans="1:18" x14ac:dyDescent="0.2">
      <c r="A11" s="3" t="s">
        <v>39</v>
      </c>
      <c r="B11" s="3">
        <v>21</v>
      </c>
      <c r="C11" s="3">
        <v>2</v>
      </c>
      <c r="D11" s="3" t="s">
        <v>6</v>
      </c>
      <c r="E11" s="3" t="s">
        <v>8</v>
      </c>
      <c r="F11" s="3" t="s">
        <v>43</v>
      </c>
      <c r="G11" s="4" t="str">
        <f t="shared" ref="G11:G12" si="11">LOWER(SUBSTITUTE(F11," ", "_"))</f>
        <v>yyyymmdd</v>
      </c>
      <c r="H11" s="3" t="str">
        <f t="shared" si="1"/>
        <v>posting_date_mm</v>
      </c>
      <c r="I11" s="3">
        <f t="shared" si="2"/>
        <v>17</v>
      </c>
      <c r="J11" s="3">
        <f t="shared" si="3"/>
        <v>2</v>
      </c>
      <c r="K11" s="3">
        <f t="shared" si="4"/>
        <v>0</v>
      </c>
      <c r="L11" s="3">
        <f t="shared" si="5"/>
        <v>0</v>
      </c>
      <c r="M11" s="3" t="str">
        <f t="shared" si="6"/>
        <v>mm</v>
      </c>
      <c r="O11" s="3" t="str">
        <f t="shared" si="7"/>
        <v/>
      </c>
      <c r="Q11" s="3" t="str">
        <f t="shared" si="8"/>
        <v>posting_date_mm = substr($0,17+1,2)</v>
      </c>
      <c r="R11" s="3" t="str">
        <f t="shared" si="9"/>
        <v>posting_date_mm \</v>
      </c>
    </row>
    <row r="12" spans="1:18" x14ac:dyDescent="0.2">
      <c r="A12" s="3" t="s">
        <v>38</v>
      </c>
      <c r="B12" s="3">
        <v>21</v>
      </c>
      <c r="C12" s="3">
        <v>2</v>
      </c>
      <c r="D12" s="3" t="s">
        <v>6</v>
      </c>
      <c r="E12" s="3" t="s">
        <v>8</v>
      </c>
      <c r="F12" s="3" t="s">
        <v>43</v>
      </c>
      <c r="G12" s="4" t="str">
        <f t="shared" si="11"/>
        <v>yyyymmdd</v>
      </c>
      <c r="H12" s="3" t="str">
        <f t="shared" si="1"/>
        <v>posting_date_dd</v>
      </c>
      <c r="I12" s="3">
        <f t="shared" si="2"/>
        <v>15</v>
      </c>
      <c r="J12" s="3">
        <f t="shared" si="3"/>
        <v>2</v>
      </c>
      <c r="K12" s="3" t="str">
        <f t="shared" si="4"/>
        <v>Yes</v>
      </c>
      <c r="L12" s="3" t="str">
        <f t="shared" si="5"/>
        <v>Date</v>
      </c>
      <c r="M12" s="3" t="str">
        <f t="shared" si="6"/>
        <v>dd</v>
      </c>
      <c r="O12" s="3" t="str">
        <f t="shared" si="7"/>
        <v/>
      </c>
      <c r="Q12" s="3" t="str">
        <f t="shared" si="8"/>
        <v>posting_date_dd = substr($0,15+1,2)</v>
      </c>
      <c r="R12" s="3" t="str">
        <f t="shared" si="9"/>
        <v>posting_date_dd \</v>
      </c>
    </row>
    <row r="13" spans="1:18" x14ac:dyDescent="0.2">
      <c r="A13" s="3" t="s">
        <v>70</v>
      </c>
      <c r="B13" s="3">
        <v>29</v>
      </c>
      <c r="C13" s="3">
        <v>4</v>
      </c>
      <c r="D13" s="3" t="s">
        <v>6</v>
      </c>
      <c r="E13" s="3" t="s">
        <v>8</v>
      </c>
      <c r="F13" s="3" t="s">
        <v>43</v>
      </c>
      <c r="G13" s="4" t="str">
        <f t="shared" si="0"/>
        <v>yyyymmdd</v>
      </c>
      <c r="H13" s="3" t="str">
        <f t="shared" si="1"/>
        <v>claim_date_yyyy</v>
      </c>
      <c r="I13" s="3">
        <f t="shared" si="2"/>
        <v>27</v>
      </c>
      <c r="J13" s="3">
        <f t="shared" si="3"/>
        <v>4</v>
      </c>
      <c r="K13" s="3">
        <f t="shared" si="4"/>
        <v>0</v>
      </c>
      <c r="L13" s="3">
        <f t="shared" si="5"/>
        <v>0</v>
      </c>
      <c r="M13" s="3" t="str">
        <f t="shared" si="6"/>
        <v>yyyy</v>
      </c>
      <c r="O13" s="3" t="str">
        <f t="shared" si="7"/>
        <v/>
      </c>
      <c r="Q13" s="3" t="str">
        <f t="shared" si="8"/>
        <v>claim_date_yyyy = substr($0,27+1,4)</v>
      </c>
      <c r="R13" s="3" t="str">
        <f t="shared" si="9"/>
        <v>claim_date_yyyy \</v>
      </c>
    </row>
    <row r="14" spans="1:18" x14ac:dyDescent="0.2">
      <c r="A14" s="3" t="s">
        <v>69</v>
      </c>
      <c r="B14" s="3">
        <v>29</v>
      </c>
      <c r="C14" s="3">
        <v>2</v>
      </c>
      <c r="D14" s="3" t="s">
        <v>6</v>
      </c>
      <c r="E14" s="3" t="s">
        <v>8</v>
      </c>
      <c r="F14" s="3" t="s">
        <v>43</v>
      </c>
      <c r="G14" s="4" t="str">
        <f t="shared" ref="G14:G15" si="12">LOWER(SUBSTITUTE(F14," ", "_"))</f>
        <v>yyyymmdd</v>
      </c>
      <c r="H14" s="3" t="str">
        <f t="shared" si="1"/>
        <v>claim_date_mm</v>
      </c>
      <c r="I14" s="3">
        <f t="shared" si="2"/>
        <v>25</v>
      </c>
      <c r="J14" s="3">
        <f t="shared" si="3"/>
        <v>2</v>
      </c>
      <c r="K14" s="3">
        <f t="shared" si="4"/>
        <v>0</v>
      </c>
      <c r="L14" s="3">
        <f t="shared" si="5"/>
        <v>0</v>
      </c>
      <c r="M14" s="3" t="str">
        <f t="shared" si="6"/>
        <v>mm</v>
      </c>
      <c r="O14" s="3" t="str">
        <f t="shared" si="7"/>
        <v/>
      </c>
      <c r="Q14" s="3" t="str">
        <f t="shared" si="8"/>
        <v>claim_date_mm = substr($0,25+1,2)</v>
      </c>
      <c r="R14" s="3" t="str">
        <f t="shared" si="9"/>
        <v>claim_date_mm \</v>
      </c>
    </row>
    <row r="15" spans="1:18" x14ac:dyDescent="0.2">
      <c r="A15" s="3" t="s">
        <v>68</v>
      </c>
      <c r="B15" s="3">
        <v>29</v>
      </c>
      <c r="C15" s="3">
        <v>2</v>
      </c>
      <c r="D15" s="3" t="s">
        <v>6</v>
      </c>
      <c r="E15" s="3" t="s">
        <v>8</v>
      </c>
      <c r="F15" s="3" t="s">
        <v>43</v>
      </c>
      <c r="G15" s="4" t="str">
        <f t="shared" si="12"/>
        <v>yyyymmdd</v>
      </c>
      <c r="H15" s="3" t="str">
        <f t="shared" si="1"/>
        <v>claim_date_dd</v>
      </c>
      <c r="I15" s="3">
        <f t="shared" si="2"/>
        <v>23</v>
      </c>
      <c r="J15" s="3">
        <f t="shared" si="3"/>
        <v>2</v>
      </c>
      <c r="K15" s="3" t="str">
        <f t="shared" si="4"/>
        <v>Yes</v>
      </c>
      <c r="L15" s="3" t="str">
        <f t="shared" si="5"/>
        <v>Date</v>
      </c>
      <c r="M15" s="3" t="str">
        <f t="shared" si="6"/>
        <v>dd</v>
      </c>
      <c r="O15" s="3" t="str">
        <f t="shared" si="7"/>
        <v/>
      </c>
      <c r="Q15" s="3" t="str">
        <f t="shared" si="8"/>
        <v>claim_date_dd = substr($0,23+1,2)</v>
      </c>
      <c r="R15" s="3" t="str">
        <f t="shared" si="9"/>
        <v>claim_date_dd \</v>
      </c>
    </row>
    <row r="16" spans="1:18" x14ac:dyDescent="0.2">
      <c r="A16" s="3" t="s">
        <v>15</v>
      </c>
      <c r="B16" s="3">
        <v>37</v>
      </c>
      <c r="C16" s="3">
        <v>10</v>
      </c>
      <c r="D16" s="3" t="s">
        <v>9</v>
      </c>
      <c r="E16" s="3" t="s">
        <v>7</v>
      </c>
      <c r="G16" s="4" t="str">
        <f t="shared" si="0"/>
        <v/>
      </c>
      <c r="H16" s="3" t="str">
        <f t="shared" si="1"/>
        <v>reference</v>
      </c>
      <c r="I16" s="3">
        <f t="shared" si="2"/>
        <v>31</v>
      </c>
      <c r="J16" s="3">
        <f t="shared" si="3"/>
        <v>10</v>
      </c>
      <c r="K16" s="3" t="str">
        <f t="shared" si="4"/>
        <v>No</v>
      </c>
      <c r="L16" s="3" t="str">
        <f t="shared" si="5"/>
        <v>Alpha</v>
      </c>
      <c r="M16" s="3">
        <f t="shared" si="6"/>
        <v>0</v>
      </c>
      <c r="O16" s="3" t="str">
        <f t="shared" si="7"/>
        <v/>
      </c>
      <c r="Q16" s="3" t="str">
        <f t="shared" si="8"/>
        <v>reference = substr($0,31+1,10)</v>
      </c>
      <c r="R16" s="3" t="str">
        <f t="shared" si="9"/>
        <v>reference \</v>
      </c>
    </row>
    <row r="17" spans="1:18" x14ac:dyDescent="0.2">
      <c r="A17" s="3" t="s">
        <v>16</v>
      </c>
      <c r="B17" s="3">
        <v>47</v>
      </c>
      <c r="C17" s="3">
        <v>25</v>
      </c>
      <c r="D17" s="3" t="s">
        <v>6</v>
      </c>
      <c r="E17" s="3" t="s">
        <v>7</v>
      </c>
      <c r="G17" s="4" t="str">
        <f t="shared" si="0"/>
        <v/>
      </c>
      <c r="H17" s="3" t="str">
        <f t="shared" si="1"/>
        <v>document_header_text</v>
      </c>
      <c r="I17" s="3">
        <f t="shared" si="2"/>
        <v>41</v>
      </c>
      <c r="J17" s="3">
        <f t="shared" si="3"/>
        <v>25</v>
      </c>
      <c r="K17" s="3" t="str">
        <f t="shared" si="4"/>
        <v>Yes</v>
      </c>
      <c r="L17" s="3" t="str">
        <f t="shared" si="5"/>
        <v>Alpha</v>
      </c>
      <c r="M17" s="3">
        <f t="shared" si="6"/>
        <v>0</v>
      </c>
      <c r="O17" s="3" t="str">
        <f t="shared" si="7"/>
        <v/>
      </c>
      <c r="Q17" s="3" t="str">
        <f t="shared" si="8"/>
        <v>document_header_text = substr($0,41+1,25)</v>
      </c>
      <c r="R17" s="3" t="str">
        <f t="shared" si="9"/>
        <v>document_header_text \</v>
      </c>
    </row>
    <row r="18" spans="1:18" x14ac:dyDescent="0.2">
      <c r="A18" s="3" t="s">
        <v>46</v>
      </c>
      <c r="B18" s="3">
        <v>72</v>
      </c>
      <c r="C18" s="3">
        <v>5</v>
      </c>
      <c r="D18" s="3" t="s">
        <v>9</v>
      </c>
      <c r="E18" s="3" t="s">
        <v>7</v>
      </c>
      <c r="G18" s="4" t="str">
        <f t="shared" si="0"/>
        <v/>
      </c>
      <c r="H18" s="3" t="str">
        <f t="shared" si="1"/>
        <v>expenditure_type</v>
      </c>
      <c r="I18" s="3">
        <f t="shared" si="2"/>
        <v>66</v>
      </c>
      <c r="J18" s="3">
        <f t="shared" si="3"/>
        <v>5</v>
      </c>
      <c r="K18" s="3" t="str">
        <f t="shared" si="4"/>
        <v>No</v>
      </c>
      <c r="L18" s="3" t="str">
        <f t="shared" si="5"/>
        <v>Alpha</v>
      </c>
      <c r="M18" s="3">
        <f t="shared" si="6"/>
        <v>0</v>
      </c>
      <c r="O18" s="3" t="str">
        <f t="shared" si="7"/>
        <v/>
      </c>
      <c r="Q18" s="3" t="str">
        <f t="shared" si="8"/>
        <v>expenditure_type = substr($0,66+1,5)</v>
      </c>
      <c r="R18" s="3" t="str">
        <f t="shared" si="9"/>
        <v>expenditure_type \</v>
      </c>
    </row>
    <row r="19" spans="1:18" x14ac:dyDescent="0.2">
      <c r="A19" s="3" t="s">
        <v>17</v>
      </c>
      <c r="B19" s="3">
        <v>77</v>
      </c>
      <c r="C19" s="3">
        <v>7</v>
      </c>
      <c r="D19" s="3" t="s">
        <v>9</v>
      </c>
      <c r="E19" s="3" t="s">
        <v>7</v>
      </c>
      <c r="G19" s="4" t="str">
        <f t="shared" si="0"/>
        <v/>
      </c>
      <c r="H19" s="3" t="str">
        <f t="shared" si="1"/>
        <v>posting_key</v>
      </c>
      <c r="I19" s="3">
        <f t="shared" si="2"/>
        <v>71</v>
      </c>
      <c r="J19" s="3">
        <f t="shared" si="3"/>
        <v>7</v>
      </c>
      <c r="K19" s="3" t="str">
        <f t="shared" si="4"/>
        <v>No</v>
      </c>
      <c r="L19" s="3" t="str">
        <f t="shared" si="5"/>
        <v>Alpha</v>
      </c>
      <c r="M19" s="3">
        <f t="shared" si="6"/>
        <v>0</v>
      </c>
      <c r="O19" s="3" t="str">
        <f t="shared" si="7"/>
        <v/>
      </c>
      <c r="Q19" s="3" t="str">
        <f t="shared" si="8"/>
        <v>posting_key = substr($0,71+1,7)</v>
      </c>
      <c r="R19" s="3" t="str">
        <f t="shared" si="9"/>
        <v>posting_key \</v>
      </c>
    </row>
    <row r="20" spans="1:18" x14ac:dyDescent="0.2">
      <c r="A20" s="3" t="s">
        <v>47</v>
      </c>
      <c r="B20" s="3">
        <v>84</v>
      </c>
      <c r="C20" s="3">
        <v>10</v>
      </c>
      <c r="D20" s="3" t="s">
        <v>9</v>
      </c>
      <c r="E20" s="3" t="s">
        <v>7</v>
      </c>
      <c r="G20" s="4" t="str">
        <f t="shared" si="0"/>
        <v/>
      </c>
      <c r="H20" s="3" t="str">
        <f t="shared" si="1"/>
        <v>account_code</v>
      </c>
      <c r="I20" s="3">
        <f t="shared" si="2"/>
        <v>78</v>
      </c>
      <c r="J20" s="3">
        <f t="shared" si="3"/>
        <v>10</v>
      </c>
      <c r="K20" s="3" t="str">
        <f t="shared" si="4"/>
        <v>No</v>
      </c>
      <c r="L20" s="3" t="str">
        <f t="shared" si="5"/>
        <v>Alpha</v>
      </c>
      <c r="M20" s="3">
        <f t="shared" si="6"/>
        <v>0</v>
      </c>
      <c r="O20" s="3" t="str">
        <f t="shared" si="7"/>
        <v/>
      </c>
      <c r="Q20" s="3" t="str">
        <f t="shared" si="8"/>
        <v>account_code = substr($0,78+1,10)</v>
      </c>
      <c r="R20" s="3" t="str">
        <f t="shared" si="9"/>
        <v>account_code \</v>
      </c>
    </row>
    <row r="21" spans="1:18" x14ac:dyDescent="0.2">
      <c r="A21" s="3" t="s">
        <v>18</v>
      </c>
      <c r="B21" s="3">
        <v>94</v>
      </c>
      <c r="C21" s="3">
        <v>14</v>
      </c>
      <c r="D21" s="3" t="s">
        <v>9</v>
      </c>
      <c r="E21" s="3" t="s">
        <v>10</v>
      </c>
      <c r="F21" s="3" t="s">
        <v>44</v>
      </c>
      <c r="G21" s="4" t="str">
        <f t="shared" si="0"/>
        <v>99999999999.99</v>
      </c>
      <c r="H21" s="3" t="str">
        <f t="shared" si="1"/>
        <v>amount</v>
      </c>
      <c r="I21" s="3">
        <f t="shared" si="2"/>
        <v>88</v>
      </c>
      <c r="J21" s="3">
        <f t="shared" si="3"/>
        <v>14</v>
      </c>
      <c r="K21" s="3" t="str">
        <f t="shared" si="4"/>
        <v>No</v>
      </c>
      <c r="L21" s="3" t="str">
        <f t="shared" si="5"/>
        <v>Numeric</v>
      </c>
      <c r="M21" s="3" t="str">
        <f t="shared" si="6"/>
        <v>99999999999.99</v>
      </c>
      <c r="O21" s="3" t="str">
        <f t="shared" si="7"/>
        <v/>
      </c>
      <c r="Q21" s="3" t="str">
        <f t="shared" si="8"/>
        <v>amount = substr($0,88+1,14)</v>
      </c>
      <c r="R21" s="3" t="str">
        <f t="shared" si="9"/>
        <v>amount \</v>
      </c>
    </row>
    <row r="22" spans="1:18" x14ac:dyDescent="0.2">
      <c r="A22" s="3" t="s">
        <v>48</v>
      </c>
      <c r="B22" s="3">
        <v>108</v>
      </c>
      <c r="C22" s="3">
        <v>14</v>
      </c>
      <c r="D22" s="3" t="s">
        <v>9</v>
      </c>
      <c r="E22" s="3" t="s">
        <v>10</v>
      </c>
      <c r="F22" s="3" t="s">
        <v>44</v>
      </c>
      <c r="G22" s="4" t="str">
        <f t="shared" si="0"/>
        <v>99999999999.99</v>
      </c>
      <c r="H22" s="3" t="str">
        <f t="shared" si="1"/>
        <v>spend_amount</v>
      </c>
      <c r="I22" s="3">
        <f t="shared" si="2"/>
        <v>102</v>
      </c>
      <c r="J22" s="3">
        <f t="shared" si="3"/>
        <v>14</v>
      </c>
      <c r="K22" s="3" t="str">
        <f t="shared" si="4"/>
        <v>No</v>
      </c>
      <c r="L22" s="3" t="str">
        <f t="shared" si="5"/>
        <v>Numeric</v>
      </c>
      <c r="M22" s="3" t="str">
        <f t="shared" si="6"/>
        <v>99999999999.99</v>
      </c>
      <c r="O22" s="3" t="str">
        <f t="shared" si="7"/>
        <v/>
      </c>
      <c r="Q22" s="3" t="str">
        <f t="shared" si="8"/>
        <v>spend_amount = substr($0,102+1,14)</v>
      </c>
      <c r="R22" s="3" t="str">
        <f t="shared" si="9"/>
        <v>spend_amount \</v>
      </c>
    </row>
    <row r="23" spans="1:18" x14ac:dyDescent="0.2">
      <c r="A23" s="3" t="s">
        <v>49</v>
      </c>
      <c r="B23" s="3">
        <v>122</v>
      </c>
      <c r="C23" s="3">
        <v>14</v>
      </c>
      <c r="D23" s="3" t="s">
        <v>9</v>
      </c>
      <c r="E23" s="3" t="s">
        <v>10</v>
      </c>
      <c r="F23" s="3" t="s">
        <v>44</v>
      </c>
      <c r="G23" s="4" t="str">
        <f t="shared" si="0"/>
        <v>99999999999.99</v>
      </c>
      <c r="H23" s="3" t="str">
        <f t="shared" si="1"/>
        <v>tax_amount</v>
      </c>
      <c r="I23" s="3">
        <f t="shared" si="2"/>
        <v>116</v>
      </c>
      <c r="J23" s="3">
        <f t="shared" si="3"/>
        <v>14</v>
      </c>
      <c r="K23" s="3" t="str">
        <f t="shared" si="4"/>
        <v>No</v>
      </c>
      <c r="L23" s="3" t="str">
        <f t="shared" si="5"/>
        <v>Numeric</v>
      </c>
      <c r="M23" s="3" t="str">
        <f t="shared" si="6"/>
        <v>99999999999.99</v>
      </c>
      <c r="O23" s="3" t="str">
        <f t="shared" si="7"/>
        <v/>
      </c>
      <c r="Q23" s="3" t="str">
        <f t="shared" si="8"/>
        <v>tax_amount = substr($0,116+1,14)</v>
      </c>
      <c r="R23" s="3" t="str">
        <f t="shared" si="9"/>
        <v>tax_amount \</v>
      </c>
    </row>
    <row r="24" spans="1:18" x14ac:dyDescent="0.2">
      <c r="A24" s="3" t="s">
        <v>19</v>
      </c>
      <c r="B24" s="3">
        <v>136</v>
      </c>
      <c r="C24" s="3">
        <v>1</v>
      </c>
      <c r="D24" s="3" t="s">
        <v>9</v>
      </c>
      <c r="E24" s="3" t="s">
        <v>7</v>
      </c>
      <c r="G24" s="4" t="str">
        <f t="shared" si="0"/>
        <v/>
      </c>
      <c r="H24" s="3" t="str">
        <f t="shared" si="1"/>
        <v>payment_method</v>
      </c>
      <c r="I24" s="3">
        <f t="shared" si="2"/>
        <v>130</v>
      </c>
      <c r="J24" s="3">
        <f t="shared" si="3"/>
        <v>1</v>
      </c>
      <c r="K24" s="3" t="str">
        <f t="shared" si="4"/>
        <v>No</v>
      </c>
      <c r="L24" s="3" t="str">
        <f t="shared" si="5"/>
        <v>Alpha</v>
      </c>
      <c r="M24" s="3">
        <f t="shared" si="6"/>
        <v>0</v>
      </c>
      <c r="O24" s="3" t="str">
        <f t="shared" si="7"/>
        <v/>
      </c>
      <c r="Q24" s="3" t="str">
        <f t="shared" si="8"/>
        <v>payment_method = substr($0,130+1,1)</v>
      </c>
      <c r="R24" s="3" t="str">
        <f t="shared" si="9"/>
        <v>payment_method \</v>
      </c>
    </row>
    <row r="25" spans="1:18" x14ac:dyDescent="0.2">
      <c r="A25" s="3" t="s">
        <v>20</v>
      </c>
      <c r="B25" s="3">
        <v>137</v>
      </c>
      <c r="C25" s="3">
        <v>12</v>
      </c>
      <c r="D25" s="3" t="s">
        <v>6</v>
      </c>
      <c r="E25" s="3" t="s">
        <v>7</v>
      </c>
      <c r="G25" s="4" t="str">
        <f t="shared" si="0"/>
        <v/>
      </c>
      <c r="H25" s="3" t="str">
        <f t="shared" si="1"/>
        <v>allocation</v>
      </c>
      <c r="I25" s="3">
        <f t="shared" si="2"/>
        <v>131</v>
      </c>
      <c r="J25" s="3">
        <f t="shared" si="3"/>
        <v>12</v>
      </c>
      <c r="K25" s="3" t="str">
        <f t="shared" si="4"/>
        <v>Yes</v>
      </c>
      <c r="L25" s="3" t="str">
        <f t="shared" si="5"/>
        <v>Alpha</v>
      </c>
      <c r="M25" s="3">
        <f t="shared" si="6"/>
        <v>0</v>
      </c>
      <c r="O25" s="3" t="str">
        <f t="shared" si="7"/>
        <v/>
      </c>
      <c r="Q25" s="3" t="str">
        <f t="shared" si="8"/>
        <v>allocation = substr($0,131+1,12)</v>
      </c>
      <c r="R25" s="3" t="str">
        <f t="shared" si="9"/>
        <v>allocation \</v>
      </c>
    </row>
    <row r="26" spans="1:18" x14ac:dyDescent="0.2">
      <c r="A26" s="3" t="s">
        <v>50</v>
      </c>
      <c r="B26" s="3">
        <v>149</v>
      </c>
      <c r="C26" s="3">
        <v>18</v>
      </c>
      <c r="D26" s="3" t="s">
        <v>9</v>
      </c>
      <c r="E26" s="3" t="s">
        <v>7</v>
      </c>
      <c r="G26" s="4" t="str">
        <f t="shared" si="0"/>
        <v/>
      </c>
      <c r="H26" s="3" t="str">
        <f t="shared" si="1"/>
        <v>pc_reference</v>
      </c>
      <c r="I26" s="3">
        <f t="shared" si="2"/>
        <v>143</v>
      </c>
      <c r="J26" s="3">
        <f t="shared" si="3"/>
        <v>18</v>
      </c>
      <c r="K26" s="3" t="str">
        <f t="shared" si="4"/>
        <v>No</v>
      </c>
      <c r="L26" s="3" t="str">
        <f t="shared" si="5"/>
        <v>Alpha</v>
      </c>
      <c r="M26" s="3">
        <f t="shared" si="6"/>
        <v>0</v>
      </c>
      <c r="O26" s="3" t="str">
        <f t="shared" si="7"/>
        <v/>
      </c>
      <c r="Q26" s="3" t="str">
        <f t="shared" si="8"/>
        <v>pc_reference = substr($0,143+1,18)</v>
      </c>
      <c r="R26" s="3" t="str">
        <f t="shared" si="9"/>
        <v>pc_reference \</v>
      </c>
    </row>
    <row r="27" spans="1:18" x14ac:dyDescent="0.2">
      <c r="A27" s="3" t="s">
        <v>51</v>
      </c>
      <c r="B27" s="3">
        <v>167</v>
      </c>
      <c r="C27" s="3">
        <v>60</v>
      </c>
      <c r="D27" s="3" t="s">
        <v>9</v>
      </c>
      <c r="E27" s="3" t="s">
        <v>7</v>
      </c>
      <c r="G27" s="4" t="str">
        <f t="shared" si="0"/>
        <v/>
      </c>
      <c r="H27" s="3" t="str">
        <f t="shared" si="1"/>
        <v>px_reference</v>
      </c>
      <c r="I27" s="3">
        <f t="shared" si="2"/>
        <v>161</v>
      </c>
      <c r="J27" s="3">
        <f t="shared" si="3"/>
        <v>60</v>
      </c>
      <c r="K27" s="3" t="str">
        <f t="shared" si="4"/>
        <v>No</v>
      </c>
      <c r="L27" s="3" t="str">
        <f t="shared" si="5"/>
        <v>Alpha</v>
      </c>
      <c r="M27" s="3">
        <f t="shared" si="6"/>
        <v>0</v>
      </c>
      <c r="O27" s="3" t="str">
        <f t="shared" si="7"/>
        <v/>
      </c>
      <c r="Q27" s="3" t="str">
        <f t="shared" si="8"/>
        <v>px_reference = substr($0,161+1,60)</v>
      </c>
      <c r="R27" s="3" t="str">
        <f t="shared" si="9"/>
        <v>px_reference \</v>
      </c>
    </row>
    <row r="28" spans="1:18" x14ac:dyDescent="0.2">
      <c r="A28" s="3" t="s">
        <v>52</v>
      </c>
      <c r="B28" s="3">
        <v>227</v>
      </c>
      <c r="C28" s="3">
        <v>65</v>
      </c>
      <c r="D28" s="3" t="s">
        <v>9</v>
      </c>
      <c r="E28" s="3" t="s">
        <v>7</v>
      </c>
      <c r="G28" s="4" t="str">
        <f t="shared" si="0"/>
        <v/>
      </c>
      <c r="H28" s="3" t="str">
        <f t="shared" si="1"/>
        <v>ext_reference</v>
      </c>
      <c r="I28" s="3">
        <f t="shared" si="2"/>
        <v>221</v>
      </c>
      <c r="J28" s="3">
        <f t="shared" si="3"/>
        <v>65</v>
      </c>
      <c r="K28" s="3" t="str">
        <f t="shared" si="4"/>
        <v>No</v>
      </c>
      <c r="L28" s="3" t="str">
        <f t="shared" si="5"/>
        <v>Alpha</v>
      </c>
      <c r="M28" s="3">
        <f t="shared" si="6"/>
        <v>0</v>
      </c>
      <c r="O28" s="3" t="str">
        <f t="shared" si="7"/>
        <v/>
      </c>
      <c r="Q28" s="3" t="str">
        <f t="shared" si="8"/>
        <v>ext_reference = substr($0,221+1,65)</v>
      </c>
      <c r="R28" s="3" t="str">
        <f t="shared" si="9"/>
        <v>ext_reference \</v>
      </c>
    </row>
    <row r="29" spans="1:18" x14ac:dyDescent="0.2">
      <c r="A29" s="3" t="s">
        <v>21</v>
      </c>
      <c r="B29" s="3">
        <v>292</v>
      </c>
      <c r="C29" s="3">
        <v>18</v>
      </c>
      <c r="D29" s="3" t="s">
        <v>9</v>
      </c>
      <c r="E29" s="3" t="s">
        <v>7</v>
      </c>
      <c r="G29" s="4" t="str">
        <f t="shared" si="0"/>
        <v/>
      </c>
      <c r="H29" s="3" t="str">
        <f t="shared" si="1"/>
        <v>product_number</v>
      </c>
      <c r="I29" s="3">
        <f t="shared" si="2"/>
        <v>286</v>
      </c>
      <c r="J29" s="3">
        <f t="shared" si="3"/>
        <v>18</v>
      </c>
      <c r="K29" s="3" t="str">
        <f t="shared" si="4"/>
        <v>No</v>
      </c>
      <c r="L29" s="3" t="str">
        <f t="shared" si="5"/>
        <v>Alpha</v>
      </c>
      <c r="M29" s="3">
        <f t="shared" si="6"/>
        <v>0</v>
      </c>
      <c r="O29" s="3" t="str">
        <f t="shared" si="7"/>
        <v/>
      </c>
      <c r="Q29" s="3" t="str">
        <f t="shared" si="8"/>
        <v>product_number = substr($0,286+1,18)</v>
      </c>
      <c r="R29" s="3" t="str">
        <f t="shared" si="9"/>
        <v>product_number \</v>
      </c>
    </row>
    <row r="30" spans="1:18" x14ac:dyDescent="0.2">
      <c r="A30" s="3" t="s">
        <v>53</v>
      </c>
      <c r="B30" s="3">
        <v>310</v>
      </c>
      <c r="C30" s="3">
        <v>40</v>
      </c>
      <c r="D30" s="3" t="s">
        <v>9</v>
      </c>
      <c r="E30" s="3" t="s">
        <v>7</v>
      </c>
      <c r="G30" s="4" t="str">
        <f t="shared" si="0"/>
        <v/>
      </c>
      <c r="H30" s="3" t="str">
        <f t="shared" si="1"/>
        <v>transaction_code</v>
      </c>
      <c r="I30" s="3">
        <f t="shared" si="2"/>
        <v>304</v>
      </c>
      <c r="J30" s="3">
        <f t="shared" si="3"/>
        <v>40</v>
      </c>
      <c r="K30" s="3" t="str">
        <f t="shared" si="4"/>
        <v>No</v>
      </c>
      <c r="L30" s="3" t="str">
        <f t="shared" si="5"/>
        <v>Alpha</v>
      </c>
      <c r="M30" s="3">
        <f t="shared" si="6"/>
        <v>0</v>
      </c>
      <c r="O30" s="3" t="str">
        <f t="shared" si="7"/>
        <v/>
      </c>
      <c r="Q30" s="3" t="str">
        <f t="shared" si="8"/>
        <v>transaction_code = substr($0,304+1,40)</v>
      </c>
      <c r="R30" s="3" t="str">
        <f t="shared" si="9"/>
        <v>transaction_code \</v>
      </c>
    </row>
    <row r="31" spans="1:18" x14ac:dyDescent="0.2">
      <c r="A31" s="3" t="s">
        <v>54</v>
      </c>
      <c r="B31" s="3">
        <v>350</v>
      </c>
      <c r="C31" s="3">
        <v>20</v>
      </c>
      <c r="D31" s="3" t="s">
        <v>9</v>
      </c>
      <c r="E31" s="3" t="s">
        <v>7</v>
      </c>
      <c r="G31" s="4" t="str">
        <f t="shared" si="0"/>
        <v/>
      </c>
      <c r="H31" s="3" t="str">
        <f t="shared" si="1"/>
        <v>deduction_ac_code</v>
      </c>
      <c r="I31" s="3">
        <f t="shared" si="2"/>
        <v>344</v>
      </c>
      <c r="J31" s="3">
        <f t="shared" si="3"/>
        <v>20</v>
      </c>
      <c r="K31" s="3" t="str">
        <f t="shared" si="4"/>
        <v>No</v>
      </c>
      <c r="L31" s="3" t="str">
        <f t="shared" si="5"/>
        <v>Alpha</v>
      </c>
      <c r="M31" s="3">
        <f t="shared" si="6"/>
        <v>0</v>
      </c>
      <c r="O31" s="3" t="str">
        <f t="shared" si="7"/>
        <v/>
      </c>
      <c r="Q31" s="3" t="str">
        <f t="shared" si="8"/>
        <v>deduction_ac_code = substr($0,344+1,20)</v>
      </c>
      <c r="R31" s="3" t="str">
        <f t="shared" si="9"/>
        <v>deduction_ac_code \</v>
      </c>
    </row>
    <row r="32" spans="1:18" x14ac:dyDescent="0.2">
      <c r="A32" s="3" t="s">
        <v>55</v>
      </c>
      <c r="B32" s="3">
        <v>370</v>
      </c>
      <c r="C32" s="3">
        <v>10</v>
      </c>
      <c r="D32" s="3" t="s">
        <v>9</v>
      </c>
      <c r="E32" s="3" t="s">
        <v>7</v>
      </c>
      <c r="G32" s="4" t="str">
        <f t="shared" si="0"/>
        <v/>
      </c>
      <c r="H32" s="3" t="str">
        <f t="shared" si="1"/>
        <v>payee_code</v>
      </c>
      <c r="I32" s="3">
        <f t="shared" si="2"/>
        <v>364</v>
      </c>
      <c r="J32" s="3">
        <f t="shared" si="3"/>
        <v>10</v>
      </c>
      <c r="K32" s="3" t="str">
        <f t="shared" si="4"/>
        <v>No</v>
      </c>
      <c r="L32" s="3" t="str">
        <f t="shared" si="5"/>
        <v>Alpha</v>
      </c>
      <c r="M32" s="3">
        <f t="shared" si="6"/>
        <v>0</v>
      </c>
      <c r="O32" s="3" t="str">
        <f t="shared" si="7"/>
        <v/>
      </c>
      <c r="Q32" s="3" t="str">
        <f t="shared" si="8"/>
        <v>payee_code = substr($0,364+1,10)</v>
      </c>
      <c r="R32" s="3" t="str">
        <f t="shared" si="9"/>
        <v>payee_code \</v>
      </c>
    </row>
    <row r="33" spans="1:18" x14ac:dyDescent="0.2">
      <c r="A33" s="3" t="s">
        <v>56</v>
      </c>
      <c r="B33" s="3">
        <v>380</v>
      </c>
      <c r="C33" s="3">
        <v>20</v>
      </c>
      <c r="D33" s="3" t="s">
        <v>9</v>
      </c>
      <c r="E33" s="3" t="s">
        <v>7</v>
      </c>
      <c r="G33" s="4" t="str">
        <f t="shared" si="0"/>
        <v/>
      </c>
      <c r="H33" s="3" t="str">
        <f t="shared" si="1"/>
        <v>debit_code</v>
      </c>
      <c r="I33" s="3">
        <f t="shared" si="2"/>
        <v>374</v>
      </c>
      <c r="J33" s="3">
        <f t="shared" si="3"/>
        <v>20</v>
      </c>
      <c r="K33" s="3" t="str">
        <f t="shared" si="4"/>
        <v>No</v>
      </c>
      <c r="L33" s="3" t="str">
        <f t="shared" si="5"/>
        <v>Alpha</v>
      </c>
      <c r="M33" s="3">
        <f t="shared" si="6"/>
        <v>0</v>
      </c>
      <c r="O33" s="3" t="str">
        <f t="shared" si="7"/>
        <v/>
      </c>
      <c r="Q33" s="3" t="str">
        <f t="shared" si="8"/>
        <v>debit_code = substr($0,374+1,20)</v>
      </c>
      <c r="R33" s="3" t="str">
        <f t="shared" si="9"/>
        <v>debit_code \</v>
      </c>
    </row>
    <row r="34" spans="1:18" x14ac:dyDescent="0.2">
      <c r="A34" s="3" t="s">
        <v>57</v>
      </c>
      <c r="B34" s="3">
        <v>400</v>
      </c>
      <c r="C34" s="3">
        <v>20</v>
      </c>
      <c r="D34" s="3" t="s">
        <v>9</v>
      </c>
      <c r="E34" s="3" t="s">
        <v>7</v>
      </c>
      <c r="G34" s="4" t="str">
        <f t="shared" si="0"/>
        <v/>
      </c>
      <c r="H34" s="3" t="str">
        <f t="shared" si="1"/>
        <v>credit_code</v>
      </c>
      <c r="I34" s="3">
        <f t="shared" si="2"/>
        <v>394</v>
      </c>
      <c r="J34" s="3">
        <f t="shared" si="3"/>
        <v>20</v>
      </c>
      <c r="K34" s="3" t="str">
        <f t="shared" si="4"/>
        <v>No</v>
      </c>
      <c r="L34" s="3" t="str">
        <f t="shared" si="5"/>
        <v>Alpha</v>
      </c>
      <c r="M34" s="3">
        <f t="shared" si="6"/>
        <v>0</v>
      </c>
      <c r="O34" s="3" t="str">
        <f t="shared" si="7"/>
        <v/>
      </c>
      <c r="Q34" s="3" t="str">
        <f t="shared" si="8"/>
        <v>credit_code = substr($0,394+1,20)</v>
      </c>
      <c r="R34" s="3" t="str">
        <f t="shared" si="9"/>
        <v>credit_code \</v>
      </c>
    </row>
    <row r="35" spans="1:18" x14ac:dyDescent="0.2">
      <c r="A35" s="3" t="s">
        <v>58</v>
      </c>
      <c r="B35" s="3">
        <v>420</v>
      </c>
      <c r="C35" s="3">
        <v>1</v>
      </c>
      <c r="D35" s="3" t="s">
        <v>9</v>
      </c>
      <c r="E35" s="3" t="s">
        <v>7</v>
      </c>
      <c r="G35" s="4" t="str">
        <f t="shared" si="0"/>
        <v/>
      </c>
      <c r="H35" s="3" t="str">
        <f t="shared" si="1"/>
        <v>customer_is_a_vendor</v>
      </c>
      <c r="I35" s="3">
        <f t="shared" si="2"/>
        <v>414</v>
      </c>
      <c r="J35" s="3">
        <f t="shared" si="3"/>
        <v>1</v>
      </c>
      <c r="K35" s="3" t="str">
        <f t="shared" si="4"/>
        <v>No</v>
      </c>
      <c r="L35" s="3" t="str">
        <f t="shared" si="5"/>
        <v>Alpha</v>
      </c>
      <c r="M35" s="3">
        <f t="shared" si="6"/>
        <v>0</v>
      </c>
      <c r="O35" s="3" t="str">
        <f t="shared" si="7"/>
        <v/>
      </c>
      <c r="Q35" s="3" t="str">
        <f t="shared" si="8"/>
        <v>customer_is_a_vendor = substr($0,414+1,1)</v>
      </c>
      <c r="R35" s="3" t="str">
        <f t="shared" si="9"/>
        <v>customer_is_a_vendor \</v>
      </c>
    </row>
    <row r="36" spans="1:18" x14ac:dyDescent="0.2">
      <c r="A36" s="3" t="s">
        <v>14</v>
      </c>
      <c r="B36" s="3">
        <v>421</v>
      </c>
      <c r="C36" s="3">
        <v>3</v>
      </c>
      <c r="D36" s="3" t="s">
        <v>9</v>
      </c>
      <c r="E36" s="3" t="s">
        <v>7</v>
      </c>
      <c r="G36" s="4" t="str">
        <f t="shared" si="0"/>
        <v/>
      </c>
      <c r="H36" s="3" t="str">
        <f t="shared" si="1"/>
        <v>currency</v>
      </c>
      <c r="I36" s="3">
        <f t="shared" si="2"/>
        <v>415</v>
      </c>
      <c r="J36" s="3">
        <f t="shared" si="3"/>
        <v>3</v>
      </c>
      <c r="K36" s="3" t="str">
        <f t="shared" si="4"/>
        <v>No</v>
      </c>
      <c r="L36" s="3" t="str">
        <f t="shared" si="5"/>
        <v>Alpha</v>
      </c>
      <c r="M36" s="3">
        <f t="shared" si="6"/>
        <v>0</v>
      </c>
      <c r="O36" s="3" t="str">
        <f t="shared" si="7"/>
        <v/>
      </c>
      <c r="Q36" s="3" t="str">
        <f t="shared" si="8"/>
        <v>currency = substr($0,415+1,3)</v>
      </c>
      <c r="R36" s="3" t="str">
        <f t="shared" si="9"/>
        <v>currency \</v>
      </c>
    </row>
    <row r="37" spans="1:18" x14ac:dyDescent="0.2">
      <c r="A37" s="3" t="s">
        <v>59</v>
      </c>
      <c r="B37" s="3">
        <v>424</v>
      </c>
      <c r="C37" s="3">
        <v>10</v>
      </c>
      <c r="D37" s="3" t="s">
        <v>9</v>
      </c>
      <c r="E37" s="3" t="s">
        <v>7</v>
      </c>
      <c r="G37" s="4" t="str">
        <f t="shared" si="0"/>
        <v/>
      </c>
      <c r="H37" s="3" t="str">
        <f t="shared" si="1"/>
        <v>promo_claim_detail_row_id</v>
      </c>
      <c r="I37" s="3">
        <f t="shared" si="2"/>
        <v>438</v>
      </c>
      <c r="J37" s="3">
        <f t="shared" si="3"/>
        <v>10</v>
      </c>
      <c r="K37" s="3" t="str">
        <f t="shared" si="4"/>
        <v>No</v>
      </c>
      <c r="L37" s="3" t="str">
        <f t="shared" si="5"/>
        <v>Alpha</v>
      </c>
      <c r="M37" s="3">
        <f t="shared" si="6"/>
        <v>0</v>
      </c>
      <c r="O37" s="3" t="str">
        <f t="shared" si="7"/>
        <v/>
      </c>
      <c r="Q37" s="3" t="str">
        <f t="shared" si="8"/>
        <v>promo_claim_detail_row_id = substr($0,438+1,10)</v>
      </c>
      <c r="R37" s="3" t="str">
        <f t="shared" si="9"/>
        <v>promo_claim_detail_row_id \</v>
      </c>
    </row>
    <row r="38" spans="1:18" x14ac:dyDescent="0.2">
      <c r="A38" s="3" t="s">
        <v>60</v>
      </c>
      <c r="B38" s="3">
        <v>434</v>
      </c>
      <c r="C38" s="3">
        <v>10</v>
      </c>
      <c r="D38" s="3" t="s">
        <v>9</v>
      </c>
      <c r="E38" s="3" t="s">
        <v>7</v>
      </c>
      <c r="G38" s="4" t="str">
        <f t="shared" si="0"/>
        <v/>
      </c>
      <c r="H38" s="3" t="str">
        <f t="shared" si="1"/>
        <v>promo_claim_group_row_id</v>
      </c>
      <c r="I38" s="3">
        <f t="shared" si="2"/>
        <v>448</v>
      </c>
      <c r="J38" s="3">
        <f t="shared" si="3"/>
        <v>10</v>
      </c>
      <c r="K38" s="3" t="str">
        <f t="shared" si="4"/>
        <v>No</v>
      </c>
      <c r="L38" s="3" t="str">
        <f t="shared" si="5"/>
        <v>Alpha</v>
      </c>
      <c r="M38" s="3">
        <f t="shared" si="6"/>
        <v>0</v>
      </c>
      <c r="O38" s="3" t="str">
        <f t="shared" si="7"/>
        <v/>
      </c>
      <c r="Q38" s="3" t="str">
        <f t="shared" si="8"/>
        <v>promo_claim_group_row_id = substr($0,448+1,10)</v>
      </c>
      <c r="R38" s="3" t="str">
        <f t="shared" si="9"/>
        <v>promo_claim_group_row_id \</v>
      </c>
    </row>
    <row r="39" spans="1:18" x14ac:dyDescent="0.2">
      <c r="A39" s="3" t="s">
        <v>61</v>
      </c>
      <c r="B39" s="3">
        <v>444</v>
      </c>
      <c r="C39" s="3">
        <v>30</v>
      </c>
      <c r="D39" s="3" t="s">
        <v>9</v>
      </c>
      <c r="E39" s="3" t="s">
        <v>7</v>
      </c>
      <c r="G39" s="4" t="str">
        <f t="shared" si="0"/>
        <v/>
      </c>
      <c r="H39" s="3" t="str">
        <f t="shared" si="1"/>
        <v>promo_claim_group_pub_id</v>
      </c>
      <c r="I39" s="3">
        <f t="shared" si="2"/>
        <v>458</v>
      </c>
      <c r="J39" s="3">
        <f t="shared" si="3"/>
        <v>30</v>
      </c>
      <c r="K39" s="3" t="str">
        <f t="shared" si="4"/>
        <v>No</v>
      </c>
      <c r="L39" s="3" t="str">
        <f t="shared" si="5"/>
        <v>Alpha</v>
      </c>
      <c r="M39" s="3">
        <f t="shared" si="6"/>
        <v>0</v>
      </c>
      <c r="O39" s="3" t="str">
        <f t="shared" si="7"/>
        <v/>
      </c>
      <c r="Q39" s="3" t="str">
        <f t="shared" si="8"/>
        <v>promo_claim_group_pub_id = substr($0,458+1,30)</v>
      </c>
      <c r="R39" s="3" t="str">
        <f t="shared" si="9"/>
        <v>promo_claim_group_pub_id \</v>
      </c>
    </row>
    <row r="40" spans="1:18" x14ac:dyDescent="0.2">
      <c r="A40" s="3" t="s">
        <v>62</v>
      </c>
      <c r="B40" s="3">
        <v>474</v>
      </c>
      <c r="C40" s="3">
        <v>5</v>
      </c>
      <c r="D40" s="3" t="s">
        <v>9</v>
      </c>
      <c r="E40" s="3" t="s">
        <v>7</v>
      </c>
      <c r="G40" s="4" t="str">
        <f t="shared" si="0"/>
        <v/>
      </c>
      <c r="H40" s="3" t="str">
        <f t="shared" si="1"/>
        <v>reason_code</v>
      </c>
      <c r="I40" s="3">
        <f t="shared" si="2"/>
        <v>488</v>
      </c>
      <c r="J40" s="3">
        <f t="shared" si="3"/>
        <v>5</v>
      </c>
      <c r="K40" s="3" t="str">
        <f t="shared" si="4"/>
        <v>No</v>
      </c>
      <c r="L40" s="3" t="str">
        <f t="shared" si="5"/>
        <v>Alpha</v>
      </c>
      <c r="M40" s="3">
        <f t="shared" si="6"/>
        <v>0</v>
      </c>
      <c r="O40" s="3" t="str">
        <f t="shared" si="7"/>
        <v/>
      </c>
      <c r="Q40" s="3" t="str">
        <f t="shared" si="8"/>
        <v>reason_code = substr($0,488+1,5)</v>
      </c>
      <c r="R40" s="3" t="str">
        <f t="shared" si="9"/>
        <v>reason_code \</v>
      </c>
    </row>
    <row r="41" spans="1:18" x14ac:dyDescent="0.2">
      <c r="A41" s="3" t="s">
        <v>63</v>
      </c>
      <c r="B41" s="3">
        <v>479</v>
      </c>
      <c r="C41" s="3">
        <v>65</v>
      </c>
      <c r="D41" s="3" t="s">
        <v>9</v>
      </c>
      <c r="E41" s="3" t="s">
        <v>7</v>
      </c>
      <c r="G41" s="4" t="str">
        <f t="shared" si="0"/>
        <v/>
      </c>
      <c r="H41" s="3" t="str">
        <f t="shared" si="1"/>
        <v>pc_message</v>
      </c>
      <c r="I41" s="3">
        <f t="shared" si="2"/>
        <v>493</v>
      </c>
      <c r="J41" s="3">
        <f t="shared" si="3"/>
        <v>65</v>
      </c>
      <c r="K41" s="3" t="str">
        <f t="shared" si="4"/>
        <v>No</v>
      </c>
      <c r="L41" s="3" t="str">
        <f t="shared" si="5"/>
        <v>Alpha</v>
      </c>
      <c r="M41" s="3">
        <f t="shared" si="6"/>
        <v>0</v>
      </c>
      <c r="O41" s="3" t="str">
        <f t="shared" si="7"/>
        <v/>
      </c>
      <c r="Q41" s="3" t="str">
        <f t="shared" si="8"/>
        <v>pc_message = substr($0,493+1,65)</v>
      </c>
      <c r="R41" s="3" t="str">
        <f t="shared" si="9"/>
        <v>pc_message \</v>
      </c>
    </row>
    <row r="42" spans="1:18" x14ac:dyDescent="0.2">
      <c r="A42" s="3" t="s">
        <v>64</v>
      </c>
      <c r="B42" s="3">
        <v>544</v>
      </c>
      <c r="C42" s="3">
        <v>200</v>
      </c>
      <c r="D42" s="3" t="s">
        <v>9</v>
      </c>
      <c r="E42" s="3" t="s">
        <v>7</v>
      </c>
      <c r="G42" s="4" t="str">
        <f t="shared" si="0"/>
        <v/>
      </c>
      <c r="H42" s="3" t="str">
        <f t="shared" si="1"/>
        <v>pc_comment</v>
      </c>
      <c r="I42" s="3">
        <f t="shared" si="2"/>
        <v>558</v>
      </c>
      <c r="J42" s="3">
        <f t="shared" si="3"/>
        <v>200</v>
      </c>
      <c r="K42" s="3" t="str">
        <f t="shared" si="4"/>
        <v>No</v>
      </c>
      <c r="L42" s="3" t="str">
        <f t="shared" si="5"/>
        <v>Alpha</v>
      </c>
      <c r="M42" s="3">
        <f t="shared" si="6"/>
        <v>0</v>
      </c>
      <c r="O42" s="3" t="str">
        <f t="shared" si="7"/>
        <v/>
      </c>
      <c r="Q42" s="3" t="str">
        <f t="shared" si="8"/>
        <v>pc_comment = substr($0,558+1,200)</v>
      </c>
      <c r="R42" s="3" t="str">
        <f t="shared" si="9"/>
        <v>pc_comment \</v>
      </c>
    </row>
    <row r="43" spans="1:18" x14ac:dyDescent="0.2">
      <c r="A43" s="3" t="s">
        <v>65</v>
      </c>
      <c r="B43" s="3">
        <v>744</v>
      </c>
      <c r="C43" s="3">
        <v>40</v>
      </c>
      <c r="D43" s="3" t="s">
        <v>9</v>
      </c>
      <c r="E43" s="3" t="s">
        <v>7</v>
      </c>
      <c r="G43" s="4" t="str">
        <f t="shared" si="0"/>
        <v/>
      </c>
      <c r="H43" s="3" t="str">
        <f t="shared" si="1"/>
        <v>text_1</v>
      </c>
      <c r="I43" s="3">
        <f t="shared" si="2"/>
        <v>758</v>
      </c>
      <c r="J43" s="3">
        <f t="shared" si="3"/>
        <v>40</v>
      </c>
      <c r="K43" s="3" t="str">
        <f t="shared" si="4"/>
        <v>No</v>
      </c>
      <c r="L43" s="3" t="str">
        <f t="shared" si="5"/>
        <v>Alpha</v>
      </c>
      <c r="M43" s="3">
        <f t="shared" si="6"/>
        <v>0</v>
      </c>
      <c r="O43" s="3" t="str">
        <f t="shared" si="7"/>
        <v/>
      </c>
      <c r="Q43" s="3" t="str">
        <f t="shared" si="8"/>
        <v>text_1 = substr($0,758+1,40)</v>
      </c>
      <c r="R43" s="3" t="str">
        <f t="shared" si="9"/>
        <v>text_1 \</v>
      </c>
    </row>
    <row r="44" spans="1:18" x14ac:dyDescent="0.2">
      <c r="A44" s="3" t="s">
        <v>66</v>
      </c>
      <c r="B44" s="3">
        <v>784</v>
      </c>
      <c r="C44" s="3">
        <v>40</v>
      </c>
      <c r="D44" s="3" t="s">
        <v>9</v>
      </c>
      <c r="E44" s="3" t="s">
        <v>7</v>
      </c>
      <c r="G44" s="4" t="str">
        <f t="shared" si="0"/>
        <v/>
      </c>
      <c r="H44" s="3" t="str">
        <f t="shared" si="1"/>
        <v>text_2</v>
      </c>
      <c r="I44" s="3">
        <f t="shared" si="2"/>
        <v>798</v>
      </c>
      <c r="J44" s="3">
        <f t="shared" si="3"/>
        <v>20</v>
      </c>
      <c r="K44" s="3" t="str">
        <f t="shared" si="4"/>
        <v>No</v>
      </c>
      <c r="L44" s="3" t="str">
        <f t="shared" si="5"/>
        <v>Alpha</v>
      </c>
      <c r="M44" s="3">
        <f t="shared" si="6"/>
        <v>0</v>
      </c>
      <c r="O44" s="3" t="str">
        <f t="shared" si="7"/>
        <v>#</v>
      </c>
      <c r="Q44" s="3" t="str">
        <f t="shared" si="8"/>
        <v>text_2 = substr($0,798+1,40)</v>
      </c>
      <c r="R44" s="3" t="str">
        <f t="shared" si="9"/>
        <v>text_2 \</v>
      </c>
    </row>
    <row r="45" spans="1:18" x14ac:dyDescent="0.2">
      <c r="A45" s="3" t="s">
        <v>31</v>
      </c>
      <c r="B45" s="3">
        <v>824</v>
      </c>
      <c r="C45" s="3">
        <v>4</v>
      </c>
      <c r="D45" s="3" t="s">
        <v>9</v>
      </c>
      <c r="E45" s="3" t="s">
        <v>8</v>
      </c>
      <c r="F45" s="3" t="s">
        <v>43</v>
      </c>
      <c r="G45" s="4" t="str">
        <f t="shared" si="0"/>
        <v>yyyymmdd</v>
      </c>
      <c r="H45" s="3" t="str">
        <f t="shared" si="1"/>
        <v>buy_start_date_yyyy</v>
      </c>
      <c r="I45" s="3">
        <f t="shared" si="2"/>
        <v>822</v>
      </c>
      <c r="J45" s="3">
        <f t="shared" si="3"/>
        <v>4</v>
      </c>
      <c r="K45" s="3">
        <f t="shared" si="4"/>
        <v>0</v>
      </c>
      <c r="L45" s="3">
        <f t="shared" si="5"/>
        <v>0</v>
      </c>
      <c r="M45" s="3" t="str">
        <f t="shared" si="6"/>
        <v>yyyy</v>
      </c>
      <c r="O45" s="3" t="str">
        <f t="shared" si="7"/>
        <v/>
      </c>
      <c r="Q45" s="3" t="str">
        <f t="shared" si="8"/>
        <v>buy_start_date_yyyy = substr($0,822+1,4)</v>
      </c>
      <c r="R45" s="3" t="str">
        <f t="shared" si="9"/>
        <v>buy_start_date_yyyy \</v>
      </c>
    </row>
    <row r="46" spans="1:18" x14ac:dyDescent="0.2">
      <c r="A46" s="3" t="s">
        <v>30</v>
      </c>
      <c r="B46" s="3">
        <v>824</v>
      </c>
      <c r="C46" s="3">
        <v>2</v>
      </c>
      <c r="D46" s="3" t="s">
        <v>9</v>
      </c>
      <c r="E46" s="3" t="s">
        <v>8</v>
      </c>
      <c r="F46" s="3" t="s">
        <v>43</v>
      </c>
      <c r="G46" s="4" t="str">
        <f t="shared" ref="G46:G47" si="13">LOWER(SUBSTITUTE(F46," ", "_"))</f>
        <v>yyyymmdd</v>
      </c>
      <c r="H46" s="3" t="str">
        <f t="shared" si="1"/>
        <v>buy_start_date_mm</v>
      </c>
      <c r="I46" s="3">
        <f t="shared" si="2"/>
        <v>820</v>
      </c>
      <c r="J46" s="3">
        <f t="shared" si="3"/>
        <v>2</v>
      </c>
      <c r="K46" s="3">
        <f t="shared" si="4"/>
        <v>0</v>
      </c>
      <c r="L46" s="3">
        <f t="shared" si="5"/>
        <v>0</v>
      </c>
      <c r="M46" s="3" t="str">
        <f t="shared" si="6"/>
        <v>mm</v>
      </c>
      <c r="O46" s="3" t="str">
        <f t="shared" si="7"/>
        <v/>
      </c>
      <c r="Q46" s="3" t="str">
        <f t="shared" si="8"/>
        <v>buy_start_date_mm = substr($0,820+1,2)</v>
      </c>
      <c r="R46" s="3" t="str">
        <f t="shared" si="9"/>
        <v>buy_start_date_mm \</v>
      </c>
    </row>
    <row r="47" spans="1:18" x14ac:dyDescent="0.2">
      <c r="A47" s="3" t="s">
        <v>29</v>
      </c>
      <c r="B47" s="3">
        <v>824</v>
      </c>
      <c r="C47" s="3">
        <v>2</v>
      </c>
      <c r="D47" s="3" t="s">
        <v>9</v>
      </c>
      <c r="E47" s="3" t="s">
        <v>8</v>
      </c>
      <c r="F47" s="3" t="s">
        <v>43</v>
      </c>
      <c r="G47" s="4" t="str">
        <f t="shared" si="13"/>
        <v>yyyymmdd</v>
      </c>
      <c r="H47" s="3" t="str">
        <f t="shared" si="1"/>
        <v>buy_start_date_dd</v>
      </c>
      <c r="I47" s="3">
        <f t="shared" si="2"/>
        <v>818</v>
      </c>
      <c r="J47" s="3">
        <f t="shared" si="3"/>
        <v>2</v>
      </c>
      <c r="K47" s="3" t="str">
        <f t="shared" si="4"/>
        <v>No</v>
      </c>
      <c r="L47" s="3" t="str">
        <f t="shared" si="5"/>
        <v>Date</v>
      </c>
      <c r="M47" s="3" t="str">
        <f t="shared" si="6"/>
        <v>dd</v>
      </c>
      <c r="O47" s="3" t="str">
        <f t="shared" si="7"/>
        <v/>
      </c>
      <c r="Q47" s="3" t="str">
        <f t="shared" si="8"/>
        <v>buy_start_date_dd = substr($0,818+1,2)</v>
      </c>
      <c r="R47" s="3" t="str">
        <f t="shared" si="9"/>
        <v>buy_start_date_dd \</v>
      </c>
    </row>
    <row r="48" spans="1:18" x14ac:dyDescent="0.2">
      <c r="A48" s="3" t="s">
        <v>34</v>
      </c>
      <c r="B48" s="3">
        <v>832</v>
      </c>
      <c r="C48" s="3">
        <v>4</v>
      </c>
      <c r="D48" s="3" t="s">
        <v>9</v>
      </c>
      <c r="E48" s="3" t="s">
        <v>8</v>
      </c>
      <c r="F48" s="3" t="s">
        <v>43</v>
      </c>
      <c r="G48" s="4" t="str">
        <f t="shared" si="0"/>
        <v>yyyymmdd</v>
      </c>
      <c r="H48" s="3" t="str">
        <f t="shared" si="1"/>
        <v>buy_stop_date_yyyy</v>
      </c>
      <c r="I48" s="3">
        <f t="shared" si="2"/>
        <v>830</v>
      </c>
      <c r="J48" s="3">
        <f t="shared" si="3"/>
        <v>4</v>
      </c>
      <c r="K48" s="3">
        <f t="shared" si="4"/>
        <v>0</v>
      </c>
      <c r="L48" s="3">
        <f t="shared" si="5"/>
        <v>0</v>
      </c>
      <c r="M48" s="3" t="str">
        <f t="shared" si="6"/>
        <v>yyyy</v>
      </c>
      <c r="O48" s="3" t="str">
        <f t="shared" ref="O48:O51" si="14">IF(C48&lt;&gt;J48,"#","")</f>
        <v/>
      </c>
      <c r="Q48" s="3" t="str">
        <f t="shared" ref="Q48:Q51" si="15">SUBSTITUTE(SUBSTITUTE(SUBSTITUTE(Q$2,"::field_name::",A48),"::old_position::",I48),"::new_length::",C48)</f>
        <v>buy_stop_date_yyyy = substr($0,830+1,4)</v>
      </c>
      <c r="R48" s="3" t="str">
        <f t="shared" ref="R48:R51" si="16">SUBSTITUTE(R$2,"::field_name::",A48)</f>
        <v>buy_stop_date_yyyy \</v>
      </c>
    </row>
    <row r="49" spans="1:18" x14ac:dyDescent="0.2">
      <c r="A49" s="3" t="s">
        <v>33</v>
      </c>
      <c r="B49" s="3">
        <v>832</v>
      </c>
      <c r="C49" s="3">
        <v>2</v>
      </c>
      <c r="D49" s="3" t="s">
        <v>9</v>
      </c>
      <c r="E49" s="3" t="s">
        <v>8</v>
      </c>
      <c r="F49" s="3" t="s">
        <v>43</v>
      </c>
      <c r="G49" s="4" t="str">
        <f t="shared" ref="G49:G50" si="17">LOWER(SUBSTITUTE(F49," ", "_"))</f>
        <v>yyyymmdd</v>
      </c>
      <c r="H49" s="3" t="str">
        <f t="shared" si="1"/>
        <v>buy_stop_date_mm</v>
      </c>
      <c r="I49" s="3">
        <f t="shared" si="2"/>
        <v>828</v>
      </c>
      <c r="J49" s="3">
        <f t="shared" si="3"/>
        <v>2</v>
      </c>
      <c r="K49" s="3">
        <f t="shared" si="4"/>
        <v>0</v>
      </c>
      <c r="L49" s="3">
        <f t="shared" si="5"/>
        <v>0</v>
      </c>
      <c r="M49" s="3" t="str">
        <f t="shared" si="6"/>
        <v>mm</v>
      </c>
      <c r="O49" s="3" t="str">
        <f t="shared" si="14"/>
        <v/>
      </c>
      <c r="Q49" s="3" t="str">
        <f t="shared" si="15"/>
        <v>buy_stop_date_mm = substr($0,828+1,2)</v>
      </c>
      <c r="R49" s="3" t="str">
        <f t="shared" si="16"/>
        <v>buy_stop_date_mm \</v>
      </c>
    </row>
    <row r="50" spans="1:18" x14ac:dyDescent="0.2">
      <c r="A50" s="3" t="s">
        <v>32</v>
      </c>
      <c r="B50" s="3">
        <v>832</v>
      </c>
      <c r="C50" s="3">
        <v>2</v>
      </c>
      <c r="D50" s="3" t="s">
        <v>9</v>
      </c>
      <c r="E50" s="3" t="s">
        <v>8</v>
      </c>
      <c r="F50" s="3" t="s">
        <v>43</v>
      </c>
      <c r="G50" s="4" t="str">
        <f t="shared" si="17"/>
        <v>yyyymmdd</v>
      </c>
      <c r="H50" s="3" t="str">
        <f t="shared" si="1"/>
        <v>buy_stop_date_dd</v>
      </c>
      <c r="I50" s="3">
        <f t="shared" si="2"/>
        <v>826</v>
      </c>
      <c r="J50" s="3">
        <f t="shared" si="3"/>
        <v>2</v>
      </c>
      <c r="K50" s="3" t="str">
        <f t="shared" si="4"/>
        <v>No</v>
      </c>
      <c r="L50" s="3" t="str">
        <f t="shared" si="5"/>
        <v>Date</v>
      </c>
      <c r="M50" s="3" t="str">
        <f t="shared" si="6"/>
        <v>dd</v>
      </c>
      <c r="O50" s="3" t="str">
        <f t="shared" si="14"/>
        <v/>
      </c>
      <c r="Q50" s="3" t="str">
        <f t="shared" si="15"/>
        <v>buy_stop_date_dd = substr($0,826+1,2)</v>
      </c>
      <c r="R50" s="3" t="str">
        <f t="shared" si="16"/>
        <v>buy_stop_date_dd \</v>
      </c>
    </row>
    <row r="51" spans="1:18" x14ac:dyDescent="0.2">
      <c r="A51" s="3" t="s">
        <v>67</v>
      </c>
      <c r="B51" s="3">
        <v>840</v>
      </c>
      <c r="C51" s="3">
        <v>40</v>
      </c>
      <c r="D51" s="3" t="s">
        <v>9</v>
      </c>
      <c r="E51" s="3" t="s">
        <v>7</v>
      </c>
      <c r="G51" s="4" t="str">
        <f t="shared" si="0"/>
        <v/>
      </c>
      <c r="H51" s="3" t="str">
        <f t="shared" si="1"/>
        <v>bom_header_sku_stock_code</v>
      </c>
      <c r="I51" s="3">
        <f t="shared" si="2"/>
        <v>834</v>
      </c>
      <c r="J51" s="3">
        <f t="shared" si="3"/>
        <v>40</v>
      </c>
      <c r="K51" s="3" t="str">
        <f t="shared" si="4"/>
        <v>No</v>
      </c>
      <c r="L51" s="3" t="str">
        <f t="shared" si="5"/>
        <v>Alpha</v>
      </c>
      <c r="M51" s="3">
        <f t="shared" si="6"/>
        <v>0</v>
      </c>
      <c r="O51" s="3" t="str">
        <f t="shared" si="14"/>
        <v/>
      </c>
      <c r="Q51" s="3" t="str">
        <f t="shared" si="15"/>
        <v>bom_header_sku_stock_code = substr($0,834+1,40)</v>
      </c>
      <c r="R51" s="3" t="str">
        <f t="shared" si="16"/>
        <v>bom_header_sku_stock_code \</v>
      </c>
    </row>
  </sheetData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26" activePane="bottomLeft" state="frozen"/>
      <selection pane="bottomLeft" activeCell="A40" sqref="A40"/>
    </sheetView>
  </sheetViews>
  <sheetFormatPr defaultRowHeight="15" x14ac:dyDescent="0.25"/>
  <cols>
    <col min="1" max="1" width="30.7109375" customWidth="1"/>
    <col min="2" max="2" width="8.28515625" bestFit="1" customWidth="1"/>
    <col min="3" max="3" width="7" bestFit="1" customWidth="1"/>
    <col min="5" max="5" width="8.5703125" bestFit="1" customWidth="1"/>
    <col min="6" max="6" width="13.7109375" bestFit="1" customWidth="1"/>
    <col min="7" max="7" width="10.85546875" bestFit="1" customWidth="1"/>
    <col min="8" max="8" width="16.140625" bestFit="1" customWidth="1"/>
    <col min="9" max="9" width="88.85546875" bestFit="1" customWidth="1"/>
    <col min="10" max="10" width="169.7109375" bestFit="1" customWidth="1"/>
    <col min="11" max="11" width="71.42578125" bestFit="1" customWidth="1"/>
    <col min="12" max="12" width="38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11</v>
      </c>
      <c r="B2">
        <v>0</v>
      </c>
      <c r="C2">
        <v>6</v>
      </c>
      <c r="D2" t="s">
        <v>6</v>
      </c>
      <c r="E2" t="s">
        <v>7</v>
      </c>
    </row>
    <row r="3" spans="1:6" x14ac:dyDescent="0.25">
      <c r="A3" t="s">
        <v>45</v>
      </c>
      <c r="B3">
        <f>B2+C2</f>
        <v>6</v>
      </c>
      <c r="C3">
        <v>1</v>
      </c>
      <c r="D3" t="s">
        <v>6</v>
      </c>
      <c r="E3" t="s">
        <v>7</v>
      </c>
    </row>
    <row r="4" spans="1:6" x14ac:dyDescent="0.25">
      <c r="A4" t="s">
        <v>35</v>
      </c>
      <c r="B4">
        <f t="shared" ref="B4:B50" si="0">B3+C3</f>
        <v>7</v>
      </c>
      <c r="C4">
        <v>2</v>
      </c>
      <c r="D4" t="s">
        <v>6</v>
      </c>
      <c r="E4" t="s">
        <v>8</v>
      </c>
      <c r="F4" t="s">
        <v>28</v>
      </c>
    </row>
    <row r="5" spans="1:6" x14ac:dyDescent="0.25">
      <c r="A5" t="s">
        <v>36</v>
      </c>
      <c r="B5">
        <f t="shared" si="0"/>
        <v>9</v>
      </c>
      <c r="C5">
        <v>2</v>
      </c>
      <c r="F5" t="s">
        <v>41</v>
      </c>
    </row>
    <row r="6" spans="1:6" x14ac:dyDescent="0.25">
      <c r="A6" t="s">
        <v>37</v>
      </c>
      <c r="B6">
        <f t="shared" si="0"/>
        <v>11</v>
      </c>
      <c r="C6">
        <v>4</v>
      </c>
      <c r="F6" t="s">
        <v>42</v>
      </c>
    </row>
    <row r="7" spans="1:6" x14ac:dyDescent="0.25">
      <c r="A7" t="s">
        <v>38</v>
      </c>
      <c r="B7">
        <f t="shared" si="0"/>
        <v>15</v>
      </c>
      <c r="C7">
        <v>2</v>
      </c>
      <c r="D7" t="s">
        <v>6</v>
      </c>
      <c r="E7" t="s">
        <v>8</v>
      </c>
      <c r="F7" t="s">
        <v>28</v>
      </c>
    </row>
    <row r="8" spans="1:6" x14ac:dyDescent="0.25">
      <c r="A8" t="s">
        <v>39</v>
      </c>
      <c r="B8">
        <f t="shared" si="0"/>
        <v>17</v>
      </c>
      <c r="C8">
        <v>2</v>
      </c>
      <c r="F8" t="s">
        <v>41</v>
      </c>
    </row>
    <row r="9" spans="1:6" x14ac:dyDescent="0.25">
      <c r="A9" t="s">
        <v>40</v>
      </c>
      <c r="B9">
        <f t="shared" si="0"/>
        <v>19</v>
      </c>
      <c r="C9">
        <v>4</v>
      </c>
      <c r="F9" t="s">
        <v>42</v>
      </c>
    </row>
    <row r="10" spans="1:6" x14ac:dyDescent="0.25">
      <c r="A10" t="s">
        <v>68</v>
      </c>
      <c r="B10">
        <f t="shared" si="0"/>
        <v>23</v>
      </c>
      <c r="C10">
        <v>2</v>
      </c>
      <c r="D10" t="s">
        <v>6</v>
      </c>
      <c r="E10" t="s">
        <v>8</v>
      </c>
      <c r="F10" t="s">
        <v>28</v>
      </c>
    </row>
    <row r="11" spans="1:6" x14ac:dyDescent="0.25">
      <c r="A11" t="s">
        <v>69</v>
      </c>
      <c r="B11">
        <f t="shared" si="0"/>
        <v>25</v>
      </c>
      <c r="C11">
        <v>2</v>
      </c>
      <c r="F11" t="s">
        <v>41</v>
      </c>
    </row>
    <row r="12" spans="1:6" x14ac:dyDescent="0.25">
      <c r="A12" t="s">
        <v>70</v>
      </c>
      <c r="B12">
        <f t="shared" si="0"/>
        <v>27</v>
      </c>
      <c r="C12">
        <v>4</v>
      </c>
      <c r="F12" t="s">
        <v>42</v>
      </c>
    </row>
    <row r="13" spans="1:6" x14ac:dyDescent="0.25">
      <c r="A13" t="s">
        <v>15</v>
      </c>
      <c r="B13">
        <f t="shared" si="0"/>
        <v>31</v>
      </c>
      <c r="C13">
        <v>10</v>
      </c>
      <c r="D13" t="s">
        <v>9</v>
      </c>
      <c r="E13" t="s">
        <v>7</v>
      </c>
    </row>
    <row r="14" spans="1:6" x14ac:dyDescent="0.25">
      <c r="A14" t="s">
        <v>16</v>
      </c>
      <c r="B14">
        <f t="shared" si="0"/>
        <v>41</v>
      </c>
      <c r="C14">
        <v>25</v>
      </c>
      <c r="D14" t="s">
        <v>6</v>
      </c>
      <c r="E14" t="s">
        <v>7</v>
      </c>
    </row>
    <row r="15" spans="1:6" x14ac:dyDescent="0.25">
      <c r="A15" t="s">
        <v>46</v>
      </c>
      <c r="B15">
        <f t="shared" si="0"/>
        <v>66</v>
      </c>
      <c r="C15">
        <v>5</v>
      </c>
      <c r="D15" t="s">
        <v>9</v>
      </c>
      <c r="E15" t="s">
        <v>7</v>
      </c>
    </row>
    <row r="16" spans="1:6" x14ac:dyDescent="0.25">
      <c r="A16" t="s">
        <v>17</v>
      </c>
      <c r="B16">
        <f t="shared" si="0"/>
        <v>71</v>
      </c>
      <c r="C16">
        <v>7</v>
      </c>
      <c r="D16" t="s">
        <v>9</v>
      </c>
      <c r="E16" t="s">
        <v>7</v>
      </c>
    </row>
    <row r="17" spans="1:6" x14ac:dyDescent="0.25">
      <c r="A17" t="s">
        <v>47</v>
      </c>
      <c r="B17">
        <f t="shared" si="0"/>
        <v>78</v>
      </c>
      <c r="C17">
        <v>10</v>
      </c>
      <c r="D17" t="s">
        <v>9</v>
      </c>
      <c r="E17" t="s">
        <v>7</v>
      </c>
    </row>
    <row r="18" spans="1:6" x14ac:dyDescent="0.25">
      <c r="A18" t="s">
        <v>18</v>
      </c>
      <c r="B18">
        <f t="shared" si="0"/>
        <v>88</v>
      </c>
      <c r="C18">
        <v>14</v>
      </c>
      <c r="D18" t="s">
        <v>9</v>
      </c>
      <c r="E18" t="s">
        <v>10</v>
      </c>
      <c r="F18" t="s">
        <v>44</v>
      </c>
    </row>
    <row r="19" spans="1:6" x14ac:dyDescent="0.25">
      <c r="A19" t="s">
        <v>48</v>
      </c>
      <c r="B19">
        <f t="shared" si="0"/>
        <v>102</v>
      </c>
      <c r="C19">
        <v>14</v>
      </c>
      <c r="D19" t="s">
        <v>9</v>
      </c>
      <c r="E19" t="s">
        <v>10</v>
      </c>
      <c r="F19" t="s">
        <v>44</v>
      </c>
    </row>
    <row r="20" spans="1:6" x14ac:dyDescent="0.25">
      <c r="A20" t="s">
        <v>49</v>
      </c>
      <c r="B20">
        <f t="shared" si="0"/>
        <v>116</v>
      </c>
      <c r="C20">
        <v>14</v>
      </c>
      <c r="D20" t="s">
        <v>9</v>
      </c>
      <c r="E20" t="s">
        <v>10</v>
      </c>
      <c r="F20" t="s">
        <v>44</v>
      </c>
    </row>
    <row r="21" spans="1:6" x14ac:dyDescent="0.25">
      <c r="A21" t="s">
        <v>19</v>
      </c>
      <c r="B21">
        <f t="shared" si="0"/>
        <v>130</v>
      </c>
      <c r="C21">
        <v>1</v>
      </c>
      <c r="D21" t="s">
        <v>9</v>
      </c>
      <c r="E21" t="s">
        <v>7</v>
      </c>
    </row>
    <row r="22" spans="1:6" x14ac:dyDescent="0.25">
      <c r="A22" t="s">
        <v>20</v>
      </c>
      <c r="B22">
        <f t="shared" si="0"/>
        <v>131</v>
      </c>
      <c r="C22">
        <v>12</v>
      </c>
      <c r="D22" t="s">
        <v>6</v>
      </c>
      <c r="E22" t="s">
        <v>7</v>
      </c>
    </row>
    <row r="23" spans="1:6" x14ac:dyDescent="0.25">
      <c r="A23" t="s">
        <v>50</v>
      </c>
      <c r="B23">
        <f t="shared" si="0"/>
        <v>143</v>
      </c>
      <c r="C23">
        <v>18</v>
      </c>
      <c r="D23" t="s">
        <v>9</v>
      </c>
      <c r="E23" t="s">
        <v>7</v>
      </c>
    </row>
    <row r="24" spans="1:6" x14ac:dyDescent="0.25">
      <c r="A24" t="s">
        <v>51</v>
      </c>
      <c r="B24">
        <f t="shared" si="0"/>
        <v>161</v>
      </c>
      <c r="C24">
        <v>60</v>
      </c>
      <c r="D24" t="s">
        <v>9</v>
      </c>
      <c r="E24" t="s">
        <v>7</v>
      </c>
    </row>
    <row r="25" spans="1:6" x14ac:dyDescent="0.25">
      <c r="A25" t="s">
        <v>52</v>
      </c>
      <c r="B25">
        <f t="shared" si="0"/>
        <v>221</v>
      </c>
      <c r="C25">
        <v>65</v>
      </c>
      <c r="D25" t="s">
        <v>9</v>
      </c>
      <c r="E25" t="s">
        <v>7</v>
      </c>
    </row>
    <row r="26" spans="1:6" x14ac:dyDescent="0.25">
      <c r="A26" t="s">
        <v>21</v>
      </c>
      <c r="B26">
        <f t="shared" si="0"/>
        <v>286</v>
      </c>
      <c r="C26">
        <v>18</v>
      </c>
      <c r="D26" t="s">
        <v>9</v>
      </c>
      <c r="E26" t="s">
        <v>7</v>
      </c>
    </row>
    <row r="27" spans="1:6" x14ac:dyDescent="0.25">
      <c r="A27" t="s">
        <v>53</v>
      </c>
      <c r="B27">
        <f t="shared" si="0"/>
        <v>304</v>
      </c>
      <c r="C27">
        <v>40</v>
      </c>
      <c r="D27" t="s">
        <v>9</v>
      </c>
      <c r="E27" t="s">
        <v>7</v>
      </c>
    </row>
    <row r="28" spans="1:6" x14ac:dyDescent="0.25">
      <c r="A28" t="s">
        <v>54</v>
      </c>
      <c r="B28">
        <f t="shared" si="0"/>
        <v>344</v>
      </c>
      <c r="C28">
        <v>20</v>
      </c>
      <c r="D28" t="s">
        <v>9</v>
      </c>
      <c r="E28" t="s">
        <v>7</v>
      </c>
    </row>
    <row r="29" spans="1:6" x14ac:dyDescent="0.25">
      <c r="A29" t="s">
        <v>55</v>
      </c>
      <c r="B29">
        <f t="shared" si="0"/>
        <v>364</v>
      </c>
      <c r="C29">
        <v>10</v>
      </c>
      <c r="D29" t="s">
        <v>9</v>
      </c>
      <c r="E29" t="s">
        <v>7</v>
      </c>
    </row>
    <row r="30" spans="1:6" x14ac:dyDescent="0.25">
      <c r="A30" t="s">
        <v>56</v>
      </c>
      <c r="B30">
        <f t="shared" si="0"/>
        <v>374</v>
      </c>
      <c r="C30">
        <v>20</v>
      </c>
      <c r="D30" t="s">
        <v>9</v>
      </c>
      <c r="E30" t="s">
        <v>7</v>
      </c>
    </row>
    <row r="31" spans="1:6" x14ac:dyDescent="0.25">
      <c r="A31" t="s">
        <v>57</v>
      </c>
      <c r="B31">
        <f t="shared" si="0"/>
        <v>394</v>
      </c>
      <c r="C31">
        <v>20</v>
      </c>
      <c r="D31" t="s">
        <v>9</v>
      </c>
      <c r="E31" t="s">
        <v>7</v>
      </c>
    </row>
    <row r="32" spans="1:6" x14ac:dyDescent="0.25">
      <c r="A32" t="s">
        <v>58</v>
      </c>
      <c r="B32">
        <f t="shared" si="0"/>
        <v>414</v>
      </c>
      <c r="C32">
        <v>1</v>
      </c>
      <c r="D32" t="s">
        <v>9</v>
      </c>
      <c r="E32" t="s">
        <v>7</v>
      </c>
    </row>
    <row r="33" spans="1:6" x14ac:dyDescent="0.25">
      <c r="A33" t="s">
        <v>14</v>
      </c>
      <c r="B33">
        <f t="shared" si="0"/>
        <v>415</v>
      </c>
      <c r="C33">
        <v>3</v>
      </c>
      <c r="D33" t="s">
        <v>9</v>
      </c>
      <c r="E33" t="s">
        <v>7</v>
      </c>
    </row>
    <row r="34" spans="1:6" x14ac:dyDescent="0.25">
      <c r="A34" t="s">
        <v>13</v>
      </c>
      <c r="B34">
        <f t="shared" si="0"/>
        <v>418</v>
      </c>
      <c r="C34">
        <v>10</v>
      </c>
      <c r="D34" t="s">
        <v>6</v>
      </c>
      <c r="E34" t="s">
        <v>7</v>
      </c>
    </row>
    <row r="35" spans="1:6" x14ac:dyDescent="0.25">
      <c r="A35" t="s">
        <v>12</v>
      </c>
      <c r="B35">
        <f t="shared" si="0"/>
        <v>428</v>
      </c>
      <c r="C35">
        <v>10</v>
      </c>
      <c r="D35" t="s">
        <v>6</v>
      </c>
      <c r="E35" t="s">
        <v>7</v>
      </c>
    </row>
    <row r="36" spans="1:6" x14ac:dyDescent="0.25">
      <c r="A36" t="s">
        <v>59</v>
      </c>
      <c r="B36">
        <f t="shared" si="0"/>
        <v>438</v>
      </c>
      <c r="C36">
        <v>10</v>
      </c>
      <c r="D36" t="s">
        <v>9</v>
      </c>
      <c r="E36" t="s">
        <v>7</v>
      </c>
    </row>
    <row r="37" spans="1:6" x14ac:dyDescent="0.25">
      <c r="A37" t="s">
        <v>60</v>
      </c>
      <c r="B37">
        <f t="shared" si="0"/>
        <v>448</v>
      </c>
      <c r="C37">
        <v>10</v>
      </c>
      <c r="D37" t="s">
        <v>9</v>
      </c>
      <c r="E37" t="s">
        <v>7</v>
      </c>
    </row>
    <row r="38" spans="1:6" x14ac:dyDescent="0.25">
      <c r="A38" t="s">
        <v>61</v>
      </c>
      <c r="B38">
        <f t="shared" si="0"/>
        <v>458</v>
      </c>
      <c r="C38">
        <v>30</v>
      </c>
      <c r="D38" t="s">
        <v>9</v>
      </c>
      <c r="E38" t="s">
        <v>7</v>
      </c>
    </row>
    <row r="39" spans="1:6" x14ac:dyDescent="0.25">
      <c r="A39" t="s">
        <v>62</v>
      </c>
      <c r="B39">
        <f t="shared" si="0"/>
        <v>488</v>
      </c>
      <c r="C39">
        <v>5</v>
      </c>
      <c r="D39" t="s">
        <v>9</v>
      </c>
      <c r="E39" t="s">
        <v>7</v>
      </c>
    </row>
    <row r="40" spans="1:6" x14ac:dyDescent="0.25">
      <c r="A40" t="s">
        <v>63</v>
      </c>
      <c r="B40">
        <f t="shared" si="0"/>
        <v>493</v>
      </c>
      <c r="C40">
        <v>65</v>
      </c>
      <c r="D40" t="s">
        <v>9</v>
      </c>
      <c r="E40" t="s">
        <v>7</v>
      </c>
    </row>
    <row r="41" spans="1:6" x14ac:dyDescent="0.25">
      <c r="A41" t="s">
        <v>64</v>
      </c>
      <c r="B41">
        <f t="shared" si="0"/>
        <v>558</v>
      </c>
      <c r="C41">
        <v>200</v>
      </c>
      <c r="D41" t="s">
        <v>9</v>
      </c>
      <c r="E41" t="s">
        <v>7</v>
      </c>
    </row>
    <row r="42" spans="1:6" x14ac:dyDescent="0.25">
      <c r="A42" t="s">
        <v>65</v>
      </c>
      <c r="B42">
        <f t="shared" si="0"/>
        <v>758</v>
      </c>
      <c r="C42">
        <v>40</v>
      </c>
      <c r="D42" t="s">
        <v>9</v>
      </c>
      <c r="E42" t="s">
        <v>7</v>
      </c>
    </row>
    <row r="43" spans="1:6" s="5" customFormat="1" x14ac:dyDescent="0.25">
      <c r="A43" s="5" t="s">
        <v>66</v>
      </c>
      <c r="B43" s="5">
        <f t="shared" si="0"/>
        <v>798</v>
      </c>
      <c r="C43" s="5">
        <v>20</v>
      </c>
      <c r="D43" s="5" t="s">
        <v>9</v>
      </c>
      <c r="E43" s="5" t="s">
        <v>7</v>
      </c>
    </row>
    <row r="44" spans="1:6" x14ac:dyDescent="0.25">
      <c r="A44" t="s">
        <v>29</v>
      </c>
      <c r="B44">
        <f t="shared" si="0"/>
        <v>818</v>
      </c>
      <c r="C44">
        <v>2</v>
      </c>
      <c r="D44" t="s">
        <v>9</v>
      </c>
      <c r="E44" t="s">
        <v>8</v>
      </c>
      <c r="F44" t="s">
        <v>28</v>
      </c>
    </row>
    <row r="45" spans="1:6" x14ac:dyDescent="0.25">
      <c r="A45" t="s">
        <v>30</v>
      </c>
      <c r="B45">
        <f t="shared" si="0"/>
        <v>820</v>
      </c>
      <c r="C45">
        <v>2</v>
      </c>
      <c r="F45" t="s">
        <v>41</v>
      </c>
    </row>
    <row r="46" spans="1:6" x14ac:dyDescent="0.25">
      <c r="A46" t="s">
        <v>31</v>
      </c>
      <c r="B46">
        <f t="shared" si="0"/>
        <v>822</v>
      </c>
      <c r="C46">
        <v>4</v>
      </c>
      <c r="F46" t="s">
        <v>42</v>
      </c>
    </row>
    <row r="47" spans="1:6" x14ac:dyDescent="0.25">
      <c r="A47" t="s">
        <v>32</v>
      </c>
      <c r="B47">
        <f t="shared" si="0"/>
        <v>826</v>
      </c>
      <c r="C47">
        <v>2</v>
      </c>
      <c r="D47" t="s">
        <v>9</v>
      </c>
      <c r="E47" t="s">
        <v>8</v>
      </c>
      <c r="F47" t="s">
        <v>28</v>
      </c>
    </row>
    <row r="48" spans="1:6" x14ac:dyDescent="0.25">
      <c r="A48" t="s">
        <v>33</v>
      </c>
      <c r="B48">
        <f t="shared" si="0"/>
        <v>828</v>
      </c>
      <c r="C48">
        <v>2</v>
      </c>
      <c r="F48" t="s">
        <v>41</v>
      </c>
    </row>
    <row r="49" spans="1:6" x14ac:dyDescent="0.25">
      <c r="A49" t="s">
        <v>34</v>
      </c>
      <c r="B49">
        <f t="shared" si="0"/>
        <v>830</v>
      </c>
      <c r="C49">
        <v>4</v>
      </c>
      <c r="F49" t="s">
        <v>42</v>
      </c>
    </row>
    <row r="50" spans="1:6" x14ac:dyDescent="0.25">
      <c r="A50" t="s">
        <v>67</v>
      </c>
      <c r="B50">
        <f t="shared" si="0"/>
        <v>834</v>
      </c>
      <c r="C50">
        <v>40</v>
      </c>
      <c r="D50" t="s">
        <v>9</v>
      </c>
      <c r="E5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17.42578125" style="3" bestFit="1" customWidth="1"/>
    <col min="2" max="2" width="73" style="3" bestFit="1" customWidth="1"/>
    <col min="3" max="16384" width="9.140625" style="3"/>
  </cols>
  <sheetData>
    <row r="1" spans="1:2" s="2" customFormat="1" x14ac:dyDescent="0.2">
      <c r="A1" s="2" t="s">
        <v>25</v>
      </c>
      <c r="B1" s="2" t="s">
        <v>75</v>
      </c>
    </row>
    <row r="2" spans="1:2" x14ac:dyDescent="0.2">
      <c r="A2" s="3" t="s">
        <v>71</v>
      </c>
      <c r="B2" s="3" t="str">
        <f>SUBSTITUTE(B$1,"::file_name::",A2)</f>
        <v>awk -f reformat.awk &lt; original/payments_scenario2.txt &gt; reformatted/payments_scenario2.txt</v>
      </c>
    </row>
    <row r="3" spans="1:2" x14ac:dyDescent="0.2">
      <c r="A3" s="3" t="s">
        <v>72</v>
      </c>
      <c r="B3" s="3" t="str">
        <f t="shared" ref="B3:B11" si="0">SUBSTITUTE(B$1,"::file_name::",A3)</f>
        <v>awk -f reformat.awk &lt; original/payments_scenario3.txt &gt; reformatted/payments_scenario3.txt</v>
      </c>
    </row>
    <row r="4" spans="1:2" x14ac:dyDescent="0.2">
      <c r="A4" s="3" t="s">
        <v>73</v>
      </c>
      <c r="B4" s="3" t="str">
        <f t="shared" si="0"/>
        <v>awk -f reformat.awk &lt; original/payments_scenario4.txt &gt; reformatted/payments_scenario4.txt</v>
      </c>
    </row>
    <row r="5" spans="1:2" x14ac:dyDescent="0.2">
      <c r="A5" s="3" t="s">
        <v>74</v>
      </c>
      <c r="B5" s="3" t="str">
        <f t="shared" si="0"/>
        <v>awk -f reformat.awk &lt; original/payments_scenario5.txt &gt; reformatted/payments_scenario5.txt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Claims 331 NEW</vt:lpstr>
      <vt:lpstr>Claims 331 OLD</vt:lpstr>
      <vt:lpstr>Files to Reformat</vt:lpstr>
      <vt:lpstr>new</vt:lpstr>
      <vt:lpstr>old</vt:lpstr>
      <vt:lpstr>'Claims 331 NEW'!Print_Area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Mal Chambeyron</cp:lastModifiedBy>
  <cp:lastPrinted>2013-08-02T04:11:16Z</cp:lastPrinted>
  <dcterms:created xsi:type="dcterms:W3CDTF">2013-08-01T03:27:12Z</dcterms:created>
  <dcterms:modified xsi:type="dcterms:W3CDTF">2013-08-02T04:28:21Z</dcterms:modified>
</cp:coreProperties>
</file>