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810" yWindow="-360" windowWidth="19020" windowHeight="7845" activeTab="1"/>
  </bookViews>
  <sheets>
    <sheet name="Timeline" sheetId="1" r:id="rId1"/>
    <sheet name="Interface List" sheetId="2" r:id="rId2"/>
    <sheet name="Issues Questions" sheetId="3" r:id="rId3"/>
    <sheet name="Sheet1" sheetId="4" r:id="rId4"/>
  </sheets>
  <definedNames>
    <definedName name="_xlnm._FilterDatabase" localSheetId="1" hidden="1">'Interface List'!$B$1:$Z$30</definedName>
    <definedName name="_xlnm._FilterDatabase" localSheetId="2" hidden="1">'Issues Questions'!$A$2:$G$36</definedName>
  </definedNames>
  <calcPr calcId="145621"/>
</workbook>
</file>

<file path=xl/calcChain.xml><?xml version="1.0" encoding="utf-8"?>
<calcChain xmlns="http://schemas.openxmlformats.org/spreadsheetml/2006/main">
  <c r="A5" i="3" l="1"/>
  <c r="A6" i="3" s="1"/>
  <c r="A7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4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N18" i="1"/>
  <c r="H3" i="1"/>
  <c r="L18" i="1"/>
  <c r="K18" i="1"/>
  <c r="H18" i="1"/>
  <c r="G18" i="1"/>
  <c r="F18" i="1"/>
  <c r="N3" i="1"/>
  <c r="M3" i="1"/>
  <c r="L3" i="1"/>
  <c r="K3" i="1"/>
  <c r="G3" i="1"/>
  <c r="F3" i="1"/>
  <c r="E3" i="1"/>
</calcChain>
</file>

<file path=xl/sharedStrings.xml><?xml version="1.0" encoding="utf-8"?>
<sst xmlns="http://schemas.openxmlformats.org/spreadsheetml/2006/main" count="478" uniqueCount="216">
  <si>
    <t>Task</t>
  </si>
  <si>
    <t>Resource</t>
  </si>
  <si>
    <t>Hours</t>
  </si>
  <si>
    <t>W2</t>
  </si>
  <si>
    <t>W3</t>
  </si>
  <si>
    <t>Mon</t>
  </si>
  <si>
    <t>Tue</t>
  </si>
  <si>
    <t>Wed</t>
  </si>
  <si>
    <t>Thur</t>
  </si>
  <si>
    <t>Fri</t>
  </si>
  <si>
    <t>Sat</t>
  </si>
  <si>
    <t>Sun</t>
  </si>
  <si>
    <t>W4</t>
  </si>
  <si>
    <t>Accruals FS</t>
  </si>
  <si>
    <t>Pricing Conditions FS</t>
  </si>
  <si>
    <t>AP FS</t>
  </si>
  <si>
    <t>AR FS</t>
  </si>
  <si>
    <t>Pricing Conditions Actuals FS</t>
  </si>
  <si>
    <t>Business Signoff</t>
  </si>
  <si>
    <t>Demand FS</t>
  </si>
  <si>
    <t>Accruals B&amp;T</t>
  </si>
  <si>
    <t>Pricing Condition B&amp;T</t>
  </si>
  <si>
    <t>AP B&amp;T</t>
  </si>
  <si>
    <t>AR B&amp;T</t>
  </si>
  <si>
    <t>Pricing Conditions Actuals B&amp;T</t>
  </si>
  <si>
    <t>Demand B&amp;T</t>
  </si>
  <si>
    <t>Sense Check</t>
  </si>
  <si>
    <t>JG</t>
  </si>
  <si>
    <t>Cust Validate and Build</t>
  </si>
  <si>
    <t>Prod Validate and Build</t>
  </si>
  <si>
    <t>Vendor Validate and Build</t>
  </si>
  <si>
    <t>Sales Validate and Build</t>
  </si>
  <si>
    <t>Cust Hier Investigate and Build</t>
  </si>
  <si>
    <t>Prod Hier Investigate and Build</t>
  </si>
  <si>
    <t>DF Table Maint Build</t>
  </si>
  <si>
    <t>DF Extract Report Build</t>
  </si>
  <si>
    <t>CH</t>
  </si>
  <si>
    <t>Bus SO</t>
  </si>
  <si>
    <t>MS</t>
  </si>
  <si>
    <t>EM</t>
  </si>
  <si>
    <t>EK</t>
  </si>
  <si>
    <t>DJ</t>
  </si>
  <si>
    <t>All</t>
  </si>
  <si>
    <t>validate chris' timings</t>
  </si>
  <si>
    <t>communicate to Drewy the plan</t>
  </si>
  <si>
    <t>communicate to the business timings of SO and get agreement</t>
  </si>
  <si>
    <t>Actions:</t>
  </si>
  <si>
    <t>Assumptions:</t>
  </si>
  <si>
    <t>business allocate time to specs for review and prompt sign-off.</t>
  </si>
  <si>
    <t>once specs are signed-off, there's no rework.</t>
  </si>
  <si>
    <t>Risks:</t>
  </si>
  <si>
    <t>Aims:</t>
  </si>
  <si>
    <t>get interfacing complete to the stage where in UAT3 we're doing end to end testing on ALL interfaces.</t>
  </si>
  <si>
    <t>Interface Name</t>
  </si>
  <si>
    <t>Promax interface number</t>
  </si>
  <si>
    <t>In(to promax) / Out (from Promax)</t>
  </si>
  <si>
    <t>Status</t>
  </si>
  <si>
    <t>Test</t>
  </si>
  <si>
    <t>Product</t>
  </si>
  <si>
    <t>IN</t>
  </si>
  <si>
    <t>Chris</t>
  </si>
  <si>
    <t>Product Hierarchy</t>
  </si>
  <si>
    <t xml:space="preserve">Customer </t>
  </si>
  <si>
    <t>Customer Hierarchy</t>
  </si>
  <si>
    <t>Validate data</t>
  </si>
  <si>
    <t>Vendor</t>
  </si>
  <si>
    <t>Pricelist</t>
  </si>
  <si>
    <t>Awaiting Test</t>
  </si>
  <si>
    <t>Jon</t>
  </si>
  <si>
    <t>AR Claims</t>
  </si>
  <si>
    <t>Sales</t>
  </si>
  <si>
    <t>Scan</t>
  </si>
  <si>
    <t>Manual</t>
  </si>
  <si>
    <t>Off Invoice actuals</t>
  </si>
  <si>
    <t>Specifying</t>
  </si>
  <si>
    <t>Efex (Payments)</t>
  </si>
  <si>
    <t>New (502)</t>
  </si>
  <si>
    <t>Costs</t>
  </si>
  <si>
    <t>Promotion (pricing conditions)</t>
  </si>
  <si>
    <t>OUT</t>
  </si>
  <si>
    <t>Accruals</t>
  </si>
  <si>
    <t>AP Claims</t>
  </si>
  <si>
    <t>Demand</t>
  </si>
  <si>
    <t>Package Name</t>
  </si>
  <si>
    <t>PXIPMX01</t>
  </si>
  <si>
    <t>PXIPMX02</t>
  </si>
  <si>
    <t>PXIPMX03</t>
  </si>
  <si>
    <t>PXIPMX04</t>
  </si>
  <si>
    <t>PXIPMX05</t>
  </si>
  <si>
    <t>PXIPMX06</t>
  </si>
  <si>
    <t>PXIPMX07</t>
  </si>
  <si>
    <t>Tech Spec</t>
  </si>
  <si>
    <t>Func Spec</t>
  </si>
  <si>
    <t>Signoff</t>
  </si>
  <si>
    <t>Mal</t>
  </si>
  <si>
    <t>Int User Guide</t>
  </si>
  <si>
    <t>Int Config</t>
  </si>
  <si>
    <t>Master Data</t>
  </si>
  <si>
    <t>Source</t>
  </si>
  <si>
    <t>Dest</t>
  </si>
  <si>
    <t>LADS</t>
  </si>
  <si>
    <t>PX</t>
  </si>
  <si>
    <t>ATLAS</t>
  </si>
  <si>
    <t>AR Claims - ATLAS to LADS</t>
  </si>
  <si>
    <t>ATLCIS06.2</t>
  </si>
  <si>
    <t>Venus</t>
  </si>
  <si>
    <t>na</t>
  </si>
  <si>
    <t>PXIATL01</t>
  </si>
  <si>
    <t>PXIATL04</t>
  </si>
  <si>
    <t>Accruals -  ATLAS</t>
  </si>
  <si>
    <t>AP Claims - ATLAS</t>
  </si>
  <si>
    <t>AR Claims - ATLAS</t>
  </si>
  <si>
    <t>DF</t>
  </si>
  <si>
    <t>PMXATL04</t>
  </si>
  <si>
    <t>PMXLAD01</t>
  </si>
  <si>
    <t>PXIDFN01.4</t>
  </si>
  <si>
    <t>PXIPMX08</t>
  </si>
  <si>
    <t>PXIPMX09</t>
  </si>
  <si>
    <t>306SALES.txt</t>
  </si>
  <si>
    <t>Filename</t>
  </si>
  <si>
    <t>302PROD.txt</t>
  </si>
  <si>
    <t>303PRODHIER.txt</t>
  </si>
  <si>
    <t>300CUST.txt</t>
  </si>
  <si>
    <t>301CUSTHIER.txt</t>
  </si>
  <si>
    <t>347VEND.txt</t>
  </si>
  <si>
    <t>330PRICELIST.txt</t>
  </si>
  <si>
    <t>336PCACT.txt</t>
  </si>
  <si>
    <t>361DEDUCT.txt</t>
  </si>
  <si>
    <t>ID</t>
  </si>
  <si>
    <t>Date Raised</t>
  </si>
  <si>
    <t>Issue/Question</t>
  </si>
  <si>
    <t>Resolution</t>
  </si>
  <si>
    <t>Date Resolved</t>
  </si>
  <si>
    <t>Issue Num</t>
  </si>
  <si>
    <t>Int ID</t>
  </si>
  <si>
    <t>What is extracted? Base and uplift?</t>
  </si>
  <si>
    <t>Open</t>
  </si>
  <si>
    <t>is there any changes required for ap and ar claims when we start interfacing efex payments?</t>
  </si>
  <si>
    <t>Awaiting confirmation of part week as part of extract</t>
  </si>
  <si>
    <t>Apollo</t>
  </si>
  <si>
    <t>Demand - Table Maint</t>
  </si>
  <si>
    <t>Est Effort</t>
  </si>
  <si>
    <t>Demand Extract</t>
  </si>
  <si>
    <t>Confirm with Emma she is happy with pricelist</t>
  </si>
  <si>
    <t>Interfacing  should be to DB server. Install endpoint and install application
Server name: mfants5.mfa.ap.mars</t>
  </si>
  <si>
    <t>Test Data Source</t>
  </si>
  <si>
    <t>Prod</t>
  </si>
  <si>
    <t>prod</t>
  </si>
  <si>
    <t>test</t>
  </si>
  <si>
    <t>Transfer</t>
  </si>
  <si>
    <t>Confirm Processes</t>
  </si>
  <si>
    <t>Reviewed</t>
  </si>
  <si>
    <t>Dev Query</t>
  </si>
  <si>
    <t>Dev Int</t>
  </si>
  <si>
    <t>Craig</t>
  </si>
  <si>
    <t>Func Spec Signed Off</t>
  </si>
  <si>
    <t>Priority</t>
  </si>
  <si>
    <t>Scripting On PX</t>
  </si>
  <si>
    <t>Not this weekend</t>
  </si>
  <si>
    <t>Stephen has confirmed</t>
  </si>
  <si>
    <t>Stephen has confirmed the data will be the same between the manual ap creation and the efex payments interface</t>
  </si>
  <si>
    <t>Confirmed that PX manages the date range.</t>
  </si>
  <si>
    <t>Complete</t>
  </si>
  <si>
    <t>Email sent to BAI for new endpoint creation</t>
  </si>
  <si>
    <t>Pricelist using MFA tables - should be rewritten</t>
  </si>
  <si>
    <t>Tactically work round it.  If have time revisit</t>
  </si>
  <si>
    <t>Need to reiterate with business</t>
  </si>
  <si>
    <t>Confirm business process to change list proce start date, don’t change it.  int 330 point 1.3.8.3</t>
  </si>
  <si>
    <t>If sales are moved between periods will not be re interfaced.</t>
  </si>
  <si>
    <t>Figure out getting historic Customers in to match historic sales</t>
  </si>
  <si>
    <t>Sales daily - process for catching missed days</t>
  </si>
  <si>
    <t>Figure out approach for loading historic zreps to match historic sales</t>
  </si>
  <si>
    <t>Agree with business</t>
  </si>
  <si>
    <t>Resolve after interfaces</t>
  </si>
  <si>
    <t>Someone to look at BDS_MATERIAL_HDR check why MARS_RPRSNTTV_ITEM_FLAG is not populated</t>
  </si>
  <si>
    <t>For information</t>
  </si>
  <si>
    <t>Estimates file - material 232351 is not set up as a traded unit. This needs to be corrected by the business</t>
  </si>
  <si>
    <t>What is coming through in 337,base &amp; uplift?</t>
  </si>
  <si>
    <t>Resolved , data is a summation of base and uplift</t>
  </si>
  <si>
    <t>Issue loading Promax Estimates files to IPS FLU oracle Bug</t>
  </si>
  <si>
    <t>Testing the issue</t>
  </si>
  <si>
    <t>Test Venus DB link to Prod for PXIPMX07</t>
  </si>
  <si>
    <t>Daily sales transactional data files currently overwrite</t>
  </si>
  <si>
    <t>Needs to be taken into account with PX scriptiing</t>
  </si>
  <si>
    <t>Closed</t>
  </si>
  <si>
    <t>Created and tested</t>
  </si>
  <si>
    <t>'0040008072','0040007994','0040007938'</t>
  </si>
  <si>
    <t>Confirm that we send new materials, old materials are handled in Promax.</t>
  </si>
  <si>
    <t>Craig to raise with Emma</t>
  </si>
  <si>
    <t>Craig to raise with Emma / stephen</t>
  </si>
  <si>
    <t>Confirm with business that they are happy to have base units per sellable hard coded to 1.  If not provide examples where it would be different.</t>
  </si>
  <si>
    <t>Check with business that duplicated product (multiple different types of RSU for a TDU) will not cause an issue</t>
  </si>
  <si>
    <t>Raise to business</t>
  </si>
  <si>
    <t>Dedmand - Auto draft to Forecast</t>
  </si>
  <si>
    <t>Can we take the 0 records out of the demand extract.</t>
  </si>
  <si>
    <t>Need to distribute a planning system that is not limited to 64000 rows</t>
  </si>
  <si>
    <t>passthrough to be created</t>
  </si>
  <si>
    <t>Follow up Gordo to ensure ATLCIS6.1 has been arranged to be split to a new interface to LADS for Promax PX.</t>
  </si>
  <si>
    <t>Jon to follow up with Gordo.</t>
  </si>
  <si>
    <t>Raise with business viability of blocking negatives in interfaces</t>
  </si>
  <si>
    <t>Craig to raise</t>
  </si>
  <si>
    <t>336 Pricing conditions actuals - Condition_type field needs to be confirmed with business.  Is it statis (170534)</t>
  </si>
  <si>
    <t>Jon to raise with Emma / Martin</t>
  </si>
  <si>
    <t>Promotions / pricing conditions cancellations, business transaction field is the starting position to discuss with Nathan Schubert - failing that COE.</t>
  </si>
  <si>
    <t>Jon to attempt to resolve with Nathan.  If not follow up with COE to get technical version of the truth</t>
  </si>
  <si>
    <t>Ready to test</t>
  </si>
  <si>
    <t>PX Interface Screenshot</t>
  </si>
  <si>
    <t>Follow up AMI re: triggering for interface out of PX</t>
  </si>
  <si>
    <t>Confirm if the constant for the record type for the product hierachy interface should be 303002 or 303001. List price has 330002 and 330001</t>
  </si>
  <si>
    <t>Jon to raise with Stephen</t>
  </si>
  <si>
    <t>Process for loading up one off data load for Test then Prod.</t>
  </si>
  <si>
    <t>PMXPXI02</t>
  </si>
  <si>
    <t>Grant execute on all packages to LICS_APP</t>
  </si>
  <si>
    <t>Error trapping in all packages</t>
  </si>
  <si>
    <t>Chris / Mal</t>
  </si>
  <si>
    <t>DF - user friendly method to identify issues with Accounts and materials when load fails.l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</si>
</sst>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9" fontId="0" fillId="0" borderId="0" xfId="1" applyFont="1" applyBorder="1"/>
    <xf numFmtId="0" fontId="0" fillId="0" borderId="0" xfId="0" applyFill="1" applyBorder="1"/>
    <xf numFmtId="0" fontId="0" fillId="0" borderId="15" xfId="0" applyBorder="1"/>
    <xf numFmtId="0" fontId="0" fillId="0" borderId="16" xfId="0" applyBorder="1"/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8" xfId="0" applyFont="1" applyFill="1" applyBorder="1" applyAlignment="1">
      <alignment wrapText="1"/>
    </xf>
    <xf numFmtId="0" fontId="4" fillId="0" borderId="0" xfId="0" applyFont="1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19" xfId="0" applyFill="1" applyBorder="1"/>
    <xf numFmtId="9" fontId="0" fillId="0" borderId="0" xfId="1" applyFont="1" applyFill="1" applyBorder="1"/>
    <xf numFmtId="0" fontId="0" fillId="0" borderId="0" xfId="0" applyAlignment="1">
      <alignment vertical="top" wrapText="1"/>
    </xf>
    <xf numFmtId="0" fontId="0" fillId="2" borderId="0" xfId="0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20" xfId="0" applyFill="1" applyBorder="1"/>
    <xf numFmtId="0" fontId="0" fillId="0" borderId="21" xfId="0" applyFill="1" applyBorder="1"/>
    <xf numFmtId="0" fontId="4" fillId="0" borderId="22" xfId="0" applyFont="1" applyBorder="1" applyAlignment="1">
      <alignment wrapText="1"/>
    </xf>
    <xf numFmtId="0" fontId="0" fillId="0" borderId="23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Fill="1" applyBorder="1"/>
    <xf numFmtId="0" fontId="0" fillId="0" borderId="28" xfId="0" applyBorder="1"/>
    <xf numFmtId="9" fontId="0" fillId="0" borderId="27" xfId="1" applyFont="1" applyFill="1" applyBorder="1"/>
    <xf numFmtId="9" fontId="0" fillId="0" borderId="27" xfId="1" applyFont="1" applyBorder="1"/>
    <xf numFmtId="0" fontId="0" fillId="0" borderId="27" xfId="0" applyBorder="1"/>
    <xf numFmtId="0" fontId="0" fillId="0" borderId="29" xfId="0" applyBorder="1"/>
    <xf numFmtId="0" fontId="0" fillId="0" borderId="22" xfId="0" applyFill="1" applyBorder="1"/>
    <xf numFmtId="9" fontId="0" fillId="0" borderId="22" xfId="1" applyFont="1" applyFill="1" applyBorder="1"/>
    <xf numFmtId="9" fontId="0" fillId="0" borderId="22" xfId="1" applyFont="1" applyBorder="1"/>
    <xf numFmtId="0" fontId="0" fillId="0" borderId="22" xfId="0" applyBorder="1"/>
    <xf numFmtId="0" fontId="0" fillId="0" borderId="30" xfId="0" applyBorder="1"/>
    <xf numFmtId="0" fontId="0" fillId="0" borderId="31" xfId="0" applyBorder="1"/>
    <xf numFmtId="0" fontId="0" fillId="2" borderId="15" xfId="0" applyFill="1" applyBorder="1"/>
    <xf numFmtId="0" fontId="0" fillId="2" borderId="16" xfId="0" applyFill="1" applyBorder="1"/>
    <xf numFmtId="0" fontId="0" fillId="2" borderId="23" xfId="0" applyFill="1" applyBorder="1"/>
    <xf numFmtId="9" fontId="0" fillId="5" borderId="27" xfId="1" applyFont="1" applyFill="1" applyBorder="1"/>
    <xf numFmtId="9" fontId="0" fillId="5" borderId="22" xfId="1" applyFont="1" applyFill="1" applyBorder="1"/>
    <xf numFmtId="9" fontId="0" fillId="4" borderId="27" xfId="1" applyFont="1" applyFill="1" applyBorder="1"/>
    <xf numFmtId="9" fontId="0" fillId="4" borderId="22" xfId="1" applyFont="1" applyFill="1" applyBorder="1"/>
    <xf numFmtId="0" fontId="0" fillId="0" borderId="0" xfId="0" applyAlignment="1">
      <alignment horizontal="center"/>
    </xf>
    <xf numFmtId="9" fontId="0" fillId="6" borderId="0" xfId="1" applyFont="1" applyFill="1"/>
  </cellXfs>
  <cellStyles count="2">
    <cellStyle name="Normal" xfId="0" builtinId="0"/>
    <cellStyle name="Percent" xfId="1" builtinId="5"/>
  </cellStyles>
  <dxfs count="6">
    <dxf>
      <fill>
        <patternFill>
          <bgColor theme="2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10" zoomScale="85" zoomScaleNormal="85" workbookViewId="0">
      <selection activeCell="Y10" sqref="Y10"/>
    </sheetView>
  </sheetViews>
  <sheetFormatPr defaultRowHeight="15" x14ac:dyDescent="0.25"/>
  <cols>
    <col min="1" max="1" width="34" customWidth="1"/>
    <col min="5" max="5" width="4.28515625" customWidth="1"/>
    <col min="6" max="6" width="5.140625" customWidth="1"/>
    <col min="7" max="7" width="5" customWidth="1"/>
    <col min="8" max="8" width="4.42578125" customWidth="1"/>
    <col min="9" max="9" width="3.7109375" style="1" customWidth="1"/>
    <col min="10" max="10" width="4.28515625" style="2" customWidth="1"/>
    <col min="11" max="11" width="5" customWidth="1"/>
    <col min="12" max="12" width="4.28515625" customWidth="1"/>
    <col min="13" max="13" width="5.140625" customWidth="1"/>
    <col min="14" max="14" width="5" customWidth="1"/>
    <col min="15" max="15" width="4.42578125" customWidth="1"/>
    <col min="16" max="16" width="3.7109375" style="1" customWidth="1"/>
    <col min="17" max="17" width="4.28515625" style="2" customWidth="1"/>
    <col min="18" max="18" width="5" customWidth="1"/>
    <col min="19" max="19" width="4.28515625" customWidth="1"/>
    <col min="20" max="20" width="5.28515625" customWidth="1"/>
    <col min="21" max="21" width="5" customWidth="1"/>
    <col min="22" max="22" width="3.28515625" customWidth="1"/>
    <col min="23" max="23" width="3.7109375" customWidth="1"/>
    <col min="24" max="24" width="4.28515625" customWidth="1"/>
  </cols>
  <sheetData>
    <row r="1" spans="1:24" x14ac:dyDescent="0.25">
      <c r="E1" s="68" t="s">
        <v>3</v>
      </c>
      <c r="F1" s="68"/>
      <c r="G1" s="68"/>
      <c r="H1" s="68"/>
      <c r="I1" s="68"/>
      <c r="J1" s="68" t="s">
        <v>4</v>
      </c>
      <c r="K1" s="68"/>
      <c r="L1" s="68"/>
      <c r="M1" s="68"/>
      <c r="N1" s="68"/>
      <c r="O1" s="68"/>
      <c r="P1" s="68"/>
      <c r="Q1" s="68" t="s">
        <v>12</v>
      </c>
      <c r="R1" s="68"/>
      <c r="S1" s="68"/>
      <c r="T1" s="68"/>
      <c r="U1" s="68"/>
      <c r="V1" s="68"/>
      <c r="W1" s="68"/>
    </row>
    <row r="2" spans="1:24" x14ac:dyDescent="0.25">
      <c r="A2" t="s">
        <v>0</v>
      </c>
      <c r="B2" t="s">
        <v>1</v>
      </c>
      <c r="C2" t="s">
        <v>2</v>
      </c>
      <c r="D2" t="s">
        <v>37</v>
      </c>
      <c r="E2" t="s">
        <v>6</v>
      </c>
      <c r="F2" t="s">
        <v>7</v>
      </c>
      <c r="G2" t="s">
        <v>8</v>
      </c>
      <c r="H2" t="s">
        <v>9</v>
      </c>
      <c r="I2" s="1" t="s">
        <v>10</v>
      </c>
      <c r="J2" s="2" t="s">
        <v>11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s="1" t="s">
        <v>10</v>
      </c>
      <c r="Q2" s="2" t="s">
        <v>11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</row>
    <row r="3" spans="1:24" x14ac:dyDescent="0.25">
      <c r="E3">
        <f>3</f>
        <v>3</v>
      </c>
      <c r="F3">
        <f>2+4+2</f>
        <v>8</v>
      </c>
      <c r="G3">
        <f>2+2+4</f>
        <v>8</v>
      </c>
      <c r="H3">
        <f>6+1</f>
        <v>7</v>
      </c>
      <c r="K3">
        <f>8</f>
        <v>8</v>
      </c>
      <c r="L3">
        <f>4+4</f>
        <v>8</v>
      </c>
      <c r="M3">
        <f>4</f>
        <v>4</v>
      </c>
      <c r="N3">
        <f>8</f>
        <v>8</v>
      </c>
    </row>
    <row r="4" spans="1:24" x14ac:dyDescent="0.25">
      <c r="A4" s="6" t="s">
        <v>13</v>
      </c>
      <c r="B4" t="s">
        <v>27</v>
      </c>
      <c r="C4">
        <v>3</v>
      </c>
      <c r="D4" t="s">
        <v>38</v>
      </c>
      <c r="E4" s="3"/>
    </row>
    <row r="5" spans="1:24" x14ac:dyDescent="0.25">
      <c r="A5" s="6" t="s">
        <v>14</v>
      </c>
      <c r="B5" t="s">
        <v>27</v>
      </c>
      <c r="C5">
        <v>2</v>
      </c>
      <c r="D5" t="s">
        <v>39</v>
      </c>
      <c r="F5" s="3"/>
    </row>
    <row r="6" spans="1:24" x14ac:dyDescent="0.25">
      <c r="A6" s="6" t="s">
        <v>15</v>
      </c>
      <c r="B6" t="s">
        <v>27</v>
      </c>
      <c r="C6">
        <v>2</v>
      </c>
      <c r="D6" t="s">
        <v>40</v>
      </c>
      <c r="F6" s="4"/>
      <c r="G6" s="3"/>
    </row>
    <row r="7" spans="1:24" x14ac:dyDescent="0.25">
      <c r="A7" s="6" t="s">
        <v>16</v>
      </c>
      <c r="B7" t="s">
        <v>27</v>
      </c>
      <c r="C7">
        <v>2</v>
      </c>
      <c r="D7" t="s">
        <v>40</v>
      </c>
      <c r="G7" s="3"/>
    </row>
    <row r="8" spans="1:24" x14ac:dyDescent="0.25">
      <c r="A8" s="6" t="s">
        <v>17</v>
      </c>
      <c r="B8" t="s">
        <v>27</v>
      </c>
      <c r="C8">
        <v>4</v>
      </c>
      <c r="D8" t="s">
        <v>39</v>
      </c>
      <c r="F8" s="4"/>
      <c r="G8" s="3"/>
    </row>
    <row r="9" spans="1:24" x14ac:dyDescent="0.25">
      <c r="A9" s="6" t="s">
        <v>19</v>
      </c>
      <c r="B9" t="s">
        <v>27</v>
      </c>
      <c r="C9">
        <v>2</v>
      </c>
      <c r="D9" t="s">
        <v>41</v>
      </c>
      <c r="F9" s="3"/>
      <c r="G9" s="4"/>
    </row>
    <row r="10" spans="1:24" x14ac:dyDescent="0.25">
      <c r="A10" s="6" t="s">
        <v>18</v>
      </c>
      <c r="B10" t="s">
        <v>27</v>
      </c>
      <c r="C10">
        <v>6</v>
      </c>
      <c r="D10" t="s">
        <v>42</v>
      </c>
      <c r="H10" s="3"/>
    </row>
    <row r="11" spans="1:24" x14ac:dyDescent="0.25">
      <c r="A11" s="6" t="s">
        <v>20</v>
      </c>
      <c r="B11" t="s">
        <v>27</v>
      </c>
      <c r="C11">
        <v>8</v>
      </c>
      <c r="D11" t="s">
        <v>38</v>
      </c>
      <c r="K11" s="3"/>
    </row>
    <row r="12" spans="1:24" x14ac:dyDescent="0.25">
      <c r="A12" s="6" t="s">
        <v>21</v>
      </c>
      <c r="B12" t="s">
        <v>27</v>
      </c>
      <c r="C12">
        <v>4</v>
      </c>
      <c r="D12" t="s">
        <v>39</v>
      </c>
      <c r="L12" s="3"/>
    </row>
    <row r="13" spans="1:24" x14ac:dyDescent="0.25">
      <c r="A13" s="6" t="s">
        <v>22</v>
      </c>
      <c r="B13" t="s">
        <v>27</v>
      </c>
      <c r="C13">
        <v>4</v>
      </c>
      <c r="D13" t="s">
        <v>40</v>
      </c>
      <c r="L13" s="3"/>
    </row>
    <row r="14" spans="1:24" x14ac:dyDescent="0.25">
      <c r="A14" s="6" t="s">
        <v>23</v>
      </c>
      <c r="B14" t="s">
        <v>27</v>
      </c>
      <c r="C14">
        <v>4</v>
      </c>
      <c r="D14" t="s">
        <v>40</v>
      </c>
      <c r="M14" s="3"/>
    </row>
    <row r="15" spans="1:24" x14ac:dyDescent="0.25">
      <c r="A15" s="6" t="s">
        <v>24</v>
      </c>
      <c r="B15" t="s">
        <v>27</v>
      </c>
      <c r="C15">
        <v>1</v>
      </c>
      <c r="D15" t="s">
        <v>39</v>
      </c>
      <c r="H15" s="3"/>
    </row>
    <row r="16" spans="1:24" x14ac:dyDescent="0.25">
      <c r="A16" s="6" t="s">
        <v>25</v>
      </c>
      <c r="B16" t="s">
        <v>27</v>
      </c>
      <c r="C16">
        <v>4</v>
      </c>
      <c r="D16" t="s">
        <v>41</v>
      </c>
      <c r="F16" s="3"/>
    </row>
    <row r="17" spans="1:14" x14ac:dyDescent="0.25">
      <c r="A17" s="6" t="s">
        <v>26</v>
      </c>
      <c r="B17" t="s">
        <v>27</v>
      </c>
      <c r="C17">
        <v>8</v>
      </c>
      <c r="N17" s="3"/>
    </row>
    <row r="18" spans="1:14" x14ac:dyDescent="0.25">
      <c r="A18" s="6"/>
      <c r="F18">
        <f>2+2+4</f>
        <v>8</v>
      </c>
      <c r="G18">
        <f>4+4</f>
        <v>8</v>
      </c>
      <c r="H18">
        <f>4+4</f>
        <v>8</v>
      </c>
      <c r="K18">
        <f>8</f>
        <v>8</v>
      </c>
      <c r="L18">
        <f>4</f>
        <v>4</v>
      </c>
      <c r="N18" s="4">
        <f>8</f>
        <v>8</v>
      </c>
    </row>
    <row r="19" spans="1:14" x14ac:dyDescent="0.25">
      <c r="A19" s="6" t="s">
        <v>28</v>
      </c>
      <c r="B19" t="s">
        <v>36</v>
      </c>
      <c r="C19">
        <v>1</v>
      </c>
      <c r="D19" t="s">
        <v>39</v>
      </c>
      <c r="F19" s="3"/>
    </row>
    <row r="20" spans="1:14" x14ac:dyDescent="0.25">
      <c r="A20" s="6" t="s">
        <v>29</v>
      </c>
      <c r="B20" t="s">
        <v>36</v>
      </c>
      <c r="C20">
        <v>1</v>
      </c>
      <c r="D20" t="s">
        <v>39</v>
      </c>
      <c r="F20" s="3"/>
    </row>
    <row r="21" spans="1:14" x14ac:dyDescent="0.25">
      <c r="A21" s="6" t="s">
        <v>30</v>
      </c>
      <c r="B21" t="s">
        <v>36</v>
      </c>
      <c r="C21">
        <v>1</v>
      </c>
      <c r="D21" t="s">
        <v>39</v>
      </c>
      <c r="F21" s="3"/>
    </row>
    <row r="22" spans="1:14" x14ac:dyDescent="0.25">
      <c r="A22" s="6" t="s">
        <v>31</v>
      </c>
      <c r="B22" t="s">
        <v>36</v>
      </c>
      <c r="C22">
        <v>1</v>
      </c>
      <c r="D22" t="s">
        <v>39</v>
      </c>
      <c r="F22" s="3"/>
    </row>
    <row r="23" spans="1:14" x14ac:dyDescent="0.25">
      <c r="A23" s="6" t="s">
        <v>32</v>
      </c>
      <c r="B23" t="s">
        <v>36</v>
      </c>
      <c r="C23">
        <v>4</v>
      </c>
      <c r="D23" t="s">
        <v>39</v>
      </c>
      <c r="G23" s="3"/>
    </row>
    <row r="24" spans="1:14" x14ac:dyDescent="0.25">
      <c r="A24" s="6" t="s">
        <v>33</v>
      </c>
      <c r="B24" t="s">
        <v>36</v>
      </c>
      <c r="C24">
        <v>8</v>
      </c>
      <c r="D24" t="s">
        <v>39</v>
      </c>
      <c r="G24" s="3"/>
      <c r="H24" s="3"/>
    </row>
    <row r="25" spans="1:14" x14ac:dyDescent="0.25">
      <c r="A25" s="6" t="s">
        <v>34</v>
      </c>
      <c r="B25" t="s">
        <v>36</v>
      </c>
      <c r="C25">
        <v>2</v>
      </c>
      <c r="D25" t="s">
        <v>39</v>
      </c>
      <c r="F25" s="3"/>
    </row>
    <row r="26" spans="1:14" x14ac:dyDescent="0.25">
      <c r="A26" s="6" t="s">
        <v>35</v>
      </c>
      <c r="B26" t="s">
        <v>36</v>
      </c>
      <c r="C26">
        <v>2</v>
      </c>
      <c r="D26" t="s">
        <v>41</v>
      </c>
      <c r="F26" s="3"/>
    </row>
    <row r="27" spans="1:14" x14ac:dyDescent="0.25">
      <c r="A27" s="6" t="s">
        <v>24</v>
      </c>
      <c r="B27" t="s">
        <v>36</v>
      </c>
      <c r="C27">
        <v>16</v>
      </c>
      <c r="D27" t="s">
        <v>39</v>
      </c>
      <c r="H27" s="3"/>
      <c r="K27" s="3"/>
      <c r="L27" s="3"/>
    </row>
    <row r="28" spans="1:14" x14ac:dyDescent="0.25">
      <c r="A28" s="6" t="s">
        <v>26</v>
      </c>
      <c r="B28" t="s">
        <v>36</v>
      </c>
      <c r="C28">
        <v>8</v>
      </c>
      <c r="N28" s="3"/>
    </row>
    <row r="31" spans="1:14" x14ac:dyDescent="0.25">
      <c r="A31" s="5" t="s">
        <v>51</v>
      </c>
    </row>
    <row r="32" spans="1:14" x14ac:dyDescent="0.25">
      <c r="A32" s="5" t="s">
        <v>52</v>
      </c>
    </row>
    <row r="35" spans="1:1" x14ac:dyDescent="0.25">
      <c r="A35" s="5" t="s">
        <v>46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40" spans="1:1" x14ac:dyDescent="0.25">
      <c r="A40" t="s">
        <v>47</v>
      </c>
    </row>
    <row r="41" spans="1:1" x14ac:dyDescent="0.25">
      <c r="A41" t="s">
        <v>48</v>
      </c>
    </row>
    <row r="42" spans="1:1" x14ac:dyDescent="0.25">
      <c r="A42" t="s">
        <v>49</v>
      </c>
    </row>
    <row r="45" spans="1:1" x14ac:dyDescent="0.25">
      <c r="A45" t="s">
        <v>50</v>
      </c>
    </row>
  </sheetData>
  <mergeCells count="3">
    <mergeCell ref="E1:I1"/>
    <mergeCell ref="J1:P1"/>
    <mergeCell ref="Q1: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zoomScale="60" zoomScaleNormal="60" workbookViewId="0">
      <selection activeCell="V7" sqref="V7"/>
    </sheetView>
  </sheetViews>
  <sheetFormatPr defaultRowHeight="15" x14ac:dyDescent="0.25"/>
  <cols>
    <col min="1" max="1" width="3" customWidth="1"/>
    <col min="2" max="2" width="28.5703125" customWidth="1"/>
    <col min="3" max="3" width="18.5703125" customWidth="1"/>
    <col min="4" max="4" width="19" customWidth="1"/>
    <col min="5" max="5" width="7" customWidth="1"/>
    <col min="6" max="6" width="5.42578125" customWidth="1"/>
    <col min="7" max="7" width="9.28515625" customWidth="1"/>
    <col min="8" max="8" width="9.140625" customWidth="1"/>
    <col min="9" max="9" width="8" customWidth="1"/>
    <col min="10" max="10" width="5.5703125" customWidth="1"/>
    <col min="11" max="11" width="12" bestFit="1" customWidth="1"/>
    <col min="12" max="12" width="7.42578125" customWidth="1"/>
    <col min="13" max="13" width="9.5703125" customWidth="1"/>
    <col min="14" max="14" width="9.5703125" hidden="1" customWidth="1"/>
    <col min="15" max="15" width="8.7109375" bestFit="1" customWidth="1"/>
    <col min="16" max="16" width="6.7109375" customWidth="1"/>
    <col min="17" max="17" width="10.5703125" bestFit="1" customWidth="1"/>
    <col min="18" max="18" width="7" customWidth="1"/>
    <col min="19" max="19" width="7.42578125" customWidth="1"/>
    <col min="20" max="21" width="9.5703125" customWidth="1"/>
    <col min="22" max="22" width="16.28515625" customWidth="1"/>
    <col min="23" max="23" width="16.140625" customWidth="1"/>
    <col min="24" max="24" width="7.7109375" customWidth="1"/>
    <col min="26" max="26" width="7.28515625" customWidth="1"/>
  </cols>
  <sheetData>
    <row r="1" spans="1:26" ht="60.75" thickBot="1" x14ac:dyDescent="0.3">
      <c r="A1" s="28" t="s">
        <v>128</v>
      </c>
      <c r="B1" s="7" t="s">
        <v>53</v>
      </c>
      <c r="C1" s="8" t="s">
        <v>54</v>
      </c>
      <c r="D1" s="8" t="s">
        <v>56</v>
      </c>
      <c r="E1" s="9" t="s">
        <v>1</v>
      </c>
      <c r="F1" s="42" t="s">
        <v>156</v>
      </c>
      <c r="G1" s="25" t="s">
        <v>98</v>
      </c>
      <c r="H1" s="26" t="s">
        <v>99</v>
      </c>
      <c r="I1" s="8" t="s">
        <v>55</v>
      </c>
      <c r="J1" s="26" t="s">
        <v>141</v>
      </c>
      <c r="K1" s="26" t="s">
        <v>150</v>
      </c>
      <c r="L1" s="26" t="s">
        <v>92</v>
      </c>
      <c r="M1" s="26" t="s">
        <v>151</v>
      </c>
      <c r="N1" s="26" t="s">
        <v>155</v>
      </c>
      <c r="O1" s="27" t="s">
        <v>152</v>
      </c>
      <c r="P1" s="27" t="s">
        <v>153</v>
      </c>
      <c r="Q1" s="27" t="s">
        <v>149</v>
      </c>
      <c r="R1" s="27" t="s">
        <v>57</v>
      </c>
      <c r="S1" s="26" t="s">
        <v>91</v>
      </c>
      <c r="T1" s="27" t="s">
        <v>93</v>
      </c>
      <c r="U1" s="27" t="s">
        <v>145</v>
      </c>
      <c r="V1" s="27" t="s">
        <v>83</v>
      </c>
      <c r="W1" s="27" t="s">
        <v>119</v>
      </c>
      <c r="X1" s="27" t="s">
        <v>95</v>
      </c>
      <c r="Y1" s="27" t="s">
        <v>96</v>
      </c>
      <c r="Z1" s="27" t="s">
        <v>97</v>
      </c>
    </row>
    <row r="2" spans="1:26" x14ac:dyDescent="0.25">
      <c r="A2">
        <v>1</v>
      </c>
      <c r="B2" s="10" t="s">
        <v>58</v>
      </c>
      <c r="C2" s="11">
        <v>302</v>
      </c>
      <c r="D2" s="15" t="s">
        <v>205</v>
      </c>
      <c r="E2" s="12" t="s">
        <v>94</v>
      </c>
      <c r="F2" s="20">
        <v>0</v>
      </c>
      <c r="G2" s="22" t="s">
        <v>100</v>
      </c>
      <c r="H2" s="22" t="s">
        <v>101</v>
      </c>
      <c r="I2" s="11" t="s">
        <v>59</v>
      </c>
      <c r="J2" s="22"/>
      <c r="K2" s="32">
        <v>1</v>
      </c>
      <c r="L2" s="21">
        <v>1</v>
      </c>
      <c r="M2" s="21">
        <v>1</v>
      </c>
      <c r="N2" s="21"/>
      <c r="O2" s="13">
        <v>1</v>
      </c>
      <c r="P2" s="13">
        <v>1</v>
      </c>
      <c r="Q2" s="13">
        <v>1</v>
      </c>
      <c r="R2" s="69">
        <v>0.5</v>
      </c>
      <c r="S2" s="21">
        <v>0</v>
      </c>
      <c r="T2" s="13">
        <v>0</v>
      </c>
      <c r="U2" s="13" t="s">
        <v>147</v>
      </c>
      <c r="V2" t="s">
        <v>84</v>
      </c>
      <c r="W2" t="s">
        <v>120</v>
      </c>
    </row>
    <row r="3" spans="1:26" x14ac:dyDescent="0.25">
      <c r="A3">
        <f>A2+1</f>
        <v>2</v>
      </c>
      <c r="B3" s="14" t="s">
        <v>61</v>
      </c>
      <c r="C3" s="15">
        <v>303</v>
      </c>
      <c r="D3" s="15"/>
      <c r="E3" s="16" t="s">
        <v>60</v>
      </c>
      <c r="F3" s="20">
        <v>0</v>
      </c>
      <c r="G3" s="22" t="s">
        <v>100</v>
      </c>
      <c r="H3" s="20" t="s">
        <v>101</v>
      </c>
      <c r="I3" s="15" t="s">
        <v>59</v>
      </c>
      <c r="J3" s="20"/>
      <c r="K3" s="21">
        <v>1</v>
      </c>
      <c r="L3" s="21">
        <v>1</v>
      </c>
      <c r="M3" s="21">
        <v>1</v>
      </c>
      <c r="N3" s="21"/>
      <c r="O3" s="13">
        <v>1</v>
      </c>
      <c r="P3" s="13">
        <v>1</v>
      </c>
      <c r="Q3" s="13">
        <v>1</v>
      </c>
      <c r="R3" s="69">
        <v>0.5</v>
      </c>
      <c r="S3" s="21">
        <v>0</v>
      </c>
      <c r="T3" s="13">
        <v>0</v>
      </c>
      <c r="U3" s="13" t="s">
        <v>146</v>
      </c>
      <c r="V3" t="s">
        <v>85</v>
      </c>
      <c r="W3" t="s">
        <v>121</v>
      </c>
    </row>
    <row r="4" spans="1:26" x14ac:dyDescent="0.25">
      <c r="A4">
        <f t="shared" ref="A4:A25" si="0">A3+1</f>
        <v>3</v>
      </c>
      <c r="B4" s="14" t="s">
        <v>62</v>
      </c>
      <c r="C4" s="15">
        <v>300</v>
      </c>
      <c r="D4" s="15" t="s">
        <v>205</v>
      </c>
      <c r="E4" s="16" t="s">
        <v>94</v>
      </c>
      <c r="F4" s="20">
        <v>0</v>
      </c>
      <c r="G4" s="22" t="s">
        <v>100</v>
      </c>
      <c r="H4" s="22" t="s">
        <v>101</v>
      </c>
      <c r="I4" s="15" t="s">
        <v>59</v>
      </c>
      <c r="J4" s="22"/>
      <c r="K4" s="32">
        <v>1</v>
      </c>
      <c r="L4" s="21">
        <v>1</v>
      </c>
      <c r="M4" s="21">
        <v>1</v>
      </c>
      <c r="N4" s="21"/>
      <c r="O4" s="13">
        <v>1</v>
      </c>
      <c r="P4" s="13">
        <v>1</v>
      </c>
      <c r="Q4" s="13">
        <v>1</v>
      </c>
      <c r="R4" s="69">
        <v>0.5</v>
      </c>
      <c r="S4" s="21">
        <v>0</v>
      </c>
      <c r="T4" s="13">
        <v>0</v>
      </c>
      <c r="U4" s="13" t="s">
        <v>147</v>
      </c>
      <c r="V4" t="s">
        <v>86</v>
      </c>
      <c r="W4" t="s">
        <v>122</v>
      </c>
    </row>
    <row r="5" spans="1:26" x14ac:dyDescent="0.25">
      <c r="A5">
        <f t="shared" si="0"/>
        <v>4</v>
      </c>
      <c r="B5" s="14" t="s">
        <v>63</v>
      </c>
      <c r="C5" s="15">
        <v>301</v>
      </c>
      <c r="D5" s="15" t="s">
        <v>64</v>
      </c>
      <c r="E5" s="16" t="s">
        <v>60</v>
      </c>
      <c r="F5" s="20">
        <v>3</v>
      </c>
      <c r="G5" s="22" t="s">
        <v>100</v>
      </c>
      <c r="H5" s="22" t="s">
        <v>101</v>
      </c>
      <c r="I5" s="15" t="s">
        <v>59</v>
      </c>
      <c r="J5" s="22"/>
      <c r="K5" s="32">
        <v>1</v>
      </c>
      <c r="L5" s="21">
        <v>1</v>
      </c>
      <c r="M5" s="21">
        <v>1</v>
      </c>
      <c r="N5" s="21"/>
      <c r="O5" s="13">
        <v>1</v>
      </c>
      <c r="P5" s="13">
        <v>1</v>
      </c>
      <c r="Q5" s="13">
        <v>1</v>
      </c>
      <c r="R5" s="69">
        <v>0.5</v>
      </c>
      <c r="S5" s="21">
        <v>0</v>
      </c>
      <c r="T5" s="13">
        <v>0</v>
      </c>
      <c r="U5" s="13" t="s">
        <v>148</v>
      </c>
      <c r="V5" t="s">
        <v>87</v>
      </c>
      <c r="W5" t="s">
        <v>123</v>
      </c>
    </row>
    <row r="6" spans="1:26" x14ac:dyDescent="0.25">
      <c r="A6">
        <f t="shared" si="0"/>
        <v>5</v>
      </c>
      <c r="B6" s="14" t="s">
        <v>65</v>
      </c>
      <c r="C6" s="15">
        <v>347</v>
      </c>
      <c r="D6" s="15" t="s">
        <v>205</v>
      </c>
      <c r="E6" s="16" t="s">
        <v>94</v>
      </c>
      <c r="F6" s="20">
        <v>0</v>
      </c>
      <c r="G6" s="22" t="s">
        <v>100</v>
      </c>
      <c r="H6" s="22" t="s">
        <v>101</v>
      </c>
      <c r="I6" s="15" t="s">
        <v>59</v>
      </c>
      <c r="J6" s="22"/>
      <c r="K6" s="32">
        <v>1</v>
      </c>
      <c r="L6" s="21">
        <v>1</v>
      </c>
      <c r="M6" s="21">
        <v>1</v>
      </c>
      <c r="N6" s="21"/>
      <c r="O6" s="13">
        <v>1</v>
      </c>
      <c r="P6" s="13">
        <v>1</v>
      </c>
      <c r="Q6" s="13">
        <v>1</v>
      </c>
      <c r="R6" s="69">
        <v>0.5</v>
      </c>
      <c r="S6" s="21">
        <v>0</v>
      </c>
      <c r="T6" s="13">
        <v>0</v>
      </c>
      <c r="U6" s="13" t="s">
        <v>147</v>
      </c>
      <c r="V6" t="s">
        <v>88</v>
      </c>
      <c r="W6" t="s">
        <v>124</v>
      </c>
    </row>
    <row r="7" spans="1:26" ht="15.75" thickBot="1" x14ac:dyDescent="0.3">
      <c r="A7">
        <f t="shared" si="0"/>
        <v>6</v>
      </c>
      <c r="B7" s="23" t="s">
        <v>66</v>
      </c>
      <c r="C7" s="24">
        <v>330</v>
      </c>
      <c r="D7" s="15" t="s">
        <v>205</v>
      </c>
      <c r="E7" s="43" t="s">
        <v>94</v>
      </c>
      <c r="F7" s="22">
        <v>0</v>
      </c>
      <c r="G7" s="22" t="s">
        <v>100</v>
      </c>
      <c r="H7" s="22" t="s">
        <v>101</v>
      </c>
      <c r="I7" s="24" t="s">
        <v>59</v>
      </c>
      <c r="J7" s="22"/>
      <c r="K7" s="32">
        <v>1</v>
      </c>
      <c r="L7" s="21">
        <v>1</v>
      </c>
      <c r="M7" s="21">
        <v>1</v>
      </c>
      <c r="N7" s="21"/>
      <c r="O7" s="13">
        <v>1</v>
      </c>
      <c r="P7" s="13">
        <v>1</v>
      </c>
      <c r="Q7" s="13">
        <v>1</v>
      </c>
      <c r="R7" s="69">
        <v>0.5</v>
      </c>
      <c r="S7" s="21">
        <v>0</v>
      </c>
      <c r="T7" s="13">
        <v>0</v>
      </c>
      <c r="U7" s="13" t="s">
        <v>147</v>
      </c>
      <c r="V7" t="s">
        <v>89</v>
      </c>
      <c r="W7" t="s">
        <v>125</v>
      </c>
    </row>
    <row r="8" spans="1:26" x14ac:dyDescent="0.25">
      <c r="A8">
        <f t="shared" si="0"/>
        <v>7</v>
      </c>
      <c r="B8" s="60" t="s">
        <v>103</v>
      </c>
      <c r="C8" s="50"/>
      <c r="D8" s="50"/>
      <c r="E8" s="48" t="s">
        <v>94</v>
      </c>
      <c r="F8" s="53">
        <v>1</v>
      </c>
      <c r="G8" s="53" t="s">
        <v>102</v>
      </c>
      <c r="H8" s="49" t="s">
        <v>100</v>
      </c>
      <c r="I8" s="50" t="s">
        <v>59</v>
      </c>
      <c r="J8" s="49"/>
      <c r="K8" s="51">
        <v>1</v>
      </c>
      <c r="L8" s="52">
        <v>1</v>
      </c>
      <c r="M8" s="52">
        <v>1</v>
      </c>
      <c r="N8" s="52"/>
      <c r="O8" s="64">
        <v>0.9</v>
      </c>
      <c r="P8" s="64">
        <v>0.9</v>
      </c>
      <c r="Q8" s="52">
        <v>1</v>
      </c>
      <c r="R8" s="52">
        <v>0</v>
      </c>
      <c r="S8" s="52">
        <v>0</v>
      </c>
      <c r="T8" s="52">
        <v>0</v>
      </c>
      <c r="U8" s="52" t="s">
        <v>148</v>
      </c>
      <c r="V8" s="53" t="s">
        <v>104</v>
      </c>
      <c r="W8" s="53"/>
      <c r="X8" s="53"/>
      <c r="Y8" s="53"/>
      <c r="Z8" s="54"/>
    </row>
    <row r="9" spans="1:26" ht="15.75" thickBot="1" x14ac:dyDescent="0.3">
      <c r="A9">
        <f t="shared" si="0"/>
        <v>8</v>
      </c>
      <c r="B9" s="17" t="s">
        <v>69</v>
      </c>
      <c r="C9" s="18">
        <v>361</v>
      </c>
      <c r="D9" s="18" t="s">
        <v>67</v>
      </c>
      <c r="E9" s="19" t="s">
        <v>94</v>
      </c>
      <c r="F9" s="58">
        <v>2</v>
      </c>
      <c r="G9" s="55" t="s">
        <v>100</v>
      </c>
      <c r="H9" s="55" t="s">
        <v>101</v>
      </c>
      <c r="I9" s="18" t="s">
        <v>59</v>
      </c>
      <c r="J9" s="55"/>
      <c r="K9" s="56">
        <v>1</v>
      </c>
      <c r="L9" s="57">
        <v>1</v>
      </c>
      <c r="M9" s="57">
        <v>1</v>
      </c>
      <c r="N9" s="57"/>
      <c r="O9" s="65">
        <v>0.9</v>
      </c>
      <c r="P9" s="65">
        <v>0.9</v>
      </c>
      <c r="Q9" s="57">
        <v>1</v>
      </c>
      <c r="R9" s="57">
        <v>0</v>
      </c>
      <c r="S9" s="57">
        <v>0</v>
      </c>
      <c r="T9" s="57">
        <v>0</v>
      </c>
      <c r="U9" s="57" t="s">
        <v>148</v>
      </c>
      <c r="V9" s="58" t="s">
        <v>116</v>
      </c>
      <c r="W9" s="58" t="s">
        <v>127</v>
      </c>
      <c r="X9" s="58"/>
      <c r="Y9" s="58"/>
      <c r="Z9" s="59"/>
    </row>
    <row r="10" spans="1:26" x14ac:dyDescent="0.25">
      <c r="A10">
        <f t="shared" si="0"/>
        <v>9</v>
      </c>
      <c r="B10" s="10" t="s">
        <v>70</v>
      </c>
      <c r="C10" s="11"/>
      <c r="D10" s="11"/>
      <c r="E10" s="12" t="s">
        <v>94</v>
      </c>
      <c r="F10" s="20">
        <v>0</v>
      </c>
      <c r="G10" s="22" t="s">
        <v>105</v>
      </c>
      <c r="H10" s="22" t="s">
        <v>100</v>
      </c>
      <c r="I10" s="11" t="s">
        <v>59</v>
      </c>
      <c r="J10" s="22"/>
      <c r="K10" s="32">
        <v>1</v>
      </c>
      <c r="L10" s="21">
        <v>1</v>
      </c>
      <c r="M10" s="21">
        <v>1</v>
      </c>
      <c r="N10" s="21"/>
      <c r="O10" s="13">
        <v>1</v>
      </c>
      <c r="P10" s="13">
        <v>1</v>
      </c>
      <c r="Q10" s="13">
        <v>1</v>
      </c>
      <c r="R10" s="13">
        <v>0</v>
      </c>
      <c r="S10" s="21">
        <v>0</v>
      </c>
      <c r="T10" s="13">
        <v>0</v>
      </c>
      <c r="U10" s="13" t="s">
        <v>147</v>
      </c>
      <c r="V10" t="s">
        <v>90</v>
      </c>
      <c r="W10" t="s">
        <v>118</v>
      </c>
    </row>
    <row r="11" spans="1:26" x14ac:dyDescent="0.25">
      <c r="A11">
        <f t="shared" si="0"/>
        <v>10</v>
      </c>
      <c r="B11" s="14" t="s">
        <v>70</v>
      </c>
      <c r="C11" s="15">
        <v>306</v>
      </c>
      <c r="D11" s="15"/>
      <c r="E11" s="16" t="s">
        <v>94</v>
      </c>
      <c r="F11" s="22">
        <v>0</v>
      </c>
      <c r="G11" s="22" t="s">
        <v>100</v>
      </c>
      <c r="H11" s="22" t="s">
        <v>101</v>
      </c>
      <c r="I11" s="15" t="s">
        <v>59</v>
      </c>
      <c r="J11" s="22"/>
      <c r="K11" s="32">
        <v>1</v>
      </c>
      <c r="L11" s="21">
        <v>1</v>
      </c>
      <c r="M11" s="21">
        <v>1</v>
      </c>
      <c r="N11" s="21"/>
      <c r="O11" s="13">
        <v>1</v>
      </c>
      <c r="P11" s="13">
        <v>1</v>
      </c>
      <c r="Q11" s="13">
        <v>1</v>
      </c>
      <c r="R11" s="13">
        <v>0</v>
      </c>
      <c r="S11" s="21">
        <v>0</v>
      </c>
      <c r="T11" s="13">
        <v>0</v>
      </c>
      <c r="U11" s="13" t="s">
        <v>147</v>
      </c>
      <c r="Y11">
        <v>32</v>
      </c>
    </row>
    <row r="12" spans="1:26" s="34" customFormat="1" x14ac:dyDescent="0.25">
      <c r="A12" s="34">
        <f t="shared" si="0"/>
        <v>11</v>
      </c>
      <c r="B12" s="35" t="s">
        <v>71</v>
      </c>
      <c r="C12" s="36">
        <v>322</v>
      </c>
      <c r="D12" s="36" t="s">
        <v>72</v>
      </c>
      <c r="E12" s="37"/>
      <c r="F12" s="38"/>
      <c r="G12" s="38" t="s">
        <v>106</v>
      </c>
      <c r="H12" s="38" t="s">
        <v>106</v>
      </c>
      <c r="I12" s="36" t="s">
        <v>59</v>
      </c>
      <c r="J12" s="38" t="s">
        <v>106</v>
      </c>
      <c r="K12" s="39" t="s">
        <v>106</v>
      </c>
      <c r="L12" s="39" t="s">
        <v>106</v>
      </c>
      <c r="M12" s="39" t="s">
        <v>106</v>
      </c>
      <c r="N12" s="39"/>
      <c r="O12" s="39" t="s">
        <v>106</v>
      </c>
      <c r="P12" s="39" t="s">
        <v>106</v>
      </c>
      <c r="Q12" s="39" t="s">
        <v>106</v>
      </c>
      <c r="R12" s="39" t="s">
        <v>106</v>
      </c>
      <c r="S12" s="39" t="s">
        <v>106</v>
      </c>
      <c r="T12" s="39" t="s">
        <v>106</v>
      </c>
      <c r="U12" s="38" t="s">
        <v>106</v>
      </c>
      <c r="V12" s="38" t="s">
        <v>106</v>
      </c>
      <c r="W12" s="38" t="s">
        <v>106</v>
      </c>
      <c r="X12" s="38" t="s">
        <v>106</v>
      </c>
      <c r="Y12" s="38" t="s">
        <v>106</v>
      </c>
      <c r="Z12" s="38" t="s">
        <v>106</v>
      </c>
    </row>
    <row r="13" spans="1:26" x14ac:dyDescent="0.25">
      <c r="A13">
        <f t="shared" si="0"/>
        <v>12</v>
      </c>
      <c r="B13" s="14" t="s">
        <v>73</v>
      </c>
      <c r="C13" s="15">
        <v>336</v>
      </c>
      <c r="D13" s="15" t="s">
        <v>206</v>
      </c>
      <c r="E13" s="16" t="s">
        <v>94</v>
      </c>
      <c r="F13" s="22">
        <v>3</v>
      </c>
      <c r="G13" s="22" t="s">
        <v>100</v>
      </c>
      <c r="H13" s="22" t="s">
        <v>101</v>
      </c>
      <c r="I13" s="15" t="s">
        <v>59</v>
      </c>
      <c r="J13" s="22"/>
      <c r="K13" s="32">
        <v>1</v>
      </c>
      <c r="L13" s="21">
        <v>1</v>
      </c>
      <c r="M13" s="21">
        <v>1</v>
      </c>
      <c r="N13" s="21"/>
      <c r="O13" s="13">
        <v>1</v>
      </c>
      <c r="P13" s="13">
        <v>1</v>
      </c>
      <c r="Q13" s="13">
        <v>1</v>
      </c>
      <c r="R13" s="13">
        <v>0</v>
      </c>
      <c r="S13" s="21">
        <v>0</v>
      </c>
      <c r="T13" s="13">
        <v>0</v>
      </c>
      <c r="U13" s="13" t="s">
        <v>148</v>
      </c>
      <c r="V13" t="s">
        <v>117</v>
      </c>
      <c r="W13" t="s">
        <v>126</v>
      </c>
    </row>
    <row r="14" spans="1:26" s="34" customFormat="1" x14ac:dyDescent="0.25">
      <c r="A14" s="34">
        <f t="shared" si="0"/>
        <v>13</v>
      </c>
      <c r="B14" s="35" t="s">
        <v>75</v>
      </c>
      <c r="C14" s="36" t="s">
        <v>76</v>
      </c>
      <c r="D14" s="36" t="s">
        <v>72</v>
      </c>
      <c r="E14" s="37"/>
      <c r="F14" s="38"/>
      <c r="G14" s="38" t="s">
        <v>106</v>
      </c>
      <c r="H14" s="38" t="s">
        <v>106</v>
      </c>
      <c r="I14" s="36" t="s">
        <v>59</v>
      </c>
      <c r="J14" s="38" t="s">
        <v>106</v>
      </c>
      <c r="K14" s="39" t="s">
        <v>106</v>
      </c>
      <c r="L14" s="39" t="s">
        <v>106</v>
      </c>
      <c r="M14" s="39" t="s">
        <v>106</v>
      </c>
      <c r="N14" s="39"/>
      <c r="O14" s="39" t="s">
        <v>106</v>
      </c>
      <c r="P14" s="39" t="s">
        <v>106</v>
      </c>
      <c r="Q14" s="39" t="s">
        <v>106</v>
      </c>
      <c r="R14" s="39" t="s">
        <v>106</v>
      </c>
      <c r="S14" s="39" t="s">
        <v>106</v>
      </c>
      <c r="T14" s="39" t="s">
        <v>106</v>
      </c>
      <c r="U14" s="38" t="s">
        <v>106</v>
      </c>
      <c r="V14" s="38" t="s">
        <v>106</v>
      </c>
      <c r="W14" s="38" t="s">
        <v>106</v>
      </c>
      <c r="X14" s="38" t="s">
        <v>106</v>
      </c>
      <c r="Y14" s="38" t="s">
        <v>106</v>
      </c>
      <c r="Z14" s="38" t="s">
        <v>106</v>
      </c>
    </row>
    <row r="15" spans="1:26" s="34" customFormat="1" ht="15.75" thickBot="1" x14ac:dyDescent="0.3">
      <c r="A15" s="34">
        <f t="shared" si="0"/>
        <v>14</v>
      </c>
      <c r="B15" s="61" t="s">
        <v>77</v>
      </c>
      <c r="C15" s="62">
        <v>363</v>
      </c>
      <c r="D15" s="62" t="s">
        <v>72</v>
      </c>
      <c r="E15" s="63"/>
      <c r="F15" s="38"/>
      <c r="G15" s="38" t="s">
        <v>106</v>
      </c>
      <c r="H15" s="38" t="s">
        <v>106</v>
      </c>
      <c r="I15" s="62" t="s">
        <v>59</v>
      </c>
      <c r="J15" s="38" t="s">
        <v>106</v>
      </c>
      <c r="K15" s="39" t="s">
        <v>106</v>
      </c>
      <c r="L15" s="39" t="s">
        <v>106</v>
      </c>
      <c r="M15" s="39" t="s">
        <v>106</v>
      </c>
      <c r="N15" s="39"/>
      <c r="O15" s="39" t="s">
        <v>106</v>
      </c>
      <c r="P15" s="39" t="s">
        <v>106</v>
      </c>
      <c r="Q15" s="39" t="s">
        <v>106</v>
      </c>
      <c r="R15" s="39" t="s">
        <v>106</v>
      </c>
      <c r="S15" s="39" t="s">
        <v>106</v>
      </c>
      <c r="T15" s="39" t="s">
        <v>106</v>
      </c>
      <c r="U15" s="38" t="s">
        <v>106</v>
      </c>
      <c r="V15" s="38" t="s">
        <v>106</v>
      </c>
      <c r="W15" s="38" t="s">
        <v>106</v>
      </c>
      <c r="X15" s="38" t="s">
        <v>106</v>
      </c>
      <c r="Y15" s="38" t="s">
        <v>106</v>
      </c>
      <c r="Z15" s="38" t="s">
        <v>106</v>
      </c>
    </row>
    <row r="16" spans="1:26" x14ac:dyDescent="0.25">
      <c r="A16">
        <f t="shared" si="0"/>
        <v>15</v>
      </c>
      <c r="B16" s="60" t="s">
        <v>78</v>
      </c>
      <c r="C16" s="50"/>
      <c r="D16" s="50" t="s">
        <v>67</v>
      </c>
      <c r="E16" s="48" t="s">
        <v>68</v>
      </c>
      <c r="F16" s="53">
        <v>5</v>
      </c>
      <c r="G16" s="49" t="s">
        <v>101</v>
      </c>
      <c r="H16" s="49" t="s">
        <v>100</v>
      </c>
      <c r="I16" s="50" t="s">
        <v>79</v>
      </c>
      <c r="J16" s="49"/>
      <c r="K16" s="51">
        <v>1</v>
      </c>
      <c r="L16" s="52">
        <v>1</v>
      </c>
      <c r="M16" s="64">
        <v>0.7</v>
      </c>
      <c r="N16" s="64"/>
      <c r="O16" s="64">
        <v>0.8</v>
      </c>
      <c r="P16" s="64">
        <v>0.8</v>
      </c>
      <c r="Q16" s="52">
        <v>0</v>
      </c>
      <c r="R16" s="52">
        <v>0</v>
      </c>
      <c r="S16" s="52">
        <v>0</v>
      </c>
      <c r="T16" s="52">
        <v>0</v>
      </c>
      <c r="U16" s="52" t="s">
        <v>148</v>
      </c>
      <c r="V16" s="53" t="s">
        <v>113</v>
      </c>
      <c r="W16" s="53"/>
      <c r="X16" s="53"/>
      <c r="Y16" s="53"/>
      <c r="Z16" s="54"/>
    </row>
    <row r="17" spans="1:26" ht="15.75" thickBot="1" x14ac:dyDescent="0.3">
      <c r="A17">
        <f t="shared" si="0"/>
        <v>16</v>
      </c>
      <c r="B17" s="17" t="s">
        <v>78</v>
      </c>
      <c r="C17" s="18">
        <v>359</v>
      </c>
      <c r="D17" s="18"/>
      <c r="E17" s="19" t="s">
        <v>68</v>
      </c>
      <c r="F17" s="58">
        <v>6</v>
      </c>
      <c r="G17" s="55" t="s">
        <v>100</v>
      </c>
      <c r="H17" s="55" t="s">
        <v>102</v>
      </c>
      <c r="I17" s="18" t="s">
        <v>79</v>
      </c>
      <c r="J17" s="55"/>
      <c r="K17" s="56">
        <v>1</v>
      </c>
      <c r="L17" s="57">
        <v>1</v>
      </c>
      <c r="M17" s="65">
        <v>0.7</v>
      </c>
      <c r="N17" s="65"/>
      <c r="O17" s="65">
        <v>0.8</v>
      </c>
      <c r="P17" s="65">
        <v>0.8</v>
      </c>
      <c r="Q17" s="57">
        <v>0</v>
      </c>
      <c r="R17" s="57">
        <v>0</v>
      </c>
      <c r="S17" s="57">
        <v>0</v>
      </c>
      <c r="T17" s="57">
        <v>0</v>
      </c>
      <c r="U17" s="57" t="s">
        <v>148</v>
      </c>
      <c r="V17" s="58" t="s">
        <v>108</v>
      </c>
      <c r="W17" s="58"/>
      <c r="X17" s="58"/>
      <c r="Y17" s="58"/>
      <c r="Z17" s="59"/>
    </row>
    <row r="18" spans="1:26" x14ac:dyDescent="0.25">
      <c r="A18">
        <f t="shared" si="0"/>
        <v>17</v>
      </c>
      <c r="B18" s="60" t="s">
        <v>80</v>
      </c>
      <c r="C18" s="50"/>
      <c r="D18" s="50" t="s">
        <v>74</v>
      </c>
      <c r="E18" s="48" t="s">
        <v>68</v>
      </c>
      <c r="F18" s="49">
        <v>7</v>
      </c>
      <c r="G18" s="49" t="s">
        <v>101</v>
      </c>
      <c r="H18" s="49" t="s">
        <v>100</v>
      </c>
      <c r="I18" s="50" t="s">
        <v>79</v>
      </c>
      <c r="J18" s="49"/>
      <c r="K18" s="51">
        <v>1</v>
      </c>
      <c r="L18" s="52">
        <v>1</v>
      </c>
      <c r="M18" s="52">
        <v>1</v>
      </c>
      <c r="N18" s="52"/>
      <c r="O18" s="52">
        <v>0.3</v>
      </c>
      <c r="P18" s="52">
        <v>0.3</v>
      </c>
      <c r="Q18" s="52">
        <v>0</v>
      </c>
      <c r="R18" s="52">
        <v>0</v>
      </c>
      <c r="S18" s="52">
        <v>0</v>
      </c>
      <c r="T18" s="52">
        <v>0</v>
      </c>
      <c r="U18" s="52" t="s">
        <v>148</v>
      </c>
      <c r="V18" s="53" t="s">
        <v>114</v>
      </c>
      <c r="W18" s="53"/>
      <c r="X18" s="53"/>
      <c r="Y18" s="53"/>
      <c r="Z18" s="54"/>
    </row>
    <row r="19" spans="1:26" ht="15.75" thickBot="1" x14ac:dyDescent="0.3">
      <c r="A19">
        <f t="shared" si="0"/>
        <v>18</v>
      </c>
      <c r="B19" s="17" t="s">
        <v>109</v>
      </c>
      <c r="C19" s="18">
        <v>325</v>
      </c>
      <c r="D19" s="18"/>
      <c r="E19" s="19" t="s">
        <v>68</v>
      </c>
      <c r="F19" s="55">
        <v>8</v>
      </c>
      <c r="G19" s="55" t="s">
        <v>100</v>
      </c>
      <c r="H19" s="55" t="s">
        <v>102</v>
      </c>
      <c r="I19" s="18" t="s">
        <v>79</v>
      </c>
      <c r="J19" s="55"/>
      <c r="K19" s="56">
        <v>1</v>
      </c>
      <c r="L19" s="57">
        <v>1</v>
      </c>
      <c r="M19" s="57">
        <v>1</v>
      </c>
      <c r="N19" s="57"/>
      <c r="O19" s="57">
        <v>0.3</v>
      </c>
      <c r="P19" s="57">
        <v>0.3</v>
      </c>
      <c r="Q19" s="57">
        <v>0</v>
      </c>
      <c r="R19" s="57">
        <v>0</v>
      </c>
      <c r="S19" s="57">
        <v>0</v>
      </c>
      <c r="T19" s="57">
        <v>0</v>
      </c>
      <c r="U19" s="57" t="s">
        <v>148</v>
      </c>
      <c r="V19" s="58" t="s">
        <v>107</v>
      </c>
      <c r="W19" s="58"/>
      <c r="X19" s="58"/>
      <c r="Y19" s="58"/>
      <c r="Z19" s="59"/>
    </row>
    <row r="20" spans="1:26" x14ac:dyDescent="0.25">
      <c r="A20">
        <f t="shared" si="0"/>
        <v>19</v>
      </c>
      <c r="B20" s="60" t="s">
        <v>81</v>
      </c>
      <c r="C20" s="50"/>
      <c r="D20" s="50" t="s">
        <v>67</v>
      </c>
      <c r="E20" s="48" t="s">
        <v>68</v>
      </c>
      <c r="F20" s="49">
        <v>1</v>
      </c>
      <c r="G20" s="49" t="s">
        <v>101</v>
      </c>
      <c r="H20" s="49" t="s">
        <v>100</v>
      </c>
      <c r="I20" s="50" t="s">
        <v>79</v>
      </c>
      <c r="J20" s="49"/>
      <c r="K20" s="51">
        <v>1</v>
      </c>
      <c r="L20" s="64">
        <v>0.8</v>
      </c>
      <c r="M20" s="64">
        <v>0.5</v>
      </c>
      <c r="N20" s="64"/>
      <c r="O20" s="64">
        <v>0.8</v>
      </c>
      <c r="P20" s="66">
        <v>0.3</v>
      </c>
      <c r="Q20" s="52">
        <v>0</v>
      </c>
      <c r="R20" s="52">
        <v>0</v>
      </c>
      <c r="S20" s="52">
        <v>0</v>
      </c>
      <c r="T20" s="52">
        <v>0</v>
      </c>
      <c r="U20" s="52" t="s">
        <v>148</v>
      </c>
      <c r="V20" s="53" t="s">
        <v>211</v>
      </c>
      <c r="W20" s="53"/>
      <c r="X20" s="53"/>
      <c r="Y20" s="53"/>
      <c r="Z20" s="54"/>
    </row>
    <row r="21" spans="1:26" ht="15.75" thickBot="1" x14ac:dyDescent="0.3">
      <c r="A21">
        <f t="shared" si="0"/>
        <v>20</v>
      </c>
      <c r="B21" s="17" t="s">
        <v>110</v>
      </c>
      <c r="C21" s="18">
        <v>331</v>
      </c>
      <c r="D21" s="18"/>
      <c r="E21" s="19" t="s">
        <v>68</v>
      </c>
      <c r="F21" s="55">
        <v>2</v>
      </c>
      <c r="G21" s="55" t="s">
        <v>100</v>
      </c>
      <c r="H21" s="55" t="s">
        <v>102</v>
      </c>
      <c r="I21" s="18" t="s">
        <v>79</v>
      </c>
      <c r="J21" s="55"/>
      <c r="K21" s="56">
        <v>1</v>
      </c>
      <c r="L21" s="65">
        <v>0.8</v>
      </c>
      <c r="M21" s="65">
        <v>0.5</v>
      </c>
      <c r="N21" s="65"/>
      <c r="O21" s="65">
        <v>0.8</v>
      </c>
      <c r="P21" s="67">
        <v>0.3</v>
      </c>
      <c r="Q21" s="57">
        <v>0</v>
      </c>
      <c r="R21" s="57">
        <v>0</v>
      </c>
      <c r="S21" s="57">
        <v>0</v>
      </c>
      <c r="T21" s="57">
        <v>0</v>
      </c>
      <c r="U21" s="57" t="s">
        <v>148</v>
      </c>
      <c r="V21" s="58" t="s">
        <v>107</v>
      </c>
      <c r="W21" s="58"/>
      <c r="X21" s="58"/>
      <c r="Y21" s="58"/>
      <c r="Z21" s="59"/>
    </row>
    <row r="22" spans="1:26" x14ac:dyDescent="0.25">
      <c r="A22">
        <f t="shared" si="0"/>
        <v>21</v>
      </c>
      <c r="B22" s="46" t="s">
        <v>69</v>
      </c>
      <c r="C22" s="47"/>
      <c r="D22" s="47"/>
      <c r="E22" s="48" t="s">
        <v>68</v>
      </c>
      <c r="F22" s="49">
        <v>3</v>
      </c>
      <c r="G22" s="49" t="s">
        <v>101</v>
      </c>
      <c r="H22" s="49" t="s">
        <v>100</v>
      </c>
      <c r="I22" s="50" t="s">
        <v>79</v>
      </c>
      <c r="J22" s="49"/>
      <c r="K22" s="51">
        <v>1</v>
      </c>
      <c r="L22" s="64">
        <v>0.8</v>
      </c>
      <c r="M22" s="64">
        <v>0.5</v>
      </c>
      <c r="N22" s="64"/>
      <c r="O22" s="64">
        <v>0.8</v>
      </c>
      <c r="P22" s="66">
        <v>0.3</v>
      </c>
      <c r="Q22" s="52">
        <v>0</v>
      </c>
      <c r="R22" s="52">
        <v>0</v>
      </c>
      <c r="S22" s="52">
        <v>0</v>
      </c>
      <c r="T22" s="52">
        <v>0</v>
      </c>
      <c r="U22" s="52" t="s">
        <v>148</v>
      </c>
      <c r="V22" s="53" t="s">
        <v>211</v>
      </c>
      <c r="W22" s="53"/>
      <c r="X22" s="53"/>
      <c r="Y22" s="53"/>
      <c r="Z22" s="54"/>
    </row>
    <row r="23" spans="1:26" ht="15.75" thickBot="1" x14ac:dyDescent="0.3">
      <c r="A23">
        <f t="shared" si="0"/>
        <v>22</v>
      </c>
      <c r="B23" s="17" t="s">
        <v>111</v>
      </c>
      <c r="C23" s="18">
        <v>331</v>
      </c>
      <c r="D23" s="18"/>
      <c r="E23" s="19" t="s">
        <v>68</v>
      </c>
      <c r="F23" s="55">
        <v>4</v>
      </c>
      <c r="G23" s="55" t="s">
        <v>100</v>
      </c>
      <c r="H23" s="55" t="s">
        <v>102</v>
      </c>
      <c r="I23" s="18" t="s">
        <v>79</v>
      </c>
      <c r="J23" s="55"/>
      <c r="K23" s="56">
        <v>1</v>
      </c>
      <c r="L23" s="65">
        <v>0.8</v>
      </c>
      <c r="M23" s="65">
        <v>0.5</v>
      </c>
      <c r="N23" s="65"/>
      <c r="O23" s="65">
        <v>0.8</v>
      </c>
      <c r="P23" s="67">
        <v>0.3</v>
      </c>
      <c r="Q23" s="57">
        <v>0</v>
      </c>
      <c r="R23" s="57">
        <v>0</v>
      </c>
      <c r="S23" s="57">
        <v>0</v>
      </c>
      <c r="T23" s="57">
        <v>0</v>
      </c>
      <c r="U23" s="57" t="s">
        <v>148</v>
      </c>
      <c r="V23" s="58" t="s">
        <v>107</v>
      </c>
      <c r="W23" s="58"/>
      <c r="X23" s="58"/>
      <c r="Y23" s="58"/>
      <c r="Z23" s="59"/>
    </row>
    <row r="24" spans="1:26" x14ac:dyDescent="0.25">
      <c r="A24">
        <f t="shared" si="0"/>
        <v>23</v>
      </c>
      <c r="B24" s="44" t="s">
        <v>82</v>
      </c>
      <c r="C24" s="45">
        <v>337</v>
      </c>
      <c r="D24" s="45" t="s">
        <v>196</v>
      </c>
      <c r="E24" s="12" t="s">
        <v>68</v>
      </c>
      <c r="F24" s="20">
        <v>9</v>
      </c>
      <c r="G24" s="22" t="s">
        <v>101</v>
      </c>
      <c r="H24" s="22" t="s">
        <v>100</v>
      </c>
      <c r="I24" s="11" t="s">
        <v>79</v>
      </c>
      <c r="J24" s="22"/>
      <c r="K24" s="32">
        <v>1</v>
      </c>
      <c r="L24" s="21">
        <v>1</v>
      </c>
      <c r="M24" s="21">
        <v>1</v>
      </c>
      <c r="N24" s="21"/>
      <c r="O24" s="13">
        <v>1</v>
      </c>
      <c r="P24" s="13">
        <v>1</v>
      </c>
      <c r="Q24" s="13">
        <v>0</v>
      </c>
      <c r="R24" s="13">
        <v>0</v>
      </c>
      <c r="S24" s="21">
        <v>0</v>
      </c>
      <c r="T24" s="13">
        <v>0</v>
      </c>
      <c r="U24" s="13" t="s">
        <v>148</v>
      </c>
      <c r="V24" t="s">
        <v>115</v>
      </c>
    </row>
    <row r="25" spans="1:26" ht="15.75" thickBot="1" x14ac:dyDescent="0.3">
      <c r="A25">
        <f t="shared" si="0"/>
        <v>24</v>
      </c>
      <c r="B25" s="17" t="s">
        <v>82</v>
      </c>
      <c r="C25" s="18">
        <v>337</v>
      </c>
      <c r="D25" s="18"/>
      <c r="E25" s="19" t="s">
        <v>60</v>
      </c>
      <c r="F25" s="20">
        <v>0</v>
      </c>
      <c r="G25" s="22" t="s">
        <v>100</v>
      </c>
      <c r="H25" s="22" t="s">
        <v>112</v>
      </c>
      <c r="I25" s="15" t="s">
        <v>79</v>
      </c>
      <c r="J25" s="22"/>
      <c r="K25" s="32">
        <v>1</v>
      </c>
      <c r="L25" s="21">
        <v>1</v>
      </c>
      <c r="M25" s="21">
        <v>1</v>
      </c>
      <c r="N25" s="21"/>
      <c r="O25" s="13">
        <v>1</v>
      </c>
      <c r="P25" s="13">
        <v>1</v>
      </c>
      <c r="Q25" s="13">
        <v>1</v>
      </c>
      <c r="R25" s="13">
        <v>0</v>
      </c>
      <c r="S25" s="21">
        <v>0</v>
      </c>
      <c r="T25" s="13">
        <v>0</v>
      </c>
      <c r="U25" s="13" t="s">
        <v>148</v>
      </c>
      <c r="V25" t="s">
        <v>115</v>
      </c>
    </row>
    <row r="26" spans="1:26" x14ac:dyDescent="0.25">
      <c r="A26">
        <v>25</v>
      </c>
      <c r="B26" s="31" t="s">
        <v>142</v>
      </c>
      <c r="C26" s="20"/>
      <c r="D26" s="20" t="s">
        <v>205</v>
      </c>
      <c r="E26" s="40" t="s">
        <v>60</v>
      </c>
      <c r="F26" s="22">
        <v>0</v>
      </c>
      <c r="G26" s="22" t="s">
        <v>112</v>
      </c>
      <c r="H26" s="22" t="s">
        <v>139</v>
      </c>
      <c r="I26" s="41" t="s">
        <v>79</v>
      </c>
      <c r="J26" s="22"/>
      <c r="K26" s="32">
        <v>1</v>
      </c>
      <c r="L26" s="21">
        <v>1</v>
      </c>
      <c r="M26" s="21">
        <v>1</v>
      </c>
      <c r="N26" s="21"/>
      <c r="O26" s="13">
        <v>1</v>
      </c>
      <c r="P26" s="13">
        <v>1</v>
      </c>
      <c r="Q26" s="13">
        <v>1</v>
      </c>
      <c r="R26" s="13">
        <v>0</v>
      </c>
      <c r="S26" s="21">
        <v>0</v>
      </c>
      <c r="T26" s="13">
        <v>0</v>
      </c>
      <c r="U26" s="13" t="s">
        <v>148</v>
      </c>
    </row>
    <row r="27" spans="1:26" x14ac:dyDescent="0.25">
      <c r="A27">
        <v>26</v>
      </c>
      <c r="B27" s="31" t="s">
        <v>140</v>
      </c>
      <c r="D27" s="20" t="s">
        <v>205</v>
      </c>
      <c r="E27" s="40" t="s">
        <v>60</v>
      </c>
      <c r="F27" s="22">
        <v>0</v>
      </c>
      <c r="G27" s="22" t="s">
        <v>112</v>
      </c>
      <c r="H27" s="22" t="s">
        <v>112</v>
      </c>
      <c r="I27" s="41" t="s">
        <v>79</v>
      </c>
      <c r="K27" s="13">
        <v>1</v>
      </c>
      <c r="L27" s="32">
        <v>1</v>
      </c>
      <c r="M27" s="32">
        <v>1</v>
      </c>
      <c r="N27" s="32"/>
      <c r="O27" s="13">
        <v>1</v>
      </c>
      <c r="P27" s="13">
        <v>1</v>
      </c>
      <c r="Q27" s="13">
        <v>1</v>
      </c>
      <c r="R27" s="13">
        <v>0</v>
      </c>
      <c r="S27" s="32">
        <v>0</v>
      </c>
      <c r="T27" s="13">
        <v>0</v>
      </c>
      <c r="U27" s="13" t="s">
        <v>148</v>
      </c>
    </row>
    <row r="28" spans="1:26" x14ac:dyDescent="0.25">
      <c r="B28" s="31" t="s">
        <v>157</v>
      </c>
      <c r="D28" t="s">
        <v>158</v>
      </c>
      <c r="E28" s="40" t="s">
        <v>154</v>
      </c>
    </row>
    <row r="29" spans="1:26" x14ac:dyDescent="0.25">
      <c r="B29" s="31" t="s">
        <v>193</v>
      </c>
    </row>
    <row r="30" spans="1:26" x14ac:dyDescent="0.25">
      <c r="B30" s="31" t="s">
        <v>82</v>
      </c>
    </row>
  </sheetData>
  <autoFilter ref="B1:Z30"/>
  <conditionalFormatting sqref="K2:T27">
    <cfRule type="cellIs" dxfId="5" priority="6" operator="equal">
      <formula>1</formula>
    </cfRule>
  </conditionalFormatting>
  <conditionalFormatting sqref="G2:G27">
    <cfRule type="cellIs" dxfId="4" priority="4" operator="equal">
      <formula>"ATLAS"</formula>
    </cfRule>
    <cfRule type="cellIs" dxfId="3" priority="5" operator="equal">
      <formula>"LADS"</formula>
    </cfRule>
  </conditionalFormatting>
  <conditionalFormatting sqref="G2:G28">
    <cfRule type="cellIs" dxfId="2" priority="1" operator="equal">
      <formula>"DF"</formula>
    </cfRule>
    <cfRule type="cellIs" dxfId="1" priority="2" operator="equal">
      <formula>"PX"</formula>
    </cfRule>
    <cfRule type="cellIs" dxfId="0" priority="3" operator="equal">
      <formula>"Venus"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topLeftCell="A5" zoomScale="70" zoomScaleNormal="70" workbookViewId="0">
      <selection activeCell="G34" sqref="G34"/>
    </sheetView>
  </sheetViews>
  <sheetFormatPr defaultRowHeight="15" x14ac:dyDescent="0.25"/>
  <cols>
    <col min="1" max="1" width="12.5703125" customWidth="1"/>
    <col min="2" max="2" width="8" customWidth="1"/>
    <col min="3" max="3" width="13.7109375" customWidth="1"/>
    <col min="4" max="4" width="67" customWidth="1"/>
    <col min="5" max="5" width="49.85546875" customWidth="1"/>
    <col min="6" max="6" width="16.140625" customWidth="1"/>
    <col min="7" max="7" width="8.7109375" customWidth="1"/>
  </cols>
  <sheetData>
    <row r="2" spans="1:7" x14ac:dyDescent="0.25">
      <c r="A2" s="28" t="s">
        <v>133</v>
      </c>
      <c r="B2" s="28" t="s">
        <v>134</v>
      </c>
      <c r="C2" s="28" t="s">
        <v>129</v>
      </c>
      <c r="D2" s="28" t="s">
        <v>130</v>
      </c>
      <c r="E2" s="28" t="s">
        <v>131</v>
      </c>
      <c r="F2" s="28" t="s">
        <v>132</v>
      </c>
      <c r="G2" s="28" t="s">
        <v>56</v>
      </c>
    </row>
    <row r="3" spans="1:7" x14ac:dyDescent="0.25">
      <c r="A3" s="29">
        <v>1</v>
      </c>
      <c r="B3" s="29">
        <v>23</v>
      </c>
      <c r="C3" s="30">
        <v>41480</v>
      </c>
      <c r="D3" s="33" t="s">
        <v>135</v>
      </c>
      <c r="E3" s="33" t="s">
        <v>159</v>
      </c>
      <c r="F3" s="30">
        <v>41481</v>
      </c>
      <c r="G3" s="29" t="s">
        <v>162</v>
      </c>
    </row>
    <row r="4" spans="1:7" ht="45" x14ac:dyDescent="0.25">
      <c r="A4" s="29">
        <f>A3+1</f>
        <v>2</v>
      </c>
      <c r="B4" s="29">
        <v>13</v>
      </c>
      <c r="C4" s="30">
        <v>41480</v>
      </c>
      <c r="D4" s="33" t="s">
        <v>137</v>
      </c>
      <c r="E4" s="33" t="s">
        <v>160</v>
      </c>
      <c r="F4" s="30">
        <v>41481</v>
      </c>
      <c r="G4" s="29" t="s">
        <v>162</v>
      </c>
    </row>
    <row r="5" spans="1:7" x14ac:dyDescent="0.25">
      <c r="A5" s="29">
        <f t="shared" ref="A5:A36" si="0">A4+1</f>
        <v>3</v>
      </c>
      <c r="B5" s="29">
        <v>23</v>
      </c>
      <c r="C5" s="30">
        <v>41480</v>
      </c>
      <c r="D5" s="33" t="s">
        <v>138</v>
      </c>
      <c r="E5" s="33" t="s">
        <v>161</v>
      </c>
      <c r="F5" s="30">
        <v>41481</v>
      </c>
      <c r="G5" s="29" t="s">
        <v>162</v>
      </c>
    </row>
    <row r="6" spans="1:7" x14ac:dyDescent="0.25">
      <c r="A6" s="29">
        <f t="shared" si="0"/>
        <v>4</v>
      </c>
      <c r="B6" s="29">
        <v>6</v>
      </c>
      <c r="C6" s="30">
        <v>41480</v>
      </c>
      <c r="D6" s="33" t="s">
        <v>143</v>
      </c>
      <c r="E6" s="33"/>
      <c r="F6" s="29"/>
      <c r="G6" s="29" t="s">
        <v>136</v>
      </c>
    </row>
    <row r="7" spans="1:7" ht="45" x14ac:dyDescent="0.25">
      <c r="A7" s="29">
        <f t="shared" si="0"/>
        <v>5</v>
      </c>
      <c r="B7" s="29"/>
      <c r="C7" s="30">
        <v>41480</v>
      </c>
      <c r="D7" s="33" t="s">
        <v>144</v>
      </c>
      <c r="E7" s="33" t="s">
        <v>163</v>
      </c>
      <c r="F7" s="29"/>
      <c r="G7" s="29" t="s">
        <v>136</v>
      </c>
    </row>
    <row r="8" spans="1:7" x14ac:dyDescent="0.25">
      <c r="A8" s="29"/>
      <c r="B8" s="29"/>
      <c r="C8" s="30">
        <v>41480</v>
      </c>
      <c r="D8" s="33" t="s">
        <v>177</v>
      </c>
      <c r="E8" s="33" t="s">
        <v>178</v>
      </c>
      <c r="F8" s="30">
        <v>41481</v>
      </c>
      <c r="G8" s="29" t="s">
        <v>162</v>
      </c>
    </row>
    <row r="9" spans="1:7" x14ac:dyDescent="0.25">
      <c r="A9" s="29"/>
      <c r="B9" s="29"/>
      <c r="C9" s="30">
        <v>41480</v>
      </c>
      <c r="D9" s="33" t="s">
        <v>179</v>
      </c>
      <c r="E9" s="33" t="s">
        <v>180</v>
      </c>
      <c r="F9" s="29"/>
      <c r="G9" s="29" t="s">
        <v>136</v>
      </c>
    </row>
    <row r="10" spans="1:7" x14ac:dyDescent="0.25">
      <c r="A10" s="29"/>
      <c r="B10" s="29"/>
      <c r="C10" s="30">
        <v>41480</v>
      </c>
      <c r="D10" s="33" t="s">
        <v>181</v>
      </c>
      <c r="E10" s="33" t="s">
        <v>185</v>
      </c>
      <c r="F10" s="29"/>
      <c r="G10" s="29" t="s">
        <v>184</v>
      </c>
    </row>
    <row r="11" spans="1:7" x14ac:dyDescent="0.25">
      <c r="A11" s="29"/>
      <c r="B11" s="29"/>
      <c r="C11" s="30">
        <v>41480</v>
      </c>
      <c r="D11" s="33" t="s">
        <v>182</v>
      </c>
      <c r="E11" s="33" t="s">
        <v>183</v>
      </c>
      <c r="F11" s="29"/>
      <c r="G11" s="29" t="s">
        <v>136</v>
      </c>
    </row>
    <row r="12" spans="1:7" x14ac:dyDescent="0.25">
      <c r="A12" s="29">
        <f>A7+1</f>
        <v>6</v>
      </c>
      <c r="B12" s="29"/>
      <c r="C12" s="30">
        <v>41482</v>
      </c>
      <c r="D12" s="33" t="s">
        <v>164</v>
      </c>
      <c r="E12" s="29" t="s">
        <v>165</v>
      </c>
      <c r="F12" s="29"/>
      <c r="G12" s="29" t="s">
        <v>136</v>
      </c>
    </row>
    <row r="13" spans="1:7" ht="30" x14ac:dyDescent="0.25">
      <c r="A13" s="29">
        <f t="shared" si="0"/>
        <v>7</v>
      </c>
      <c r="B13" s="29"/>
      <c r="C13" s="30">
        <v>41482</v>
      </c>
      <c r="D13" s="33" t="s">
        <v>167</v>
      </c>
      <c r="E13" s="29" t="s">
        <v>166</v>
      </c>
      <c r="F13" s="29"/>
      <c r="G13" s="29" t="s">
        <v>136</v>
      </c>
    </row>
    <row r="14" spans="1:7" x14ac:dyDescent="0.25">
      <c r="A14" s="29">
        <f t="shared" si="0"/>
        <v>8</v>
      </c>
      <c r="B14" s="29"/>
      <c r="C14" s="30">
        <v>41482</v>
      </c>
      <c r="D14" s="33" t="s">
        <v>171</v>
      </c>
      <c r="E14" s="29" t="s">
        <v>173</v>
      </c>
      <c r="F14" s="29"/>
      <c r="G14" s="29" t="s">
        <v>136</v>
      </c>
    </row>
    <row r="15" spans="1:7" x14ac:dyDescent="0.25">
      <c r="A15" s="29">
        <f t="shared" si="0"/>
        <v>9</v>
      </c>
      <c r="B15" s="29"/>
      <c r="C15" s="30">
        <v>41482</v>
      </c>
      <c r="D15" s="33" t="s">
        <v>169</v>
      </c>
      <c r="E15" s="29" t="s">
        <v>173</v>
      </c>
      <c r="F15" s="29"/>
      <c r="G15" s="29" t="s">
        <v>136</v>
      </c>
    </row>
    <row r="16" spans="1:7" x14ac:dyDescent="0.25">
      <c r="A16" s="29">
        <f t="shared" si="0"/>
        <v>10</v>
      </c>
      <c r="B16" s="29"/>
      <c r="C16" s="30">
        <v>41482</v>
      </c>
      <c r="D16" s="33" t="s">
        <v>170</v>
      </c>
      <c r="E16" s="29"/>
      <c r="F16" s="29"/>
      <c r="G16" s="29" t="s">
        <v>136</v>
      </c>
    </row>
    <row r="17" spans="1:7" x14ac:dyDescent="0.25">
      <c r="A17" s="29">
        <f t="shared" si="0"/>
        <v>11</v>
      </c>
      <c r="B17" s="29"/>
      <c r="C17" s="30">
        <v>41482</v>
      </c>
      <c r="D17" s="33" t="s">
        <v>168</v>
      </c>
      <c r="E17" s="29" t="s">
        <v>172</v>
      </c>
      <c r="F17" s="29"/>
      <c r="G17" s="29" t="s">
        <v>136</v>
      </c>
    </row>
    <row r="18" spans="1:7" ht="30" x14ac:dyDescent="0.25">
      <c r="A18" s="29">
        <f t="shared" si="0"/>
        <v>12</v>
      </c>
      <c r="B18" s="29"/>
      <c r="C18" s="30">
        <v>41482</v>
      </c>
      <c r="D18" s="33" t="s">
        <v>174</v>
      </c>
      <c r="E18" s="29" t="s">
        <v>175</v>
      </c>
      <c r="F18" s="29"/>
      <c r="G18" s="29"/>
    </row>
    <row r="19" spans="1:7" ht="30" x14ac:dyDescent="0.25">
      <c r="A19" s="29">
        <f t="shared" si="0"/>
        <v>13</v>
      </c>
      <c r="B19" s="29"/>
      <c r="C19" s="30">
        <v>41482</v>
      </c>
      <c r="D19" s="33" t="s">
        <v>176</v>
      </c>
      <c r="E19" s="29"/>
      <c r="F19" s="29"/>
      <c r="G19" s="29" t="s">
        <v>136</v>
      </c>
    </row>
    <row r="20" spans="1:7" ht="30" x14ac:dyDescent="0.25">
      <c r="A20" s="29">
        <f t="shared" si="0"/>
        <v>14</v>
      </c>
      <c r="B20" s="29"/>
      <c r="C20" s="30">
        <v>41482</v>
      </c>
      <c r="D20" s="33" t="s">
        <v>187</v>
      </c>
      <c r="E20" s="29" t="s">
        <v>189</v>
      </c>
      <c r="F20" s="29"/>
      <c r="G20" s="29" t="s">
        <v>136</v>
      </c>
    </row>
    <row r="21" spans="1:7" ht="45" x14ac:dyDescent="0.25">
      <c r="A21" s="29">
        <f t="shared" si="0"/>
        <v>15</v>
      </c>
      <c r="B21" s="29"/>
      <c r="C21" s="30">
        <v>41482</v>
      </c>
      <c r="D21" s="33" t="s">
        <v>190</v>
      </c>
      <c r="E21" s="29" t="s">
        <v>188</v>
      </c>
      <c r="F21" s="29"/>
      <c r="G21" s="29" t="s">
        <v>136</v>
      </c>
    </row>
    <row r="22" spans="1:7" ht="30" x14ac:dyDescent="0.25">
      <c r="A22" s="29">
        <f t="shared" si="0"/>
        <v>16</v>
      </c>
      <c r="B22" s="29"/>
      <c r="C22" s="30">
        <v>41482</v>
      </c>
      <c r="D22" s="33" t="s">
        <v>191</v>
      </c>
      <c r="E22" s="29" t="s">
        <v>192</v>
      </c>
      <c r="F22" s="29"/>
      <c r="G22" s="29" t="s">
        <v>136</v>
      </c>
    </row>
    <row r="23" spans="1:7" x14ac:dyDescent="0.25">
      <c r="A23" s="29">
        <f t="shared" si="0"/>
        <v>17</v>
      </c>
      <c r="B23" s="29"/>
      <c r="C23" s="29"/>
      <c r="D23" s="33" t="s">
        <v>194</v>
      </c>
      <c r="E23" s="29"/>
      <c r="F23" s="29"/>
      <c r="G23" s="29"/>
    </row>
    <row r="24" spans="1:7" x14ac:dyDescent="0.25">
      <c r="A24" s="29">
        <f t="shared" si="0"/>
        <v>18</v>
      </c>
      <c r="B24" s="29"/>
      <c r="C24" s="30">
        <v>41482</v>
      </c>
      <c r="D24" s="33" t="s">
        <v>195</v>
      </c>
      <c r="E24" s="29" t="s">
        <v>175</v>
      </c>
      <c r="F24" s="29"/>
      <c r="G24" s="29" t="s">
        <v>136</v>
      </c>
    </row>
    <row r="25" spans="1:7" ht="30" x14ac:dyDescent="0.25">
      <c r="A25" s="29">
        <f t="shared" si="0"/>
        <v>19</v>
      </c>
      <c r="B25" s="29"/>
      <c r="C25" s="30">
        <v>41483</v>
      </c>
      <c r="D25" s="33" t="s">
        <v>197</v>
      </c>
      <c r="E25" s="29" t="s">
        <v>198</v>
      </c>
      <c r="F25" s="29"/>
      <c r="G25" s="29" t="s">
        <v>136</v>
      </c>
    </row>
    <row r="26" spans="1:7" x14ac:dyDescent="0.25">
      <c r="A26" s="29">
        <f t="shared" si="0"/>
        <v>20</v>
      </c>
      <c r="B26" s="29"/>
      <c r="C26" s="30">
        <v>41483</v>
      </c>
      <c r="D26" s="33" t="s">
        <v>199</v>
      </c>
      <c r="E26" s="29" t="s">
        <v>200</v>
      </c>
      <c r="F26" s="29"/>
      <c r="G26" s="29" t="s">
        <v>136</v>
      </c>
    </row>
    <row r="27" spans="1:7" ht="30" x14ac:dyDescent="0.25">
      <c r="A27" s="29">
        <f t="shared" si="0"/>
        <v>21</v>
      </c>
      <c r="B27" s="29"/>
      <c r="C27" s="30">
        <v>41483</v>
      </c>
      <c r="D27" s="33" t="s">
        <v>208</v>
      </c>
      <c r="E27" s="29" t="s">
        <v>209</v>
      </c>
      <c r="F27" s="29"/>
      <c r="G27" s="29" t="s">
        <v>136</v>
      </c>
    </row>
    <row r="28" spans="1:7" ht="30" x14ac:dyDescent="0.25">
      <c r="A28" s="29">
        <f>A27+1</f>
        <v>22</v>
      </c>
      <c r="B28" s="29"/>
      <c r="C28" s="30">
        <v>41483</v>
      </c>
      <c r="D28" s="33" t="s">
        <v>201</v>
      </c>
      <c r="E28" s="29" t="s">
        <v>202</v>
      </c>
      <c r="F28" s="29"/>
      <c r="G28" s="29" t="s">
        <v>136</v>
      </c>
    </row>
    <row r="29" spans="1:7" ht="30" x14ac:dyDescent="0.25">
      <c r="A29" s="29">
        <f t="shared" si="0"/>
        <v>23</v>
      </c>
      <c r="B29" s="29"/>
      <c r="C29" s="30">
        <v>41483</v>
      </c>
      <c r="D29" s="33" t="s">
        <v>203</v>
      </c>
      <c r="E29" s="33" t="s">
        <v>204</v>
      </c>
      <c r="F29" s="29"/>
      <c r="G29" s="29" t="s">
        <v>136</v>
      </c>
    </row>
    <row r="30" spans="1:7" x14ac:dyDescent="0.25">
      <c r="A30" s="29">
        <f t="shared" si="0"/>
        <v>24</v>
      </c>
      <c r="B30" s="29"/>
      <c r="C30" s="30">
        <v>41483</v>
      </c>
      <c r="D30" s="33" t="s">
        <v>207</v>
      </c>
      <c r="E30" s="29" t="s">
        <v>68</v>
      </c>
      <c r="F30" s="29"/>
      <c r="G30" s="29" t="s">
        <v>136</v>
      </c>
    </row>
    <row r="31" spans="1:7" x14ac:dyDescent="0.25">
      <c r="A31" s="29">
        <f t="shared" si="0"/>
        <v>25</v>
      </c>
      <c r="B31" s="29"/>
      <c r="C31" s="30">
        <v>41483</v>
      </c>
      <c r="D31" s="33" t="s">
        <v>210</v>
      </c>
      <c r="E31" s="29"/>
      <c r="F31" s="29"/>
      <c r="G31" s="29"/>
    </row>
    <row r="32" spans="1:7" x14ac:dyDescent="0.25">
      <c r="A32" s="29">
        <f t="shared" si="0"/>
        <v>26</v>
      </c>
      <c r="B32" s="29"/>
      <c r="C32" s="30">
        <v>41483</v>
      </c>
      <c r="D32" s="33" t="s">
        <v>212</v>
      </c>
      <c r="E32" s="29" t="s">
        <v>60</v>
      </c>
      <c r="F32" s="29"/>
      <c r="G32" s="29" t="s">
        <v>136</v>
      </c>
    </row>
    <row r="33" spans="1:7" x14ac:dyDescent="0.25">
      <c r="A33" s="29">
        <f t="shared" si="0"/>
        <v>27</v>
      </c>
      <c r="B33" s="29"/>
      <c r="C33" s="30">
        <v>41483</v>
      </c>
      <c r="D33" s="33" t="s">
        <v>213</v>
      </c>
      <c r="E33" s="29" t="s">
        <v>214</v>
      </c>
      <c r="F33" s="29"/>
      <c r="G33" s="29" t="s">
        <v>136</v>
      </c>
    </row>
    <row r="34" spans="1:7" ht="30" x14ac:dyDescent="0.25">
      <c r="A34" s="29">
        <f t="shared" si="0"/>
        <v>28</v>
      </c>
      <c r="B34" s="29"/>
      <c r="C34" s="30">
        <v>41485</v>
      </c>
      <c r="D34" s="33" t="s">
        <v>215</v>
      </c>
      <c r="E34" s="29" t="s">
        <v>68</v>
      </c>
      <c r="F34" s="29"/>
      <c r="G34" s="29" t="s">
        <v>136</v>
      </c>
    </row>
    <row r="35" spans="1:7" x14ac:dyDescent="0.25">
      <c r="A35" s="29">
        <f t="shared" si="0"/>
        <v>29</v>
      </c>
      <c r="B35" s="29"/>
      <c r="C35" s="29"/>
      <c r="D35" s="33"/>
      <c r="E35" s="29"/>
      <c r="F35" s="29"/>
      <c r="G35" s="29"/>
    </row>
    <row r="36" spans="1:7" x14ac:dyDescent="0.25">
      <c r="A36" s="29">
        <f t="shared" si="0"/>
        <v>30</v>
      </c>
      <c r="B36" s="29"/>
      <c r="C36" s="29"/>
      <c r="D36" s="33"/>
      <c r="E36" s="29"/>
      <c r="F36" s="29"/>
      <c r="G36" s="29"/>
    </row>
  </sheetData>
  <autoFilter ref="A2:G3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Timeline</vt:lpstr>
      <vt:lpstr>Interface List</vt:lpstr>
      <vt:lpstr>Issues Questions</vt:lpstr>
      <vt:lpstr>Sheet1</vt:lpstr>
    </vt:vector>
  </TitlesOfParts>
  <Company>Mars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Girling</dc:creator>
  <cp:lastModifiedBy>Drew, Craig</cp:lastModifiedBy>
  <dcterms:created xsi:type="dcterms:W3CDTF">2013-07-23T02:17:24Z</dcterms:created>
  <dcterms:modified xsi:type="dcterms:W3CDTF">2013-08-01T06:01:28Z</dcterms:modified>
</cp:coreProperties>
</file>