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8800" windowHeight="12255" activeTab="2"/>
  </bookViews>
  <sheets>
    <sheet name="WBS" sheetId="1" r:id="rId1"/>
    <sheet name="회의록" sheetId="3" r:id="rId2"/>
    <sheet name="요구사항" sheetId="4" r:id="rId3"/>
    <sheet name="주요기능" sheetId="5" r:id="rId4"/>
    <sheet name="프로그램목록" sheetId="2" r:id="rId5"/>
  </sheets>
  <definedNames>
    <definedName name="_xlnm.Print_Area" localSheetId="0">WBS!$B$1:$BM$23</definedName>
  </definedNames>
  <calcPr calcId="162913"/>
</workbook>
</file>

<file path=xl/calcChain.xml><?xml version="1.0" encoding="utf-8"?>
<calcChain xmlns="http://schemas.openxmlformats.org/spreadsheetml/2006/main">
  <c r="AS2" i="1" l="1"/>
  <c r="W2" i="1"/>
  <c r="J2" i="1"/>
  <c r="F20" i="1"/>
  <c r="E20" i="1"/>
  <c r="F6" i="1"/>
  <c r="F10" i="1"/>
  <c r="E10" i="1"/>
  <c r="G19" i="1"/>
  <c r="G18" i="1"/>
  <c r="G17" i="1"/>
  <c r="F16" i="1"/>
  <c r="E16" i="1"/>
  <c r="G15" i="1"/>
  <c r="F14" i="1"/>
  <c r="E14" i="1"/>
  <c r="G8" i="1"/>
  <c r="G23" i="1"/>
  <c r="G13" i="1"/>
  <c r="G22" i="1"/>
  <c r="G21" i="1"/>
  <c r="G11" i="1"/>
  <c r="E4" i="1"/>
  <c r="F4" i="1"/>
  <c r="E6" i="1"/>
  <c r="J3" i="1"/>
  <c r="G7" i="1"/>
  <c r="G9" i="1"/>
  <c r="G12" i="1"/>
  <c r="G5" i="1"/>
  <c r="G14" i="1" l="1"/>
  <c r="G16" i="1"/>
  <c r="G20" i="1"/>
  <c r="G4" i="1"/>
  <c r="G6" i="1"/>
  <c r="G10" i="1"/>
  <c r="K3" i="1"/>
  <c r="L3" i="1" s="1"/>
  <c r="M3" i="1" l="1"/>
  <c r="L2" i="1"/>
  <c r="N3" i="1" l="1"/>
  <c r="M2" i="1"/>
  <c r="O3" i="1" l="1"/>
  <c r="P3" i="1" l="1"/>
  <c r="Q3" i="1" l="1"/>
  <c r="P2" i="1"/>
  <c r="R3" i="1" l="1"/>
  <c r="Q2" i="1"/>
  <c r="S3" i="1" l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R2" i="1"/>
</calcChain>
</file>

<file path=xl/sharedStrings.xml><?xml version="1.0" encoding="utf-8"?>
<sst xmlns="http://schemas.openxmlformats.org/spreadsheetml/2006/main" count="129" uniqueCount="88">
  <si>
    <t>시스템 구조 설계</t>
    <phoneticPr fontId="1" type="noConversion"/>
  </si>
  <si>
    <t>기능 구현 및 적용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</si>
  <si>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</si>
  <si>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</si>
  <si>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</si>
  <si>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</si>
  <si>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</si>
  <si>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</si>
  <si>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</si>
  <si>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</si>
  <si>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</si>
  <si>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</si>
  <si>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안드로이드 APP 개발 WBS</t>
    <phoneticPr fontId="1" type="noConversion"/>
  </si>
  <si>
    <t>요구사항 취합</t>
    <phoneticPr fontId="1" type="noConversion"/>
  </si>
  <si>
    <t>기능정의</t>
    <phoneticPr fontId="1" type="noConversion"/>
  </si>
  <si>
    <t>스토리보드</t>
    <phoneticPr fontId="1" type="noConversion"/>
  </si>
  <si>
    <t>1차 시스템 개발</t>
    <phoneticPr fontId="1" type="noConversion"/>
  </si>
  <si>
    <t>2차 시스템 개발</t>
    <phoneticPr fontId="1" type="noConversion"/>
  </si>
  <si>
    <t>검토 및 보완</t>
    <phoneticPr fontId="1" type="noConversion"/>
  </si>
  <si>
    <t>프로그램 목록</t>
    <phoneticPr fontId="1" type="noConversion"/>
  </si>
  <si>
    <t>1차 화면설계</t>
    <phoneticPr fontId="1" type="noConversion"/>
  </si>
  <si>
    <t>1차 분석 단계</t>
    <phoneticPr fontId="1" type="noConversion"/>
  </si>
  <si>
    <t>1차 설계 단계</t>
    <phoneticPr fontId="1" type="noConversion"/>
  </si>
  <si>
    <t>2차 설계 단계</t>
    <phoneticPr fontId="1" type="noConversion"/>
  </si>
  <si>
    <t>2차 분석 단계</t>
    <phoneticPr fontId="1" type="noConversion"/>
  </si>
  <si>
    <t>기능 정의</t>
    <phoneticPr fontId="1" type="noConversion"/>
  </si>
  <si>
    <t>비고</t>
    <phoneticPr fontId="1" type="noConversion"/>
  </si>
  <si>
    <t>날 짜</t>
    <phoneticPr fontId="1" type="noConversion"/>
  </si>
  <si>
    <t>내   용</t>
    <phoneticPr fontId="1" type="noConversion"/>
  </si>
  <si>
    <t>비 고</t>
    <phoneticPr fontId="1" type="noConversion"/>
  </si>
  <si>
    <t>순번</t>
    <phoneticPr fontId="1" type="noConversion"/>
  </si>
  <si>
    <t>요구사항</t>
    <phoneticPr fontId="1" type="noConversion"/>
  </si>
  <si>
    <t>최근 30일내 일평균 발신 SMS 건수</t>
  </si>
  <si>
    <t>최근 30일동안 시간대별 SMS 비율(6pm-12am)</t>
  </si>
  <si>
    <t>최근 30일간 일별 수신 전화건수</t>
  </si>
  <si>
    <t>최근 30일동안 시간대별 SMS 비율(12pm-6pm)</t>
  </si>
  <si>
    <t>최근 30일내 일평균 수신 SMS 건수</t>
  </si>
  <si>
    <t>수신전화의 평균 통화길이</t>
  </si>
  <si>
    <t>최근 30일 통화 수, 발신비율(발신/수신)</t>
  </si>
  <si>
    <t>최근 30일간 일별 발신 전화건수</t>
  </si>
  <si>
    <t>발신전화의 평균 통화길이</t>
  </si>
  <si>
    <t>신한은행 월간 입출금 총액</t>
    <phoneticPr fontId="1" type="noConversion"/>
  </si>
  <si>
    <t>구 분</t>
    <phoneticPr fontId="1" type="noConversion"/>
  </si>
  <si>
    <t>SMS 대상</t>
    <phoneticPr fontId="1" type="noConversion"/>
  </si>
  <si>
    <t>로그인</t>
    <phoneticPr fontId="1" type="noConversion"/>
  </si>
  <si>
    <t>휴가신청</t>
    <phoneticPr fontId="1" type="noConversion"/>
  </si>
  <si>
    <t>휴가신청내역 목록</t>
    <phoneticPr fontId="1" type="noConversion"/>
  </si>
  <si>
    <t>휴가신청 상세정보</t>
    <phoneticPr fontId="1" type="noConversion"/>
  </si>
  <si>
    <t>결재목록</t>
    <phoneticPr fontId="1" type="noConversion"/>
  </si>
  <si>
    <t>결재 / 결제상세정보</t>
    <phoneticPr fontId="1" type="noConversion"/>
  </si>
  <si>
    <t>내정보</t>
    <phoneticPr fontId="1" type="noConversion"/>
  </si>
  <si>
    <t>사내 APP</t>
    <phoneticPr fontId="1" type="noConversion"/>
  </si>
  <si>
    <t>프로토타입APP</t>
    <phoneticPr fontId="1" type="noConversion"/>
  </si>
  <si>
    <t>APP 통화목록, SMS에 접근권한 획득</t>
    <phoneticPr fontId="1" type="noConversion"/>
  </si>
  <si>
    <t>문자메시지 목록을 가지고 필요한 데이터로 마이그 필요</t>
    <phoneticPr fontId="1" type="noConversion"/>
  </si>
  <si>
    <t>최근통화 목록을 가지고 필요한 데이터로 마이그 필요</t>
    <phoneticPr fontId="1" type="noConversion"/>
  </si>
  <si>
    <t>정리된 데이터를 화면에 표현</t>
    <phoneticPr fontId="1" type="noConversion"/>
  </si>
  <si>
    <t>로그인 정보 APP내 DB에 저장기능</t>
    <phoneticPr fontId="1" type="noConversion"/>
  </si>
  <si>
    <t>사내 홈페이지와 데이터 통신 연동필요</t>
    <phoneticPr fontId="1" type="noConversion"/>
  </si>
  <si>
    <t>시간 : 13:30 ~ 14:30
장소: 6인 회의실
참여자:박진호,김정진,김기훈</t>
    <phoneticPr fontId="1" type="noConversion"/>
  </si>
  <si>
    <t>구분</t>
    <phoneticPr fontId="1" type="noConversion"/>
  </si>
  <si>
    <t>Depth1</t>
    <phoneticPr fontId="1" type="noConversion"/>
  </si>
  <si>
    <t>메인</t>
    <phoneticPr fontId="1" type="noConversion"/>
  </si>
  <si>
    <t>발신 / 수신 전화의 평균 통화시간</t>
    <phoneticPr fontId="1" type="noConversion"/>
  </si>
  <si>
    <t>Depth2</t>
    <phoneticPr fontId="1" type="noConversion"/>
  </si>
  <si>
    <t>프로토타입</t>
    <phoneticPr fontId="1" type="noConversion"/>
  </si>
  <si>
    <t>최근 30일내 일평균 발신/수신 SMS건수</t>
    <phoneticPr fontId="1" type="noConversion"/>
  </si>
  <si>
    <t>최근 30일동안 시간대별 SMS 비율(오후)</t>
    <phoneticPr fontId="1" type="noConversion"/>
  </si>
  <si>
    <t>최근 30일동안 시간대별 SMS 비율(저녁)</t>
    <phoneticPr fontId="1" type="noConversion"/>
  </si>
  <si>
    <t>최근 30일간 일별 발신/수신 전화건수</t>
    <phoneticPr fontId="1" type="noConversion"/>
  </si>
  <si>
    <t>신한은행 월간 입출금 총액</t>
    <phoneticPr fontId="1" type="noConversion"/>
  </si>
  <si>
    <t>JAVA</t>
    <phoneticPr fontId="1" type="noConversion"/>
  </si>
  <si>
    <t>XML</t>
    <phoneticPr fontId="1" type="noConversion"/>
  </si>
  <si>
    <t>MainActivity.java</t>
    <phoneticPr fontId="1" type="noConversion"/>
  </si>
  <si>
    <t>activity_main.xml</t>
    <phoneticPr fontId="1" type="noConversion"/>
  </si>
  <si>
    <t>SmsAftAvrCnt.java</t>
    <phoneticPr fontId="1" type="noConversion"/>
  </si>
  <si>
    <t>SmsNgtAvrCnt.java</t>
    <phoneticPr fontId="1" type="noConversion"/>
  </si>
  <si>
    <t>SmsSndRecCnt.java</t>
    <phoneticPr fontId="1" type="noConversion"/>
  </si>
  <si>
    <t>CalInOutCnt.java</t>
    <phoneticPr fontId="1" type="noConversion"/>
  </si>
  <si>
    <t>CalInOutAvrDur.java</t>
    <phoneticPr fontId="1" type="noConversion"/>
  </si>
  <si>
    <t>SHMonTotAmt.java</t>
    <phoneticPr fontId="1" type="noConversion"/>
  </si>
  <si>
    <t>담당자</t>
    <phoneticPr fontId="1" type="noConversion"/>
  </si>
  <si>
    <t>김정진</t>
    <phoneticPr fontId="1" type="noConversion"/>
  </si>
  <si>
    <t>김기훈</t>
    <phoneticPr fontId="1" type="noConversion"/>
  </si>
  <si>
    <t>박진호</t>
    <phoneticPr fontId="1" type="noConversion"/>
  </si>
  <si>
    <t>시간:15:00 ~ 16:00
장소:라운지
참여자:박진호,김정진,김기훈</t>
    <phoneticPr fontId="1" type="noConversion"/>
  </si>
  <si>
    <t>1. 화면설계서 확정
2. 프로토타입 APP 업무분장
  -각자맡고싶어하는 프로그램 목록으로 할당
3. 최근통화목록을 가져와서 Log 찍어내는 샘플소스 설명(박진호)
4. 기본 레이아웃 만들어서 GitHub에 commit 하기로 (김정진)</t>
    <phoneticPr fontId="1" type="noConversion"/>
  </si>
  <si>
    <t>1. WBS 일정 회의
- 프로토타입 개발일정 2주에서 1주 더 추가 하기로 협의 (김정진, 김기훈 동일의견)
- 프로토타입 개발때는 공부와 병행하기에 속도가 더딜것 같다는 의견
- 화면설계서를 최대한 빨리 만들어서 현재 레이아웃 공부할 때 활용할 수 있도록 해보기
2. 2차개발 시에는 Layout 템플릿작업(목록,상세,실행거래) / 데이터 네트워크 통신모듈 공통소스 개발을 나눠서 개발전에 공통작업 미리해보기
3. GitHub 경로
 - https://github.com/pandaboo/CreditAppraisal.git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</si>
</sst>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&quot;일&quot;"/>
    <numFmt numFmtId="177" formatCode="m&quot;월&quot;\ d&quot;일&quot;;@"/>
    <numFmt numFmtId="178" formatCode="mm&quot;월&quot;\ dd&quot;일&quot;"/>
    <numFmt numFmtId="179" formatCode="d"/>
    <numFmt numFmtId="180" formatCode="mm&quot;월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5" borderId="14" xfId="0" applyFill="1" applyBorder="1">
      <alignment vertical="center"/>
    </xf>
    <xf numFmtId="0" fontId="0" fillId="0" borderId="15" xfId="0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7" fontId="3" fillId="0" borderId="23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>
      <alignment vertical="center"/>
    </xf>
    <xf numFmtId="179" fontId="7" fillId="0" borderId="30" xfId="0" applyNumberFormat="1" applyFont="1" applyBorder="1" applyAlignment="1">
      <alignment horizontal="center" vertical="center"/>
    </xf>
    <xf numFmtId="179" fontId="7" fillId="0" borderId="31" xfId="0" applyNumberFormat="1" applyFont="1" applyBorder="1" applyAlignment="1">
      <alignment horizontal="center" vertical="center"/>
    </xf>
    <xf numFmtId="179" fontId="7" fillId="0" borderId="32" xfId="0" applyNumberFormat="1" applyFont="1" applyBorder="1" applyAlignment="1">
      <alignment horizontal="center" vertical="center"/>
    </xf>
    <xf numFmtId="179" fontId="8" fillId="5" borderId="31" xfId="0" applyNumberFormat="1" applyFont="1" applyFill="1" applyBorder="1" applyAlignment="1">
      <alignment horizontal="center" vertical="center"/>
    </xf>
    <xf numFmtId="179" fontId="8" fillId="0" borderId="3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5" borderId="34" xfId="0" applyFill="1" applyBorder="1">
      <alignment vertical="center"/>
    </xf>
    <xf numFmtId="0" fontId="0" fillId="5" borderId="33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180" fontId="10" fillId="4" borderId="0" xfId="0" applyNumberFormat="1" applyFont="1" applyFill="1" applyAlignment="1">
      <alignment vertical="center"/>
    </xf>
    <xf numFmtId="0" fontId="10" fillId="4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BM23"/>
  <sheetViews>
    <sheetView zoomScale="85" zoomScaleNormal="85" zoomScaleSheetLayoutView="85" workbookViewId="0">
      <selection activeCell="H32" sqref="H32"/>
    </sheetView>
  </sheetViews>
  <sheetFormatPr defaultRowHeight="16.5" x14ac:dyDescent="0.3"/>
  <cols>
    <col min="1" max="1" width="3.375" customWidth="1"/>
    <col min="2" max="2" width="6.5" customWidth="1"/>
    <col min="3" max="3" width="15.75" customWidth="1"/>
    <col min="4" max="4" width="16.875" customWidth="1"/>
    <col min="5" max="6" width="9.875" bestFit="1" customWidth="1"/>
    <col min="8" max="8" width="14" customWidth="1"/>
    <col min="9" max="9" width="3.875" customWidth="1"/>
    <col min="10" max="10" width="4.125" customWidth="1"/>
    <col min="11" max="22" width="2.875" customWidth="1"/>
    <col min="23" max="23" width="4.125" customWidth="1"/>
    <col min="24" max="44" width="3" customWidth="1"/>
    <col min="45" max="45" width="4.125" customWidth="1"/>
    <col min="46" max="65" width="3" customWidth="1"/>
  </cols>
  <sheetData>
    <row r="1" spans="2:65" ht="31.5" x14ac:dyDescent="0.3">
      <c r="B1" s="65" t="s">
        <v>12</v>
      </c>
      <c r="C1" s="66"/>
      <c r="D1" s="66"/>
      <c r="E1" s="66"/>
      <c r="F1" s="66"/>
      <c r="G1" s="66"/>
      <c r="H1" s="67"/>
    </row>
    <row r="2" spans="2:65" ht="17.25" thickBot="1" x14ac:dyDescent="0.35">
      <c r="H2" s="8">
        <v>43066</v>
      </c>
      <c r="J2" s="58">
        <f>J3</f>
        <v>43066</v>
      </c>
      <c r="K2" s="59"/>
      <c r="L2" s="59" t="str">
        <f t="shared" ref="L2:R2" si="0">IF(DAY(L$3)=1,MONTH(L$3),"")</f>
        <v/>
      </c>
      <c r="M2" s="59" t="str">
        <f t="shared" si="0"/>
        <v/>
      </c>
      <c r="N2" s="59"/>
      <c r="O2" s="59"/>
      <c r="P2" s="59" t="str">
        <f t="shared" si="0"/>
        <v/>
      </c>
      <c r="Q2" s="59" t="str">
        <f t="shared" si="0"/>
        <v/>
      </c>
      <c r="R2" s="59" t="str">
        <f t="shared" si="0"/>
        <v/>
      </c>
      <c r="S2" s="59"/>
      <c r="T2" s="59"/>
      <c r="U2" s="59"/>
      <c r="V2" s="59"/>
      <c r="W2" s="58">
        <f>W3</f>
        <v>43079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8">
        <f>AS3</f>
        <v>43101</v>
      </c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</row>
    <row r="3" spans="2:65" ht="17.25" thickBot="1" x14ac:dyDescent="0.35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6" t="s">
        <v>8</v>
      </c>
      <c r="J3" s="41">
        <f>$H$2</f>
        <v>43066</v>
      </c>
      <c r="K3" s="42">
        <f>J3+1</f>
        <v>43067</v>
      </c>
      <c r="L3" s="42">
        <f>K3+1</f>
        <v>43068</v>
      </c>
      <c r="M3" s="43">
        <f t="shared" ref="M3:BM3" si="1">L3+1</f>
        <v>43069</v>
      </c>
      <c r="N3" s="41">
        <f t="shared" si="1"/>
        <v>43070</v>
      </c>
      <c r="O3" s="42">
        <f t="shared" si="1"/>
        <v>43071</v>
      </c>
      <c r="P3" s="42">
        <f t="shared" si="1"/>
        <v>43072</v>
      </c>
      <c r="Q3" s="42">
        <f t="shared" si="1"/>
        <v>43073</v>
      </c>
      <c r="R3" s="42">
        <f t="shared" si="1"/>
        <v>43074</v>
      </c>
      <c r="S3" s="42">
        <f t="shared" si="1"/>
        <v>43075</v>
      </c>
      <c r="T3" s="42">
        <f t="shared" si="1"/>
        <v>43076</v>
      </c>
      <c r="U3" s="42">
        <f t="shared" si="1"/>
        <v>43077</v>
      </c>
      <c r="V3" s="42">
        <f t="shared" si="1"/>
        <v>43078</v>
      </c>
      <c r="W3" s="42">
        <f t="shared" si="1"/>
        <v>43079</v>
      </c>
      <c r="X3" s="42">
        <f t="shared" si="1"/>
        <v>43080</v>
      </c>
      <c r="Y3" s="42">
        <f t="shared" si="1"/>
        <v>43081</v>
      </c>
      <c r="Z3" s="42">
        <f t="shared" si="1"/>
        <v>43082</v>
      </c>
      <c r="AA3" s="42">
        <f t="shared" si="1"/>
        <v>43083</v>
      </c>
      <c r="AB3" s="42">
        <f t="shared" si="1"/>
        <v>43084</v>
      </c>
      <c r="AC3" s="42">
        <f t="shared" si="1"/>
        <v>43085</v>
      </c>
      <c r="AD3" s="42">
        <f t="shared" si="1"/>
        <v>43086</v>
      </c>
      <c r="AE3" s="42">
        <f t="shared" si="1"/>
        <v>43087</v>
      </c>
      <c r="AF3" s="42">
        <f t="shared" si="1"/>
        <v>43088</v>
      </c>
      <c r="AG3" s="42">
        <f t="shared" si="1"/>
        <v>43089</v>
      </c>
      <c r="AH3" s="42">
        <f t="shared" si="1"/>
        <v>43090</v>
      </c>
      <c r="AI3" s="42">
        <f t="shared" si="1"/>
        <v>43091</v>
      </c>
      <c r="AJ3" s="42">
        <f t="shared" si="1"/>
        <v>43092</v>
      </c>
      <c r="AK3" s="42">
        <f t="shared" si="1"/>
        <v>43093</v>
      </c>
      <c r="AL3" s="44">
        <f t="shared" si="1"/>
        <v>43094</v>
      </c>
      <c r="AM3" s="42">
        <f t="shared" si="1"/>
        <v>43095</v>
      </c>
      <c r="AN3" s="42">
        <f t="shared" si="1"/>
        <v>43096</v>
      </c>
      <c r="AO3" s="42">
        <f t="shared" si="1"/>
        <v>43097</v>
      </c>
      <c r="AP3" s="42">
        <f t="shared" si="1"/>
        <v>43098</v>
      </c>
      <c r="AQ3" s="42">
        <f t="shared" si="1"/>
        <v>43099</v>
      </c>
      <c r="AR3" s="43">
        <f t="shared" si="1"/>
        <v>43100</v>
      </c>
      <c r="AS3" s="45">
        <f t="shared" si="1"/>
        <v>43101</v>
      </c>
      <c r="AT3" s="42">
        <f t="shared" si="1"/>
        <v>43102</v>
      </c>
      <c r="AU3" s="42">
        <f t="shared" si="1"/>
        <v>43103</v>
      </c>
      <c r="AV3" s="42">
        <f t="shared" si="1"/>
        <v>43104</v>
      </c>
      <c r="AW3" s="42">
        <f t="shared" si="1"/>
        <v>43105</v>
      </c>
      <c r="AX3" s="42">
        <f t="shared" si="1"/>
        <v>43106</v>
      </c>
      <c r="AY3" s="42">
        <f t="shared" si="1"/>
        <v>43107</v>
      </c>
      <c r="AZ3" s="42">
        <f t="shared" si="1"/>
        <v>43108</v>
      </c>
      <c r="BA3" s="42">
        <f t="shared" si="1"/>
        <v>43109</v>
      </c>
      <c r="BB3" s="42">
        <f t="shared" si="1"/>
        <v>43110</v>
      </c>
      <c r="BC3" s="42">
        <f t="shared" si="1"/>
        <v>43111</v>
      </c>
      <c r="BD3" s="42">
        <f t="shared" si="1"/>
        <v>43112</v>
      </c>
      <c r="BE3" s="42">
        <f t="shared" si="1"/>
        <v>43113</v>
      </c>
      <c r="BF3" s="42">
        <f t="shared" si="1"/>
        <v>43114</v>
      </c>
      <c r="BG3" s="42">
        <f t="shared" si="1"/>
        <v>43115</v>
      </c>
      <c r="BH3" s="42">
        <f t="shared" si="1"/>
        <v>43116</v>
      </c>
      <c r="BI3" s="42">
        <f t="shared" si="1"/>
        <v>43117</v>
      </c>
      <c r="BJ3" s="42">
        <f t="shared" si="1"/>
        <v>43118</v>
      </c>
      <c r="BK3" s="42">
        <f t="shared" si="1"/>
        <v>43119</v>
      </c>
      <c r="BL3" s="42">
        <f t="shared" si="1"/>
        <v>43120</v>
      </c>
      <c r="BM3" s="43">
        <f t="shared" si="1"/>
        <v>43121</v>
      </c>
    </row>
    <row r="4" spans="2:65" ht="17.25" x14ac:dyDescent="0.3">
      <c r="B4" s="37" t="s">
        <v>9</v>
      </c>
      <c r="C4" s="68" t="s">
        <v>21</v>
      </c>
      <c r="D4" s="69"/>
      <c r="E4" s="38">
        <f>MIN(E5:E5)</f>
        <v>43066</v>
      </c>
      <c r="F4" s="38">
        <f>MAX(F5:F5)</f>
        <v>43066</v>
      </c>
      <c r="G4" s="39">
        <f>NETWORKDAYS(E4,F4)</f>
        <v>1</v>
      </c>
      <c r="H4" s="40"/>
      <c r="J4" s="46"/>
      <c r="K4" s="47"/>
      <c r="L4" s="47"/>
      <c r="M4" s="48"/>
      <c r="N4" s="46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9"/>
      <c r="AM4" s="47"/>
      <c r="AN4" s="47"/>
      <c r="AO4" s="47"/>
      <c r="AP4" s="47"/>
      <c r="AQ4" s="47"/>
      <c r="AR4" s="48"/>
      <c r="AS4" s="50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8"/>
    </row>
    <row r="5" spans="2:65" ht="17.25" x14ac:dyDescent="0.3">
      <c r="B5" s="26"/>
      <c r="C5" s="4"/>
      <c r="D5" s="5" t="s">
        <v>13</v>
      </c>
      <c r="E5" s="7">
        <v>43066</v>
      </c>
      <c r="F5" s="7">
        <v>43066</v>
      </c>
      <c r="G5" s="3">
        <f>NETWORKDAYS(E5,F5)</f>
        <v>1</v>
      </c>
      <c r="H5" s="27"/>
      <c r="J5" s="15"/>
      <c r="K5" s="9"/>
      <c r="L5" s="9"/>
      <c r="M5" s="16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2"/>
      <c r="AM5" s="9"/>
      <c r="AN5" s="9"/>
      <c r="AO5" s="9"/>
      <c r="AP5" s="9"/>
      <c r="AQ5" s="9"/>
      <c r="AR5" s="16"/>
      <c r="AS5" s="22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2:65" ht="17.25" x14ac:dyDescent="0.3">
      <c r="B6" s="24" t="s">
        <v>10</v>
      </c>
      <c r="C6" s="63" t="s">
        <v>22</v>
      </c>
      <c r="D6" s="64"/>
      <c r="E6" s="6">
        <f>MIN(E7:E9)</f>
        <v>43066</v>
      </c>
      <c r="F6" s="6">
        <f>MAX(F7:F9)</f>
        <v>43068</v>
      </c>
      <c r="G6" s="2">
        <f t="shared" ref="G6:G12" si="2">NETWORKDAYS(E6,F6)</f>
        <v>3</v>
      </c>
      <c r="H6" s="25"/>
      <c r="J6" s="15"/>
      <c r="K6" s="9"/>
      <c r="L6" s="9"/>
      <c r="M6" s="16"/>
      <c r="N6" s="1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2"/>
      <c r="AM6" s="9"/>
      <c r="AN6" s="9"/>
      <c r="AO6" s="9"/>
      <c r="AP6" s="9"/>
      <c r="AQ6" s="9"/>
      <c r="AR6" s="16"/>
      <c r="AS6" s="22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2:65" ht="17.25" x14ac:dyDescent="0.3">
      <c r="B7" s="26"/>
      <c r="C7" s="4"/>
      <c r="D7" s="5" t="s">
        <v>25</v>
      </c>
      <c r="E7" s="7">
        <v>43066</v>
      </c>
      <c r="F7" s="7">
        <v>43066</v>
      </c>
      <c r="G7" s="3">
        <f t="shared" si="2"/>
        <v>1</v>
      </c>
      <c r="H7" s="27"/>
      <c r="J7" s="15"/>
      <c r="K7" s="9"/>
      <c r="L7" s="9"/>
      <c r="M7" s="16"/>
      <c r="N7" s="1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2"/>
      <c r="AM7" s="9"/>
      <c r="AN7" s="9"/>
      <c r="AO7" s="9"/>
      <c r="AP7" s="9"/>
      <c r="AQ7" s="9"/>
      <c r="AR7" s="16"/>
      <c r="AS7" s="22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2:65" ht="17.25" x14ac:dyDescent="0.3">
      <c r="B8" s="26"/>
      <c r="C8" s="4"/>
      <c r="D8" s="1" t="s">
        <v>20</v>
      </c>
      <c r="E8" s="7">
        <v>43067</v>
      </c>
      <c r="F8" s="7">
        <v>43068</v>
      </c>
      <c r="G8" s="3">
        <f t="shared" ref="G8" si="3">NETWORKDAYS(E8,F8)</f>
        <v>2</v>
      </c>
      <c r="H8" s="27" t="s">
        <v>15</v>
      </c>
      <c r="J8" s="15"/>
      <c r="K8" s="9"/>
      <c r="L8" s="9"/>
      <c r="M8" s="16"/>
      <c r="N8" s="1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2"/>
      <c r="AM8" s="9"/>
      <c r="AN8" s="9"/>
      <c r="AO8" s="9"/>
      <c r="AP8" s="9"/>
      <c r="AQ8" s="9"/>
      <c r="AR8" s="16"/>
      <c r="AS8" s="22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2:65" ht="17.25" x14ac:dyDescent="0.3">
      <c r="B9" s="26"/>
      <c r="C9" s="4"/>
      <c r="D9" s="1" t="s">
        <v>19</v>
      </c>
      <c r="E9" s="7">
        <v>43067</v>
      </c>
      <c r="F9" s="7">
        <v>43068</v>
      </c>
      <c r="G9" s="3">
        <f t="shared" si="2"/>
        <v>2</v>
      </c>
      <c r="H9" s="27" t="s">
        <v>19</v>
      </c>
      <c r="J9" s="15"/>
      <c r="K9" s="9"/>
      <c r="L9" s="9"/>
      <c r="M9" s="16"/>
      <c r="N9" s="1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2"/>
      <c r="AM9" s="9"/>
      <c r="AN9" s="9"/>
      <c r="AO9" s="9"/>
      <c r="AP9" s="9"/>
      <c r="AQ9" s="9"/>
      <c r="AR9" s="16"/>
      <c r="AS9" s="22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6"/>
    </row>
    <row r="10" spans="2:65" ht="17.25" x14ac:dyDescent="0.3">
      <c r="B10" s="24" t="s">
        <v>11</v>
      </c>
      <c r="C10" s="63" t="s">
        <v>16</v>
      </c>
      <c r="D10" s="64"/>
      <c r="E10" s="6">
        <f>MIN(E11:E13)</f>
        <v>43069</v>
      </c>
      <c r="F10" s="6">
        <f>MAX(F11:F13)</f>
        <v>43091</v>
      </c>
      <c r="G10" s="2">
        <f t="shared" si="2"/>
        <v>17</v>
      </c>
      <c r="H10" s="25"/>
      <c r="J10" s="15"/>
      <c r="K10" s="9"/>
      <c r="L10" s="9"/>
      <c r="M10" s="16"/>
      <c r="N10" s="1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2"/>
      <c r="AM10" s="9"/>
      <c r="AN10" s="9"/>
      <c r="AO10" s="9"/>
      <c r="AP10" s="9"/>
      <c r="AQ10" s="9"/>
      <c r="AR10" s="16"/>
      <c r="AS10" s="22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6"/>
    </row>
    <row r="11" spans="2:65" ht="17.25" x14ac:dyDescent="0.3">
      <c r="B11" s="26"/>
      <c r="C11" s="4"/>
      <c r="D11" s="5" t="s">
        <v>0</v>
      </c>
      <c r="E11" s="7">
        <v>43069</v>
      </c>
      <c r="F11" s="7">
        <v>43069</v>
      </c>
      <c r="G11" s="3">
        <f t="shared" ref="G11" si="4">NETWORKDAYS(E11,F11)</f>
        <v>1</v>
      </c>
      <c r="H11" s="27"/>
      <c r="J11" s="15"/>
      <c r="K11" s="9"/>
      <c r="L11" s="9"/>
      <c r="M11" s="16"/>
      <c r="N11" s="1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2"/>
      <c r="AM11" s="9"/>
      <c r="AN11" s="9"/>
      <c r="AO11" s="9"/>
      <c r="AP11" s="9"/>
      <c r="AQ11" s="9"/>
      <c r="AR11" s="16"/>
      <c r="AS11" s="22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6"/>
    </row>
    <row r="12" spans="2:65" ht="17.25" x14ac:dyDescent="0.3">
      <c r="B12" s="26"/>
      <c r="C12" s="4"/>
      <c r="D12" s="1" t="s">
        <v>1</v>
      </c>
      <c r="E12" s="7">
        <v>43070</v>
      </c>
      <c r="F12" s="7">
        <v>43090</v>
      </c>
      <c r="G12" s="3">
        <f t="shared" si="2"/>
        <v>15</v>
      </c>
      <c r="H12" s="27"/>
      <c r="J12" s="15"/>
      <c r="K12" s="9"/>
      <c r="L12" s="9"/>
      <c r="M12" s="16"/>
      <c r="N12" s="15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2"/>
      <c r="AM12" s="9"/>
      <c r="AN12" s="9"/>
      <c r="AO12" s="9"/>
      <c r="AP12" s="9"/>
      <c r="AQ12" s="9"/>
      <c r="AR12" s="16"/>
      <c r="AS12" s="22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6"/>
    </row>
    <row r="13" spans="2:65" ht="18" thickBot="1" x14ac:dyDescent="0.35">
      <c r="B13" s="28"/>
      <c r="C13" s="29"/>
      <c r="D13" s="30" t="s">
        <v>18</v>
      </c>
      <c r="E13" s="31">
        <v>43091</v>
      </c>
      <c r="F13" s="31">
        <v>43091</v>
      </c>
      <c r="G13" s="32">
        <f t="shared" ref="G13" si="5">NETWORKDAYS(E13,F13)</f>
        <v>1</v>
      </c>
      <c r="H13" s="33"/>
      <c r="J13" s="17"/>
      <c r="K13" s="18"/>
      <c r="L13" s="18"/>
      <c r="M13" s="20"/>
      <c r="N13" s="1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9"/>
      <c r="AM13" s="18"/>
      <c r="AN13" s="18"/>
      <c r="AO13" s="18"/>
      <c r="AP13" s="18"/>
      <c r="AQ13" s="18"/>
      <c r="AR13" s="20"/>
      <c r="AS13" s="23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20"/>
    </row>
    <row r="14" spans="2:65" ht="17.25" x14ac:dyDescent="0.3">
      <c r="B14" s="37" t="s">
        <v>9</v>
      </c>
      <c r="C14" s="68" t="s">
        <v>24</v>
      </c>
      <c r="D14" s="69"/>
      <c r="E14" s="38">
        <f>MIN(E15:E15)</f>
        <v>43095</v>
      </c>
      <c r="F14" s="38">
        <f>MAX(F15:F15)</f>
        <v>43095</v>
      </c>
      <c r="G14" s="39">
        <f>NETWORKDAYS(E14,F14)</f>
        <v>1</v>
      </c>
      <c r="H14" s="40"/>
      <c r="J14" s="13"/>
      <c r="K14" s="10"/>
      <c r="L14" s="10"/>
      <c r="M14" s="14"/>
      <c r="N14" s="1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1"/>
      <c r="AM14" s="10"/>
      <c r="AN14" s="10"/>
      <c r="AO14" s="10"/>
      <c r="AP14" s="10"/>
      <c r="AQ14" s="10"/>
      <c r="AR14" s="14"/>
      <c r="AS14" s="21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4"/>
    </row>
    <row r="15" spans="2:65" ht="17.25" x14ac:dyDescent="0.3">
      <c r="B15" s="26"/>
      <c r="C15" s="4"/>
      <c r="D15" s="5" t="s">
        <v>13</v>
      </c>
      <c r="E15" s="7">
        <v>43095</v>
      </c>
      <c r="F15" s="7">
        <v>43095</v>
      </c>
      <c r="G15" s="3">
        <f>NETWORKDAYS(E15,F15)</f>
        <v>1</v>
      </c>
      <c r="H15" s="27"/>
      <c r="J15" s="15"/>
      <c r="K15" s="9"/>
      <c r="L15" s="9"/>
      <c r="M15" s="16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2"/>
      <c r="AM15" s="9"/>
      <c r="AN15" s="9"/>
      <c r="AO15" s="9"/>
      <c r="AP15" s="9"/>
      <c r="AQ15" s="9"/>
      <c r="AR15" s="16"/>
      <c r="AS15" s="22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2:65" ht="17.25" x14ac:dyDescent="0.3">
      <c r="B16" s="24" t="s">
        <v>10</v>
      </c>
      <c r="C16" s="63" t="s">
        <v>23</v>
      </c>
      <c r="D16" s="64"/>
      <c r="E16" s="6">
        <f>MIN(E17:E19)</f>
        <v>43095</v>
      </c>
      <c r="F16" s="6">
        <f>MAX(F17:F19)</f>
        <v>43096</v>
      </c>
      <c r="G16" s="2">
        <f t="shared" ref="G16:G19" si="6">NETWORKDAYS(E16,F16)</f>
        <v>2</v>
      </c>
      <c r="H16" s="25"/>
      <c r="J16" s="15"/>
      <c r="K16" s="9"/>
      <c r="L16" s="9"/>
      <c r="M16" s="16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2"/>
      <c r="AM16" s="9"/>
      <c r="AN16" s="9"/>
      <c r="AO16" s="9"/>
      <c r="AP16" s="9"/>
      <c r="AQ16" s="9"/>
      <c r="AR16" s="16"/>
      <c r="AS16" s="22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2:65" ht="17.25" x14ac:dyDescent="0.3">
      <c r="B17" s="26"/>
      <c r="C17" s="4"/>
      <c r="D17" s="5" t="s">
        <v>25</v>
      </c>
      <c r="E17" s="7">
        <v>43095</v>
      </c>
      <c r="F17" s="7">
        <v>43095</v>
      </c>
      <c r="G17" s="3">
        <f t="shared" si="6"/>
        <v>1</v>
      </c>
      <c r="H17" s="27"/>
      <c r="J17" s="15"/>
      <c r="K17" s="9"/>
      <c r="L17" s="9"/>
      <c r="M17" s="16"/>
      <c r="N17" s="1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2"/>
      <c r="AM17" s="9"/>
      <c r="AN17" s="9"/>
      <c r="AO17" s="9"/>
      <c r="AP17" s="9"/>
      <c r="AQ17" s="9"/>
      <c r="AR17" s="16"/>
      <c r="AS17" s="22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2:65" ht="17.25" x14ac:dyDescent="0.3">
      <c r="B18" s="26"/>
      <c r="C18" s="4"/>
      <c r="D18" s="1" t="s">
        <v>20</v>
      </c>
      <c r="E18" s="7">
        <v>43095</v>
      </c>
      <c r="F18" s="7">
        <v>43096</v>
      </c>
      <c r="G18" s="3">
        <f t="shared" si="6"/>
        <v>2</v>
      </c>
      <c r="H18" s="27" t="s">
        <v>15</v>
      </c>
      <c r="J18" s="15"/>
      <c r="K18" s="9"/>
      <c r="L18" s="9"/>
      <c r="M18" s="16"/>
      <c r="N18" s="1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"/>
      <c r="AM18" s="9"/>
      <c r="AN18" s="9"/>
      <c r="AO18" s="9"/>
      <c r="AP18" s="9"/>
      <c r="AQ18" s="9"/>
      <c r="AR18" s="16"/>
      <c r="AS18" s="22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2:65" ht="17.25" x14ac:dyDescent="0.3">
      <c r="B19" s="26"/>
      <c r="C19" s="4"/>
      <c r="D19" s="1" t="s">
        <v>19</v>
      </c>
      <c r="E19" s="7">
        <v>43095</v>
      </c>
      <c r="F19" s="7">
        <v>43096</v>
      </c>
      <c r="G19" s="3">
        <f t="shared" si="6"/>
        <v>2</v>
      </c>
      <c r="H19" s="27" t="s">
        <v>19</v>
      </c>
      <c r="J19" s="15"/>
      <c r="K19" s="9"/>
      <c r="L19" s="9"/>
      <c r="M19" s="16"/>
      <c r="N19" s="1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"/>
      <c r="AM19" s="9"/>
      <c r="AN19" s="9"/>
      <c r="AO19" s="9"/>
      <c r="AP19" s="9"/>
      <c r="AQ19" s="9"/>
      <c r="AR19" s="16"/>
      <c r="AS19" s="22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2:65" ht="17.25" x14ac:dyDescent="0.3">
      <c r="B20" s="24" t="s">
        <v>11</v>
      </c>
      <c r="C20" s="63" t="s">
        <v>17</v>
      </c>
      <c r="D20" s="64"/>
      <c r="E20" s="6">
        <f>MIN(E21:E23)</f>
        <v>43097</v>
      </c>
      <c r="F20" s="6">
        <f>MAX(F21:F23)</f>
        <v>43112</v>
      </c>
      <c r="G20" s="2">
        <f t="shared" ref="G20:G23" si="7">NETWORKDAYS(E20,F20)</f>
        <v>12</v>
      </c>
      <c r="H20" s="25"/>
      <c r="J20" s="15"/>
      <c r="K20" s="9"/>
      <c r="L20" s="9"/>
      <c r="M20" s="16"/>
      <c r="N20" s="15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"/>
      <c r="AM20" s="9"/>
      <c r="AN20" s="9"/>
      <c r="AO20" s="9"/>
      <c r="AP20" s="9"/>
      <c r="AQ20" s="9"/>
      <c r="AR20" s="16"/>
      <c r="AS20" s="22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2:65" ht="17.25" x14ac:dyDescent="0.3">
      <c r="B21" s="26"/>
      <c r="C21" s="4"/>
      <c r="D21" s="5" t="s">
        <v>0</v>
      </c>
      <c r="E21" s="7">
        <v>43097</v>
      </c>
      <c r="F21" s="7">
        <v>43097</v>
      </c>
      <c r="G21" s="3">
        <f t="shared" si="7"/>
        <v>1</v>
      </c>
      <c r="H21" s="27"/>
      <c r="J21" s="15"/>
      <c r="K21" s="9"/>
      <c r="L21" s="9"/>
      <c r="M21" s="16"/>
      <c r="N21" s="1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2"/>
      <c r="AM21" s="9"/>
      <c r="AN21" s="9"/>
      <c r="AO21" s="9"/>
      <c r="AP21" s="9"/>
      <c r="AQ21" s="9"/>
      <c r="AR21" s="16"/>
      <c r="AS21" s="22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2:65" ht="17.25" x14ac:dyDescent="0.3">
      <c r="B22" s="26"/>
      <c r="C22" s="4"/>
      <c r="D22" s="1" t="s">
        <v>1</v>
      </c>
      <c r="E22" s="7">
        <v>43098</v>
      </c>
      <c r="F22" s="7">
        <v>43111</v>
      </c>
      <c r="G22" s="3">
        <f t="shared" si="7"/>
        <v>10</v>
      </c>
      <c r="H22" s="27"/>
      <c r="J22" s="15"/>
      <c r="K22" s="9"/>
      <c r="L22" s="9"/>
      <c r="M22" s="16"/>
      <c r="N22" s="15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2"/>
      <c r="AM22" s="9"/>
      <c r="AN22" s="9"/>
      <c r="AO22" s="9"/>
      <c r="AP22" s="9"/>
      <c r="AQ22" s="9"/>
      <c r="AR22" s="16"/>
      <c r="AS22" s="22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2:65" ht="18" thickBot="1" x14ac:dyDescent="0.35">
      <c r="B23" s="28"/>
      <c r="C23" s="29"/>
      <c r="D23" s="30" t="s">
        <v>18</v>
      </c>
      <c r="E23" s="31">
        <v>43112</v>
      </c>
      <c r="F23" s="31">
        <v>43112</v>
      </c>
      <c r="G23" s="32">
        <f t="shared" si="7"/>
        <v>1</v>
      </c>
      <c r="H23" s="33"/>
      <c r="J23" s="17"/>
      <c r="K23" s="18"/>
      <c r="L23" s="18"/>
      <c r="M23" s="20"/>
      <c r="N23" s="17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9"/>
      <c r="AM23" s="18"/>
      <c r="AN23" s="18"/>
      <c r="AO23" s="18"/>
      <c r="AP23" s="18"/>
      <c r="AQ23" s="18"/>
      <c r="AR23" s="20"/>
      <c r="AS23" s="23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20"/>
    </row>
  </sheetData>
  <mergeCells count="7">
    <mergeCell ref="C20:D20"/>
    <mergeCell ref="B1:H1"/>
    <mergeCell ref="C4:D4"/>
    <mergeCell ref="C6:D6"/>
    <mergeCell ref="C10:D10"/>
    <mergeCell ref="C14:D14"/>
    <mergeCell ref="C16:D16"/>
  </mergeCells>
  <phoneticPr fontId="1" type="noConversion"/>
  <conditionalFormatting sqref="J3:BM7 J12:BM12 J9:BM10">
    <cfRule type="expression" dxfId="49" priority="46">
      <formula>WEEKDAY(J$3)=7</formula>
    </cfRule>
    <cfRule type="expression" dxfId="48" priority="47">
      <formula>WEEKDAY(J$3)=1</formula>
    </cfRule>
  </conditionalFormatting>
  <conditionalFormatting sqref="J4:BM7 J12:BM12 J9:BM10">
    <cfRule type="expression" dxfId="47" priority="51">
      <formula>#REF!=""</formula>
    </cfRule>
    <cfRule type="expression" dxfId="46" priority="52">
      <formula>AND(J$3=$F4)</formula>
    </cfRule>
    <cfRule type="expression" dxfId="45" priority="53">
      <formula>AND(J$3&gt;=$E4, J$3&lt;=$F4)</formula>
    </cfRule>
  </conditionalFormatting>
  <conditionalFormatting sqref="J11:BM11">
    <cfRule type="expression" dxfId="44" priority="41">
      <formula>WEEKDAY(J$3)=7</formula>
    </cfRule>
    <cfRule type="expression" dxfId="43" priority="42">
      <formula>WEEKDAY(J$3)=1</formula>
    </cfRule>
  </conditionalFormatting>
  <conditionalFormatting sqref="J11:BM11">
    <cfRule type="expression" dxfId="42" priority="43">
      <formula>#REF!=""</formula>
    </cfRule>
    <cfRule type="expression" dxfId="41" priority="44">
      <formula>AND(J$3=$F11)</formula>
    </cfRule>
    <cfRule type="expression" dxfId="40" priority="45">
      <formula>AND(J$3&gt;=$E11, J$3&lt;=$F11)</formula>
    </cfRule>
  </conditionalFormatting>
  <conditionalFormatting sqref="J20:BM20 J22:AK22 AM22:BM22">
    <cfRule type="expression" dxfId="39" priority="36">
      <formula>WEEKDAY(J$3)=7</formula>
    </cfRule>
    <cfRule type="expression" dxfId="38" priority="37">
      <formula>WEEKDAY(J$3)=1</formula>
    </cfRule>
  </conditionalFormatting>
  <conditionalFormatting sqref="J20:BM20 J22:AK22 AM22:BM22">
    <cfRule type="expression" dxfId="37" priority="38">
      <formula>#REF!=""</formula>
    </cfRule>
    <cfRule type="expression" dxfId="36" priority="39">
      <formula>AND(J$3=$F20)</formula>
    </cfRule>
    <cfRule type="expression" dxfId="35" priority="40">
      <formula>AND(J$3&gt;=$E20, J$3&lt;=$F20)</formula>
    </cfRule>
  </conditionalFormatting>
  <conditionalFormatting sqref="J21:BM21">
    <cfRule type="expression" dxfId="34" priority="31">
      <formula>WEEKDAY(J$3)=7</formula>
    </cfRule>
    <cfRule type="expression" dxfId="33" priority="32">
      <formula>WEEKDAY(J$3)=1</formula>
    </cfRule>
  </conditionalFormatting>
  <conditionalFormatting sqref="J21:BM21">
    <cfRule type="expression" dxfId="32" priority="33">
      <formula>#REF!=""</formula>
    </cfRule>
    <cfRule type="expression" dxfId="31" priority="34">
      <formula>AND(J$3=$F21)</formula>
    </cfRule>
    <cfRule type="expression" dxfId="30" priority="35">
      <formula>AND(J$3&gt;=$E21, J$3&lt;=$F21)</formula>
    </cfRule>
  </conditionalFormatting>
  <conditionalFormatting sqref="J13:BM13">
    <cfRule type="expression" dxfId="29" priority="26">
      <formula>WEEKDAY(J$3)=7</formula>
    </cfRule>
    <cfRule type="expression" dxfId="28" priority="27">
      <formula>WEEKDAY(J$3)=1</formula>
    </cfRule>
  </conditionalFormatting>
  <conditionalFormatting sqref="J13:BM13">
    <cfRule type="expression" dxfId="27" priority="28">
      <formula>#REF!=""</formula>
    </cfRule>
    <cfRule type="expression" dxfId="26" priority="29">
      <formula>AND(J$3=$F13)</formula>
    </cfRule>
    <cfRule type="expression" dxfId="25" priority="30">
      <formula>AND(J$3&gt;=$E13, J$3&lt;=$F13)</formula>
    </cfRule>
  </conditionalFormatting>
  <conditionalFormatting sqref="J23:BM23">
    <cfRule type="expression" dxfId="24" priority="21">
      <formula>WEEKDAY(J$3)=7</formula>
    </cfRule>
    <cfRule type="expression" dxfId="23" priority="22">
      <formula>WEEKDAY(J$3)=1</formula>
    </cfRule>
  </conditionalFormatting>
  <conditionalFormatting sqref="J23:BM23">
    <cfRule type="expression" dxfId="22" priority="23">
      <formula>#REF!=""</formula>
    </cfRule>
    <cfRule type="expression" dxfId="21" priority="24">
      <formula>AND(J$3=$F23)</formula>
    </cfRule>
    <cfRule type="expression" dxfId="20" priority="25">
      <formula>AND(J$3&gt;=$E23, J$3&lt;=$F23)</formula>
    </cfRule>
  </conditionalFormatting>
  <conditionalFormatting sqref="J8:BM8">
    <cfRule type="expression" dxfId="19" priority="16">
      <formula>WEEKDAY(J$3)=7</formula>
    </cfRule>
    <cfRule type="expression" dxfId="18" priority="17">
      <formula>WEEKDAY(J$3)=1</formula>
    </cfRule>
  </conditionalFormatting>
  <conditionalFormatting sqref="J8:BM8">
    <cfRule type="expression" dxfId="17" priority="18">
      <formula>#REF!=""</formula>
    </cfRule>
    <cfRule type="expression" dxfId="16" priority="19">
      <formula>AND(J$3=$F8)</formula>
    </cfRule>
    <cfRule type="expression" dxfId="15" priority="20">
      <formula>AND(J$3&gt;=$E8, J$3&lt;=$F8)</formula>
    </cfRule>
  </conditionalFormatting>
  <conditionalFormatting sqref="J14:BM17 J19:BM19">
    <cfRule type="expression" dxfId="14" priority="11">
      <formula>WEEKDAY(J$3)=7</formula>
    </cfRule>
    <cfRule type="expression" dxfId="13" priority="12">
      <formula>WEEKDAY(J$3)=1</formula>
    </cfRule>
  </conditionalFormatting>
  <conditionalFormatting sqref="J14:BM17 J19:BM19">
    <cfRule type="expression" dxfId="12" priority="13">
      <formula>#REF!=""</formula>
    </cfRule>
    <cfRule type="expression" dxfId="11" priority="14">
      <formula>AND(J$3=$F14)</formula>
    </cfRule>
    <cfRule type="expression" dxfId="10" priority="15">
      <formula>AND(J$3&gt;=$E14, J$3&lt;=$F14)</formula>
    </cfRule>
  </conditionalFormatting>
  <conditionalFormatting sqref="J18:BM18">
    <cfRule type="expression" dxfId="9" priority="6">
      <formula>WEEKDAY(J$3)=7</formula>
    </cfRule>
    <cfRule type="expression" dxfId="8" priority="7">
      <formula>WEEKDAY(J$3)=1</formula>
    </cfRule>
  </conditionalFormatting>
  <conditionalFormatting sqref="J18:BM18">
    <cfRule type="expression" dxfId="7" priority="8">
      <formula>#REF!=""</formula>
    </cfRule>
    <cfRule type="expression" dxfId="6" priority="9">
      <formula>AND(J$3=$F18)</formula>
    </cfRule>
    <cfRule type="expression" dxfId="5" priority="10">
      <formula>AND(J$3&gt;=$E18, J$3&lt;=$F18)</formula>
    </cfRule>
  </conditionalFormatting>
  <conditionalFormatting sqref="AL22">
    <cfRule type="expression" dxfId="4" priority="1">
      <formula>WEEKDAY(AL$3)=7</formula>
    </cfRule>
    <cfRule type="expression" dxfId="3" priority="2">
      <formula>WEEKDAY(AL$3)=1</formula>
    </cfRule>
  </conditionalFormatting>
  <conditionalFormatting sqref="AL22">
    <cfRule type="expression" dxfId="2" priority="3">
      <formula>#REF!=""</formula>
    </cfRule>
    <cfRule type="expression" dxfId="1" priority="4">
      <formula>AND(AL$3=$F22)</formula>
    </cfRule>
    <cfRule type="expression" dxfId="0" priority="5">
      <formula>AND(AL$3&gt;=$E22, AL$3&lt;=$F22)</formula>
    </cfRule>
  </conditionalFormatting>
  <pageMargins left="0.7" right="0.7" top="0.75" bottom="0.75" header="0.3" footer="0.3"/>
  <pageSetup paperSize="9" orientation="portrait" r:id="rId1"/>
  <colBreaks count="1" manualBreakCount="1">
    <brk id="9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" sqref="B4"/>
    </sheetView>
  </sheetViews>
  <sheetFormatPr defaultRowHeight="16.5" x14ac:dyDescent="0.3"/>
  <cols>
    <col min="1" max="1" width="18.5" customWidth="1"/>
    <col min="2" max="2" width="92.5" customWidth="1"/>
    <col min="3" max="3" width="27.75" customWidth="1"/>
  </cols>
  <sheetData>
    <row r="1" spans="1:3" x14ac:dyDescent="0.3">
      <c r="A1" s="52" t="s">
        <v>27</v>
      </c>
      <c r="B1" s="52" t="s">
        <v>28</v>
      </c>
      <c r="C1" s="52" t="s">
        <v>29</v>
      </c>
    </row>
    <row r="2" spans="1:3" ht="195" customHeight="1" x14ac:dyDescent="0.3">
      <c r="A2" s="57">
        <v>43066</v>
      </c>
      <c r="B2" s="55" t="s">
        <v>87</v>
      </c>
      <c r="C2" s="55" t="s">
        <v>59</v>
      </c>
    </row>
    <row r="3" spans="1:3" ht="139.5" customHeight="1" x14ac:dyDescent="0.3">
      <c r="A3" s="62">
        <v>43067</v>
      </c>
      <c r="B3" s="55" t="s">
        <v>86</v>
      </c>
      <c r="C3" s="55" t="s">
        <v>85</v>
      </c>
    </row>
    <row r="4" spans="1:3" x14ac:dyDescent="0.3">
      <c r="A4" s="54"/>
      <c r="B4" s="53"/>
      <c r="C4" s="53"/>
    </row>
    <row r="5" spans="1:3" x14ac:dyDescent="0.3">
      <c r="A5" s="54"/>
      <c r="B5" s="53"/>
      <c r="C5" s="53"/>
    </row>
    <row r="6" spans="1:3" x14ac:dyDescent="0.3">
      <c r="A6" s="54"/>
      <c r="B6" s="53"/>
      <c r="C6" s="53"/>
    </row>
    <row r="7" spans="1:3" x14ac:dyDescent="0.3">
      <c r="A7" s="54"/>
      <c r="B7" s="53"/>
      <c r="C7" s="53"/>
    </row>
    <row r="8" spans="1:3" x14ac:dyDescent="0.3">
      <c r="A8" s="54"/>
      <c r="B8" s="53"/>
      <c r="C8" s="53"/>
    </row>
    <row r="9" spans="1:3" x14ac:dyDescent="0.3">
      <c r="A9" s="54"/>
      <c r="B9" s="53"/>
      <c r="C9" s="53"/>
    </row>
    <row r="10" spans="1:3" x14ac:dyDescent="0.3">
      <c r="A10" s="54"/>
      <c r="B10" s="53"/>
      <c r="C10" s="53"/>
    </row>
    <row r="11" spans="1:3" x14ac:dyDescent="0.3">
      <c r="A11" s="54"/>
      <c r="B11" s="53"/>
      <c r="C11" s="53"/>
    </row>
    <row r="12" spans="1:3" x14ac:dyDescent="0.3">
      <c r="A12" s="54"/>
      <c r="B12" s="53"/>
      <c r="C12" s="53"/>
    </row>
    <row r="13" spans="1:3" x14ac:dyDescent="0.3">
      <c r="A13" s="54"/>
      <c r="B13" s="53"/>
      <c r="C13" s="53"/>
    </row>
    <row r="14" spans="1:3" x14ac:dyDescent="0.3">
      <c r="A14" s="54"/>
      <c r="B14" s="53"/>
      <c r="C14" s="53"/>
    </row>
    <row r="15" spans="1:3" x14ac:dyDescent="0.3">
      <c r="A15" s="54"/>
      <c r="B15" s="53"/>
      <c r="C15" s="53"/>
    </row>
    <row r="16" spans="1:3" x14ac:dyDescent="0.3">
      <c r="A16" s="54"/>
      <c r="B16" s="53"/>
      <c r="C16" s="53"/>
    </row>
    <row r="17" spans="1:3" x14ac:dyDescent="0.3">
      <c r="A17" s="54"/>
      <c r="B17" s="53"/>
      <c r="C17" s="53"/>
    </row>
    <row r="18" spans="1:3" x14ac:dyDescent="0.3">
      <c r="A18" s="54"/>
      <c r="B18" s="53"/>
      <c r="C18" s="53"/>
    </row>
    <row r="19" spans="1:3" x14ac:dyDescent="0.3">
      <c r="A19" s="54"/>
      <c r="B19" s="53"/>
      <c r="C19" s="53"/>
    </row>
    <row r="20" spans="1:3" x14ac:dyDescent="0.3">
      <c r="A20" s="54"/>
      <c r="B20" s="53"/>
      <c r="C20" s="5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2" sqref="D12:D18"/>
    </sheetView>
  </sheetViews>
  <sheetFormatPr defaultRowHeight="16.5" x14ac:dyDescent="0.3"/>
  <cols>
    <col min="1" max="1" width="5.25" bestFit="1" customWidth="1"/>
    <col min="2" max="2" width="17.5" customWidth="1"/>
    <col min="3" max="3" width="63.625" customWidth="1"/>
    <col min="4" max="4" width="27.875" customWidth="1"/>
  </cols>
  <sheetData>
    <row r="1" spans="1:4" x14ac:dyDescent="0.3">
      <c r="A1" s="51" t="s">
        <v>30</v>
      </c>
      <c r="B1" s="51" t="s">
        <v>42</v>
      </c>
      <c r="C1" s="51" t="s">
        <v>31</v>
      </c>
      <c r="D1" s="51" t="s">
        <v>26</v>
      </c>
    </row>
    <row r="2" spans="1:4" x14ac:dyDescent="0.3">
      <c r="A2" s="56">
        <v>1</v>
      </c>
      <c r="B2" s="1" t="s">
        <v>52</v>
      </c>
      <c r="C2" s="1" t="s">
        <v>32</v>
      </c>
      <c r="D2" s="1"/>
    </row>
    <row r="3" spans="1:4" x14ac:dyDescent="0.3">
      <c r="A3" s="56">
        <v>2</v>
      </c>
      <c r="B3" s="1" t="s">
        <v>52</v>
      </c>
      <c r="C3" s="1" t="s">
        <v>33</v>
      </c>
      <c r="D3" s="1"/>
    </row>
    <row r="4" spans="1:4" x14ac:dyDescent="0.3">
      <c r="A4" s="56">
        <v>3</v>
      </c>
      <c r="B4" s="1" t="s">
        <v>52</v>
      </c>
      <c r="C4" s="1" t="s">
        <v>34</v>
      </c>
      <c r="D4" s="1"/>
    </row>
    <row r="5" spans="1:4" x14ac:dyDescent="0.3">
      <c r="A5" s="56">
        <v>4</v>
      </c>
      <c r="B5" s="1" t="s">
        <v>52</v>
      </c>
      <c r="C5" s="1" t="s">
        <v>35</v>
      </c>
      <c r="D5" s="1"/>
    </row>
    <row r="6" spans="1:4" x14ac:dyDescent="0.3">
      <c r="A6" s="56">
        <v>5</v>
      </c>
      <c r="B6" s="1" t="s">
        <v>52</v>
      </c>
      <c r="C6" s="1" t="s">
        <v>36</v>
      </c>
      <c r="D6" s="1"/>
    </row>
    <row r="7" spans="1:4" x14ac:dyDescent="0.3">
      <c r="A7" s="56">
        <v>6</v>
      </c>
      <c r="B7" s="1" t="s">
        <v>52</v>
      </c>
      <c r="C7" s="1" t="s">
        <v>37</v>
      </c>
      <c r="D7" s="1"/>
    </row>
    <row r="8" spans="1:4" x14ac:dyDescent="0.3">
      <c r="A8" s="56">
        <v>7</v>
      </c>
      <c r="B8" s="1" t="s">
        <v>52</v>
      </c>
      <c r="C8" s="1" t="s">
        <v>38</v>
      </c>
      <c r="D8" s="1"/>
    </row>
    <row r="9" spans="1:4" x14ac:dyDescent="0.3">
      <c r="A9" s="56">
        <v>8</v>
      </c>
      <c r="B9" s="1" t="s">
        <v>52</v>
      </c>
      <c r="C9" s="1" t="s">
        <v>39</v>
      </c>
      <c r="D9" s="1"/>
    </row>
    <row r="10" spans="1:4" x14ac:dyDescent="0.3">
      <c r="A10" s="56">
        <v>9</v>
      </c>
      <c r="B10" s="1" t="s">
        <v>52</v>
      </c>
      <c r="C10" s="1" t="s">
        <v>40</v>
      </c>
      <c r="D10" s="1"/>
    </row>
    <row r="11" spans="1:4" x14ac:dyDescent="0.3">
      <c r="A11" s="56">
        <v>10</v>
      </c>
      <c r="B11" s="1" t="s">
        <v>52</v>
      </c>
      <c r="C11" s="1" t="s">
        <v>41</v>
      </c>
      <c r="D11" s="1" t="s">
        <v>43</v>
      </c>
    </row>
    <row r="12" spans="1:4" x14ac:dyDescent="0.3">
      <c r="A12" s="56">
        <v>11</v>
      </c>
      <c r="B12" s="1" t="s">
        <v>51</v>
      </c>
      <c r="C12" s="1" t="s">
        <v>44</v>
      </c>
      <c r="D12" s="1"/>
    </row>
    <row r="13" spans="1:4" x14ac:dyDescent="0.3">
      <c r="A13" s="56">
        <v>12</v>
      </c>
      <c r="B13" s="1" t="s">
        <v>51</v>
      </c>
      <c r="C13" s="1" t="s">
        <v>45</v>
      </c>
      <c r="D13" s="1"/>
    </row>
    <row r="14" spans="1:4" x14ac:dyDescent="0.3">
      <c r="A14" s="56">
        <v>13</v>
      </c>
      <c r="B14" s="1" t="s">
        <v>51</v>
      </c>
      <c r="C14" s="1" t="s">
        <v>46</v>
      </c>
      <c r="D14" s="1"/>
    </row>
    <row r="15" spans="1:4" x14ac:dyDescent="0.3">
      <c r="A15" s="56">
        <v>14</v>
      </c>
      <c r="B15" s="1" t="s">
        <v>51</v>
      </c>
      <c r="C15" s="1" t="s">
        <v>47</v>
      </c>
      <c r="D15" s="1"/>
    </row>
    <row r="16" spans="1:4" x14ac:dyDescent="0.3">
      <c r="A16" s="56">
        <v>15</v>
      </c>
      <c r="B16" s="1" t="s">
        <v>51</v>
      </c>
      <c r="C16" s="1" t="s">
        <v>48</v>
      </c>
      <c r="D16" s="1"/>
    </row>
    <row r="17" spans="1:4" x14ac:dyDescent="0.3">
      <c r="A17" s="56">
        <v>16</v>
      </c>
      <c r="B17" s="1" t="s">
        <v>51</v>
      </c>
      <c r="C17" s="1" t="s">
        <v>49</v>
      </c>
      <c r="D17" s="1"/>
    </row>
    <row r="18" spans="1:4" x14ac:dyDescent="0.3">
      <c r="A18" s="56">
        <v>17</v>
      </c>
      <c r="B18" s="1" t="s">
        <v>51</v>
      </c>
      <c r="C18" s="1" t="s">
        <v>50</v>
      </c>
      <c r="D18" s="1"/>
    </row>
    <row r="19" spans="1:4" x14ac:dyDescent="0.3">
      <c r="A19" s="56">
        <v>18</v>
      </c>
      <c r="B19" s="1"/>
      <c r="C19" s="1"/>
      <c r="D19" s="1"/>
    </row>
    <row r="20" spans="1:4" x14ac:dyDescent="0.3">
      <c r="A20" s="56">
        <v>19</v>
      </c>
      <c r="B20" s="1"/>
      <c r="C20" s="1"/>
      <c r="D20" s="1"/>
    </row>
    <row r="21" spans="1:4" x14ac:dyDescent="0.3">
      <c r="A21" s="56">
        <v>20</v>
      </c>
      <c r="B21" s="1"/>
      <c r="C21" s="1"/>
      <c r="D21" s="1"/>
    </row>
    <row r="22" spans="1:4" x14ac:dyDescent="0.3">
      <c r="A22" s="56">
        <v>21</v>
      </c>
      <c r="B22" s="1"/>
      <c r="C22" s="1"/>
      <c r="D22" s="1"/>
    </row>
    <row r="23" spans="1:4" x14ac:dyDescent="0.3">
      <c r="A23" s="56">
        <v>22</v>
      </c>
      <c r="B23" s="1"/>
      <c r="C23" s="1"/>
      <c r="D23" s="1"/>
    </row>
    <row r="24" spans="1:4" x14ac:dyDescent="0.3">
      <c r="A24" s="56">
        <v>23</v>
      </c>
      <c r="B24" s="1"/>
      <c r="C24" s="1"/>
      <c r="D2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A1:D3"/>
    </sheetView>
  </sheetViews>
  <sheetFormatPr defaultRowHeight="16.5" x14ac:dyDescent="0.3"/>
  <cols>
    <col min="2" max="2" width="22.75" customWidth="1"/>
    <col min="3" max="3" width="76.875" customWidth="1"/>
  </cols>
  <sheetData>
    <row r="1" spans="1:4" x14ac:dyDescent="0.3">
      <c r="A1" s="51" t="s">
        <v>30</v>
      </c>
      <c r="B1" s="51" t="s">
        <v>42</v>
      </c>
      <c r="C1" s="51" t="s">
        <v>14</v>
      </c>
      <c r="D1" s="51" t="s">
        <v>26</v>
      </c>
    </row>
    <row r="2" spans="1:4" x14ac:dyDescent="0.3">
      <c r="A2" s="56">
        <v>1</v>
      </c>
      <c r="B2" s="1" t="s">
        <v>52</v>
      </c>
      <c r="C2" s="1" t="s">
        <v>53</v>
      </c>
      <c r="D2" s="1"/>
    </row>
    <row r="3" spans="1:4" x14ac:dyDescent="0.3">
      <c r="A3" s="56">
        <v>2</v>
      </c>
      <c r="B3" s="1" t="s">
        <v>52</v>
      </c>
      <c r="C3" s="1" t="s">
        <v>54</v>
      </c>
      <c r="D3" s="1"/>
    </row>
    <row r="4" spans="1:4" x14ac:dyDescent="0.3">
      <c r="A4" s="56">
        <v>3</v>
      </c>
      <c r="B4" s="1" t="s">
        <v>52</v>
      </c>
      <c r="C4" s="1" t="s">
        <v>55</v>
      </c>
      <c r="D4" s="1"/>
    </row>
    <row r="5" spans="1:4" x14ac:dyDescent="0.3">
      <c r="A5" s="56">
        <v>4</v>
      </c>
      <c r="B5" s="1" t="s">
        <v>52</v>
      </c>
      <c r="C5" s="1" t="s">
        <v>56</v>
      </c>
      <c r="D5" s="1"/>
    </row>
    <row r="6" spans="1:4" x14ac:dyDescent="0.3">
      <c r="A6" s="56">
        <v>5</v>
      </c>
      <c r="B6" s="1" t="s">
        <v>51</v>
      </c>
      <c r="C6" s="1" t="s">
        <v>57</v>
      </c>
      <c r="D6" s="1"/>
    </row>
    <row r="7" spans="1:4" x14ac:dyDescent="0.3">
      <c r="A7" s="56">
        <v>6</v>
      </c>
      <c r="B7" s="1" t="s">
        <v>51</v>
      </c>
      <c r="C7" s="1" t="s">
        <v>58</v>
      </c>
      <c r="D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6.5" x14ac:dyDescent="0.3"/>
  <cols>
    <col min="1" max="1" width="13.125" customWidth="1"/>
    <col min="2" max="2" width="38" customWidth="1"/>
    <col min="3" max="3" width="18.625" customWidth="1"/>
    <col min="4" max="4" width="21.625" customWidth="1"/>
    <col min="5" max="5" width="18.375" customWidth="1"/>
  </cols>
  <sheetData>
    <row r="1" spans="1:6" x14ac:dyDescent="0.3">
      <c r="A1" s="61" t="s">
        <v>60</v>
      </c>
      <c r="B1" s="61" t="s">
        <v>61</v>
      </c>
      <c r="C1" s="61" t="s">
        <v>64</v>
      </c>
      <c r="D1" s="61" t="s">
        <v>71</v>
      </c>
      <c r="E1" s="61" t="s">
        <v>72</v>
      </c>
      <c r="F1" s="61" t="s">
        <v>81</v>
      </c>
    </row>
    <row r="2" spans="1:6" x14ac:dyDescent="0.3">
      <c r="A2" s="70" t="s">
        <v>65</v>
      </c>
      <c r="B2" s="1" t="s">
        <v>62</v>
      </c>
      <c r="C2" s="1"/>
      <c r="D2" s="1" t="s">
        <v>73</v>
      </c>
      <c r="E2" s="1" t="s">
        <v>74</v>
      </c>
      <c r="F2" s="1" t="s">
        <v>82</v>
      </c>
    </row>
    <row r="3" spans="1:6" x14ac:dyDescent="0.3">
      <c r="A3" s="70"/>
      <c r="B3" s="1" t="s">
        <v>66</v>
      </c>
      <c r="C3" s="1"/>
      <c r="D3" s="1" t="s">
        <v>77</v>
      </c>
      <c r="E3" s="1"/>
      <c r="F3" s="1" t="s">
        <v>84</v>
      </c>
    </row>
    <row r="4" spans="1:6" x14ac:dyDescent="0.3">
      <c r="A4" s="70"/>
      <c r="B4" s="1" t="s">
        <v>67</v>
      </c>
      <c r="C4" s="1"/>
      <c r="D4" s="1" t="s">
        <v>75</v>
      </c>
      <c r="E4" s="1"/>
      <c r="F4" s="1" t="s">
        <v>82</v>
      </c>
    </row>
    <row r="5" spans="1:6" x14ac:dyDescent="0.3">
      <c r="A5" s="70"/>
      <c r="B5" s="1" t="s">
        <v>68</v>
      </c>
      <c r="C5" s="1"/>
      <c r="D5" s="1" t="s">
        <v>76</v>
      </c>
      <c r="E5" s="1"/>
      <c r="F5" s="1" t="s">
        <v>82</v>
      </c>
    </row>
    <row r="6" spans="1:6" x14ac:dyDescent="0.3">
      <c r="A6" s="70"/>
      <c r="B6" s="1" t="s">
        <v>69</v>
      </c>
      <c r="C6" s="1"/>
      <c r="D6" s="1" t="s">
        <v>78</v>
      </c>
      <c r="E6" s="1"/>
      <c r="F6" s="1" t="s">
        <v>83</v>
      </c>
    </row>
    <row r="7" spans="1:6" x14ac:dyDescent="0.3">
      <c r="A7" s="70"/>
      <c r="B7" s="1" t="s">
        <v>63</v>
      </c>
      <c r="C7" s="1"/>
      <c r="D7" s="1" t="s">
        <v>79</v>
      </c>
      <c r="E7" s="1"/>
      <c r="F7" s="1" t="s">
        <v>83</v>
      </c>
    </row>
    <row r="8" spans="1:6" x14ac:dyDescent="0.3">
      <c r="A8" s="70"/>
      <c r="B8" s="1" t="s">
        <v>70</v>
      </c>
      <c r="C8" s="1"/>
      <c r="D8" s="60" t="s">
        <v>80</v>
      </c>
      <c r="E8" s="1"/>
      <c r="F8" s="1" t="s">
        <v>84</v>
      </c>
    </row>
  </sheetData>
  <mergeCells count="1">
    <mergeCell ref="A2:A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WBS</vt:lpstr>
      <vt:lpstr>회의록</vt:lpstr>
      <vt:lpstr>요구사항</vt:lpstr>
      <vt:lpstr>주요기능</vt:lpstr>
      <vt:lpstr>프로그램목록</vt:lpstr>
      <vt:lpstr>WBS!Print_Area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JH</cp:lastModifiedBy>
  <cp:lastPrinted>2017-11-27T02:08:52Z</cp:lastPrinted>
  <dcterms:created xsi:type="dcterms:W3CDTF">2013-09-02T08:20:59Z</dcterms:created>
  <dcterms:modified xsi:type="dcterms:W3CDTF">2017-11-30T01:09:54Z</dcterms:modified>
</cp:coreProperties>
</file>