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450" windowWidth="21855" windowHeight="6495"/>
  </bookViews>
  <sheets>
    <sheet name="Data" sheetId="1" r:id="rId1"/>
    <sheet name="Visual" sheetId="2" r:id="rId2"/>
  </sheets>
  <calcPr calcId="145621"/>
</workbook>
</file>

<file path=xl/calcChain.xml><?xml version="1.0" encoding="utf-8"?>
<calcChain xmlns="http://schemas.openxmlformats.org/spreadsheetml/2006/main">
  <c r="Q40" i="1" l="1"/>
  <c r="Q41" i="1"/>
  <c r="Q42" i="1"/>
  <c r="P40" i="1"/>
  <c r="P41" i="1"/>
  <c r="P42" i="1"/>
  <c r="M42" i="1"/>
  <c r="R42" i="1"/>
  <c r="P31" i="1" l="1"/>
  <c r="Q31" i="1"/>
  <c r="M31" i="1"/>
  <c r="R31" i="1"/>
  <c r="R40" i="1" l="1"/>
  <c r="R41" i="1"/>
  <c r="M40" i="1"/>
  <c r="M41" i="1"/>
  <c r="R39" i="1"/>
  <c r="P39" i="1" l="1"/>
  <c r="Q39" i="1"/>
  <c r="M39" i="1"/>
  <c r="P38" i="1" l="1"/>
  <c r="Q38" i="1"/>
  <c r="M38" i="1"/>
  <c r="R38" i="1"/>
  <c r="P37" i="1" l="1"/>
  <c r="Q37" i="1"/>
  <c r="M37" i="1"/>
  <c r="R37" i="1"/>
  <c r="P36" i="1" l="1"/>
  <c r="Q36" i="1"/>
  <c r="M36" i="1"/>
  <c r="R36" i="1"/>
  <c r="P35" i="1" l="1"/>
  <c r="Q35" i="1"/>
  <c r="M35" i="1"/>
  <c r="R35" i="1"/>
  <c r="P27" i="1" l="1"/>
  <c r="Q27" i="1"/>
  <c r="M27" i="1"/>
  <c r="R27" i="1"/>
  <c r="R33" i="1"/>
  <c r="R34" i="1"/>
  <c r="P33" i="1"/>
  <c r="Q33" i="1"/>
  <c r="P34" i="1"/>
  <c r="Q34" i="1"/>
  <c r="M33" i="1"/>
  <c r="M34" i="1"/>
  <c r="P32" i="1"/>
  <c r="Q32" i="1"/>
  <c r="M32" i="1"/>
  <c r="R32" i="1"/>
  <c r="M30" i="1" l="1"/>
  <c r="R30" i="1"/>
  <c r="P30" i="1"/>
  <c r="Q30" i="1"/>
  <c r="P29" i="1" l="1"/>
  <c r="Q29" i="1"/>
  <c r="M29" i="1"/>
  <c r="R29" i="1"/>
  <c r="P12" i="1" l="1"/>
  <c r="Q12" i="1"/>
  <c r="M12" i="1"/>
  <c r="R12" i="1"/>
  <c r="R2" i="1"/>
  <c r="P2" i="1"/>
  <c r="Q2" i="1"/>
  <c r="M2" i="1"/>
  <c r="R3" i="1"/>
  <c r="R4" i="1"/>
  <c r="R5" i="1"/>
  <c r="R6" i="1"/>
  <c r="R7" i="1"/>
  <c r="R8" i="1"/>
  <c r="R9" i="1"/>
  <c r="R10" i="1"/>
  <c r="R11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8" i="1"/>
  <c r="P11" i="1" l="1"/>
  <c r="Q11" i="1"/>
  <c r="M11" i="1"/>
  <c r="P10" i="1"/>
  <c r="Q10" i="1"/>
  <c r="M10" i="1"/>
  <c r="P9" i="1"/>
  <c r="Q9" i="1"/>
  <c r="M9" i="1"/>
  <c r="P8" i="1"/>
  <c r="Q8" i="1"/>
  <c r="M8" i="1"/>
  <c r="M7" i="1"/>
  <c r="P7" i="1"/>
  <c r="Q7" i="1"/>
  <c r="M6" i="1"/>
  <c r="P6" i="1"/>
  <c r="Q6" i="1"/>
  <c r="P19" i="1" l="1"/>
  <c r="Q19" i="1"/>
  <c r="P4" i="1"/>
  <c r="Q4" i="1"/>
  <c r="P5" i="1"/>
  <c r="Q5" i="1"/>
  <c r="P20" i="1"/>
  <c r="Q20" i="1"/>
  <c r="P13" i="1"/>
  <c r="Q13" i="1"/>
  <c r="M19" i="1"/>
  <c r="M4" i="1"/>
  <c r="M5" i="1"/>
  <c r="M20" i="1"/>
  <c r="M13" i="1"/>
  <c r="P28" i="1"/>
  <c r="Q28" i="1"/>
  <c r="M28" i="1"/>
  <c r="P25" i="1"/>
  <c r="Q25" i="1"/>
  <c r="M25" i="1"/>
  <c r="P24" i="1"/>
  <c r="Q24" i="1"/>
  <c r="M24" i="1"/>
  <c r="P16" i="1"/>
  <c r="Q16" i="1"/>
  <c r="M16" i="1"/>
  <c r="P22" i="1"/>
  <c r="Q22" i="1"/>
  <c r="M22" i="1"/>
  <c r="P21" i="1"/>
  <c r="Q21" i="1"/>
  <c r="M21" i="1"/>
  <c r="P18" i="1"/>
  <c r="Q18" i="1"/>
  <c r="M18" i="1"/>
  <c r="P26" i="1"/>
  <c r="Q26" i="1"/>
  <c r="M26" i="1"/>
  <c r="P23" i="1"/>
  <c r="Q23" i="1"/>
  <c r="M23" i="1"/>
  <c r="P15" i="1"/>
  <c r="Q15" i="1"/>
  <c r="M15" i="1"/>
  <c r="P3" i="1"/>
  <c r="Q3" i="1"/>
  <c r="M3" i="1"/>
  <c r="P17" i="1"/>
  <c r="Q17" i="1"/>
  <c r="M17" i="1"/>
  <c r="Q14" i="1"/>
  <c r="P14" i="1"/>
  <c r="M14" i="1"/>
</calcChain>
</file>

<file path=xl/comments1.xml><?xml version="1.0" encoding="utf-8"?>
<comments xmlns="http://schemas.openxmlformats.org/spreadsheetml/2006/main">
  <authors>
    <author>Lopez Giovanni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Lopez Giovanni:</t>
        </r>
        <r>
          <rPr>
            <sz val="9"/>
            <color indexed="81"/>
            <rFont val="Tahoma"/>
            <family val="2"/>
          </rPr>
          <t xml:space="preserve">
The closer to zero the better!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Lopez Giovanni:</t>
        </r>
        <r>
          <rPr>
            <sz val="9"/>
            <color indexed="81"/>
            <rFont val="Tahoma"/>
            <family val="2"/>
          </rPr>
          <t xml:space="preserve">
The closer to 100 the better!</t>
        </r>
      </text>
    </comment>
  </commentList>
</comments>
</file>

<file path=xl/sharedStrings.xml><?xml version="1.0" encoding="utf-8"?>
<sst xmlns="http://schemas.openxmlformats.org/spreadsheetml/2006/main" count="182" uniqueCount="81">
  <si>
    <t>XC</t>
  </si>
  <si>
    <t>Mixed</t>
  </si>
  <si>
    <t>Open</t>
  </si>
  <si>
    <t>Biennathlon</t>
  </si>
  <si>
    <t>Epic</t>
  </si>
  <si>
    <t>Cube Reaction</t>
  </si>
  <si>
    <t>Yeti ASR-R</t>
  </si>
  <si>
    <t>Black Forest</t>
  </si>
  <si>
    <t>Senioren 1</t>
  </si>
  <si>
    <t>Eiger</t>
  </si>
  <si>
    <t>Herren</t>
  </si>
  <si>
    <t>Elsa</t>
  </si>
  <si>
    <t>Fun 2</t>
  </si>
  <si>
    <t>Fun Masters</t>
  </si>
  <si>
    <t>Seon</t>
  </si>
  <si>
    <t>Solothurn</t>
  </si>
  <si>
    <t>Fun 1</t>
  </si>
  <si>
    <t>Tamaro</t>
  </si>
  <si>
    <t>Gippingen</t>
  </si>
  <si>
    <t>Cube Agree</t>
  </si>
  <si>
    <t>Lyss</t>
  </si>
  <si>
    <t>Giga Neuchatel</t>
  </si>
  <si>
    <t>Team of Five</t>
  </si>
  <si>
    <t>Tri Zürich</t>
  </si>
  <si>
    <t>Firmen Relay</t>
  </si>
  <si>
    <t>Transalp 1.</t>
  </si>
  <si>
    <t>Transalp 2.</t>
  </si>
  <si>
    <t>Transalp 3.</t>
  </si>
  <si>
    <t>Transalp 4.</t>
  </si>
  <si>
    <t>Transalp 5.</t>
  </si>
  <si>
    <t>Transalp 6.</t>
  </si>
  <si>
    <t>Transalp 7.</t>
  </si>
  <si>
    <t>Transalp 8.</t>
  </si>
  <si>
    <t>Men</t>
  </si>
  <si>
    <t>Tesserete</t>
  </si>
  <si>
    <t>Odenwald</t>
  </si>
  <si>
    <t>Langdistanz</t>
  </si>
  <si>
    <t>Flückiger Cross</t>
  </si>
  <si>
    <t>Jederman</t>
  </si>
  <si>
    <t>Quer Pfaffnau</t>
  </si>
  <si>
    <t>CX</t>
  </si>
  <si>
    <t>Prime CX</t>
  </si>
  <si>
    <t>Speuzer Trophy</t>
  </si>
  <si>
    <t>All</t>
  </si>
  <si>
    <t>Men 1</t>
  </si>
  <si>
    <t>Eggberg</t>
  </si>
  <si>
    <t>Basel Land</t>
  </si>
  <si>
    <t>XCM</t>
  </si>
  <si>
    <t>RR</t>
  </si>
  <si>
    <t>Epic SW</t>
  </si>
  <si>
    <t>For All</t>
  </si>
  <si>
    <t>Fun Herren 1</t>
  </si>
  <si>
    <t>Herren 1</t>
  </si>
  <si>
    <t>M U40</t>
  </si>
  <si>
    <t>Allez DSW</t>
  </si>
  <si>
    <t>avg_bpm</t>
  </si>
  <si>
    <t>avg_watt</t>
  </si>
  <si>
    <t>avg_rpm</t>
  </si>
  <si>
    <t>gain_m</t>
  </si>
  <si>
    <t>dist_km</t>
  </si>
  <si>
    <t>bike</t>
  </si>
  <si>
    <t>type</t>
  </si>
  <si>
    <t>cat</t>
  </si>
  <si>
    <t>race</t>
  </si>
  <si>
    <t>date</t>
  </si>
  <si>
    <t>rank</t>
  </si>
  <si>
    <t>total_entries</t>
  </si>
  <si>
    <t>percent_rank</t>
  </si>
  <si>
    <t>time</t>
  </si>
  <si>
    <t>win_time</t>
  </si>
  <si>
    <t>time_back</t>
  </si>
  <si>
    <t>percent_time</t>
  </si>
  <si>
    <t>score</t>
  </si>
  <si>
    <t>Supercross</t>
  </si>
  <si>
    <t>Lostorf</t>
  </si>
  <si>
    <t>Uhwiesen</t>
  </si>
  <si>
    <t>Eierlesen</t>
  </si>
  <si>
    <t>Eschenbach</t>
  </si>
  <si>
    <t>San Gottardo</t>
  </si>
  <si>
    <t>Iron Bike</t>
  </si>
  <si>
    <t>Elsa Trophy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</si>
</sst>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5822525998504738E-2"/>
          <c:y val="2.686634620587789E-2"/>
          <c:w val="0.93734338789676952"/>
          <c:h val="0.91251260413895918"/>
        </c:manualLayout>
      </c:layout>
      <c:scatterChart>
        <c:scatterStyle val="smoothMarker"/>
        <c:varyColors val="0"/>
        <c:ser>
          <c:idx val="1"/>
          <c:order val="0"/>
          <c:dLbls>
            <c:dLbl>
              <c:idx val="1"/>
              <c:layout>
                <c:manualLayout>
                  <c:x val="-2.2148392310112966E-3"/>
                  <c:y val="-2.4198422491499977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3.8759686542697881E-2"/>
                  <c:y val="-3.3877791488100092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7.0448019249220076E-2"/>
                  <c:y val="3.4036319736233382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5.7585820006293982E-2"/>
                  <c:y val="3.15109190141677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4.9253141387575854E-2"/>
                  <c:y val="3.858524208711589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1.0697237493810003E-2"/>
                  <c:y val="3.1616668025843155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-9.9667765395508815E-3"/>
                  <c:y val="-3.3877791488100092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-6.575282167466087E-3"/>
                  <c:y val="-2.167283123067460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0"/>
              <c:layout>
                <c:manualLayout>
                  <c:x val="-9.9002528840651124E-2"/>
                  <c:y val="1.6806661844765786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1"/>
              <c:layout>
                <c:manualLayout>
                  <c:x val="-3.211516884966395E-2"/>
                  <c:y val="3.8717475986400109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2"/>
              <c:layout>
                <c:manualLayout>
                  <c:x val="-4.4158229405671955E-2"/>
                  <c:y val="-3.6429865528856471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3"/>
              <c:layout>
                <c:manualLayout>
                  <c:x val="-5.2014104165981796E-2"/>
                  <c:y val="3.1572272494815437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4"/>
              <c:layout>
                <c:manualLayout>
                  <c:x val="-4.3189365004720488E-2"/>
                  <c:y val="-3.145794923894999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5"/>
              <c:layout>
                <c:manualLayout>
                  <c:x val="1.2181615770562189E-2"/>
                  <c:y val="4.8396844983000136E-3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6"/>
              <c:layout>
                <c:manualLayout>
                  <c:x val="-8.9700988855957925E-2"/>
                  <c:y val="-4.8396844983000044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7"/>
              <c:layout>
                <c:manualLayout>
                  <c:x val="-3.433000808067526E-2"/>
                  <c:y val="2.1778580242350149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9"/>
              <c:layout>
                <c:manualLayout>
                  <c:x val="-2.9900329618652643E-2"/>
                  <c:y val="-3.6297633737250055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0"/>
              <c:layout>
                <c:manualLayout>
                  <c:x val="-9.9667765395508815E-3"/>
                  <c:y val="-2.6618264740650072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1"/>
              <c:layout>
                <c:manualLayout>
                  <c:x val="-4.9833882697754406E-2"/>
                  <c:y val="3.145794923895008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2"/>
              <c:layout>
                <c:manualLayout>
                  <c:x val="-3.3222588465169602E-2"/>
                  <c:y val="-3.6297633737250097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4"/>
              <c:layout>
                <c:manualLayout>
                  <c:x val="-5.8693239621799634E-2"/>
                  <c:y val="-4.1137318235550113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5"/>
              <c:layout>
                <c:manualLayout>
                  <c:x val="-7.7519373085395745E-3"/>
                  <c:y val="-1.451905349490004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6"/>
              <c:layout>
                <c:manualLayout>
                  <c:x val="-4.7619043466743102E-2"/>
                  <c:y val="3.6297633737250097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8"/>
              <c:layout>
                <c:manualLayout>
                  <c:x val="-3.3222588465169602E-2"/>
                  <c:y val="-3.6297633737250097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xVal>
            <c:strRef>
              <c:f>Data!$A$2:$A$39</c:f>
              <c:strCache>
                <c:ptCount val="38"/>
                <c:pt idx="0">
                  <c:v>Tesserete</c:v>
                </c:pt>
                <c:pt idx="1">
                  <c:v>Solothurn</c:v>
                </c:pt>
                <c:pt idx="2">
                  <c:v>Transalp 1.</c:v>
                </c:pt>
                <c:pt idx="3">
                  <c:v>Transalp 2.</c:v>
                </c:pt>
                <c:pt idx="4">
                  <c:v>Transalp 3.</c:v>
                </c:pt>
                <c:pt idx="5">
                  <c:v>Transalp 4.</c:v>
                </c:pt>
                <c:pt idx="6">
                  <c:v>Transalp 5.</c:v>
                </c:pt>
                <c:pt idx="7">
                  <c:v>Transalp 6.</c:v>
                </c:pt>
                <c:pt idx="8">
                  <c:v>Transalp 7.</c:v>
                </c:pt>
                <c:pt idx="9">
                  <c:v>Transalp 8.</c:v>
                </c:pt>
                <c:pt idx="10">
                  <c:v>Tesserete</c:v>
                </c:pt>
                <c:pt idx="11">
                  <c:v>Lyss</c:v>
                </c:pt>
                <c:pt idx="12">
                  <c:v>Biennathlon</c:v>
                </c:pt>
                <c:pt idx="13">
                  <c:v>Solothurn</c:v>
                </c:pt>
                <c:pt idx="14">
                  <c:v>Seon</c:v>
                </c:pt>
                <c:pt idx="15">
                  <c:v>Biennathlon</c:v>
                </c:pt>
                <c:pt idx="16">
                  <c:v>Black Forest</c:v>
                </c:pt>
                <c:pt idx="17">
                  <c:v>Giga Neuchatel</c:v>
                </c:pt>
                <c:pt idx="18">
                  <c:v>Tri Zürich</c:v>
                </c:pt>
                <c:pt idx="19">
                  <c:v>Eiger</c:v>
                </c:pt>
                <c:pt idx="20">
                  <c:v>Elsa</c:v>
                </c:pt>
                <c:pt idx="21">
                  <c:v>Biennathlon</c:v>
                </c:pt>
                <c:pt idx="22">
                  <c:v>Tamaro</c:v>
                </c:pt>
                <c:pt idx="23">
                  <c:v>Gippingen</c:v>
                </c:pt>
                <c:pt idx="24">
                  <c:v>Biennathlon</c:v>
                </c:pt>
                <c:pt idx="25">
                  <c:v>Speuzer Trophy</c:v>
                </c:pt>
                <c:pt idx="26">
                  <c:v>Iron Bike</c:v>
                </c:pt>
                <c:pt idx="27">
                  <c:v>Elsa Trophy</c:v>
                </c:pt>
                <c:pt idx="28">
                  <c:v>Biennathlon</c:v>
                </c:pt>
                <c:pt idx="29">
                  <c:v>San Gottardo</c:v>
                </c:pt>
                <c:pt idx="30">
                  <c:v>Odenwald</c:v>
                </c:pt>
                <c:pt idx="31">
                  <c:v>Quer Pfaffnau</c:v>
                </c:pt>
                <c:pt idx="32">
                  <c:v>Flückiger Cross</c:v>
                </c:pt>
                <c:pt idx="33">
                  <c:v>Eschenbach</c:v>
                </c:pt>
                <c:pt idx="34">
                  <c:v>Eggberg</c:v>
                </c:pt>
                <c:pt idx="35">
                  <c:v>Basel Land</c:v>
                </c:pt>
                <c:pt idx="36">
                  <c:v>Eschenbach</c:v>
                </c:pt>
                <c:pt idx="37">
                  <c:v>Supercross</c:v>
                </c:pt>
              </c:strCache>
            </c:strRef>
          </c:xVal>
          <c:yVal>
            <c:numRef>
              <c:f>Data!$Q$2:$Q$39</c:f>
              <c:numCache>
                <c:formatCode>0.0</c:formatCode>
                <c:ptCount val="38"/>
                <c:pt idx="0">
                  <c:v>124.4268266552389</c:v>
                </c:pt>
                <c:pt idx="1">
                  <c:v>127.96263864565091</c:v>
                </c:pt>
                <c:pt idx="2">
                  <c:v>167.96990148165384</c:v>
                </c:pt>
                <c:pt idx="3">
                  <c:v>180.70054352514884</c:v>
                </c:pt>
                <c:pt idx="4">
                  <c:v>152.06586600196391</c:v>
                </c:pt>
                <c:pt idx="5">
                  <c:v>176.07269436694065</c:v>
                </c:pt>
                <c:pt idx="6">
                  <c:v>152.96831370644651</c:v>
                </c:pt>
                <c:pt idx="7">
                  <c:v>174.43872778297475</c:v>
                </c:pt>
                <c:pt idx="8">
                  <c:v>158.29639889196673</c:v>
                </c:pt>
                <c:pt idx="9">
                  <c:v>163.38327783943765</c:v>
                </c:pt>
                <c:pt idx="10">
                  <c:v>134.50404427415921</c:v>
                </c:pt>
                <c:pt idx="11">
                  <c:v>111.03437922233897</c:v>
                </c:pt>
                <c:pt idx="12">
                  <c:v>135.00000000000003</c:v>
                </c:pt>
                <c:pt idx="13">
                  <c:v>119.59072305593452</c:v>
                </c:pt>
                <c:pt idx="14">
                  <c:v>120.29968900197909</c:v>
                </c:pt>
                <c:pt idx="15">
                  <c:v>126.58670664667666</c:v>
                </c:pt>
                <c:pt idx="16">
                  <c:v>124.90208025067456</c:v>
                </c:pt>
                <c:pt idx="17">
                  <c:v>122.3351245725452</c:v>
                </c:pt>
                <c:pt idx="18">
                  <c:v>113.62318840579709</c:v>
                </c:pt>
                <c:pt idx="19">
                  <c:v>136.58218209507234</c:v>
                </c:pt>
                <c:pt idx="20">
                  <c:v>124.73809770770669</c:v>
                </c:pt>
                <c:pt idx="21">
                  <c:v>109.69620253164557</c:v>
                </c:pt>
                <c:pt idx="22">
                  <c:v>113.31768847169256</c:v>
                </c:pt>
                <c:pt idx="23">
                  <c:v>109.4603943272224</c:v>
                </c:pt>
                <c:pt idx="24">
                  <c:v>124.5109321058688</c:v>
                </c:pt>
                <c:pt idx="25">
                  <c:v>100.10761366693569</c:v>
                </c:pt>
                <c:pt idx="26">
                  <c:v>124.71705579738821</c:v>
                </c:pt>
                <c:pt idx="27">
                  <c:v>122.37762237762239</c:v>
                </c:pt>
                <c:pt idx="28">
                  <c:v>124.00885935769656</c:v>
                </c:pt>
                <c:pt idx="29">
                  <c:v>141.0623211842269</c:v>
                </c:pt>
                <c:pt idx="30">
                  <c:v>139.03852017481449</c:v>
                </c:pt>
                <c:pt idx="31">
                  <c:v>124.01995723449753</c:v>
                </c:pt>
                <c:pt idx="32">
                  <c:v>111.19668246445498</c:v>
                </c:pt>
                <c:pt idx="33">
                  <c:v>119.21024546424759</c:v>
                </c:pt>
                <c:pt idx="34">
                  <c:v>136.83010262257696</c:v>
                </c:pt>
                <c:pt idx="35">
                  <c:v>133.10451214809103</c:v>
                </c:pt>
                <c:pt idx="36">
                  <c:v>117.47725133354251</c:v>
                </c:pt>
                <c:pt idx="37">
                  <c:v>116.45833333333331</c:v>
                </c:pt>
              </c:numCache>
            </c:numRef>
          </c:yVal>
          <c:smooth val="1"/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45381504"/>
        <c:axId val="76285440"/>
      </c:scatterChart>
      <c:valAx>
        <c:axId val="45381504"/>
        <c:scaling>
          <c:orientation val="minMax"/>
          <c:min val="1"/>
        </c:scaling>
        <c:delete val="0"/>
        <c:axPos val="b"/>
        <c:majorGridlines>
          <c:spPr>
            <a:ln>
              <a:prstDash val="dash"/>
            </a:ln>
            <a:effectLst>
              <a:glow rad="127000">
                <a:schemeClr val="bg1"/>
              </a:glow>
              <a:outerShdw blurRad="50800" dist="50800" dir="5400000" algn="ctr" rotWithShape="0">
                <a:schemeClr val="bg1"/>
              </a:outerShdw>
            </a:effectLst>
          </c:spPr>
        </c:majorGridlines>
        <c:majorTickMark val="out"/>
        <c:minorTickMark val="none"/>
        <c:tickLblPos val="nextTo"/>
        <c:crossAx val="76285440"/>
        <c:crosses val="autoZero"/>
        <c:crossBetween val="midCat"/>
        <c:majorUnit val="1"/>
        <c:minorUnit val="1"/>
      </c:valAx>
      <c:valAx>
        <c:axId val="76285440"/>
        <c:scaling>
          <c:orientation val="minMax"/>
          <c:min val="100"/>
        </c:scaling>
        <c:delete val="0"/>
        <c:axPos val="l"/>
        <c:majorGridlines>
          <c:spPr>
            <a:ln>
              <a:prstDash val="dash"/>
            </a:ln>
          </c:spPr>
        </c:majorGridlines>
        <c:numFmt formatCode="0.0" sourceLinked="1"/>
        <c:majorTickMark val="out"/>
        <c:minorTickMark val="none"/>
        <c:tickLblPos val="nextTo"/>
        <c:crossAx val="453815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624602808237696"/>
          <c:y val="4.4969243233397023E-2"/>
          <c:w val="7.9693874104376533E-2"/>
          <c:h val="4.3757797798743815E-2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VeloViewer Score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1053635206771614E-2"/>
          <c:y val="0.10172873264409421"/>
          <c:w val="0.90580625209628363"/>
          <c:h val="0.8377051836089547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9"/>
          </c:marker>
          <c:dLbls>
            <c:dLbl>
              <c:idx val="0"/>
              <c:layout>
                <c:manualLayout>
                  <c:x val="-2.0151131724933345E-2"/>
                  <c:y val="-3.4972665557363086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3.2465712223503716E-2"/>
                  <c:y val="4.6630220743150784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3.8063248813762995E-2"/>
                  <c:y val="3.4972665557363086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3.3585219541555564E-2"/>
                  <c:y val="-4.371583194670385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1.6792609770777771E-2"/>
                  <c:y val="4.371583194670385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-1.6792609770777792E-2"/>
                  <c:y val="3.7887054353810012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-6.6050931765059315E-2"/>
                  <c:y val="-4.0801443150256939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2"/>
              <c:layout>
                <c:manualLayout>
                  <c:x val="-5.373635126648893E-2"/>
                  <c:y val="-4.3715831946703913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3"/>
              <c:layout>
                <c:manualLayout>
                  <c:x val="-5.5975365902592635E-3"/>
                  <c:y val="2.0400721575128469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4"/>
              <c:layout>
                <c:manualLayout>
                  <c:x val="-1.1195073180518527E-3"/>
                  <c:y val="2.914388796446924E-3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5"/>
              <c:layout>
                <c:manualLayout>
                  <c:x val="-3.3585219541555585E-2"/>
                  <c:y val="-3.7887054353810012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6"/>
              <c:layout>
                <c:manualLayout>
                  <c:x val="-4.2541278085970406E-2"/>
                  <c:y val="3.4972665557363086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7"/>
              <c:layout>
                <c:manualLayout>
                  <c:x val="-1.6792609770777792E-2"/>
                  <c:y val="-2.3315110371575392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8"/>
              <c:layout>
                <c:manualLayout>
                  <c:x val="-5.5975365902592635E-3"/>
                  <c:y val="2.3315110371575392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9"/>
              <c:layout>
                <c:manualLayout>
                  <c:x val="-2.462916099714068E-2"/>
                  <c:y val="3.4972665557363086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0"/>
              <c:layout>
                <c:manualLayout>
                  <c:x val="-8.9560585444148216E-3"/>
                  <c:y val="1.7486332778681543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1"/>
              <c:layout>
                <c:manualLayout>
                  <c:x val="-3.3585219541555585E-2"/>
                  <c:y val="-2.9143887964469241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2"/>
              <c:layout>
                <c:manualLayout>
                  <c:x val="-1.0075565862466674E-2"/>
                  <c:y val="-2.3315110371575392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3"/>
              <c:layout>
                <c:manualLayout>
                  <c:x val="-6.7170439083111162E-3"/>
                  <c:y val="3.4972665557363086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4"/>
              <c:layout>
                <c:manualLayout>
                  <c:x val="-2.7987682951296319E-2"/>
                  <c:y val="2.6229499168022315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5"/>
              <c:layout>
                <c:manualLayout>
                  <c:x val="-4.2541278085970406E-2"/>
                  <c:y val="-3.4972665557363086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27"/>
              <c:layout>
                <c:manualLayout>
                  <c:x val="-2.6868175633244465E-2"/>
                  <c:y val="2.6229499168022315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31"/>
              <c:layout>
                <c:manualLayout>
                  <c:x val="-9.6971154581871222E-2"/>
                  <c:y val="2.7836218270745814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32"/>
              <c:layout>
                <c:manualLayout>
                  <c:x val="-1.2499690998703961E-2"/>
                  <c:y val="4.1212160717349559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34"/>
              <c:layout>
                <c:manualLayout>
                  <c:x val="-1.6749341680095961E-3"/>
                  <c:y val="-6.4267684430328815E-3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xVal>
            <c:strRef>
              <c:f>Data!$A$2:$A$39</c:f>
              <c:strCache>
                <c:ptCount val="38"/>
                <c:pt idx="0">
                  <c:v>Tesserete</c:v>
                </c:pt>
                <c:pt idx="1">
                  <c:v>Solothurn</c:v>
                </c:pt>
                <c:pt idx="2">
                  <c:v>Transalp 1.</c:v>
                </c:pt>
                <c:pt idx="3">
                  <c:v>Transalp 2.</c:v>
                </c:pt>
                <c:pt idx="4">
                  <c:v>Transalp 3.</c:v>
                </c:pt>
                <c:pt idx="5">
                  <c:v>Transalp 4.</c:v>
                </c:pt>
                <c:pt idx="6">
                  <c:v>Transalp 5.</c:v>
                </c:pt>
                <c:pt idx="7">
                  <c:v>Transalp 6.</c:v>
                </c:pt>
                <c:pt idx="8">
                  <c:v>Transalp 7.</c:v>
                </c:pt>
                <c:pt idx="9">
                  <c:v>Transalp 8.</c:v>
                </c:pt>
                <c:pt idx="10">
                  <c:v>Tesserete</c:v>
                </c:pt>
                <c:pt idx="11">
                  <c:v>Lyss</c:v>
                </c:pt>
                <c:pt idx="12">
                  <c:v>Biennathlon</c:v>
                </c:pt>
                <c:pt idx="13">
                  <c:v>Solothurn</c:v>
                </c:pt>
                <c:pt idx="14">
                  <c:v>Seon</c:v>
                </c:pt>
                <c:pt idx="15">
                  <c:v>Biennathlon</c:v>
                </c:pt>
                <c:pt idx="16">
                  <c:v>Black Forest</c:v>
                </c:pt>
                <c:pt idx="17">
                  <c:v>Giga Neuchatel</c:v>
                </c:pt>
                <c:pt idx="18">
                  <c:v>Tri Zürich</c:v>
                </c:pt>
                <c:pt idx="19">
                  <c:v>Eiger</c:v>
                </c:pt>
                <c:pt idx="20">
                  <c:v>Elsa</c:v>
                </c:pt>
                <c:pt idx="21">
                  <c:v>Biennathlon</c:v>
                </c:pt>
                <c:pt idx="22">
                  <c:v>Tamaro</c:v>
                </c:pt>
                <c:pt idx="23">
                  <c:v>Gippingen</c:v>
                </c:pt>
                <c:pt idx="24">
                  <c:v>Biennathlon</c:v>
                </c:pt>
                <c:pt idx="25">
                  <c:v>Speuzer Trophy</c:v>
                </c:pt>
                <c:pt idx="26">
                  <c:v>Iron Bike</c:v>
                </c:pt>
                <c:pt idx="27">
                  <c:v>Elsa Trophy</c:v>
                </c:pt>
                <c:pt idx="28">
                  <c:v>Biennathlon</c:v>
                </c:pt>
                <c:pt idx="29">
                  <c:v>San Gottardo</c:v>
                </c:pt>
                <c:pt idx="30">
                  <c:v>Odenwald</c:v>
                </c:pt>
                <c:pt idx="31">
                  <c:v>Quer Pfaffnau</c:v>
                </c:pt>
                <c:pt idx="32">
                  <c:v>Flückiger Cross</c:v>
                </c:pt>
                <c:pt idx="33">
                  <c:v>Eschenbach</c:v>
                </c:pt>
                <c:pt idx="34">
                  <c:v>Eggberg</c:v>
                </c:pt>
                <c:pt idx="35">
                  <c:v>Basel Land</c:v>
                </c:pt>
                <c:pt idx="36">
                  <c:v>Eschenbach</c:v>
                </c:pt>
                <c:pt idx="37">
                  <c:v>Supercross</c:v>
                </c:pt>
              </c:strCache>
            </c:strRef>
          </c:xVal>
          <c:yVal>
            <c:numRef>
              <c:f>Data!$R$2:$R$39</c:f>
              <c:numCache>
                <c:formatCode>0.00</c:formatCode>
                <c:ptCount val="38"/>
                <c:pt idx="0">
                  <c:v>37.5</c:v>
                </c:pt>
                <c:pt idx="1">
                  <c:v>27.586206896551722</c:v>
                </c:pt>
                <c:pt idx="2">
                  <c:v>15.72052401746725</c:v>
                </c:pt>
                <c:pt idx="3">
                  <c:v>26.905829596412556</c:v>
                </c:pt>
                <c:pt idx="4">
                  <c:v>27.853881278538811</c:v>
                </c:pt>
                <c:pt idx="5">
                  <c:v>30.841121495327101</c:v>
                </c:pt>
                <c:pt idx="6">
                  <c:v>36.714975845410628</c:v>
                </c:pt>
                <c:pt idx="7">
                  <c:v>30.964467005076141</c:v>
                </c:pt>
                <c:pt idx="8">
                  <c:v>26.94300518134715</c:v>
                </c:pt>
                <c:pt idx="9">
                  <c:v>27.513227513227513</c:v>
                </c:pt>
                <c:pt idx="10">
                  <c:v>18.75</c:v>
                </c:pt>
                <c:pt idx="11">
                  <c:v>42.857142857142854</c:v>
                </c:pt>
                <c:pt idx="12">
                  <c:v>65.873015873015873</c:v>
                </c:pt>
                <c:pt idx="13">
                  <c:v>28.571428571428569</c:v>
                </c:pt>
                <c:pt idx="14">
                  <c:v>44.444444444444443</c:v>
                </c:pt>
                <c:pt idx="15">
                  <c:v>86.764705882352942</c:v>
                </c:pt>
                <c:pt idx="16">
                  <c:v>81.986143187066972</c:v>
                </c:pt>
                <c:pt idx="17">
                  <c:v>84.180790960451972</c:v>
                </c:pt>
                <c:pt idx="18">
                  <c:v>81.473214285714292</c:v>
                </c:pt>
                <c:pt idx="19">
                  <c:v>33.333333333333329</c:v>
                </c:pt>
                <c:pt idx="20">
                  <c:v>53.072625698324025</c:v>
                </c:pt>
                <c:pt idx="21">
                  <c:v>87.719298245614027</c:v>
                </c:pt>
                <c:pt idx="22">
                  <c:v>53.333333333333336</c:v>
                </c:pt>
                <c:pt idx="23">
                  <c:v>50.602409638554214</c:v>
                </c:pt>
                <c:pt idx="24">
                  <c:v>89.090909090909093</c:v>
                </c:pt>
                <c:pt idx="25">
                  <c:v>94.594594594594597</c:v>
                </c:pt>
                <c:pt idx="26">
                  <c:v>71.15384615384616</c:v>
                </c:pt>
                <c:pt idx="27">
                  <c:v>62.962962962962962</c:v>
                </c:pt>
                <c:pt idx="28">
                  <c:v>86.666666666666671</c:v>
                </c:pt>
                <c:pt idx="29">
                  <c:v>50.78125</c:v>
                </c:pt>
                <c:pt idx="30">
                  <c:v>63.636363636363633</c:v>
                </c:pt>
                <c:pt idx="31">
                  <c:v>38.636363636363633</c:v>
                </c:pt>
                <c:pt idx="32">
                  <c:v>54.716981132075468</c:v>
                </c:pt>
                <c:pt idx="33">
                  <c:v>54.6875</c:v>
                </c:pt>
                <c:pt idx="34">
                  <c:v>28.971962616822427</c:v>
                </c:pt>
                <c:pt idx="35">
                  <c:v>56.060606060606055</c:v>
                </c:pt>
                <c:pt idx="36">
                  <c:v>41.463414634146339</c:v>
                </c:pt>
                <c:pt idx="37">
                  <c:v>64.516129032258064</c:v>
                </c:pt>
              </c:numCache>
            </c:numRef>
          </c:yVal>
          <c:smooth val="0"/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76333440"/>
        <c:axId val="76336128"/>
      </c:scatterChart>
      <c:valAx>
        <c:axId val="76333440"/>
        <c:scaling>
          <c:orientation val="minMax"/>
          <c:min val="1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majorTickMark val="out"/>
        <c:minorTickMark val="none"/>
        <c:tickLblPos val="nextTo"/>
        <c:crossAx val="76336128"/>
        <c:crosses val="autoZero"/>
        <c:crossBetween val="midCat"/>
        <c:majorUnit val="1"/>
        <c:minorUnit val="1"/>
      </c:valAx>
      <c:valAx>
        <c:axId val="76336128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763334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5.518753875995043E-2"/>
          <c:y val="8.2825198899151506E-2"/>
          <c:w val="8.0972807087900722E-2"/>
          <c:h val="4.3016136319192981E-2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714373</xdr:colOff>
      <xdr:row>0</xdr:row>
      <xdr:rowOff>85724</xdr:rowOff>
    </xdr:from>
    <xdr:to>
      <xdr:col>18</xdr:col>
      <xdr:colOff>676275</xdr:colOff>
      <xdr:row>32</xdr:row>
      <xdr:rowOff>152400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34</xdr:row>
      <xdr:rowOff>109536</xdr:rowOff>
    </xdr:from>
    <xdr:to>
      <xdr:col>18</xdr:col>
      <xdr:colOff>647700</xdr:colOff>
      <xdr:row>67</xdr:row>
      <xdr:rowOff>104775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1" sqref="G21"/>
    </sheetView>
  </sheetViews>
  <sheetFormatPr baseColWidth="10" defaultRowHeight="12.75" x14ac:dyDescent="0.2"/>
  <cols>
    <col min="1" max="1" width="15.7109375" bestFit="1" customWidth="1"/>
    <col min="2" max="2" width="15.7109375" customWidth="1"/>
    <col min="3" max="3" width="5.42578125" bestFit="1" customWidth="1"/>
    <col min="4" max="4" width="14.28515625" customWidth="1"/>
    <col min="5" max="5" width="14.28515625" style="3" customWidth="1"/>
    <col min="6" max="7" width="14.28515625" customWidth="1"/>
    <col min="8" max="8" width="11.42578125" bestFit="1" customWidth="1"/>
    <col min="9" max="9" width="11" customWidth="1"/>
    <col min="12" max="12" width="12.140625" bestFit="1" customWidth="1"/>
    <col min="13" max="13" width="12.85546875" style="4" bestFit="1" customWidth="1"/>
    <col min="16" max="16" width="10.28515625" bestFit="1" customWidth="1"/>
    <col min="17" max="17" width="12.85546875" style="4" bestFit="1" customWidth="1"/>
    <col min="18" max="18" width="11.28515625" style="11" bestFit="1" customWidth="1"/>
  </cols>
  <sheetData>
    <row r="1" spans="1:18" s="9" customFormat="1" ht="42.75" customHeight="1" x14ac:dyDescent="0.2">
      <c r="A1" s="7" t="s">
        <v>63</v>
      </c>
      <c r="B1" s="7" t="s">
        <v>62</v>
      </c>
      <c r="C1" s="7" t="s">
        <v>61</v>
      </c>
      <c r="D1" s="7" t="s">
        <v>60</v>
      </c>
      <c r="E1" s="8" t="s">
        <v>59</v>
      </c>
      <c r="F1" s="7" t="s">
        <v>58</v>
      </c>
      <c r="G1" s="7" t="s">
        <v>55</v>
      </c>
      <c r="H1" s="12" t="s">
        <v>56</v>
      </c>
      <c r="I1" s="12" t="s">
        <v>57</v>
      </c>
      <c r="J1" s="7" t="s">
        <v>64</v>
      </c>
      <c r="K1" s="7" t="s">
        <v>65</v>
      </c>
      <c r="L1" s="7" t="s">
        <v>66</v>
      </c>
      <c r="M1" s="8" t="s">
        <v>67</v>
      </c>
      <c r="N1" s="7" t="s">
        <v>68</v>
      </c>
      <c r="O1" s="7" t="s">
        <v>69</v>
      </c>
      <c r="P1" s="7" t="s">
        <v>70</v>
      </c>
      <c r="Q1" s="8" t="s">
        <v>71</v>
      </c>
      <c r="R1" s="10" t="s">
        <v>72</v>
      </c>
    </row>
    <row r="2" spans="1:18" x14ac:dyDescent="0.2">
      <c r="A2" t="s">
        <v>34</v>
      </c>
      <c r="B2" t="s">
        <v>13</v>
      </c>
      <c r="C2" t="s">
        <v>0</v>
      </c>
      <c r="D2" t="s">
        <v>6</v>
      </c>
      <c r="E2" s="3">
        <v>20</v>
      </c>
      <c r="F2">
        <v>500</v>
      </c>
      <c r="J2" s="1">
        <v>40643</v>
      </c>
      <c r="K2">
        <v>25</v>
      </c>
      <c r="L2">
        <v>39</v>
      </c>
      <c r="M2" s="4">
        <f t="shared" ref="M2:M38" si="0">K2*100/L2</f>
        <v>64.102564102564102</v>
      </c>
      <c r="N2" s="2">
        <v>6.7210648148148144E-2</v>
      </c>
      <c r="O2" s="2">
        <v>5.4016203703703712E-2</v>
      </c>
      <c r="P2" s="2">
        <f t="shared" ref="P2" si="1">N2-O2</f>
        <v>1.3194444444444432E-2</v>
      </c>
      <c r="Q2" s="4">
        <f t="shared" ref="Q2" si="2">N2*100/O2</f>
        <v>124.4268266552389</v>
      </c>
      <c r="R2" s="11">
        <f t="shared" ref="R2:R42" si="3">(L2+1-K2)/(L2+1)*100</f>
        <v>37.5</v>
      </c>
    </row>
    <row r="3" spans="1:18" x14ac:dyDescent="0.2">
      <c r="A3" t="s">
        <v>15</v>
      </c>
      <c r="B3" t="s">
        <v>13</v>
      </c>
      <c r="C3" t="s">
        <v>0</v>
      </c>
      <c r="D3" t="s">
        <v>6</v>
      </c>
      <c r="E3" s="3">
        <v>21.4</v>
      </c>
      <c r="F3">
        <v>524</v>
      </c>
      <c r="J3" s="1">
        <v>40671</v>
      </c>
      <c r="K3">
        <v>42</v>
      </c>
      <c r="L3">
        <v>57</v>
      </c>
      <c r="M3" s="4">
        <f t="shared" si="0"/>
        <v>73.684210526315795</v>
      </c>
      <c r="N3" s="2">
        <v>5.0740740740740746E-2</v>
      </c>
      <c r="O3" s="2">
        <v>3.965277777777778E-2</v>
      </c>
      <c r="P3" s="2">
        <f t="shared" ref="P3:P32" si="4">N3-O3</f>
        <v>1.1087962962962966E-2</v>
      </c>
      <c r="Q3" s="4">
        <f t="shared" ref="Q3:Q32" si="5">N3*100/O3</f>
        <v>127.96263864565091</v>
      </c>
      <c r="R3" s="11">
        <f t="shared" si="3"/>
        <v>27.586206896551722</v>
      </c>
    </row>
    <row r="4" spans="1:18" x14ac:dyDescent="0.2">
      <c r="A4" t="s">
        <v>25</v>
      </c>
      <c r="B4" t="s">
        <v>33</v>
      </c>
      <c r="C4" t="s">
        <v>47</v>
      </c>
      <c r="D4" t="s">
        <v>6</v>
      </c>
      <c r="E4" s="3">
        <v>95.76</v>
      </c>
      <c r="F4">
        <v>2348</v>
      </c>
      <c r="J4" s="1">
        <v>40740</v>
      </c>
      <c r="K4">
        <v>193</v>
      </c>
      <c r="L4">
        <v>228</v>
      </c>
      <c r="M4" s="4">
        <f t="shared" si="0"/>
        <v>84.649122807017548</v>
      </c>
      <c r="N4" s="2">
        <v>0.25061342592592589</v>
      </c>
      <c r="O4" s="2">
        <v>0.1492013888888889</v>
      </c>
      <c r="P4" s="2">
        <f t="shared" si="4"/>
        <v>0.101412037037037</v>
      </c>
      <c r="Q4" s="4">
        <f t="shared" si="5"/>
        <v>167.96990148165384</v>
      </c>
      <c r="R4" s="11">
        <f t="shared" si="3"/>
        <v>15.72052401746725</v>
      </c>
    </row>
    <row r="5" spans="1:18" x14ac:dyDescent="0.2">
      <c r="A5" t="s">
        <v>26</v>
      </c>
      <c r="B5" t="s">
        <v>33</v>
      </c>
      <c r="C5" t="s">
        <v>47</v>
      </c>
      <c r="D5" t="s">
        <v>6</v>
      </c>
      <c r="E5" s="3">
        <v>68.75</v>
      </c>
      <c r="F5">
        <v>2911</v>
      </c>
      <c r="J5" s="1">
        <v>40741</v>
      </c>
      <c r="K5">
        <v>163</v>
      </c>
      <c r="L5">
        <v>222</v>
      </c>
      <c r="M5" s="4">
        <f t="shared" si="0"/>
        <v>73.423423423423429</v>
      </c>
      <c r="N5" s="2">
        <v>0.24241898148148147</v>
      </c>
      <c r="O5" s="2">
        <v>0.13415509259259259</v>
      </c>
      <c r="P5" s="2">
        <f t="shared" si="4"/>
        <v>0.10826388888888888</v>
      </c>
      <c r="Q5" s="4">
        <f t="shared" si="5"/>
        <v>180.70054352514884</v>
      </c>
      <c r="R5" s="11">
        <f t="shared" si="3"/>
        <v>26.905829596412556</v>
      </c>
    </row>
    <row r="6" spans="1:18" x14ac:dyDescent="0.2">
      <c r="A6" t="s">
        <v>27</v>
      </c>
      <c r="B6" t="s">
        <v>33</v>
      </c>
      <c r="C6" t="s">
        <v>47</v>
      </c>
      <c r="D6" t="s">
        <v>6</v>
      </c>
      <c r="E6" s="3">
        <v>94.02</v>
      </c>
      <c r="F6">
        <v>2154</v>
      </c>
      <c r="J6" s="1">
        <v>40742</v>
      </c>
      <c r="K6">
        <v>158</v>
      </c>
      <c r="L6">
        <v>218</v>
      </c>
      <c r="M6" s="4">
        <f t="shared" si="0"/>
        <v>72.477064220183493</v>
      </c>
      <c r="N6" s="2">
        <v>0.23300925925925928</v>
      </c>
      <c r="O6" s="2">
        <v>0.15322916666666667</v>
      </c>
      <c r="P6" s="2">
        <f t="shared" si="4"/>
        <v>7.9780092592592611E-2</v>
      </c>
      <c r="Q6" s="4">
        <f t="shared" si="5"/>
        <v>152.06586600196391</v>
      </c>
      <c r="R6" s="11">
        <f t="shared" si="3"/>
        <v>27.853881278538811</v>
      </c>
    </row>
    <row r="7" spans="1:18" x14ac:dyDescent="0.2">
      <c r="A7" t="s">
        <v>28</v>
      </c>
      <c r="B7" t="s">
        <v>33</v>
      </c>
      <c r="C7" t="s">
        <v>47</v>
      </c>
      <c r="D7" t="s">
        <v>6</v>
      </c>
      <c r="E7" s="3">
        <v>72.33</v>
      </c>
      <c r="F7">
        <v>3524</v>
      </c>
      <c r="J7" s="1">
        <v>40743</v>
      </c>
      <c r="K7">
        <v>148</v>
      </c>
      <c r="L7">
        <v>213</v>
      </c>
      <c r="M7" s="4">
        <f t="shared" si="0"/>
        <v>69.483568075117375</v>
      </c>
      <c r="N7" s="2">
        <v>0.27024305555555556</v>
      </c>
      <c r="O7" s="2">
        <v>0.1534837962962963</v>
      </c>
      <c r="P7" s="2">
        <f t="shared" si="4"/>
        <v>0.11675925925925926</v>
      </c>
      <c r="Q7" s="4">
        <f t="shared" si="5"/>
        <v>176.07269436694065</v>
      </c>
      <c r="R7" s="11">
        <f t="shared" si="3"/>
        <v>30.841121495327101</v>
      </c>
    </row>
    <row r="8" spans="1:18" x14ac:dyDescent="0.2">
      <c r="A8" t="s">
        <v>29</v>
      </c>
      <c r="B8" t="s">
        <v>33</v>
      </c>
      <c r="C8" t="s">
        <v>47</v>
      </c>
      <c r="D8" t="s">
        <v>6</v>
      </c>
      <c r="E8" s="3">
        <v>73.61</v>
      </c>
      <c r="F8">
        <v>2618</v>
      </c>
      <c r="J8" s="1">
        <v>40744</v>
      </c>
      <c r="K8">
        <v>131</v>
      </c>
      <c r="L8">
        <v>206</v>
      </c>
      <c r="M8" s="4">
        <f t="shared" si="0"/>
        <v>63.592233009708735</v>
      </c>
      <c r="N8" s="2">
        <v>0.14583333333333334</v>
      </c>
      <c r="O8" s="2">
        <v>9.5335648148148155E-2</v>
      </c>
      <c r="P8" s="2">
        <f t="shared" si="4"/>
        <v>5.0497685185185187E-2</v>
      </c>
      <c r="Q8" s="4">
        <f t="shared" si="5"/>
        <v>152.96831370644651</v>
      </c>
      <c r="R8" s="11">
        <f t="shared" si="3"/>
        <v>36.714975845410628</v>
      </c>
    </row>
    <row r="9" spans="1:18" x14ac:dyDescent="0.2">
      <c r="A9" t="s">
        <v>30</v>
      </c>
      <c r="B9" t="s">
        <v>33</v>
      </c>
      <c r="C9" t="s">
        <v>47</v>
      </c>
      <c r="D9" t="s">
        <v>6</v>
      </c>
      <c r="E9" s="3">
        <v>72.650000000000006</v>
      </c>
      <c r="F9">
        <v>3147</v>
      </c>
      <c r="J9" s="1">
        <v>40745</v>
      </c>
      <c r="K9">
        <v>136</v>
      </c>
      <c r="L9">
        <v>196</v>
      </c>
      <c r="M9" s="4">
        <f t="shared" si="0"/>
        <v>69.387755102040813</v>
      </c>
      <c r="N9" s="2">
        <v>0.25899305555555557</v>
      </c>
      <c r="O9" s="2">
        <v>0.14847222222222223</v>
      </c>
      <c r="P9" s="2">
        <f t="shared" si="4"/>
        <v>0.11052083333333335</v>
      </c>
      <c r="Q9" s="4">
        <f t="shared" si="5"/>
        <v>174.43872778297475</v>
      </c>
      <c r="R9" s="11">
        <f t="shared" si="3"/>
        <v>30.964467005076141</v>
      </c>
    </row>
    <row r="10" spans="1:18" x14ac:dyDescent="0.2">
      <c r="A10" t="s">
        <v>31</v>
      </c>
      <c r="B10" t="s">
        <v>33</v>
      </c>
      <c r="C10" t="s">
        <v>47</v>
      </c>
      <c r="D10" t="s">
        <v>6</v>
      </c>
      <c r="E10" s="3">
        <v>108.95</v>
      </c>
      <c r="F10">
        <v>2433</v>
      </c>
      <c r="J10" s="1">
        <v>40746</v>
      </c>
      <c r="K10">
        <v>141</v>
      </c>
      <c r="L10">
        <v>192</v>
      </c>
      <c r="M10" s="4">
        <f t="shared" si="0"/>
        <v>73.4375</v>
      </c>
      <c r="N10" s="2">
        <v>0.26456018518518515</v>
      </c>
      <c r="O10" s="2">
        <v>0.16712962962962963</v>
      </c>
      <c r="P10" s="2">
        <f t="shared" si="4"/>
        <v>9.743055555555552E-2</v>
      </c>
      <c r="Q10" s="4">
        <f t="shared" si="5"/>
        <v>158.29639889196673</v>
      </c>
      <c r="R10" s="11">
        <f t="shared" si="3"/>
        <v>26.94300518134715</v>
      </c>
    </row>
    <row r="11" spans="1:18" x14ac:dyDescent="0.2">
      <c r="A11" t="s">
        <v>32</v>
      </c>
      <c r="B11" t="s">
        <v>33</v>
      </c>
      <c r="C11" t="s">
        <v>47</v>
      </c>
      <c r="D11" t="s">
        <v>6</v>
      </c>
      <c r="E11" s="3">
        <v>76.22</v>
      </c>
      <c r="F11">
        <v>2163</v>
      </c>
      <c r="J11" s="1">
        <v>40747</v>
      </c>
      <c r="K11">
        <v>137</v>
      </c>
      <c r="L11">
        <v>188</v>
      </c>
      <c r="M11" s="4">
        <f t="shared" si="0"/>
        <v>72.872340425531917</v>
      </c>
      <c r="N11" s="2">
        <v>0.2044560185185185</v>
      </c>
      <c r="O11" s="2">
        <v>0.12513888888888888</v>
      </c>
      <c r="P11" s="2">
        <f t="shared" si="4"/>
        <v>7.9317129629629612E-2</v>
      </c>
      <c r="Q11" s="4">
        <f t="shared" si="5"/>
        <v>163.38327783943765</v>
      </c>
      <c r="R11" s="11">
        <f t="shared" si="3"/>
        <v>27.513227513227513</v>
      </c>
    </row>
    <row r="12" spans="1:18" x14ac:dyDescent="0.2">
      <c r="A12" t="s">
        <v>34</v>
      </c>
      <c r="B12" t="s">
        <v>13</v>
      </c>
      <c r="C12" t="s">
        <v>0</v>
      </c>
      <c r="D12" t="s">
        <v>6</v>
      </c>
      <c r="E12" s="3">
        <v>20</v>
      </c>
      <c r="F12">
        <v>500</v>
      </c>
      <c r="J12" s="1">
        <v>41021</v>
      </c>
      <c r="K12">
        <v>26</v>
      </c>
      <c r="L12">
        <v>31</v>
      </c>
      <c r="M12" s="4">
        <f t="shared" si="0"/>
        <v>83.870967741935488</v>
      </c>
      <c r="N12" s="2">
        <v>7.3136574074074076E-2</v>
      </c>
      <c r="O12" s="2">
        <v>5.4375E-2</v>
      </c>
      <c r="P12" s="2">
        <f t="shared" si="4"/>
        <v>1.8761574074074076E-2</v>
      </c>
      <c r="Q12" s="4">
        <f t="shared" si="5"/>
        <v>134.50404427415921</v>
      </c>
      <c r="R12" s="11">
        <f t="shared" si="3"/>
        <v>18.75</v>
      </c>
    </row>
    <row r="13" spans="1:18" x14ac:dyDescent="0.2">
      <c r="A13" t="s">
        <v>20</v>
      </c>
      <c r="B13" t="s">
        <v>8</v>
      </c>
      <c r="C13" t="s">
        <v>48</v>
      </c>
      <c r="D13" t="s">
        <v>19</v>
      </c>
      <c r="E13" s="3">
        <v>67.2</v>
      </c>
      <c r="F13" s="6">
        <v>800</v>
      </c>
      <c r="G13" s="6"/>
      <c r="H13" s="6"/>
      <c r="I13" s="6"/>
      <c r="J13" s="1">
        <v>41041</v>
      </c>
      <c r="K13">
        <v>40</v>
      </c>
      <c r="L13">
        <v>69</v>
      </c>
      <c r="M13" s="4">
        <f t="shared" si="0"/>
        <v>57.971014492753625</v>
      </c>
      <c r="N13" s="2">
        <v>8.560185185185186E-2</v>
      </c>
      <c r="O13" s="2">
        <v>7.7094907407407418E-2</v>
      </c>
      <c r="P13" s="2">
        <f t="shared" si="4"/>
        <v>8.506944444444442E-3</v>
      </c>
      <c r="Q13" s="4">
        <f t="shared" si="5"/>
        <v>111.03437922233897</v>
      </c>
      <c r="R13" s="11">
        <f t="shared" si="3"/>
        <v>42.857142857142854</v>
      </c>
    </row>
    <row r="14" spans="1:18" x14ac:dyDescent="0.2">
      <c r="A14" t="s">
        <v>3</v>
      </c>
      <c r="B14" t="s">
        <v>1</v>
      </c>
      <c r="C14" t="s">
        <v>0</v>
      </c>
      <c r="D14" t="s">
        <v>6</v>
      </c>
      <c r="E14" s="3">
        <v>25</v>
      </c>
      <c r="F14">
        <v>765</v>
      </c>
      <c r="J14" s="1">
        <v>41076</v>
      </c>
      <c r="K14">
        <v>43</v>
      </c>
      <c r="L14">
        <v>125</v>
      </c>
      <c r="M14" s="4">
        <f t="shared" si="0"/>
        <v>34.4</v>
      </c>
      <c r="N14" s="2">
        <v>6.8125000000000005E-2</v>
      </c>
      <c r="O14" s="2">
        <v>5.0462962962962959E-2</v>
      </c>
      <c r="P14" s="2">
        <f t="shared" si="4"/>
        <v>1.7662037037037046E-2</v>
      </c>
      <c r="Q14" s="4">
        <f t="shared" si="5"/>
        <v>135.00000000000003</v>
      </c>
      <c r="R14" s="11">
        <f t="shared" si="3"/>
        <v>65.873015873015873</v>
      </c>
    </row>
    <row r="15" spans="1:18" x14ac:dyDescent="0.2">
      <c r="A15" t="s">
        <v>15</v>
      </c>
      <c r="B15" t="s">
        <v>13</v>
      </c>
      <c r="C15" t="s">
        <v>0</v>
      </c>
      <c r="D15" t="s">
        <v>5</v>
      </c>
      <c r="E15" s="3">
        <v>21.4</v>
      </c>
      <c r="F15">
        <v>524</v>
      </c>
      <c r="J15" s="1">
        <v>41399</v>
      </c>
      <c r="K15">
        <v>30</v>
      </c>
      <c r="L15">
        <v>41</v>
      </c>
      <c r="M15" s="4">
        <f t="shared" si="0"/>
        <v>73.170731707317074</v>
      </c>
      <c r="N15" s="2">
        <v>5.0729166666666665E-2</v>
      </c>
      <c r="O15" s="2">
        <v>4.2418981481481481E-2</v>
      </c>
      <c r="P15" s="2">
        <f t="shared" si="4"/>
        <v>8.3101851851851843E-3</v>
      </c>
      <c r="Q15" s="4">
        <f t="shared" si="5"/>
        <v>119.59072305593452</v>
      </c>
      <c r="R15" s="11">
        <f t="shared" si="3"/>
        <v>28.571428571428569</v>
      </c>
    </row>
    <row r="16" spans="1:18" x14ac:dyDescent="0.2">
      <c r="A16" t="s">
        <v>14</v>
      </c>
      <c r="B16" t="s">
        <v>16</v>
      </c>
      <c r="C16" t="s">
        <v>0</v>
      </c>
      <c r="D16" t="s">
        <v>5</v>
      </c>
      <c r="E16" s="5">
        <v>21</v>
      </c>
      <c r="F16" s="6">
        <v>500</v>
      </c>
      <c r="G16" s="6"/>
      <c r="H16" s="6"/>
      <c r="I16" s="6"/>
      <c r="J16" s="1">
        <v>41420</v>
      </c>
      <c r="K16">
        <v>15</v>
      </c>
      <c r="L16">
        <v>26</v>
      </c>
      <c r="M16" s="4">
        <f t="shared" si="0"/>
        <v>57.692307692307693</v>
      </c>
      <c r="N16" s="2">
        <v>4.9247685185185186E-2</v>
      </c>
      <c r="O16" s="2">
        <v>4.0937500000000002E-2</v>
      </c>
      <c r="P16" s="2">
        <f t="shared" si="4"/>
        <v>8.3101851851851843E-3</v>
      </c>
      <c r="Q16" s="4">
        <f t="shared" si="5"/>
        <v>120.29968900197909</v>
      </c>
      <c r="R16" s="11">
        <f t="shared" si="3"/>
        <v>44.444444444444443</v>
      </c>
    </row>
    <row r="17" spans="1:18" x14ac:dyDescent="0.2">
      <c r="A17" t="s">
        <v>3</v>
      </c>
      <c r="B17" t="s">
        <v>2</v>
      </c>
      <c r="C17" t="s">
        <v>0</v>
      </c>
      <c r="D17" t="s">
        <v>5</v>
      </c>
      <c r="E17" s="3">
        <v>24.5</v>
      </c>
      <c r="F17">
        <v>768</v>
      </c>
      <c r="J17" s="1">
        <v>41427</v>
      </c>
      <c r="K17">
        <v>18</v>
      </c>
      <c r="L17">
        <v>135</v>
      </c>
      <c r="M17" s="4">
        <f t="shared" si="0"/>
        <v>13.333333333333334</v>
      </c>
      <c r="N17" s="2">
        <v>5.8634259259259254E-2</v>
      </c>
      <c r="O17" s="2">
        <v>4.6319444444444441E-2</v>
      </c>
      <c r="P17" s="2">
        <f t="shared" si="4"/>
        <v>1.2314814814814813E-2</v>
      </c>
      <c r="Q17" s="4">
        <f t="shared" si="5"/>
        <v>126.58670664667666</v>
      </c>
      <c r="R17" s="11">
        <f t="shared" si="3"/>
        <v>86.764705882352942</v>
      </c>
    </row>
    <row r="18" spans="1:18" x14ac:dyDescent="0.2">
      <c r="A18" t="s">
        <v>7</v>
      </c>
      <c r="B18" t="s">
        <v>8</v>
      </c>
      <c r="C18" t="s">
        <v>47</v>
      </c>
      <c r="D18" t="s">
        <v>5</v>
      </c>
      <c r="E18" s="3">
        <v>77</v>
      </c>
      <c r="F18">
        <v>2000</v>
      </c>
      <c r="J18" s="1">
        <v>41448</v>
      </c>
      <c r="K18">
        <v>78</v>
      </c>
      <c r="L18">
        <v>432</v>
      </c>
      <c r="M18" s="4">
        <f t="shared" si="0"/>
        <v>18.055555555555557</v>
      </c>
      <c r="N18" s="2">
        <v>0.16608796296296297</v>
      </c>
      <c r="O18" s="2">
        <v>0.13297453703703704</v>
      </c>
      <c r="P18" s="2">
        <f t="shared" si="4"/>
        <v>3.3113425925925921E-2</v>
      </c>
      <c r="Q18" s="4">
        <f t="shared" si="5"/>
        <v>124.90208025067456</v>
      </c>
      <c r="R18" s="11">
        <f t="shared" si="3"/>
        <v>81.986143187066972</v>
      </c>
    </row>
    <row r="19" spans="1:18" x14ac:dyDescent="0.2">
      <c r="A19" t="s">
        <v>21</v>
      </c>
      <c r="B19" t="s">
        <v>22</v>
      </c>
      <c r="C19" t="s">
        <v>47</v>
      </c>
      <c r="D19" t="s">
        <v>5</v>
      </c>
      <c r="E19" s="3">
        <v>66.3</v>
      </c>
      <c r="F19">
        <v>1600</v>
      </c>
      <c r="G19">
        <v>165</v>
      </c>
      <c r="J19" s="1">
        <v>41468</v>
      </c>
      <c r="K19">
        <v>28</v>
      </c>
      <c r="L19">
        <v>176</v>
      </c>
      <c r="M19" s="4">
        <f t="shared" si="0"/>
        <v>15.909090909090908</v>
      </c>
      <c r="N19" s="2">
        <v>0.1449189814814815</v>
      </c>
      <c r="O19" s="2">
        <v>0.11846064814814815</v>
      </c>
      <c r="P19" s="2">
        <f t="shared" si="4"/>
        <v>2.6458333333333348E-2</v>
      </c>
      <c r="Q19" s="4">
        <f t="shared" si="5"/>
        <v>122.3351245725452</v>
      </c>
      <c r="R19" s="11">
        <f t="shared" si="3"/>
        <v>84.180790960451972</v>
      </c>
    </row>
    <row r="20" spans="1:18" x14ac:dyDescent="0.2">
      <c r="A20" t="s">
        <v>23</v>
      </c>
      <c r="B20" t="s">
        <v>24</v>
      </c>
      <c r="C20" t="s">
        <v>48</v>
      </c>
      <c r="D20" t="s">
        <v>19</v>
      </c>
      <c r="E20" s="3">
        <v>25</v>
      </c>
      <c r="F20">
        <v>161</v>
      </c>
      <c r="G20">
        <v>177</v>
      </c>
      <c r="J20" s="1">
        <v>41482</v>
      </c>
      <c r="K20">
        <v>83</v>
      </c>
      <c r="L20">
        <v>447</v>
      </c>
      <c r="M20" s="4">
        <f t="shared" si="0"/>
        <v>18.568232662192393</v>
      </c>
      <c r="N20" s="2">
        <v>3.1759259259259258E-2</v>
      </c>
      <c r="O20" s="2">
        <v>2.7951388888888887E-2</v>
      </c>
      <c r="P20" s="2">
        <f t="shared" si="4"/>
        <v>3.8078703703703712E-3</v>
      </c>
      <c r="Q20" s="4">
        <f t="shared" si="5"/>
        <v>113.62318840579709</v>
      </c>
      <c r="R20" s="11">
        <f t="shared" si="3"/>
        <v>81.473214285714292</v>
      </c>
    </row>
    <row r="21" spans="1:18" x14ac:dyDescent="0.2">
      <c r="A21" t="s">
        <v>9</v>
      </c>
      <c r="B21" t="s">
        <v>12</v>
      </c>
      <c r="C21" t="s">
        <v>47</v>
      </c>
      <c r="D21" t="s">
        <v>5</v>
      </c>
      <c r="E21" s="3">
        <v>89.5</v>
      </c>
      <c r="F21">
        <v>4164</v>
      </c>
      <c r="J21" s="1">
        <v>41497</v>
      </c>
      <c r="K21">
        <v>52</v>
      </c>
      <c r="L21">
        <v>77</v>
      </c>
      <c r="M21" s="4">
        <f t="shared" si="0"/>
        <v>67.532467532467535</v>
      </c>
      <c r="N21" s="2">
        <v>0.29064814814814816</v>
      </c>
      <c r="O21" s="2">
        <v>0.21280092592592592</v>
      </c>
      <c r="P21" s="2">
        <f t="shared" si="4"/>
        <v>7.7847222222222234E-2</v>
      </c>
      <c r="Q21" s="4">
        <f t="shared" si="5"/>
        <v>136.58218209507234</v>
      </c>
      <c r="R21" s="11">
        <f t="shared" si="3"/>
        <v>33.333333333333329</v>
      </c>
    </row>
    <row r="22" spans="1:18" x14ac:dyDescent="0.2">
      <c r="A22" t="s">
        <v>11</v>
      </c>
      <c r="B22" t="s">
        <v>12</v>
      </c>
      <c r="C22" t="s">
        <v>47</v>
      </c>
      <c r="D22" t="s">
        <v>4</v>
      </c>
      <c r="E22" s="3">
        <v>61.7</v>
      </c>
      <c r="F22">
        <v>1637</v>
      </c>
      <c r="J22" s="1">
        <v>41798</v>
      </c>
      <c r="K22">
        <v>84</v>
      </c>
      <c r="L22">
        <v>178</v>
      </c>
      <c r="M22" s="4">
        <f t="shared" si="0"/>
        <v>47.19101123595506</v>
      </c>
      <c r="N22" s="2">
        <v>0.13918981481481482</v>
      </c>
      <c r="O22" s="2">
        <v>0.11158564814814814</v>
      </c>
      <c r="P22" s="2">
        <f t="shared" si="4"/>
        <v>2.760416666666668E-2</v>
      </c>
      <c r="Q22" s="4">
        <f t="shared" si="5"/>
        <v>124.73809770770669</v>
      </c>
      <c r="R22" s="11">
        <f t="shared" si="3"/>
        <v>53.072625698324025</v>
      </c>
    </row>
    <row r="23" spans="1:18" x14ac:dyDescent="0.2">
      <c r="A23" t="s">
        <v>3</v>
      </c>
      <c r="B23" t="s">
        <v>2</v>
      </c>
      <c r="C23" t="s">
        <v>0</v>
      </c>
      <c r="D23" t="s">
        <v>4</v>
      </c>
      <c r="E23" s="3">
        <v>26</v>
      </c>
      <c r="F23">
        <v>815</v>
      </c>
      <c r="J23" s="1">
        <v>41812</v>
      </c>
      <c r="K23">
        <v>14</v>
      </c>
      <c r="L23">
        <v>113</v>
      </c>
      <c r="M23" s="4">
        <f t="shared" si="0"/>
        <v>12.389380530973451</v>
      </c>
      <c r="N23" s="2">
        <v>5.0150462962962966E-2</v>
      </c>
      <c r="O23" s="2">
        <v>4.5717592592592594E-2</v>
      </c>
      <c r="P23" s="2">
        <f t="shared" si="4"/>
        <v>4.4328703703703717E-3</v>
      </c>
      <c r="Q23" s="4">
        <f t="shared" si="5"/>
        <v>109.69620253164557</v>
      </c>
      <c r="R23" s="11">
        <f t="shared" si="3"/>
        <v>87.719298245614027</v>
      </c>
    </row>
    <row r="24" spans="1:18" x14ac:dyDescent="0.2">
      <c r="A24" t="s">
        <v>17</v>
      </c>
      <c r="B24" t="s">
        <v>13</v>
      </c>
      <c r="C24" t="s">
        <v>0</v>
      </c>
      <c r="D24" t="s">
        <v>4</v>
      </c>
      <c r="E24" s="3">
        <v>15</v>
      </c>
      <c r="F24">
        <v>532</v>
      </c>
      <c r="J24" s="1">
        <v>42123</v>
      </c>
      <c r="K24">
        <v>7</v>
      </c>
      <c r="L24">
        <v>14</v>
      </c>
      <c r="M24" s="4">
        <f t="shared" si="0"/>
        <v>50</v>
      </c>
      <c r="N24" s="2">
        <v>4.4710648148148152E-2</v>
      </c>
      <c r="O24" s="2">
        <v>3.9456018518518522E-2</v>
      </c>
      <c r="P24" s="2">
        <f t="shared" si="4"/>
        <v>5.2546296296296299E-3</v>
      </c>
      <c r="Q24" s="4">
        <f t="shared" si="5"/>
        <v>113.31768847169256</v>
      </c>
      <c r="R24" s="11">
        <f t="shared" si="3"/>
        <v>53.333333333333336</v>
      </c>
    </row>
    <row r="25" spans="1:18" x14ac:dyDescent="0.2">
      <c r="A25" t="s">
        <v>18</v>
      </c>
      <c r="B25" t="s">
        <v>10</v>
      </c>
      <c r="C25" t="s">
        <v>48</v>
      </c>
      <c r="D25" t="s">
        <v>19</v>
      </c>
      <c r="E25" s="3">
        <v>60.6</v>
      </c>
      <c r="F25">
        <v>827</v>
      </c>
      <c r="J25" s="1">
        <v>42168</v>
      </c>
      <c r="K25">
        <v>41</v>
      </c>
      <c r="L25">
        <v>82</v>
      </c>
      <c r="M25" s="4">
        <f t="shared" si="0"/>
        <v>50</v>
      </c>
      <c r="N25" s="2">
        <v>7.3252314814814812E-2</v>
      </c>
      <c r="O25" s="2">
        <v>6.6921296296296298E-2</v>
      </c>
      <c r="P25" s="2">
        <f t="shared" si="4"/>
        <v>6.3310185185185136E-3</v>
      </c>
      <c r="Q25" s="4">
        <f t="shared" si="5"/>
        <v>109.4603943272224</v>
      </c>
      <c r="R25" s="11">
        <f t="shared" si="3"/>
        <v>50.602409638554214</v>
      </c>
    </row>
    <row r="26" spans="1:18" x14ac:dyDescent="0.2">
      <c r="A26" t="s">
        <v>3</v>
      </c>
      <c r="B26" t="s">
        <v>2</v>
      </c>
      <c r="C26" t="s">
        <v>0</v>
      </c>
      <c r="D26" t="s">
        <v>4</v>
      </c>
      <c r="E26" s="3">
        <v>29.7</v>
      </c>
      <c r="F26">
        <v>849</v>
      </c>
      <c r="J26" s="1">
        <v>42176</v>
      </c>
      <c r="K26">
        <v>12</v>
      </c>
      <c r="L26">
        <v>109</v>
      </c>
      <c r="M26" s="4">
        <f t="shared" si="0"/>
        <v>11.009174311926605</v>
      </c>
      <c r="N26" s="2">
        <v>6.2615740740740736E-2</v>
      </c>
      <c r="O26" s="2">
        <v>5.0289351851851849E-2</v>
      </c>
      <c r="P26" s="2">
        <f t="shared" si="4"/>
        <v>1.2326388888888887E-2</v>
      </c>
      <c r="Q26" s="4">
        <f t="shared" si="5"/>
        <v>124.5109321058688</v>
      </c>
      <c r="R26" s="11">
        <f t="shared" si="3"/>
        <v>89.090909090909093</v>
      </c>
    </row>
    <row r="27" spans="1:18" x14ac:dyDescent="0.2">
      <c r="A27" t="s">
        <v>42</v>
      </c>
      <c r="B27" t="s">
        <v>43</v>
      </c>
      <c r="C27" t="s">
        <v>47</v>
      </c>
      <c r="D27" t="s">
        <v>4</v>
      </c>
      <c r="E27" s="3">
        <v>20.5</v>
      </c>
      <c r="F27">
        <v>756</v>
      </c>
      <c r="J27" s="1">
        <v>42245</v>
      </c>
      <c r="K27">
        <v>2</v>
      </c>
      <c r="L27">
        <v>36</v>
      </c>
      <c r="M27" s="4">
        <f t="shared" si="0"/>
        <v>5.5555555555555554</v>
      </c>
      <c r="N27" s="2">
        <v>4.3067129629629629E-2</v>
      </c>
      <c r="O27" s="2">
        <v>4.3020833333333335E-2</v>
      </c>
      <c r="P27" s="2">
        <f t="shared" si="4"/>
        <v>4.6296296296294281E-5</v>
      </c>
      <c r="Q27" s="4">
        <f t="shared" si="5"/>
        <v>100.10761366693569</v>
      </c>
      <c r="R27" s="11">
        <f t="shared" si="3"/>
        <v>94.594594594594597</v>
      </c>
    </row>
    <row r="28" spans="1:18" x14ac:dyDescent="0.2">
      <c r="A28" t="s">
        <v>79</v>
      </c>
      <c r="B28" t="s">
        <v>12</v>
      </c>
      <c r="C28" t="s">
        <v>47</v>
      </c>
      <c r="D28" t="s">
        <v>4</v>
      </c>
      <c r="E28" s="3">
        <v>77.599999999999994</v>
      </c>
      <c r="F28">
        <v>2554</v>
      </c>
      <c r="J28" s="1">
        <v>42274</v>
      </c>
      <c r="K28">
        <v>45</v>
      </c>
      <c r="L28">
        <v>155</v>
      </c>
      <c r="M28" s="4">
        <f t="shared" si="0"/>
        <v>29.032258064516128</v>
      </c>
      <c r="N28" s="2">
        <v>0.18238425925925927</v>
      </c>
      <c r="O28" s="2">
        <v>0.14623842592592592</v>
      </c>
      <c r="P28" s="2">
        <f t="shared" si="4"/>
        <v>3.6145833333333349E-2</v>
      </c>
      <c r="Q28" s="4">
        <f t="shared" si="5"/>
        <v>124.71705579738821</v>
      </c>
      <c r="R28" s="11">
        <f t="shared" si="3"/>
        <v>71.15384615384616</v>
      </c>
    </row>
    <row r="29" spans="1:18" x14ac:dyDescent="0.2">
      <c r="A29" t="s">
        <v>80</v>
      </c>
      <c r="B29" t="s">
        <v>12</v>
      </c>
      <c r="C29" t="s">
        <v>47</v>
      </c>
      <c r="D29" t="s">
        <v>4</v>
      </c>
      <c r="E29" s="3">
        <v>57.7</v>
      </c>
      <c r="F29">
        <v>1611</v>
      </c>
      <c r="J29" s="1">
        <v>42533</v>
      </c>
      <c r="K29">
        <v>40</v>
      </c>
      <c r="L29">
        <v>107</v>
      </c>
      <c r="M29" s="4">
        <f t="shared" si="0"/>
        <v>37.383177570093459</v>
      </c>
      <c r="N29" s="2">
        <v>0.14583333333333334</v>
      </c>
      <c r="O29" s="2">
        <v>0.11916666666666666</v>
      </c>
      <c r="P29" s="2">
        <f t="shared" si="4"/>
        <v>2.6666666666666686E-2</v>
      </c>
      <c r="Q29" s="4">
        <f t="shared" si="5"/>
        <v>122.37762237762239</v>
      </c>
      <c r="R29" s="11">
        <f t="shared" si="3"/>
        <v>62.962962962962962</v>
      </c>
    </row>
    <row r="30" spans="1:18" x14ac:dyDescent="0.2">
      <c r="A30" t="s">
        <v>3</v>
      </c>
      <c r="B30" t="s">
        <v>2</v>
      </c>
      <c r="C30" t="s">
        <v>0</v>
      </c>
      <c r="D30" t="s">
        <v>4</v>
      </c>
      <c r="E30" s="3">
        <v>29.1</v>
      </c>
      <c r="F30">
        <v>870</v>
      </c>
      <c r="J30" s="1">
        <v>42540</v>
      </c>
      <c r="K30">
        <v>10</v>
      </c>
      <c r="L30">
        <v>74</v>
      </c>
      <c r="M30" s="4">
        <f t="shared" si="0"/>
        <v>13.513513513513514</v>
      </c>
      <c r="N30" s="2">
        <v>6.4803240740740745E-2</v>
      </c>
      <c r="O30" s="2">
        <v>5.2256944444444446E-2</v>
      </c>
      <c r="P30" s="2">
        <f t="shared" si="4"/>
        <v>1.2546296296296298E-2</v>
      </c>
      <c r="Q30" s="4">
        <f t="shared" si="5"/>
        <v>124.00885935769656</v>
      </c>
      <c r="R30" s="11">
        <f t="shared" si="3"/>
        <v>86.666666666666671</v>
      </c>
    </row>
    <row r="31" spans="1:18" x14ac:dyDescent="0.2">
      <c r="A31" t="s">
        <v>78</v>
      </c>
      <c r="B31" t="s">
        <v>53</v>
      </c>
      <c r="C31" t="s">
        <v>48</v>
      </c>
      <c r="D31" t="s">
        <v>54</v>
      </c>
      <c r="E31" s="3">
        <v>110</v>
      </c>
      <c r="F31">
        <v>3000</v>
      </c>
      <c r="J31" s="1">
        <v>42575</v>
      </c>
      <c r="K31">
        <v>63</v>
      </c>
      <c r="L31">
        <v>127</v>
      </c>
      <c r="M31" s="4">
        <f t="shared" si="0"/>
        <v>49.606299212598422</v>
      </c>
      <c r="N31" s="2">
        <v>0.13125000000000001</v>
      </c>
      <c r="O31" s="2">
        <v>9.3043981481481478E-2</v>
      </c>
      <c r="P31" s="2">
        <f t="shared" si="4"/>
        <v>3.8206018518518528E-2</v>
      </c>
      <c r="Q31" s="4">
        <f t="shared" si="5"/>
        <v>141.0623211842269</v>
      </c>
      <c r="R31" s="11">
        <f t="shared" si="3"/>
        <v>50.78125</v>
      </c>
    </row>
    <row r="32" spans="1:18" x14ac:dyDescent="0.2">
      <c r="A32" t="s">
        <v>35</v>
      </c>
      <c r="B32" t="s">
        <v>36</v>
      </c>
      <c r="C32" t="s">
        <v>47</v>
      </c>
      <c r="D32" t="s">
        <v>4</v>
      </c>
      <c r="E32" s="3">
        <v>58.8</v>
      </c>
      <c r="F32">
        <v>1700</v>
      </c>
      <c r="J32" s="1">
        <v>42631</v>
      </c>
      <c r="K32">
        <v>20</v>
      </c>
      <c r="L32">
        <v>54</v>
      </c>
      <c r="M32" s="4">
        <f t="shared" si="0"/>
        <v>37.037037037037038</v>
      </c>
      <c r="N32" s="2">
        <v>0.15833333333333333</v>
      </c>
      <c r="O32" s="2">
        <v>0.11387731481481482</v>
      </c>
      <c r="P32" s="2">
        <f t="shared" si="4"/>
        <v>4.4456018518518506E-2</v>
      </c>
      <c r="Q32" s="4">
        <f t="shared" si="5"/>
        <v>139.03852017481449</v>
      </c>
      <c r="R32" s="11">
        <f t="shared" si="3"/>
        <v>63.636363636363633</v>
      </c>
    </row>
    <row r="33" spans="1:18" x14ac:dyDescent="0.2">
      <c r="A33" t="s">
        <v>39</v>
      </c>
      <c r="B33" t="s">
        <v>38</v>
      </c>
      <c r="C33" t="s">
        <v>40</v>
      </c>
      <c r="D33" t="s">
        <v>41</v>
      </c>
      <c r="E33" s="3">
        <v>7.9</v>
      </c>
      <c r="F33">
        <v>246</v>
      </c>
      <c r="J33" s="1">
        <v>42672</v>
      </c>
      <c r="K33">
        <v>27</v>
      </c>
      <c r="L33">
        <v>43</v>
      </c>
      <c r="M33" s="4">
        <f t="shared" si="0"/>
        <v>62.790697674418603</v>
      </c>
      <c r="N33" s="2">
        <v>2.013888888888889E-2</v>
      </c>
      <c r="O33" s="2">
        <v>1.6238425925925924E-2</v>
      </c>
      <c r="P33" s="2">
        <f t="shared" ref="P33:P42" si="6">N33-O33</f>
        <v>3.9004629629629667E-3</v>
      </c>
      <c r="Q33" s="4">
        <f t="shared" ref="Q33:Q42" si="7">N33*100/O33</f>
        <v>124.01995723449753</v>
      </c>
      <c r="R33" s="11">
        <f t="shared" si="3"/>
        <v>38.636363636363633</v>
      </c>
    </row>
    <row r="34" spans="1:18" x14ac:dyDescent="0.2">
      <c r="A34" t="s">
        <v>37</v>
      </c>
      <c r="B34" t="s">
        <v>38</v>
      </c>
      <c r="C34" t="s">
        <v>40</v>
      </c>
      <c r="D34" t="s">
        <v>41</v>
      </c>
      <c r="E34" s="3">
        <v>8.1</v>
      </c>
      <c r="F34">
        <v>149</v>
      </c>
      <c r="H34">
        <v>199</v>
      </c>
      <c r="I34">
        <v>86</v>
      </c>
      <c r="J34" s="1">
        <v>42687</v>
      </c>
      <c r="K34">
        <v>24</v>
      </c>
      <c r="L34">
        <v>52</v>
      </c>
      <c r="M34" s="4">
        <f t="shared" si="0"/>
        <v>46.153846153846153</v>
      </c>
      <c r="N34" s="2">
        <v>2.1724537037037039E-2</v>
      </c>
      <c r="O34" s="2">
        <v>1.9537037037037037E-2</v>
      </c>
      <c r="P34" s="2">
        <f t="shared" si="6"/>
        <v>2.1875000000000019E-3</v>
      </c>
      <c r="Q34" s="4">
        <f t="shared" si="7"/>
        <v>111.19668246445498</v>
      </c>
      <c r="R34" s="11">
        <f t="shared" si="3"/>
        <v>54.716981132075468</v>
      </c>
    </row>
    <row r="35" spans="1:18" x14ac:dyDescent="0.2">
      <c r="A35" t="s">
        <v>77</v>
      </c>
      <c r="B35" t="s">
        <v>38</v>
      </c>
      <c r="C35" t="s">
        <v>40</v>
      </c>
      <c r="D35" t="s">
        <v>41</v>
      </c>
      <c r="E35" s="3">
        <v>11.7</v>
      </c>
      <c r="F35">
        <v>284</v>
      </c>
      <c r="H35">
        <v>193</v>
      </c>
      <c r="I35">
        <v>93</v>
      </c>
      <c r="J35" s="1">
        <v>42715</v>
      </c>
      <c r="K35">
        <v>29</v>
      </c>
      <c r="L35">
        <v>63</v>
      </c>
      <c r="M35" s="4">
        <f t="shared" si="0"/>
        <v>46.031746031746032</v>
      </c>
      <c r="N35" s="2">
        <v>2.585648148148148E-2</v>
      </c>
      <c r="O35" s="2">
        <v>2.1689814814814815E-2</v>
      </c>
      <c r="P35" s="2">
        <f t="shared" si="6"/>
        <v>4.1666666666666657E-3</v>
      </c>
      <c r="Q35" s="4">
        <f t="shared" si="7"/>
        <v>119.21024546424759</v>
      </c>
      <c r="R35" s="11">
        <f t="shared" si="3"/>
        <v>54.6875</v>
      </c>
    </row>
    <row r="36" spans="1:18" x14ac:dyDescent="0.2">
      <c r="A36" t="s">
        <v>45</v>
      </c>
      <c r="B36" t="s">
        <v>44</v>
      </c>
      <c r="C36" t="s">
        <v>47</v>
      </c>
      <c r="D36" t="s">
        <v>4</v>
      </c>
      <c r="E36" s="3">
        <v>48</v>
      </c>
      <c r="F36">
        <v>1450</v>
      </c>
      <c r="J36" s="1">
        <v>42833</v>
      </c>
      <c r="K36">
        <v>76</v>
      </c>
      <c r="L36">
        <v>106</v>
      </c>
      <c r="M36" s="4">
        <f t="shared" si="0"/>
        <v>71.698113207547166</v>
      </c>
      <c r="N36" s="2">
        <v>0.1111111111111111</v>
      </c>
      <c r="O36" s="2">
        <v>8.1203703703703708E-2</v>
      </c>
      <c r="P36" s="2">
        <f t="shared" si="6"/>
        <v>2.9907407407407396E-2</v>
      </c>
      <c r="Q36" s="4">
        <f t="shared" si="7"/>
        <v>136.83010262257696</v>
      </c>
      <c r="R36" s="11">
        <f t="shared" si="3"/>
        <v>28.971962616822427</v>
      </c>
    </row>
    <row r="37" spans="1:18" x14ac:dyDescent="0.2">
      <c r="A37" t="s">
        <v>46</v>
      </c>
      <c r="B37" t="s">
        <v>2</v>
      </c>
      <c r="C37" t="s">
        <v>47</v>
      </c>
      <c r="D37" t="s">
        <v>49</v>
      </c>
      <c r="E37" s="3">
        <v>85</v>
      </c>
      <c r="F37">
        <v>2200</v>
      </c>
      <c r="J37" s="1">
        <v>42966</v>
      </c>
      <c r="K37">
        <v>29</v>
      </c>
      <c r="L37">
        <v>65</v>
      </c>
      <c r="M37" s="4">
        <f t="shared" si="0"/>
        <v>44.615384615384613</v>
      </c>
      <c r="N37" s="2">
        <v>0.19973379629629628</v>
      </c>
      <c r="O37" s="2">
        <v>0.15005787037037036</v>
      </c>
      <c r="P37" s="2">
        <f t="shared" si="6"/>
        <v>4.9675925925925929E-2</v>
      </c>
      <c r="Q37" s="4">
        <f t="shared" si="7"/>
        <v>133.10451214809103</v>
      </c>
      <c r="R37" s="11">
        <f t="shared" si="3"/>
        <v>56.060606060606055</v>
      </c>
    </row>
    <row r="38" spans="1:18" x14ac:dyDescent="0.2">
      <c r="A38" t="s">
        <v>77</v>
      </c>
      <c r="B38" t="s">
        <v>50</v>
      </c>
      <c r="C38" t="s">
        <v>0</v>
      </c>
      <c r="D38" t="s">
        <v>49</v>
      </c>
      <c r="E38" s="3">
        <v>18.5</v>
      </c>
      <c r="F38">
        <v>473</v>
      </c>
      <c r="J38" s="1">
        <v>42981</v>
      </c>
      <c r="K38">
        <v>24</v>
      </c>
      <c r="L38">
        <v>40</v>
      </c>
      <c r="M38" s="4">
        <f t="shared" si="0"/>
        <v>60</v>
      </c>
      <c r="N38" s="2">
        <v>4.3333333333333335E-2</v>
      </c>
      <c r="O38" s="2">
        <v>3.6886574074074079E-2</v>
      </c>
      <c r="P38" s="2">
        <f t="shared" si="6"/>
        <v>6.4467592592592562E-3</v>
      </c>
      <c r="Q38" s="4">
        <f t="shared" si="7"/>
        <v>117.47725133354251</v>
      </c>
      <c r="R38" s="11">
        <f t="shared" si="3"/>
        <v>41.463414634146339</v>
      </c>
    </row>
    <row r="39" spans="1:18" x14ac:dyDescent="0.2">
      <c r="A39" t="s">
        <v>73</v>
      </c>
      <c r="B39" t="s">
        <v>50</v>
      </c>
      <c r="C39" t="s">
        <v>40</v>
      </c>
      <c r="D39" t="s">
        <v>41</v>
      </c>
      <c r="E39" s="3">
        <v>9.6</v>
      </c>
      <c r="F39">
        <v>239</v>
      </c>
      <c r="H39">
        <v>204</v>
      </c>
      <c r="I39">
        <v>87</v>
      </c>
      <c r="J39" s="1">
        <v>42995</v>
      </c>
      <c r="K39">
        <v>33</v>
      </c>
      <c r="L39">
        <v>92</v>
      </c>
      <c r="M39" s="4">
        <f>K39*100/L39</f>
        <v>35.869565217391305</v>
      </c>
      <c r="N39" s="2">
        <v>2.5879629629629627E-2</v>
      </c>
      <c r="O39" s="2">
        <v>2.2222222222222223E-2</v>
      </c>
      <c r="P39" s="2">
        <f t="shared" si="6"/>
        <v>3.6574074074074044E-3</v>
      </c>
      <c r="Q39" s="4">
        <f t="shared" si="7"/>
        <v>116.45833333333331</v>
      </c>
      <c r="R39" s="11">
        <f t="shared" si="3"/>
        <v>64.516129032258064</v>
      </c>
    </row>
    <row r="40" spans="1:18" x14ac:dyDescent="0.2">
      <c r="A40" t="s">
        <v>74</v>
      </c>
      <c r="B40" t="s">
        <v>51</v>
      </c>
      <c r="C40" t="s">
        <v>0</v>
      </c>
      <c r="D40" t="s">
        <v>49</v>
      </c>
      <c r="E40">
        <v>21.1</v>
      </c>
      <c r="F40">
        <v>724</v>
      </c>
      <c r="G40">
        <v>167</v>
      </c>
      <c r="J40" s="1">
        <v>43184</v>
      </c>
      <c r="K40">
        <v>15</v>
      </c>
      <c r="L40">
        <v>22</v>
      </c>
      <c r="M40" s="4">
        <f t="shared" ref="M40:M42" si="8">K40*100/L40</f>
        <v>68.181818181818187</v>
      </c>
      <c r="N40" s="2">
        <v>6.128472222222222E-2</v>
      </c>
      <c r="O40" s="2">
        <v>5.0219907407407414E-2</v>
      </c>
      <c r="P40" s="2">
        <f t="shared" si="6"/>
        <v>1.1064814814814805E-2</v>
      </c>
      <c r="Q40" s="4">
        <f t="shared" si="7"/>
        <v>122.03272643466235</v>
      </c>
      <c r="R40" s="11">
        <f t="shared" si="3"/>
        <v>34.782608695652172</v>
      </c>
    </row>
    <row r="41" spans="1:18" x14ac:dyDescent="0.2">
      <c r="A41" t="s">
        <v>75</v>
      </c>
      <c r="B41" t="s">
        <v>52</v>
      </c>
      <c r="C41" t="s">
        <v>0</v>
      </c>
      <c r="D41" t="s">
        <v>49</v>
      </c>
      <c r="E41">
        <v>17.149999999999999</v>
      </c>
      <c r="F41">
        <v>703</v>
      </c>
      <c r="G41">
        <v>173</v>
      </c>
      <c r="J41" s="1">
        <v>43197</v>
      </c>
      <c r="K41">
        <v>14</v>
      </c>
      <c r="L41">
        <v>27</v>
      </c>
      <c r="M41" s="4">
        <f t="shared" si="8"/>
        <v>51.851851851851855</v>
      </c>
      <c r="N41" s="2">
        <v>5.590277777777778E-2</v>
      </c>
      <c r="O41" s="2">
        <v>4.6932870370370368E-2</v>
      </c>
      <c r="P41" s="2">
        <f t="shared" si="6"/>
        <v>8.9699074074074125E-3</v>
      </c>
      <c r="Q41" s="4">
        <f t="shared" si="7"/>
        <v>119.11220715166462</v>
      </c>
      <c r="R41" s="11">
        <f t="shared" si="3"/>
        <v>50</v>
      </c>
    </row>
    <row r="42" spans="1:18" x14ac:dyDescent="0.2">
      <c r="A42" t="s">
        <v>76</v>
      </c>
      <c r="B42" t="s">
        <v>2</v>
      </c>
      <c r="C42" t="s">
        <v>0</v>
      </c>
      <c r="D42" t="s">
        <v>49</v>
      </c>
      <c r="E42" s="3">
        <v>18.739999999999998</v>
      </c>
      <c r="F42">
        <v>382</v>
      </c>
      <c r="G42">
        <v>174</v>
      </c>
      <c r="J42" s="1">
        <v>43219</v>
      </c>
      <c r="K42">
        <v>5</v>
      </c>
      <c r="L42">
        <v>43</v>
      </c>
      <c r="M42" s="4">
        <f t="shared" si="8"/>
        <v>11.627906976744185</v>
      </c>
      <c r="N42" s="2">
        <v>3.498842592592593E-2</v>
      </c>
      <c r="O42" s="2">
        <v>3.290509259259259E-2</v>
      </c>
      <c r="P42" s="2">
        <f t="shared" si="6"/>
        <v>2.0833333333333398E-3</v>
      </c>
      <c r="Q42" s="4">
        <f t="shared" si="7"/>
        <v>106.33134013366164</v>
      </c>
      <c r="R42" s="11">
        <f t="shared" si="3"/>
        <v>88.63636363636364</v>
      </c>
    </row>
  </sheetData>
  <sortState ref="A2:T25">
    <sortCondition ref="J1"/>
  </sortState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>
      <selection activeCell="T62" sqref="T62"/>
    </sheetView>
  </sheetViews>
  <sheetFormatPr baseColWidth="10" defaultRowHeight="12.75" x14ac:dyDescent="0.2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Visual</vt:lpstr>
    </vt:vector>
  </TitlesOfParts>
  <Company>Kantonsspital Aarau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Giovanni</dc:creator>
  <cp:lastModifiedBy>Lopez Giovanni</cp:lastModifiedBy>
  <dcterms:created xsi:type="dcterms:W3CDTF">2016-05-25T07:05:14Z</dcterms:created>
  <dcterms:modified xsi:type="dcterms:W3CDTF">2018-05-03T12:43:04Z</dcterms:modified>
</cp:coreProperties>
</file>