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6" i="1" l="1"/>
  <c r="B53" i="1"/>
  <c r="B65" i="1" l="1"/>
  <c r="B54" i="1"/>
  <c r="B52" i="1"/>
  <c r="B40" i="1"/>
  <c r="B39" i="1"/>
  <c r="B26" i="1"/>
  <c r="B27" i="1"/>
  <c r="B28" i="1"/>
</calcChain>
</file>

<file path=xl/sharedStrings.xml><?xml version="1.0" encoding="utf-8"?>
<sst xmlns="http://schemas.openxmlformats.org/spreadsheetml/2006/main" count="239" uniqueCount="52">
  <si>
    <t>Activity</t>
  </si>
  <si>
    <t>comment</t>
  </si>
  <si>
    <t>location</t>
  </si>
  <si>
    <t>GLO</t>
  </si>
  <si>
    <t>production amount</t>
  </si>
  <si>
    <t>unit</t>
  </si>
  <si>
    <t>kWh</t>
    <phoneticPr fontId="3" type="noConversion"/>
  </si>
  <si>
    <t>Exchanges</t>
  </si>
  <si>
    <t>name</t>
  </si>
  <si>
    <t>amount</t>
  </si>
  <si>
    <t>database</t>
  </si>
  <si>
    <t>categories</t>
  </si>
  <si>
    <t>type</t>
  </si>
  <si>
    <t>Carbon dioxide, fossil</t>
  </si>
  <si>
    <t>kg</t>
    <phoneticPr fontId="3" type="noConversion"/>
  </si>
  <si>
    <t>biosphere3</t>
  </si>
  <si>
    <t>air::urban air close to ground</t>
    <phoneticPr fontId="3" type="noConversion"/>
  </si>
  <si>
    <t>(Unknown)</t>
  </si>
  <si>
    <t>biosphere</t>
  </si>
  <si>
    <t>cutoff</t>
    <phoneticPr fontId="3" type="noConversion"/>
  </si>
  <si>
    <t>Database</t>
  </si>
  <si>
    <t>format</t>
  </si>
  <si>
    <t>Excel spreadsheet</t>
  </si>
  <si>
    <t>uncertainty type</t>
  </si>
  <si>
    <t>loc</t>
  </si>
  <si>
    <t>scale</t>
  </si>
  <si>
    <t>shape</t>
  </si>
  <si>
    <t>minimum</t>
  </si>
  <si>
    <t>maximum</t>
  </si>
  <si>
    <t>operation</t>
    <phoneticPr fontId="3" type="noConversion"/>
  </si>
  <si>
    <t>pcs</t>
    <phoneticPr fontId="3" type="noConversion"/>
  </si>
  <si>
    <t>technosphere</t>
    <phoneticPr fontId="2" type="noConversion"/>
  </si>
  <si>
    <t>electricity_sofc</t>
    <phoneticPr fontId="3" type="noConversion"/>
  </si>
  <si>
    <t>kWh</t>
    <phoneticPr fontId="3" type="noConversion"/>
  </si>
  <si>
    <t>electricity production</t>
    <phoneticPr fontId="2" type="noConversion"/>
  </si>
  <si>
    <t>cubic meter</t>
    <phoneticPr fontId="2" type="noConversion"/>
  </si>
  <si>
    <t>Nitrogen oxides</t>
    <phoneticPr fontId="2" type="noConversion"/>
  </si>
  <si>
    <t>air::urban air close to ground</t>
    <phoneticPr fontId="2" type="noConversion"/>
  </si>
  <si>
    <t>Carbon monoxide, fossil</t>
  </si>
  <si>
    <t>kg</t>
    <phoneticPr fontId="2" type="noConversion"/>
  </si>
  <si>
    <t>NMVOC, non-methane volatile organic compounds, unspecified origin</t>
    <phoneticPr fontId="2" type="noConversion"/>
  </si>
  <si>
    <t>electricity_mcfc</t>
    <phoneticPr fontId="3" type="noConversion"/>
  </si>
  <si>
    <t>Sulfur dioxide</t>
  </si>
  <si>
    <t>Water</t>
  </si>
  <si>
    <t>electricity_pafc</t>
    <phoneticPr fontId="3" type="noConversion"/>
  </si>
  <si>
    <t>electricity_pemfc</t>
    <phoneticPr fontId="3" type="noConversion"/>
  </si>
  <si>
    <t>electricity_pemfc</t>
  </si>
  <si>
    <t>market for natural gas, low pressure</t>
  </si>
  <si>
    <t>technosphere</t>
  </si>
  <si>
    <t>ecoinvent 3.6</t>
  </si>
  <si>
    <t>RoW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</si>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</sst>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i/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0" borderId="0" xfId="1" applyFont="1"/>
    <xf numFmtId="0" fontId="4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Fill="1" applyAlignment="1"/>
    <xf numFmtId="0" fontId="4" fillId="0" borderId="0" xfId="0" applyFont="1" applyFill="1" applyAlignment="1"/>
    <xf numFmtId="11" fontId="4" fillId="0" borderId="0" xfId="0" applyNumberFormat="1" applyFont="1" applyAlignment="1"/>
    <xf numFmtId="11" fontId="5" fillId="0" borderId="0" xfId="0" applyNumberFormat="1" applyFont="1" applyAlignment="1"/>
    <xf numFmtId="0" fontId="4" fillId="0" borderId="0" xfId="0" applyFont="1" applyAlignment="1"/>
    <xf numFmtId="0" fontId="8" fillId="0" borderId="0" xfId="0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6"/>
  <sheetViews>
    <sheetView tabSelected="1" workbookViewId="0">
      <selection activeCell="I25" sqref="I25"/>
    </sheetView>
  </sheetViews>
  <sheetFormatPr defaultRowHeight="14.4"/>
  <cols>
    <col min="1" max="1" width="67.5546875" style="2" bestFit="1" customWidth="1"/>
    <col min="2" max="2" width="24.88671875" style="2" bestFit="1" customWidth="1"/>
    <col min="3" max="3" width="4.6640625" style="2" bestFit="1" customWidth="1"/>
    <col min="4" max="4" width="17.21875" style="2" bestFit="1" customWidth="1"/>
    <col min="5" max="5" width="26.44140625" style="2" bestFit="1" customWidth="1"/>
    <col min="6" max="6" width="10.44140625" style="2" bestFit="1" customWidth="1"/>
    <col min="7" max="7" width="13.88671875" style="2" bestFit="1" customWidth="1"/>
    <col min="8" max="8" width="16.77734375" style="2" bestFit="1" customWidth="1"/>
    <col min="9" max="9" width="9.5546875" style="2" bestFit="1" customWidth="1"/>
    <col min="10" max="16384" width="8.88671875" style="2"/>
  </cols>
  <sheetData>
    <row r="1" spans="1:77" s="9" customFormat="1">
      <c r="A1" s="6" t="s">
        <v>19</v>
      </c>
      <c r="B1" s="7">
        <v>14</v>
      </c>
    </row>
    <row r="2" spans="1:77" s="3" customFormat="1">
      <c r="A2" s="5" t="s">
        <v>20</v>
      </c>
      <c r="B2" s="8" t="s">
        <v>29</v>
      </c>
      <c r="C2" s="4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</row>
    <row r="3" spans="1:77" s="3" customFormat="1">
      <c r="A3" s="6" t="s">
        <v>21</v>
      </c>
      <c r="B3" s="7" t="s">
        <v>22</v>
      </c>
      <c r="C3" s="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</row>
    <row r="5" spans="1:77" s="9" customFormat="1">
      <c r="A5" s="9" t="s">
        <v>0</v>
      </c>
      <c r="B5" s="9" t="s">
        <v>34</v>
      </c>
    </row>
    <row r="6" spans="1:77" s="9" customFormat="1">
      <c r="A6" s="9" t="s">
        <v>1</v>
      </c>
      <c r="B6" s="8"/>
    </row>
    <row r="7" spans="1:77" s="9" customFormat="1">
      <c r="A7" s="9" t="s">
        <v>2</v>
      </c>
      <c r="B7" s="7" t="s">
        <v>3</v>
      </c>
    </row>
    <row r="8" spans="1:77" s="9" customFormat="1">
      <c r="A8" s="9" t="s">
        <v>4</v>
      </c>
      <c r="B8" s="7">
        <v>1</v>
      </c>
    </row>
    <row r="9" spans="1:77" s="9" customFormat="1">
      <c r="A9" s="9" t="s">
        <v>5</v>
      </c>
      <c r="B9" s="7" t="s">
        <v>30</v>
      </c>
    </row>
    <row r="10" spans="1:77" s="9" customFormat="1">
      <c r="A10" s="9" t="s">
        <v>7</v>
      </c>
      <c r="B10" s="7"/>
    </row>
    <row r="11" spans="1:77" s="9" customFormat="1">
      <c r="A11" s="9" t="s">
        <v>8</v>
      </c>
      <c r="B11" s="7" t="s">
        <v>9</v>
      </c>
      <c r="C11" s="9" t="s">
        <v>5</v>
      </c>
      <c r="D11" s="9" t="s">
        <v>10</v>
      </c>
      <c r="E11" s="9" t="s">
        <v>11</v>
      </c>
      <c r="F11" s="9" t="s">
        <v>2</v>
      </c>
      <c r="G11" s="9" t="s">
        <v>12</v>
      </c>
    </row>
    <row r="12" spans="1:77" s="9" customFormat="1">
      <c r="A12" s="7" t="s">
        <v>32</v>
      </c>
      <c r="B12" s="7">
        <v>7000</v>
      </c>
      <c r="C12" s="9" t="s">
        <v>33</v>
      </c>
      <c r="D12" s="8" t="s">
        <v>29</v>
      </c>
      <c r="F12" s="9" t="s">
        <v>3</v>
      </c>
      <c r="G12" s="9" t="s">
        <v>31</v>
      </c>
    </row>
    <row r="13" spans="1:77" s="9" customFormat="1">
      <c r="A13" s="7" t="s">
        <v>41</v>
      </c>
      <c r="B13" s="7">
        <v>7000</v>
      </c>
      <c r="C13" s="9" t="s">
        <v>33</v>
      </c>
      <c r="D13" s="8" t="s">
        <v>29</v>
      </c>
      <c r="F13" s="9" t="s">
        <v>3</v>
      </c>
      <c r="G13" s="9" t="s">
        <v>31</v>
      </c>
    </row>
    <row r="14" spans="1:77" s="9" customFormat="1">
      <c r="A14" s="7" t="s">
        <v>44</v>
      </c>
      <c r="B14" s="7">
        <v>7000</v>
      </c>
      <c r="C14" s="9" t="s">
        <v>33</v>
      </c>
      <c r="D14" s="8" t="s">
        <v>29</v>
      </c>
      <c r="F14" s="9" t="s">
        <v>3</v>
      </c>
      <c r="G14" s="9" t="s">
        <v>31</v>
      </c>
    </row>
    <row r="15" spans="1:77" s="9" customFormat="1">
      <c r="A15" s="7" t="s">
        <v>46</v>
      </c>
      <c r="B15" s="7">
        <v>7000</v>
      </c>
      <c r="C15" s="9" t="s">
        <v>33</v>
      </c>
      <c r="D15" s="8" t="s">
        <v>29</v>
      </c>
      <c r="F15" s="9" t="s">
        <v>3</v>
      </c>
      <c r="G15" s="9" t="s">
        <v>31</v>
      </c>
    </row>
    <row r="17" spans="1:13" s="9" customFormat="1">
      <c r="A17" s="6" t="s">
        <v>0</v>
      </c>
      <c r="B17" s="7" t="s">
        <v>32</v>
      </c>
    </row>
    <row r="18" spans="1:13" s="9" customFormat="1">
      <c r="A18" s="6" t="s">
        <v>1</v>
      </c>
      <c r="B18" s="7"/>
    </row>
    <row r="19" spans="1:13" s="9" customFormat="1">
      <c r="A19" s="6" t="s">
        <v>2</v>
      </c>
      <c r="B19" s="7" t="s">
        <v>3</v>
      </c>
    </row>
    <row r="20" spans="1:13" s="9" customFormat="1">
      <c r="A20" s="6" t="s">
        <v>4</v>
      </c>
      <c r="B20" s="7">
        <v>7000</v>
      </c>
    </row>
    <row r="21" spans="1:13" s="9" customFormat="1">
      <c r="A21" s="6" t="s">
        <v>5</v>
      </c>
      <c r="B21" s="7" t="s">
        <v>6</v>
      </c>
    </row>
    <row r="22" spans="1:13" s="9" customFormat="1">
      <c r="A22" s="6" t="s">
        <v>7</v>
      </c>
      <c r="B22" s="7"/>
    </row>
    <row r="23" spans="1:13" s="9" customFormat="1">
      <c r="A23" s="6" t="s">
        <v>8</v>
      </c>
      <c r="B23" s="7" t="s">
        <v>9</v>
      </c>
      <c r="C23" s="9" t="s">
        <v>5</v>
      </c>
      <c r="D23" s="9" t="s">
        <v>10</v>
      </c>
      <c r="E23" s="9" t="s">
        <v>11</v>
      </c>
      <c r="F23" s="9" t="s">
        <v>2</v>
      </c>
      <c r="G23" s="9" t="s">
        <v>12</v>
      </c>
      <c r="H23" s="9" t="s">
        <v>23</v>
      </c>
      <c r="I23" s="9" t="s">
        <v>24</v>
      </c>
      <c r="J23" s="9" t="s">
        <v>25</v>
      </c>
      <c r="K23" s="9" t="s">
        <v>26</v>
      </c>
      <c r="L23" s="9" t="s">
        <v>27</v>
      </c>
      <c r="M23" s="9" t="s">
        <v>28</v>
      </c>
    </row>
    <row r="24" spans="1:13" s="9" customFormat="1">
      <c r="A24" s="6" t="s">
        <v>13</v>
      </c>
      <c r="B24" s="7">
        <v>2400.3000000000002</v>
      </c>
      <c r="C24" s="9" t="s">
        <v>14</v>
      </c>
      <c r="D24" s="1" t="s">
        <v>15</v>
      </c>
      <c r="E24" s="9" t="s">
        <v>16</v>
      </c>
      <c r="F24" s="1" t="s">
        <v>17</v>
      </c>
      <c r="G24" s="1" t="s">
        <v>18</v>
      </c>
      <c r="H24" s="9">
        <v>4</v>
      </c>
      <c r="L24" s="9">
        <v>2155.9245329999999</v>
      </c>
      <c r="M24" s="9">
        <v>2644.8971080000001</v>
      </c>
    </row>
    <row r="25" spans="1:13" s="9" customFormat="1">
      <c r="A25" s="6" t="s">
        <v>47</v>
      </c>
      <c r="B25" s="7">
        <v>1498.1337533815017</v>
      </c>
      <c r="C25" s="9" t="s">
        <v>51</v>
      </c>
      <c r="D25" s="1" t="s">
        <v>49</v>
      </c>
      <c r="F25" s="1" t="s">
        <v>50</v>
      </c>
      <c r="G25" s="1" t="s">
        <v>48</v>
      </c>
    </row>
    <row r="26" spans="1:13">
      <c r="A26" s="2" t="s">
        <v>36</v>
      </c>
      <c r="B26" s="2">
        <f>5.3977*10^-3</f>
        <v>5.3977000000000001E-3</v>
      </c>
      <c r="C26" s="9" t="s">
        <v>14</v>
      </c>
      <c r="D26" s="1" t="s">
        <v>15</v>
      </c>
      <c r="E26" s="2" t="s">
        <v>37</v>
      </c>
      <c r="F26" s="1" t="s">
        <v>17</v>
      </c>
      <c r="G26" s="1" t="s">
        <v>18</v>
      </c>
      <c r="H26" s="2">
        <v>1</v>
      </c>
    </row>
    <row r="27" spans="1:13">
      <c r="A27" s="2" t="s">
        <v>38</v>
      </c>
      <c r="B27" s="2">
        <f>107.94*10^-3</f>
        <v>0.10793999999999999</v>
      </c>
      <c r="C27" s="2" t="s">
        <v>39</v>
      </c>
      <c r="D27" s="1" t="s">
        <v>15</v>
      </c>
      <c r="E27" s="2" t="s">
        <v>37</v>
      </c>
      <c r="F27" s="1" t="s">
        <v>17</v>
      </c>
      <c r="G27" s="1" t="s">
        <v>18</v>
      </c>
      <c r="H27" s="2">
        <v>1</v>
      </c>
    </row>
    <row r="28" spans="1:13">
      <c r="A28" s="2" t="s">
        <v>40</v>
      </c>
      <c r="B28" s="2">
        <f>50.484*10^-3</f>
        <v>5.0484000000000001E-2</v>
      </c>
      <c r="C28" s="2" t="s">
        <v>39</v>
      </c>
      <c r="D28" s="1" t="s">
        <v>15</v>
      </c>
      <c r="E28" s="2" t="s">
        <v>37</v>
      </c>
      <c r="F28" s="1" t="s">
        <v>17</v>
      </c>
      <c r="G28" s="1" t="s">
        <v>18</v>
      </c>
      <c r="H28" s="2">
        <v>1</v>
      </c>
    </row>
    <row r="30" spans="1:13">
      <c r="A30" s="6" t="s">
        <v>0</v>
      </c>
      <c r="B30" s="7" t="s">
        <v>41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>
      <c r="A31" s="6" t="s">
        <v>1</v>
      </c>
      <c r="B31" s="7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>
      <c r="A32" s="6" t="s">
        <v>2</v>
      </c>
      <c r="B32" s="7" t="s">
        <v>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>
      <c r="A33" s="6" t="s">
        <v>4</v>
      </c>
      <c r="B33" s="7">
        <v>7000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>
      <c r="A34" s="6" t="s">
        <v>5</v>
      </c>
      <c r="B34" s="7" t="s">
        <v>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>
      <c r="A35" s="6" t="s">
        <v>7</v>
      </c>
      <c r="B35" s="7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>
      <c r="A36" s="6" t="s">
        <v>8</v>
      </c>
      <c r="B36" s="7" t="s">
        <v>9</v>
      </c>
      <c r="C36" s="9" t="s">
        <v>5</v>
      </c>
      <c r="D36" s="9" t="s">
        <v>10</v>
      </c>
      <c r="E36" s="9" t="s">
        <v>11</v>
      </c>
      <c r="F36" s="9" t="s">
        <v>2</v>
      </c>
      <c r="G36" s="9" t="s">
        <v>12</v>
      </c>
      <c r="H36" s="9" t="s">
        <v>23</v>
      </c>
      <c r="I36" s="9" t="s">
        <v>24</v>
      </c>
      <c r="J36" s="9" t="s">
        <v>25</v>
      </c>
      <c r="K36" s="9" t="s">
        <v>26</v>
      </c>
      <c r="L36" s="9" t="s">
        <v>27</v>
      </c>
      <c r="M36" s="9" t="s">
        <v>28</v>
      </c>
    </row>
    <row r="37" spans="1:13">
      <c r="A37" s="6" t="s">
        <v>13</v>
      </c>
      <c r="B37" s="7">
        <v>2159.0996770000002</v>
      </c>
      <c r="C37" s="9" t="s">
        <v>14</v>
      </c>
      <c r="D37" s="1" t="s">
        <v>15</v>
      </c>
      <c r="E37" s="9" t="s">
        <v>16</v>
      </c>
      <c r="F37" s="1" t="s">
        <v>17</v>
      </c>
      <c r="G37" s="1" t="s">
        <v>18</v>
      </c>
      <c r="H37" s="9">
        <v>4</v>
      </c>
      <c r="I37" s="9"/>
      <c r="J37" s="9"/>
      <c r="K37" s="9"/>
      <c r="L37" s="9">
        <v>1651.0762239999999</v>
      </c>
      <c r="M37" s="9">
        <v>3111.6436540000004</v>
      </c>
    </row>
    <row r="38" spans="1:13" s="9" customFormat="1">
      <c r="A38" s="6" t="s">
        <v>47</v>
      </c>
      <c r="B38" s="7">
        <v>1689.3848708344594</v>
      </c>
      <c r="C38" s="9" t="s">
        <v>51</v>
      </c>
      <c r="D38" s="1" t="s">
        <v>49</v>
      </c>
      <c r="F38" s="1" t="s">
        <v>50</v>
      </c>
      <c r="G38" s="1" t="s">
        <v>48</v>
      </c>
    </row>
    <row r="39" spans="1:13">
      <c r="A39" s="2" t="s">
        <v>36</v>
      </c>
      <c r="B39" s="2">
        <f>31.751468*10^-3</f>
        <v>3.1751467999999998E-2</v>
      </c>
      <c r="C39" s="9" t="s">
        <v>14</v>
      </c>
      <c r="D39" s="1" t="s">
        <v>15</v>
      </c>
      <c r="E39" s="2" t="s">
        <v>37</v>
      </c>
      <c r="F39" s="1" t="s">
        <v>17</v>
      </c>
      <c r="G39" s="1" t="s">
        <v>18</v>
      </c>
      <c r="H39" s="2">
        <v>1</v>
      </c>
    </row>
    <row r="40" spans="1:13">
      <c r="A40" s="2" t="s">
        <v>42</v>
      </c>
      <c r="B40" s="2">
        <f>0.3175*10^-3</f>
        <v>3.1750000000000002E-4</v>
      </c>
      <c r="C40" s="2" t="s">
        <v>39</v>
      </c>
      <c r="D40" s="1" t="s">
        <v>15</v>
      </c>
      <c r="E40" s="2" t="s">
        <v>37</v>
      </c>
      <c r="F40" s="1" t="s">
        <v>17</v>
      </c>
      <c r="G40" s="1" t="s">
        <v>18</v>
      </c>
      <c r="H40" s="2">
        <v>1</v>
      </c>
    </row>
    <row r="41" spans="1:13">
      <c r="A41" s="2" t="s">
        <v>43</v>
      </c>
      <c r="B41" s="2">
        <v>859.25</v>
      </c>
      <c r="C41" s="2" t="s">
        <v>35</v>
      </c>
      <c r="D41" s="1" t="s">
        <v>15</v>
      </c>
      <c r="E41" s="2" t="s">
        <v>37</v>
      </c>
      <c r="F41" s="1" t="s">
        <v>17</v>
      </c>
      <c r="G41" s="1" t="s">
        <v>18</v>
      </c>
      <c r="H41" s="2">
        <v>1</v>
      </c>
    </row>
    <row r="43" spans="1:13">
      <c r="A43" s="6" t="s">
        <v>0</v>
      </c>
      <c r="B43" s="7" t="s">
        <v>44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>
      <c r="A44" s="6" t="s">
        <v>1</v>
      </c>
      <c r="B44" s="7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>
      <c r="A45" s="6" t="s">
        <v>2</v>
      </c>
      <c r="B45" s="7" t="s">
        <v>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>
      <c r="A46" s="6" t="s">
        <v>4</v>
      </c>
      <c r="B46" s="7">
        <v>7000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>
      <c r="A47" s="6" t="s">
        <v>5</v>
      </c>
      <c r="B47" s="7" t="s">
        <v>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>
      <c r="A48" s="6" t="s">
        <v>7</v>
      </c>
      <c r="B48" s="7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>
      <c r="A49" s="6" t="s">
        <v>8</v>
      </c>
      <c r="B49" s="7" t="s">
        <v>9</v>
      </c>
      <c r="C49" s="9" t="s">
        <v>5</v>
      </c>
      <c r="D49" s="9" t="s">
        <v>10</v>
      </c>
      <c r="E49" s="9" t="s">
        <v>11</v>
      </c>
      <c r="F49" s="9" t="s">
        <v>2</v>
      </c>
      <c r="G49" s="9" t="s">
        <v>12</v>
      </c>
      <c r="H49" s="9" t="s">
        <v>23</v>
      </c>
      <c r="I49" s="9" t="s">
        <v>24</v>
      </c>
      <c r="J49" s="9" t="s">
        <v>25</v>
      </c>
      <c r="K49" s="9" t="s">
        <v>26</v>
      </c>
      <c r="L49" s="9" t="s">
        <v>27</v>
      </c>
      <c r="M49" s="9" t="s">
        <v>28</v>
      </c>
    </row>
    <row r="50" spans="1:13">
      <c r="A50" s="6" t="s">
        <v>13</v>
      </c>
      <c r="B50" s="7">
        <v>2597</v>
      </c>
      <c r="C50" s="9" t="s">
        <v>14</v>
      </c>
      <c r="D50" s="1" t="s">
        <v>15</v>
      </c>
      <c r="E50" s="9" t="s">
        <v>16</v>
      </c>
      <c r="F50" s="1" t="s">
        <v>17</v>
      </c>
      <c r="G50" s="1" t="s">
        <v>18</v>
      </c>
      <c r="H50" s="9">
        <v>4</v>
      </c>
      <c r="I50" s="9"/>
      <c r="J50" s="9"/>
      <c r="K50" s="9"/>
      <c r="L50" s="9">
        <v>1540</v>
      </c>
      <c r="M50" s="9">
        <v>3178</v>
      </c>
    </row>
    <row r="51" spans="1:13" s="9" customFormat="1">
      <c r="A51" s="6" t="s">
        <v>47</v>
      </c>
      <c r="B51" s="7">
        <v>1890.50211736237</v>
      </c>
      <c r="C51" s="9" t="s">
        <v>51</v>
      </c>
      <c r="D51" s="1" t="s">
        <v>49</v>
      </c>
      <c r="F51" s="1" t="s">
        <v>50</v>
      </c>
      <c r="G51" s="1" t="s">
        <v>48</v>
      </c>
    </row>
    <row r="52" spans="1:13">
      <c r="A52" s="2" t="s">
        <v>36</v>
      </c>
      <c r="B52" s="2">
        <f>63*10^-3</f>
        <v>6.3E-2</v>
      </c>
      <c r="C52" s="9" t="s">
        <v>14</v>
      </c>
      <c r="D52" s="1" t="s">
        <v>15</v>
      </c>
      <c r="E52" s="2" t="s">
        <v>37</v>
      </c>
      <c r="F52" s="1" t="s">
        <v>17</v>
      </c>
      <c r="G52" s="1" t="s">
        <v>18</v>
      </c>
      <c r="H52" s="2">
        <v>1</v>
      </c>
    </row>
    <row r="53" spans="1:13">
      <c r="A53" s="2" t="s">
        <v>38</v>
      </c>
      <c r="B53" s="2">
        <f>35*10^-3</f>
        <v>3.5000000000000003E-2</v>
      </c>
      <c r="C53" s="2" t="s">
        <v>39</v>
      </c>
      <c r="D53" s="1" t="s">
        <v>15</v>
      </c>
      <c r="E53" s="2" t="s">
        <v>37</v>
      </c>
      <c r="F53" s="1" t="s">
        <v>17</v>
      </c>
      <c r="G53" s="1" t="s">
        <v>18</v>
      </c>
      <c r="H53" s="2">
        <v>1</v>
      </c>
    </row>
    <row r="54" spans="1:13">
      <c r="A54" s="2" t="s">
        <v>40</v>
      </c>
      <c r="B54" s="2">
        <f>35*10^-3</f>
        <v>3.5000000000000003E-2</v>
      </c>
      <c r="C54" s="2" t="s">
        <v>39</v>
      </c>
      <c r="D54" s="1" t="s">
        <v>15</v>
      </c>
      <c r="E54" s="2" t="s">
        <v>37</v>
      </c>
      <c r="F54" s="1" t="s">
        <v>17</v>
      </c>
      <c r="G54" s="1" t="s">
        <v>18</v>
      </c>
      <c r="H54" s="2">
        <v>1</v>
      </c>
    </row>
    <row r="56" spans="1:13">
      <c r="A56" s="6" t="s">
        <v>0</v>
      </c>
      <c r="B56" s="7" t="s">
        <v>45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>
      <c r="A57" s="6" t="s">
        <v>1</v>
      </c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>
      <c r="A58" s="6" t="s">
        <v>2</v>
      </c>
      <c r="B58" s="7" t="s">
        <v>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>
      <c r="A59" s="6" t="s">
        <v>4</v>
      </c>
      <c r="B59" s="7">
        <v>7000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>
      <c r="A60" s="6" t="s">
        <v>5</v>
      </c>
      <c r="B60" s="7" t="s">
        <v>6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>
      <c r="A61" s="6" t="s">
        <v>7</v>
      </c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>
      <c r="A62" s="6" t="s">
        <v>8</v>
      </c>
      <c r="B62" s="7" t="s">
        <v>9</v>
      </c>
      <c r="C62" s="9" t="s">
        <v>5</v>
      </c>
      <c r="D62" s="9" t="s">
        <v>10</v>
      </c>
      <c r="E62" s="9" t="s">
        <v>11</v>
      </c>
      <c r="F62" s="9" t="s">
        <v>2</v>
      </c>
      <c r="G62" s="9" t="s">
        <v>12</v>
      </c>
      <c r="H62" s="9" t="s">
        <v>23</v>
      </c>
      <c r="I62" s="9" t="s">
        <v>24</v>
      </c>
      <c r="J62" s="9" t="s">
        <v>25</v>
      </c>
      <c r="K62" s="9" t="s">
        <v>26</v>
      </c>
      <c r="L62" s="9" t="s">
        <v>27</v>
      </c>
      <c r="M62" s="9" t="s">
        <v>28</v>
      </c>
    </row>
    <row r="63" spans="1:13">
      <c r="A63" s="6" t="s">
        <v>13</v>
      </c>
      <c r="B63" s="7">
        <v>3696</v>
      </c>
      <c r="C63" s="9" t="s">
        <v>14</v>
      </c>
      <c r="D63" s="1" t="s">
        <v>15</v>
      </c>
      <c r="E63" s="9" t="s">
        <v>16</v>
      </c>
      <c r="F63" s="1" t="s">
        <v>17</v>
      </c>
      <c r="G63" s="1" t="s">
        <v>18</v>
      </c>
      <c r="H63" s="9">
        <v>0</v>
      </c>
      <c r="I63" s="7"/>
      <c r="J63" s="9"/>
      <c r="K63" s="9"/>
      <c r="L63" s="9"/>
      <c r="M63" s="9"/>
    </row>
    <row r="64" spans="1:13" s="9" customFormat="1">
      <c r="A64" s="6" t="s">
        <v>47</v>
      </c>
      <c r="B64" s="7">
        <v>2145.9753764653901</v>
      </c>
      <c r="C64" s="9" t="s">
        <v>51</v>
      </c>
      <c r="D64" s="1" t="s">
        <v>49</v>
      </c>
      <c r="F64" s="1" t="s">
        <v>50</v>
      </c>
      <c r="G64" s="1" t="s">
        <v>48</v>
      </c>
    </row>
    <row r="65" spans="1:8">
      <c r="A65" s="2" t="s">
        <v>36</v>
      </c>
      <c r="B65" s="2">
        <f>48.3*10^-3</f>
        <v>4.8299999999999996E-2</v>
      </c>
      <c r="C65" s="9" t="s">
        <v>14</v>
      </c>
      <c r="D65" s="1" t="s">
        <v>15</v>
      </c>
      <c r="E65" s="2" t="s">
        <v>37</v>
      </c>
      <c r="F65" s="1" t="s">
        <v>17</v>
      </c>
      <c r="G65" s="1" t="s">
        <v>18</v>
      </c>
      <c r="H65" s="2">
        <v>0</v>
      </c>
    </row>
    <row r="66" spans="1:8">
      <c r="A66" s="2" t="s">
        <v>38</v>
      </c>
      <c r="B66" s="10">
        <f>119.77*10^-3</f>
        <v>0.11977</v>
      </c>
      <c r="C66" s="2" t="s">
        <v>39</v>
      </c>
      <c r="D66" s="1" t="s">
        <v>15</v>
      </c>
      <c r="E66" s="2" t="s">
        <v>37</v>
      </c>
      <c r="F66" s="1" t="s">
        <v>17</v>
      </c>
      <c r="G66" s="1" t="s">
        <v>18</v>
      </c>
      <c r="H66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2021-11-12T10:43:21Z</dcterms:modified>
</cp:coreProperties>
</file>