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bookViews>
  <sheets>
    <sheet name="Assignment6" sheetId="1" r:id="rId1"/>
  </sheets>
  <calcPr calcId="0"/>
</workbook>
</file>

<file path=xl/calcChain.xml><?xml version="1.0" encoding="utf-8"?>
<calcChain xmlns="http://schemas.openxmlformats.org/spreadsheetml/2006/main">
  <c r="E3" i="1"/>
  <c r="E4"/>
  <c r="E5"/>
  <c r="E6"/>
  <c r="E7"/>
  <c r="E8"/>
  <c r="E9"/>
  <c r="E10"/>
  <c r="E11"/>
  <c r="E12"/>
  <c r="E13"/>
  <c r="E14"/>
  <c r="E15"/>
  <c r="E16"/>
  <c r="E17"/>
  <c r="E18"/>
  <c r="E19"/>
  <c r="E20"/>
  <c r="E21"/>
  <c r="E22"/>
  <c r="E23"/>
  <c r="E24"/>
  <c r="E25"/>
  <c r="E26"/>
  <c r="E27"/>
  <c r="E28"/>
  <c r="E29"/>
  <c r="E30"/>
  <c r="E31"/>
  <c r="E2"/>
  <c r="G7"/>
  <c r="C6" s="1"/>
  <c r="D6" s="1"/>
  <c r="G6"/>
  <c r="G4"/>
  <c r="C31" l="1"/>
  <c r="D31" s="1"/>
  <c r="C27"/>
  <c r="D27" s="1"/>
  <c r="C23"/>
  <c r="D23" s="1"/>
  <c r="C19"/>
  <c r="D19" s="1"/>
  <c r="C15"/>
  <c r="D15" s="1"/>
  <c r="C11"/>
  <c r="D11" s="1"/>
  <c r="C7"/>
  <c r="D7" s="1"/>
  <c r="C3"/>
  <c r="D3" s="1"/>
  <c r="C2"/>
  <c r="D2" s="1"/>
  <c r="C28"/>
  <c r="D28" s="1"/>
  <c r="C24"/>
  <c r="D24" s="1"/>
  <c r="C20"/>
  <c r="D20" s="1"/>
  <c r="C16"/>
  <c r="D16" s="1"/>
  <c r="C12"/>
  <c r="D12" s="1"/>
  <c r="C8"/>
  <c r="D8" s="1"/>
  <c r="C4"/>
  <c r="D4" s="1"/>
  <c r="C29"/>
  <c r="D29" s="1"/>
  <c r="C25"/>
  <c r="D25" s="1"/>
  <c r="C21"/>
  <c r="D21" s="1"/>
  <c r="C17"/>
  <c r="D17" s="1"/>
  <c r="C13"/>
  <c r="D13" s="1"/>
  <c r="C9"/>
  <c r="D9" s="1"/>
  <c r="C5"/>
  <c r="D5" s="1"/>
  <c r="C30"/>
  <c r="D30" s="1"/>
  <c r="C26"/>
  <c r="D26" s="1"/>
  <c r="C22"/>
  <c r="D22" s="1"/>
  <c r="C18"/>
  <c r="D18" s="1"/>
  <c r="C14"/>
  <c r="D14" s="1"/>
  <c r="C10"/>
  <c r="D10" s="1"/>
</calcChain>
</file>

<file path=xl/sharedStrings.xml><?xml version="1.0" encoding="utf-8"?>
<sst xmlns="http://schemas.openxmlformats.org/spreadsheetml/2006/main" count="15" uniqueCount="14">
  <si>
    <t>YearsExperience</t>
  </si>
  <si>
    <t>Salary</t>
  </si>
  <si>
    <t>Dependent Variable</t>
  </si>
  <si>
    <t>Independent Variable</t>
  </si>
  <si>
    <t>YearExperience</t>
  </si>
  <si>
    <t>1. From Salary_Data
   a. Identify dependent and independent variable.
   b. Draw scatter plot and comment on it.
   c. Calculate correlation coefficient and test its significance
   d. Fit linear regression model and describe the output.
   e. Diagnose the model developed.</t>
  </si>
  <si>
    <t>Looking at the scatter plot we can surely say that Salary is +vely dependent on Years of experience</t>
  </si>
  <si>
    <t>Co relation coefficient</t>
  </si>
  <si>
    <t>b=</t>
  </si>
  <si>
    <t>y=c+bx</t>
  </si>
  <si>
    <t>c=</t>
  </si>
  <si>
    <t>Predicted Values</t>
  </si>
  <si>
    <t>residuals</t>
  </si>
  <si>
    <t>Quantiles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</si>
</sst>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horizontal="lef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Assignment6!$B$1</c:f>
              <c:strCache>
                <c:ptCount val="1"/>
                <c:pt idx="0">
                  <c:v>Salary</c:v>
                </c:pt>
              </c:strCache>
            </c:strRef>
          </c:tx>
          <c:spPr>
            <a:ln w="28575">
              <a:noFill/>
            </a:ln>
          </c:spPr>
          <c:trendline>
            <c:trendlineType val="linear"/>
            <c:dispRSqr val="1"/>
            <c:dispEq val="1"/>
            <c:trendlineLbl>
              <c:layout/>
              <c:numFmt formatCode="General" sourceLinked="0"/>
            </c:trendlineLbl>
          </c:trendline>
          <c:xVal>
            <c:numRef>
              <c:f>Assignment6!$A$2:$A$31</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Assignment6!$B$2:$B$31</c:f>
              <c:numCache>
                <c:formatCode>General</c:formatCode>
                <c:ptCount val="30"/>
                <c:pt idx="0">
                  <c:v>39343</c:v>
                </c:pt>
                <c:pt idx="1">
                  <c:v>46205</c:v>
                </c:pt>
                <c:pt idx="2">
                  <c:v>37731</c:v>
                </c:pt>
                <c:pt idx="3">
                  <c:v>43525</c:v>
                </c:pt>
                <c:pt idx="4">
                  <c:v>39891</c:v>
                </c:pt>
                <c:pt idx="5">
                  <c:v>56642</c:v>
                </c:pt>
                <c:pt idx="6">
                  <c:v>60150</c:v>
                </c:pt>
                <c:pt idx="7">
                  <c:v>54445</c:v>
                </c:pt>
                <c:pt idx="8">
                  <c:v>64445</c:v>
                </c:pt>
                <c:pt idx="9">
                  <c:v>57189</c:v>
                </c:pt>
                <c:pt idx="10">
                  <c:v>63218</c:v>
                </c:pt>
                <c:pt idx="11">
                  <c:v>55794</c:v>
                </c:pt>
                <c:pt idx="12">
                  <c:v>56957</c:v>
                </c:pt>
                <c:pt idx="13">
                  <c:v>57081</c:v>
                </c:pt>
                <c:pt idx="14">
                  <c:v>61111</c:v>
                </c:pt>
                <c:pt idx="15">
                  <c:v>67938</c:v>
                </c:pt>
                <c:pt idx="16">
                  <c:v>66029</c:v>
                </c:pt>
                <c:pt idx="17">
                  <c:v>83088</c:v>
                </c:pt>
                <c:pt idx="18">
                  <c:v>81363</c:v>
                </c:pt>
                <c:pt idx="19">
                  <c:v>93940</c:v>
                </c:pt>
                <c:pt idx="20">
                  <c:v>91738</c:v>
                </c:pt>
                <c:pt idx="21">
                  <c:v>98273</c:v>
                </c:pt>
                <c:pt idx="22">
                  <c:v>101302</c:v>
                </c:pt>
                <c:pt idx="23">
                  <c:v>113812</c:v>
                </c:pt>
                <c:pt idx="24">
                  <c:v>109431</c:v>
                </c:pt>
                <c:pt idx="25">
                  <c:v>105582</c:v>
                </c:pt>
                <c:pt idx="26">
                  <c:v>116969</c:v>
                </c:pt>
                <c:pt idx="27">
                  <c:v>112635</c:v>
                </c:pt>
                <c:pt idx="28">
                  <c:v>122391</c:v>
                </c:pt>
                <c:pt idx="29">
                  <c:v>121872</c:v>
                </c:pt>
              </c:numCache>
            </c:numRef>
          </c:yVal>
        </c:ser>
        <c:axId val="36272768"/>
        <c:axId val="36271232"/>
      </c:scatterChart>
      <c:valAx>
        <c:axId val="36272768"/>
        <c:scaling>
          <c:orientation val="minMax"/>
        </c:scaling>
        <c:axPos val="b"/>
        <c:numFmt formatCode="General" sourceLinked="1"/>
        <c:tickLblPos val="nextTo"/>
        <c:crossAx val="36271232"/>
        <c:crosses val="autoZero"/>
        <c:crossBetween val="midCat"/>
      </c:valAx>
      <c:valAx>
        <c:axId val="36271232"/>
        <c:scaling>
          <c:orientation val="minMax"/>
        </c:scaling>
        <c:axPos val="l"/>
        <c:majorGridlines/>
        <c:numFmt formatCode="General" sourceLinked="1"/>
        <c:tickLblPos val="nextTo"/>
        <c:crossAx val="36272768"/>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Assignment6!$D$1</c:f>
              <c:strCache>
                <c:ptCount val="1"/>
                <c:pt idx="0">
                  <c:v>residuals</c:v>
                </c:pt>
              </c:strCache>
            </c:strRef>
          </c:tx>
          <c:spPr>
            <a:ln w="28575">
              <a:noFill/>
            </a:ln>
          </c:spPr>
          <c:xVal>
            <c:numRef>
              <c:f>Assignment6!$C$2:$C$31</c:f>
              <c:numCache>
                <c:formatCode>General</c:formatCode>
                <c:ptCount val="30"/>
                <c:pt idx="0">
                  <c:v>36187.158752269272</c:v>
                </c:pt>
                <c:pt idx="1">
                  <c:v>38077.151216560291</c:v>
                </c:pt>
                <c:pt idx="2">
                  <c:v>39967.143680851303</c:v>
                </c:pt>
                <c:pt idx="3">
                  <c:v>44692.124841578843</c:v>
                </c:pt>
                <c:pt idx="4">
                  <c:v>46582.117305869862</c:v>
                </c:pt>
                <c:pt idx="5">
                  <c:v>53197.090930888415</c:v>
                </c:pt>
                <c:pt idx="6">
                  <c:v>54142.087163033924</c:v>
                </c:pt>
                <c:pt idx="7">
                  <c:v>56032.079627324936</c:v>
                </c:pt>
                <c:pt idx="8">
                  <c:v>56032.079627324936</c:v>
                </c:pt>
                <c:pt idx="9">
                  <c:v>60757.060788052477</c:v>
                </c:pt>
                <c:pt idx="10">
                  <c:v>62647.053252343489</c:v>
                </c:pt>
                <c:pt idx="11">
                  <c:v>63592.049484488998</c:v>
                </c:pt>
                <c:pt idx="12">
                  <c:v>63592.049484488998</c:v>
                </c:pt>
                <c:pt idx="13">
                  <c:v>64537.0457166345</c:v>
                </c:pt>
                <c:pt idx="14">
                  <c:v>68317.030645216539</c:v>
                </c:pt>
                <c:pt idx="15">
                  <c:v>72097.015573798562</c:v>
                </c:pt>
                <c:pt idx="16">
                  <c:v>73987.008038089582</c:v>
                </c:pt>
                <c:pt idx="17">
                  <c:v>75877.000502380601</c:v>
                </c:pt>
                <c:pt idx="18">
                  <c:v>81546.977895253658</c:v>
                </c:pt>
                <c:pt idx="19">
                  <c:v>82491.974127399153</c:v>
                </c:pt>
                <c:pt idx="20">
                  <c:v>90051.943984563215</c:v>
                </c:pt>
                <c:pt idx="21">
                  <c:v>92886.932680999744</c:v>
                </c:pt>
                <c:pt idx="22">
                  <c:v>100446.90253816379</c:v>
                </c:pt>
                <c:pt idx="23">
                  <c:v>103281.89123460031</c:v>
                </c:pt>
                <c:pt idx="24">
                  <c:v>108006.87239532787</c:v>
                </c:pt>
                <c:pt idx="25">
                  <c:v>110841.86109176438</c:v>
                </c:pt>
                <c:pt idx="26">
                  <c:v>115566.84225249192</c:v>
                </c:pt>
                <c:pt idx="27">
                  <c:v>116511.83848463744</c:v>
                </c:pt>
                <c:pt idx="28">
                  <c:v>123126.81210965599</c:v>
                </c:pt>
                <c:pt idx="29">
                  <c:v>125016.80457394701</c:v>
                </c:pt>
              </c:numCache>
            </c:numRef>
          </c:xVal>
          <c:yVal>
            <c:numRef>
              <c:f>Assignment6!$D$2:$D$31</c:f>
              <c:numCache>
                <c:formatCode>General</c:formatCode>
                <c:ptCount val="30"/>
                <c:pt idx="0">
                  <c:v>3155.8412477307284</c:v>
                </c:pt>
                <c:pt idx="1">
                  <c:v>8127.8487834397092</c:v>
                </c:pt>
                <c:pt idx="2">
                  <c:v>-2236.1436808513026</c:v>
                </c:pt>
                <c:pt idx="3">
                  <c:v>-1167.1248415788432</c:v>
                </c:pt>
                <c:pt idx="4">
                  <c:v>-6691.1173058698623</c:v>
                </c:pt>
                <c:pt idx="5">
                  <c:v>3444.9090691115853</c:v>
                </c:pt>
                <c:pt idx="6">
                  <c:v>6007.9128369660757</c:v>
                </c:pt>
                <c:pt idx="7">
                  <c:v>-1587.0796273249362</c:v>
                </c:pt>
                <c:pt idx="8">
                  <c:v>8412.9203726750638</c:v>
                </c:pt>
                <c:pt idx="9">
                  <c:v>-3568.0607880524767</c:v>
                </c:pt>
                <c:pt idx="10">
                  <c:v>570.94674765651143</c:v>
                </c:pt>
                <c:pt idx="11">
                  <c:v>-7798.0494844889981</c:v>
                </c:pt>
                <c:pt idx="12">
                  <c:v>-6635.0494844889981</c:v>
                </c:pt>
                <c:pt idx="13">
                  <c:v>-7456.0457166345004</c:v>
                </c:pt>
                <c:pt idx="14">
                  <c:v>-7206.0306452165387</c:v>
                </c:pt>
                <c:pt idx="15">
                  <c:v>-4159.0155737985624</c:v>
                </c:pt>
                <c:pt idx="16">
                  <c:v>-7958.0080380895815</c:v>
                </c:pt>
                <c:pt idx="17">
                  <c:v>7210.9994976193993</c:v>
                </c:pt>
                <c:pt idx="18">
                  <c:v>-183.97789525365806</c:v>
                </c:pt>
                <c:pt idx="19">
                  <c:v>11448.025872600847</c:v>
                </c:pt>
                <c:pt idx="20">
                  <c:v>1686.0560154367849</c:v>
                </c:pt>
                <c:pt idx="21">
                  <c:v>5386.0673190002562</c:v>
                </c:pt>
                <c:pt idx="22">
                  <c:v>855.09746183620882</c:v>
                </c:pt>
                <c:pt idx="23">
                  <c:v>10530.108765399695</c:v>
                </c:pt>
                <c:pt idx="24">
                  <c:v>1424.1276046721323</c:v>
                </c:pt>
                <c:pt idx="25">
                  <c:v>-5259.8610917643819</c:v>
                </c:pt>
                <c:pt idx="26">
                  <c:v>1402.1577475080849</c:v>
                </c:pt>
                <c:pt idx="27">
                  <c:v>-3876.8384846374393</c:v>
                </c:pt>
                <c:pt idx="28">
                  <c:v>-735.81210965599166</c:v>
                </c:pt>
                <c:pt idx="29">
                  <c:v>-3144.8045739470108</c:v>
                </c:pt>
              </c:numCache>
            </c:numRef>
          </c:yVal>
        </c:ser>
        <c:axId val="92976256"/>
        <c:axId val="92952448"/>
      </c:scatterChart>
      <c:valAx>
        <c:axId val="92976256"/>
        <c:scaling>
          <c:orientation val="minMax"/>
        </c:scaling>
        <c:axPos val="b"/>
        <c:numFmt formatCode="General" sourceLinked="1"/>
        <c:tickLblPos val="nextTo"/>
        <c:crossAx val="92952448"/>
        <c:crosses val="autoZero"/>
        <c:crossBetween val="midCat"/>
      </c:valAx>
      <c:valAx>
        <c:axId val="92952448"/>
        <c:scaling>
          <c:orientation val="minMax"/>
        </c:scaling>
        <c:axPos val="l"/>
        <c:majorGridlines/>
        <c:numFmt formatCode="General" sourceLinked="1"/>
        <c:tickLblPos val="nextTo"/>
        <c:crossAx val="92976256"/>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57150</xdr:colOff>
      <xdr:row>0</xdr:row>
      <xdr:rowOff>123825</xdr:rowOff>
    </xdr:from>
    <xdr:to>
      <xdr:col>15</xdr:col>
      <xdr:colOff>361950</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133350</xdr:colOff>
      <xdr:row>19</xdr:row>
      <xdr:rowOff>38100</xdr:rowOff>
    </xdr:from>
    <xdr:to>
      <xdr:col>15</xdr:col>
      <xdr:colOff>438150</xdr:colOff>
      <xdr:row>33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U31"/>
  <sheetViews>
    <sheetView tabSelected="1" workbookViewId="0">
      <selection activeCell="G15" sqref="G15"/>
    </sheetView>
  </sheetViews>
  <sheetFormatPr defaultRowHeight="15"/>
  <cols>
    <col min="1" max="1" width="15.7109375" bestFit="1" customWidth="1"/>
    <col min="2" max="2" width="7" bestFit="1" customWidth="1"/>
    <col min="3" max="3" width="16.140625" bestFit="1" customWidth="1"/>
    <col min="4" max="5" width="16.140625" customWidth="1"/>
    <col min="6" max="6" width="20.7109375" bestFit="1" customWidth="1"/>
    <col min="7" max="7" width="14.85546875" bestFit="1" customWidth="1"/>
  </cols>
  <sheetData>
    <row r="1" spans="1:21">
      <c r="A1" t="s">
        <v>0</v>
      </c>
      <c r="B1" t="s">
        <v>1</v>
      </c>
      <c r="C1" t="s">
        <v>11</v>
      </c>
      <c r="D1" t="s">
        <v>12</v>
      </c>
      <c r="E1" t="s">
        <v>13</v>
      </c>
    </row>
    <row r="2" spans="1:21" ht="15" customHeight="1">
      <c r="A2">
        <v>1.1000000000000001</v>
      </c>
      <c r="B2">
        <v>39343</v>
      </c>
      <c r="C2">
        <f>$G$7+$G$6*A2</f>
        <v>36187.158752269272</v>
      </c>
      <c r="D2">
        <f>B2-C2</f>
        <v>3155.8412477307284</v>
      </c>
      <c r="E2">
        <f>QUARTILE(D2:D31,4)</f>
        <v>11448.025872600847</v>
      </c>
      <c r="F2" t="s">
        <v>2</v>
      </c>
      <c r="G2" t="s">
        <v>1</v>
      </c>
      <c r="Q2" s="1" t="s">
        <v>5</v>
      </c>
      <c r="R2" s="1"/>
      <c r="S2" s="1"/>
      <c r="T2" s="1"/>
      <c r="U2" s="2"/>
    </row>
    <row r="3" spans="1:21">
      <c r="A3">
        <v>1.3</v>
      </c>
      <c r="B3">
        <v>46205</v>
      </c>
      <c r="C3">
        <f t="shared" ref="C3:C31" si="0">$G$7+$G$6*A3</f>
        <v>38077.151216560291</v>
      </c>
      <c r="D3">
        <f>B3-C3</f>
        <v>8127.8487834397092</v>
      </c>
      <c r="E3">
        <f t="shared" ref="E3:E31" si="1">QUARTILE(D3:D32,4)</f>
        <v>11448.025872600847</v>
      </c>
      <c r="F3" t="s">
        <v>3</v>
      </c>
      <c r="G3" t="s">
        <v>4</v>
      </c>
      <c r="Q3" s="1"/>
      <c r="R3" s="1"/>
      <c r="S3" s="1"/>
      <c r="T3" s="1"/>
      <c r="U3" s="2"/>
    </row>
    <row r="4" spans="1:21">
      <c r="A4">
        <v>1.5</v>
      </c>
      <c r="B4">
        <v>37731</v>
      </c>
      <c r="C4">
        <f t="shared" si="0"/>
        <v>39967.143680851303</v>
      </c>
      <c r="D4">
        <f>B4-C4</f>
        <v>-2236.1436808513026</v>
      </c>
      <c r="E4">
        <f t="shared" si="1"/>
        <v>11448.025872600847</v>
      </c>
      <c r="F4" t="s">
        <v>7</v>
      </c>
      <c r="G4">
        <f>CORREL(A2:A31,B2:B31)</f>
        <v>0.9782416184887599</v>
      </c>
      <c r="Q4" s="1"/>
      <c r="R4" s="1"/>
      <c r="S4" s="1"/>
      <c r="T4" s="1"/>
      <c r="U4" s="2"/>
    </row>
    <row r="5" spans="1:21">
      <c r="A5">
        <v>2</v>
      </c>
      <c r="B5">
        <v>43525</v>
      </c>
      <c r="C5">
        <f t="shared" si="0"/>
        <v>44692.124841578843</v>
      </c>
      <c r="D5">
        <f>B5-C5</f>
        <v>-1167.1248415788432</v>
      </c>
      <c r="E5">
        <f t="shared" si="1"/>
        <v>11448.025872600847</v>
      </c>
      <c r="F5" t="s">
        <v>9</v>
      </c>
      <c r="Q5" s="1"/>
      <c r="R5" s="1"/>
      <c r="S5" s="1"/>
      <c r="T5" s="1"/>
      <c r="U5" s="2"/>
    </row>
    <row r="6" spans="1:21">
      <c r="A6">
        <v>2.2000000000000002</v>
      </c>
      <c r="B6">
        <v>39891</v>
      </c>
      <c r="C6">
        <f t="shared" si="0"/>
        <v>46582.117305869862</v>
      </c>
      <c r="D6">
        <f>B6-C6</f>
        <v>-6691.1173058698623</v>
      </c>
      <c r="E6">
        <f t="shared" si="1"/>
        <v>11448.025872600847</v>
      </c>
      <c r="F6" t="s">
        <v>8</v>
      </c>
      <c r="G6">
        <f>SLOPE(B2:B31,A2:A31)</f>
        <v>9449.9623214550775</v>
      </c>
      <c r="Q6" s="1"/>
      <c r="R6" s="1"/>
      <c r="S6" s="1"/>
      <c r="T6" s="1"/>
      <c r="U6" s="2"/>
    </row>
    <row r="7" spans="1:21">
      <c r="A7">
        <v>2.9</v>
      </c>
      <c r="B7">
        <v>56642</v>
      </c>
      <c r="C7">
        <f t="shared" si="0"/>
        <v>53197.090930888415</v>
      </c>
      <c r="D7">
        <f>B7-C7</f>
        <v>3444.9090691115853</v>
      </c>
      <c r="E7">
        <f t="shared" si="1"/>
        <v>11448.025872600847</v>
      </c>
      <c r="F7" t="s">
        <v>10</v>
      </c>
      <c r="G7">
        <f>INTERCEPT(B2:B31,A2:A31)</f>
        <v>25792.200198668688</v>
      </c>
      <c r="Q7" s="1"/>
      <c r="R7" s="1"/>
      <c r="S7" s="1"/>
      <c r="T7" s="1"/>
      <c r="U7" s="2"/>
    </row>
    <row r="8" spans="1:21">
      <c r="A8">
        <v>3</v>
      </c>
      <c r="B8">
        <v>60150</v>
      </c>
      <c r="C8">
        <f t="shared" si="0"/>
        <v>54142.087163033924</v>
      </c>
      <c r="D8">
        <f>B8-C8</f>
        <v>6007.9128369660757</v>
      </c>
      <c r="E8">
        <f t="shared" si="1"/>
        <v>11448.025872600847</v>
      </c>
      <c r="Q8" s="1"/>
      <c r="R8" s="1"/>
      <c r="S8" s="1"/>
      <c r="T8" s="1"/>
      <c r="U8" s="2"/>
    </row>
    <row r="9" spans="1:21">
      <c r="A9">
        <v>3.2</v>
      </c>
      <c r="B9">
        <v>54445</v>
      </c>
      <c r="C9">
        <f t="shared" si="0"/>
        <v>56032.079627324936</v>
      </c>
      <c r="D9">
        <f>B9-C9</f>
        <v>-1587.0796273249362</v>
      </c>
      <c r="E9">
        <f t="shared" si="1"/>
        <v>11448.025872600847</v>
      </c>
      <c r="Q9" s="1"/>
      <c r="R9" s="1"/>
      <c r="S9" s="1"/>
      <c r="T9" s="1"/>
      <c r="U9" s="2"/>
    </row>
    <row r="10" spans="1:21">
      <c r="A10">
        <v>3.2</v>
      </c>
      <c r="B10">
        <v>64445</v>
      </c>
      <c r="C10">
        <f t="shared" si="0"/>
        <v>56032.079627324936</v>
      </c>
      <c r="D10">
        <f>B10-C10</f>
        <v>8412.9203726750638</v>
      </c>
      <c r="E10">
        <f t="shared" si="1"/>
        <v>11448.025872600847</v>
      </c>
      <c r="Q10" s="1"/>
      <c r="R10" s="1"/>
      <c r="S10" s="1"/>
      <c r="T10" s="1"/>
      <c r="U10" s="2"/>
    </row>
    <row r="11" spans="1:21">
      <c r="A11">
        <v>3.7</v>
      </c>
      <c r="B11">
        <v>57189</v>
      </c>
      <c r="C11">
        <f t="shared" si="0"/>
        <v>60757.060788052477</v>
      </c>
      <c r="D11">
        <f>B11-C11</f>
        <v>-3568.0607880524767</v>
      </c>
      <c r="E11">
        <f t="shared" si="1"/>
        <v>11448.025872600847</v>
      </c>
      <c r="Q11" s="1"/>
      <c r="R11" s="1"/>
      <c r="S11" s="1"/>
      <c r="T11" s="1"/>
      <c r="U11" s="2"/>
    </row>
    <row r="12" spans="1:21">
      <c r="A12">
        <v>3.9</v>
      </c>
      <c r="B12">
        <v>63218</v>
      </c>
      <c r="C12">
        <f t="shared" si="0"/>
        <v>62647.053252343489</v>
      </c>
      <c r="D12">
        <f>B12-C12</f>
        <v>570.94674765651143</v>
      </c>
      <c r="E12">
        <f t="shared" si="1"/>
        <v>11448.025872600847</v>
      </c>
      <c r="Q12" s="2"/>
      <c r="R12" s="2"/>
      <c r="S12" s="2"/>
      <c r="T12" s="2"/>
      <c r="U12" s="2"/>
    </row>
    <row r="13" spans="1:21">
      <c r="A13">
        <v>4</v>
      </c>
      <c r="B13">
        <v>55794</v>
      </c>
      <c r="C13">
        <f t="shared" si="0"/>
        <v>63592.049484488998</v>
      </c>
      <c r="D13">
        <f>B13-C13</f>
        <v>-7798.0494844889981</v>
      </c>
      <c r="E13">
        <f t="shared" si="1"/>
        <v>11448.025872600847</v>
      </c>
      <c r="Q13" s="2"/>
      <c r="R13" s="2"/>
      <c r="S13" s="2"/>
      <c r="T13" s="2"/>
      <c r="U13" s="2"/>
    </row>
    <row r="14" spans="1:21">
      <c r="A14">
        <v>4</v>
      </c>
      <c r="B14">
        <v>56957</v>
      </c>
      <c r="C14">
        <f t="shared" si="0"/>
        <v>63592.049484488998</v>
      </c>
      <c r="D14">
        <f>B14-C14</f>
        <v>-6635.0494844889981</v>
      </c>
      <c r="E14">
        <f t="shared" si="1"/>
        <v>11448.025872600847</v>
      </c>
      <c r="Q14" s="2"/>
      <c r="R14" s="2"/>
      <c r="S14" s="2"/>
      <c r="T14" s="2"/>
      <c r="U14" s="2"/>
    </row>
    <row r="15" spans="1:21">
      <c r="A15">
        <v>4.0999999999999996</v>
      </c>
      <c r="B15">
        <v>57081</v>
      </c>
      <c r="C15">
        <f t="shared" si="0"/>
        <v>64537.0457166345</v>
      </c>
      <c r="D15">
        <f>B15-C15</f>
        <v>-7456.0457166345004</v>
      </c>
      <c r="E15">
        <f t="shared" si="1"/>
        <v>11448.025872600847</v>
      </c>
      <c r="Q15" s="2"/>
      <c r="R15" s="2"/>
      <c r="S15" s="2"/>
      <c r="T15" s="2"/>
      <c r="U15" s="2"/>
    </row>
    <row r="16" spans="1:21">
      <c r="A16">
        <v>4.5</v>
      </c>
      <c r="B16">
        <v>61111</v>
      </c>
      <c r="C16">
        <f t="shared" si="0"/>
        <v>68317.030645216539</v>
      </c>
      <c r="D16">
        <f>B16-C16</f>
        <v>-7206.0306452165387</v>
      </c>
      <c r="E16">
        <f t="shared" si="1"/>
        <v>11448.025872600847</v>
      </c>
      <c r="Q16" s="2"/>
      <c r="R16" s="2"/>
      <c r="S16" s="2"/>
      <c r="T16" s="2"/>
      <c r="U16" s="2"/>
    </row>
    <row r="17" spans="1:16">
      <c r="A17">
        <v>4.9000000000000004</v>
      </c>
      <c r="B17">
        <v>67938</v>
      </c>
      <c r="C17">
        <f t="shared" si="0"/>
        <v>72097.015573798562</v>
      </c>
      <c r="D17">
        <f>B17-C17</f>
        <v>-4159.0155737985624</v>
      </c>
      <c r="E17">
        <f t="shared" si="1"/>
        <v>11448.025872600847</v>
      </c>
      <c r="I17" s="1" t="s">
        <v>6</v>
      </c>
      <c r="J17" s="1"/>
      <c r="K17" s="1"/>
      <c r="L17" s="1"/>
      <c r="M17" s="1"/>
      <c r="N17" s="1"/>
      <c r="O17" s="1"/>
      <c r="P17" s="1"/>
    </row>
    <row r="18" spans="1:16">
      <c r="A18">
        <v>5.0999999999999996</v>
      </c>
      <c r="B18">
        <v>66029</v>
      </c>
      <c r="C18">
        <f t="shared" si="0"/>
        <v>73987.008038089582</v>
      </c>
      <c r="D18">
        <f>B18-C18</f>
        <v>-7958.0080380895815</v>
      </c>
      <c r="E18">
        <f t="shared" si="1"/>
        <v>11448.025872600847</v>
      </c>
      <c r="I18" s="1"/>
      <c r="J18" s="1"/>
      <c r="K18" s="1"/>
      <c r="L18" s="1"/>
      <c r="M18" s="1"/>
      <c r="N18" s="1"/>
      <c r="O18" s="1"/>
      <c r="P18" s="1"/>
    </row>
    <row r="19" spans="1:16">
      <c r="A19">
        <v>5.3</v>
      </c>
      <c r="B19">
        <v>83088</v>
      </c>
      <c r="C19">
        <f t="shared" si="0"/>
        <v>75877.000502380601</v>
      </c>
      <c r="D19">
        <f>B19-C19</f>
        <v>7210.9994976193993</v>
      </c>
      <c r="E19">
        <f t="shared" si="1"/>
        <v>11448.025872600847</v>
      </c>
    </row>
    <row r="20" spans="1:16">
      <c r="A20">
        <v>5.9</v>
      </c>
      <c r="B20">
        <v>81363</v>
      </c>
      <c r="C20">
        <f t="shared" si="0"/>
        <v>81546.977895253658</v>
      </c>
      <c r="D20">
        <f>B20-C20</f>
        <v>-183.97789525365806</v>
      </c>
      <c r="E20">
        <f t="shared" si="1"/>
        <v>11448.025872600847</v>
      </c>
    </row>
    <row r="21" spans="1:16">
      <c r="A21">
        <v>6</v>
      </c>
      <c r="B21">
        <v>93940</v>
      </c>
      <c r="C21">
        <f t="shared" si="0"/>
        <v>82491.974127399153</v>
      </c>
      <c r="D21">
        <f>B21-C21</f>
        <v>11448.025872600847</v>
      </c>
      <c r="E21">
        <f t="shared" si="1"/>
        <v>11448.025872600847</v>
      </c>
    </row>
    <row r="22" spans="1:16">
      <c r="A22">
        <v>6.8</v>
      </c>
      <c r="B22">
        <v>91738</v>
      </c>
      <c r="C22">
        <f t="shared" si="0"/>
        <v>90051.943984563215</v>
      </c>
      <c r="D22">
        <f>B22-C22</f>
        <v>1686.0560154367849</v>
      </c>
      <c r="E22">
        <f t="shared" si="1"/>
        <v>10530.108765399695</v>
      </c>
    </row>
    <row r="23" spans="1:16">
      <c r="A23">
        <v>7.1</v>
      </c>
      <c r="B23">
        <v>98273</v>
      </c>
      <c r="C23">
        <f t="shared" si="0"/>
        <v>92886.932680999744</v>
      </c>
      <c r="D23">
        <f>B23-C23</f>
        <v>5386.0673190002562</v>
      </c>
      <c r="E23">
        <f t="shared" si="1"/>
        <v>10530.108765399695</v>
      </c>
    </row>
    <row r="24" spans="1:16">
      <c r="A24">
        <v>7.9</v>
      </c>
      <c r="B24">
        <v>101302</v>
      </c>
      <c r="C24">
        <f t="shared" si="0"/>
        <v>100446.90253816379</v>
      </c>
      <c r="D24">
        <f>B24-C24</f>
        <v>855.09746183620882</v>
      </c>
      <c r="E24">
        <f t="shared" si="1"/>
        <v>10530.108765399695</v>
      </c>
    </row>
    <row r="25" spans="1:16">
      <c r="A25">
        <v>8.1999999999999993</v>
      </c>
      <c r="B25">
        <v>113812</v>
      </c>
      <c r="C25">
        <f t="shared" si="0"/>
        <v>103281.89123460031</v>
      </c>
      <c r="D25">
        <f>B25-C25</f>
        <v>10530.108765399695</v>
      </c>
      <c r="E25">
        <f t="shared" si="1"/>
        <v>10530.108765399695</v>
      </c>
    </row>
    <row r="26" spans="1:16">
      <c r="A26">
        <v>8.6999999999999993</v>
      </c>
      <c r="B26">
        <v>109431</v>
      </c>
      <c r="C26">
        <f t="shared" si="0"/>
        <v>108006.87239532787</v>
      </c>
      <c r="D26">
        <f>B26-C26</f>
        <v>1424.1276046721323</v>
      </c>
      <c r="E26">
        <f t="shared" si="1"/>
        <v>1424.1276046721323</v>
      </c>
    </row>
    <row r="27" spans="1:16">
      <c r="A27">
        <v>9</v>
      </c>
      <c r="B27">
        <v>105582</v>
      </c>
      <c r="C27">
        <f t="shared" si="0"/>
        <v>110841.86109176438</v>
      </c>
      <c r="D27">
        <f>B27-C27</f>
        <v>-5259.8610917643819</v>
      </c>
      <c r="E27">
        <f t="shared" si="1"/>
        <v>1402.1577475080849</v>
      </c>
    </row>
    <row r="28" spans="1:16">
      <c r="A28">
        <v>9.5</v>
      </c>
      <c r="B28">
        <v>116969</v>
      </c>
      <c r="C28">
        <f t="shared" si="0"/>
        <v>115566.84225249192</v>
      </c>
      <c r="D28">
        <f>B28-C28</f>
        <v>1402.1577475080849</v>
      </c>
      <c r="E28">
        <f t="shared" si="1"/>
        <v>1402.1577475080849</v>
      </c>
    </row>
    <row r="29" spans="1:16">
      <c r="A29">
        <v>9.6</v>
      </c>
      <c r="B29">
        <v>112635</v>
      </c>
      <c r="C29">
        <f t="shared" si="0"/>
        <v>116511.83848463744</v>
      </c>
      <c r="D29">
        <f>B29-C29</f>
        <v>-3876.8384846374393</v>
      </c>
      <c r="E29">
        <f t="shared" si="1"/>
        <v>-735.81210965599166</v>
      </c>
    </row>
    <row r="30" spans="1:16">
      <c r="A30">
        <v>10.3</v>
      </c>
      <c r="B30">
        <v>122391</v>
      </c>
      <c r="C30">
        <f t="shared" si="0"/>
        <v>123126.81210965599</v>
      </c>
      <c r="D30">
        <f>B30-C30</f>
        <v>-735.81210965599166</v>
      </c>
      <c r="E30">
        <f t="shared" si="1"/>
        <v>-735.81210965599166</v>
      </c>
    </row>
    <row r="31" spans="1:16">
      <c r="A31">
        <v>10.5</v>
      </c>
      <c r="B31">
        <v>121872</v>
      </c>
      <c r="C31">
        <f t="shared" si="0"/>
        <v>125016.80457394701</v>
      </c>
      <c r="D31">
        <f>B31-C31</f>
        <v>-3144.8045739470108</v>
      </c>
      <c r="E31">
        <f t="shared" si="1"/>
        <v>-3144.8045739470108</v>
      </c>
    </row>
  </sheetData>
  <mergeCells count="2">
    <mergeCell ref="Q2:T11"/>
    <mergeCell ref="I17:P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Lekhnath Pandey</dc:creator>
  <cp:lastModifiedBy>Lekhu</cp:lastModifiedBy>
  <dcterms:created xsi:type="dcterms:W3CDTF">2019-03-23T10:26:13Z</dcterms:created>
  <dcterms:modified xsi:type="dcterms:W3CDTF">2019-03-23T10:26:13Z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5f44480a-c516-4b50-b165-ed567bba672f</vt:lpwstr>
  </property>
</Properties>
</file>