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xr:revisionPtr revIDLastSave="0" documentId="8_{E99B4813-3B2C-4B8D-9A2C-2B36B50600F0}" xr6:coauthVersionLast="47" xr6:coauthVersionMax="47" xr10:uidLastSave="{00000000-0000-0000-0000-000000000000}"/>
  <bookViews>
    <workbookView xWindow="-120" yWindow="-120" windowWidth="20730" windowHeight="11310" activeTab="2" xr2:uid="{9E9AEE17-3371-483F-9D1C-8A7908EB7227}"/>
  </bookViews>
  <sheets>
    <sheet name="Round" sheetId="1" r:id="rId1"/>
    <sheet name="Finance" sheetId="2" r:id="rId2"/>
    <sheet name="Bool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6" i="3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D11" i="2"/>
  <c r="D12" i="2"/>
  <c r="D13" i="2"/>
  <c r="D14" i="2"/>
  <c r="D15" i="2"/>
  <c r="D16" i="2"/>
  <c r="D17" i="2"/>
  <c r="D18" i="2"/>
  <c r="D19" i="2"/>
  <c r="D10" i="2"/>
  <c r="C11" i="2"/>
  <c r="C12" i="2"/>
  <c r="C13" i="2"/>
  <c r="C14" i="2"/>
  <c r="C15" i="2"/>
  <c r="C16" i="2"/>
  <c r="C17" i="2"/>
  <c r="C18" i="2"/>
  <c r="C19" i="2"/>
  <c r="C10" i="2"/>
  <c r="C6" i="2"/>
  <c r="H3" i="1"/>
  <c r="H4" i="1"/>
  <c r="H5" i="1"/>
  <c r="H6" i="1"/>
  <c r="H7" i="1"/>
  <c r="H8" i="1"/>
  <c r="H9" i="1"/>
  <c r="H10" i="1"/>
  <c r="H2" i="1"/>
  <c r="C16" i="1"/>
  <c r="C17" i="1"/>
  <c r="C18" i="1"/>
  <c r="C19" i="1"/>
  <c r="C20" i="1"/>
  <c r="C21" i="1"/>
  <c r="C22" i="1"/>
  <c r="C23" i="1"/>
  <c r="C15" i="1"/>
  <c r="B15" i="1"/>
  <c r="B16" i="1"/>
  <c r="B17" i="1"/>
  <c r="B18" i="1"/>
  <c r="B19" i="1"/>
  <c r="B20" i="1"/>
  <c r="B21" i="1"/>
  <c r="B22" i="1"/>
  <c r="B23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2" i="1"/>
  <c r="C4" i="1"/>
  <c r="C5" i="1"/>
  <c r="C6" i="1"/>
  <c r="C7" i="1"/>
  <c r="C8" i="1"/>
  <c r="C9" i="1"/>
  <c r="C10" i="1"/>
  <c r="C3" i="1"/>
  <c r="B2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<sst xmlns="http://schemas.openxmlformats.org/spreadsheetml/2006/main" count="32" uniqueCount="29">
  <si>
    <t>Values</t>
  </si>
  <si>
    <t>Round</t>
  </si>
  <si>
    <t>Round -2</t>
  </si>
  <si>
    <t>RoundUp</t>
  </si>
  <si>
    <t>RoundDown</t>
  </si>
  <si>
    <t>Int</t>
  </si>
  <si>
    <t>Trunc</t>
  </si>
  <si>
    <t>Ceiling</t>
  </si>
  <si>
    <t>Floor</t>
  </si>
  <si>
    <t>MRound</t>
  </si>
  <si>
    <t>Rate</t>
  </si>
  <si>
    <t>Inter Value %</t>
  </si>
  <si>
    <t>PV</t>
  </si>
  <si>
    <t>Present Value</t>
  </si>
  <si>
    <t>FV</t>
  </si>
  <si>
    <t>Nper</t>
  </si>
  <si>
    <t>Future Value</t>
  </si>
  <si>
    <t>Number of Payment</t>
  </si>
  <si>
    <t>Type</t>
  </si>
  <si>
    <t>0/1</t>
  </si>
  <si>
    <t>PMT</t>
  </si>
  <si>
    <t>Payment</t>
  </si>
  <si>
    <t>Loan Amount</t>
  </si>
  <si>
    <t>Duration</t>
  </si>
  <si>
    <t>EMI</t>
  </si>
  <si>
    <t>IPMT</t>
  </si>
  <si>
    <t>PPMT</t>
  </si>
  <si>
    <t>abc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</si>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</sst>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8" fontId="0" fillId="0" borderId="0" xfId="0" applyNumberFormat="1"/>
    <xf numFmtId="0" fontId="1" fillId="3" borderId="2" xfId="0" applyFont="1" applyFill="1" applyBorder="1"/>
    <xf numFmtId="8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D10F-2EB6-4A8B-A6B1-618B3B45D350}">
  <dimension ref="A1:H23"/>
  <sheetViews>
    <sheetView zoomScale="160" zoomScaleNormal="160" workbookViewId="0">
      <pane xSplit="1" topLeftCell="B1" activePane="topRight" state="frozen"/>
      <selection pane="topRight" sqref="A1:D1"/>
    </sheetView>
  </sheetViews>
  <sheetFormatPr defaultRowHeight="15" x14ac:dyDescent="0.25"/>
  <cols>
    <col min="1" max="1" width="16.5703125" customWidth="1"/>
    <col min="2" max="2" width="14" customWidth="1"/>
    <col min="3" max="3" width="11.42578125" customWidth="1"/>
    <col min="4" max="4" width="14.42578125" customWidth="1"/>
    <col min="5" max="5" width="15.140625" bestFit="1" customWidth="1"/>
    <col min="7" max="7" width="11.42578125" customWidth="1"/>
    <col min="8" max="8" width="10.5703125" bestFit="1" customWidth="1"/>
  </cols>
  <sheetData>
    <row r="1" spans="1:8" ht="18.75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</row>
    <row r="2" spans="1:8" x14ac:dyDescent="0.25">
      <c r="A2" s="2">
        <v>371562.82737899025</v>
      </c>
      <c r="B2" s="2">
        <f>ROUND(A2,2)</f>
        <v>371562.83</v>
      </c>
      <c r="C2" s="2">
        <f>ROUND(A2,-2)</f>
        <v>371600</v>
      </c>
      <c r="D2" s="2">
        <f>ROUNDUP(A2,2)</f>
        <v>371562.83</v>
      </c>
      <c r="E2" s="2">
        <f>ROUNDDOWN(A2,2)</f>
        <v>371562.82</v>
      </c>
      <c r="F2" s="2">
        <f>INT(A2)</f>
        <v>371562</v>
      </c>
      <c r="G2" s="2">
        <f>TRUNC(A2,2)</f>
        <v>371562.82</v>
      </c>
      <c r="H2" s="2">
        <f>MROUND(A2,5)</f>
        <v>371565</v>
      </c>
    </row>
    <row r="3" spans="1:8" x14ac:dyDescent="0.25">
      <c r="A3" s="2">
        <v>786869.333639613</v>
      </c>
      <c r="B3" s="2">
        <f>ROUND(A3,2)</f>
        <v>786869.33</v>
      </c>
      <c r="C3" s="2">
        <f>ROUND(A3,-2)</f>
        <v>786900</v>
      </c>
      <c r="D3" s="2">
        <f t="shared" ref="D3:D10" si="0">ROUNDUP(A3,2)</f>
        <v>786869.34</v>
      </c>
      <c r="E3" s="2">
        <f t="shared" ref="E3:E10" si="1">ROUNDDOWN(A3,2)</f>
        <v>786869.33</v>
      </c>
      <c r="F3" s="2">
        <f t="shared" ref="F3:F10" si="2">INT(A3)</f>
        <v>786869</v>
      </c>
      <c r="G3" s="2">
        <f t="shared" ref="G3:G10" si="3">TRUNC(A3,2)</f>
        <v>786869.33</v>
      </c>
      <c r="H3" s="2">
        <f t="shared" ref="H3:H10" si="4">MROUND(A3,5)</f>
        <v>786870</v>
      </c>
    </row>
    <row r="4" spans="1:8" x14ac:dyDescent="0.25">
      <c r="A4" s="2">
        <v>255601.16786095974</v>
      </c>
      <c r="B4" s="2">
        <f t="shared" ref="B4:B10" si="5">ROUND(A4,2)</f>
        <v>255601.17</v>
      </c>
      <c r="C4" s="2">
        <f t="shared" ref="C4:C10" si="6">ROUND(A4,-2)</f>
        <v>255600</v>
      </c>
      <c r="D4" s="2">
        <f t="shared" si="0"/>
        <v>255601.17</v>
      </c>
      <c r="E4" s="2">
        <f t="shared" si="1"/>
        <v>255601.16</v>
      </c>
      <c r="F4" s="2">
        <f t="shared" si="2"/>
        <v>255601</v>
      </c>
      <c r="G4" s="2">
        <f t="shared" si="3"/>
        <v>255601.16</v>
      </c>
      <c r="H4" s="2">
        <f t="shared" si="4"/>
        <v>255600</v>
      </c>
    </row>
    <row r="5" spans="1:8" x14ac:dyDescent="0.25">
      <c r="A5" s="2">
        <v>632013.85848811455</v>
      </c>
      <c r="B5" s="2">
        <f t="shared" si="5"/>
        <v>632013.86</v>
      </c>
      <c r="C5" s="2">
        <f t="shared" si="6"/>
        <v>632000</v>
      </c>
      <c r="D5" s="2">
        <f t="shared" si="0"/>
        <v>632013.86</v>
      </c>
      <c r="E5" s="2">
        <f t="shared" si="1"/>
        <v>632013.85</v>
      </c>
      <c r="F5" s="2">
        <f t="shared" si="2"/>
        <v>632013</v>
      </c>
      <c r="G5" s="2">
        <f t="shared" si="3"/>
        <v>632013.85</v>
      </c>
      <c r="H5" s="2">
        <f t="shared" si="4"/>
        <v>632015</v>
      </c>
    </row>
    <row r="6" spans="1:8" x14ac:dyDescent="0.25">
      <c r="A6" s="2">
        <v>186542.42605080875</v>
      </c>
      <c r="B6" s="2">
        <f t="shared" si="5"/>
        <v>186542.43</v>
      </c>
      <c r="C6" s="2">
        <f t="shared" si="6"/>
        <v>186500</v>
      </c>
      <c r="D6" s="2">
        <f t="shared" si="0"/>
        <v>186542.43000000002</v>
      </c>
      <c r="E6" s="2">
        <f t="shared" si="1"/>
        <v>186542.42</v>
      </c>
      <c r="F6" s="2">
        <f t="shared" si="2"/>
        <v>186542</v>
      </c>
      <c r="G6" s="2">
        <f t="shared" si="3"/>
        <v>186542.42</v>
      </c>
      <c r="H6" s="2">
        <f t="shared" si="4"/>
        <v>186540</v>
      </c>
    </row>
    <row r="7" spans="1:8" x14ac:dyDescent="0.25">
      <c r="A7" s="2">
        <v>955023.53975753451</v>
      </c>
      <c r="B7" s="2">
        <f t="shared" si="5"/>
        <v>955023.54</v>
      </c>
      <c r="C7" s="2">
        <f t="shared" si="6"/>
        <v>955000</v>
      </c>
      <c r="D7" s="2">
        <f t="shared" si="0"/>
        <v>955023.54</v>
      </c>
      <c r="E7" s="2">
        <f t="shared" si="1"/>
        <v>955023.53</v>
      </c>
      <c r="F7" s="2">
        <f t="shared" si="2"/>
        <v>955023</v>
      </c>
      <c r="G7" s="2">
        <f t="shared" si="3"/>
        <v>955023.53</v>
      </c>
      <c r="H7" s="2">
        <f t="shared" si="4"/>
        <v>955025</v>
      </c>
    </row>
    <row r="8" spans="1:8" x14ac:dyDescent="0.25">
      <c r="A8" s="2">
        <v>833213.07852589875</v>
      </c>
      <c r="B8" s="2">
        <f t="shared" si="5"/>
        <v>833213.08</v>
      </c>
      <c r="C8" s="2">
        <f t="shared" si="6"/>
        <v>833200</v>
      </c>
      <c r="D8" s="2">
        <f t="shared" si="0"/>
        <v>833213.08</v>
      </c>
      <c r="E8" s="2">
        <f t="shared" si="1"/>
        <v>833213.07</v>
      </c>
      <c r="F8" s="2">
        <f t="shared" si="2"/>
        <v>833213</v>
      </c>
      <c r="G8" s="2">
        <f t="shared" si="3"/>
        <v>833213.07</v>
      </c>
      <c r="H8" s="2">
        <f t="shared" si="4"/>
        <v>833215</v>
      </c>
    </row>
    <row r="9" spans="1:8" x14ac:dyDescent="0.25">
      <c r="A9" s="2">
        <v>823058.41263230727</v>
      </c>
      <c r="B9" s="2">
        <f t="shared" si="5"/>
        <v>823058.41</v>
      </c>
      <c r="C9" s="2">
        <f t="shared" si="6"/>
        <v>823100</v>
      </c>
      <c r="D9" s="2">
        <f t="shared" si="0"/>
        <v>823058.42</v>
      </c>
      <c r="E9" s="2">
        <f t="shared" si="1"/>
        <v>823058.41</v>
      </c>
      <c r="F9" s="2">
        <f t="shared" si="2"/>
        <v>823058</v>
      </c>
      <c r="G9" s="2">
        <f t="shared" si="3"/>
        <v>823058.41</v>
      </c>
      <c r="H9" s="2">
        <f t="shared" si="4"/>
        <v>823060</v>
      </c>
    </row>
    <row r="10" spans="1:8" x14ac:dyDescent="0.25">
      <c r="A10" s="2">
        <v>419834.05344418471</v>
      </c>
      <c r="B10" s="2">
        <f t="shared" si="5"/>
        <v>419834.05</v>
      </c>
      <c r="C10" s="2">
        <f t="shared" si="6"/>
        <v>419800</v>
      </c>
      <c r="D10" s="2">
        <f t="shared" si="0"/>
        <v>419834.06</v>
      </c>
      <c r="E10" s="2">
        <f t="shared" si="1"/>
        <v>419834.05</v>
      </c>
      <c r="F10" s="2">
        <f t="shared" si="2"/>
        <v>419834</v>
      </c>
      <c r="G10" s="2">
        <f t="shared" si="3"/>
        <v>419834.05</v>
      </c>
      <c r="H10" s="2">
        <f t="shared" si="4"/>
        <v>419835</v>
      </c>
    </row>
    <row r="14" spans="1:8" ht="18.75" x14ac:dyDescent="0.3">
      <c r="A14" s="1" t="s">
        <v>0</v>
      </c>
      <c r="B14" s="3" t="s">
        <v>7</v>
      </c>
      <c r="C14" s="3" t="s">
        <v>8</v>
      </c>
    </row>
    <row r="15" spans="1:8" x14ac:dyDescent="0.25">
      <c r="A15">
        <v>143227191</v>
      </c>
      <c r="B15" s="2">
        <f>CEILING(A15,10)</f>
        <v>143227200</v>
      </c>
      <c r="C15" s="2">
        <f>FLOOR(A15,5)</f>
        <v>143227190</v>
      </c>
    </row>
    <row r="16" spans="1:8" x14ac:dyDescent="0.25">
      <c r="A16">
        <v>781262370</v>
      </c>
      <c r="B16" s="2">
        <f t="shared" ref="B16:B23" si="7">CEILING(A16,10)</f>
        <v>781262370</v>
      </c>
      <c r="C16" s="2">
        <f t="shared" ref="C16:C23" si="8">FLOOR(A16,5)</f>
        <v>781262370</v>
      </c>
    </row>
    <row r="17" spans="1:3" x14ac:dyDescent="0.25">
      <c r="A17">
        <v>793161476</v>
      </c>
      <c r="B17" s="2">
        <f t="shared" si="7"/>
        <v>793161480</v>
      </c>
      <c r="C17" s="2">
        <f t="shared" si="8"/>
        <v>793161475</v>
      </c>
    </row>
    <row r="18" spans="1:3" x14ac:dyDescent="0.25">
      <c r="A18">
        <v>960215498</v>
      </c>
      <c r="B18" s="2">
        <f t="shared" si="7"/>
        <v>960215500</v>
      </c>
      <c r="C18" s="2">
        <f t="shared" si="8"/>
        <v>960215495</v>
      </c>
    </row>
    <row r="19" spans="1:3" x14ac:dyDescent="0.25">
      <c r="A19">
        <v>628247001</v>
      </c>
      <c r="B19" s="2">
        <f t="shared" si="7"/>
        <v>628247010</v>
      </c>
      <c r="C19" s="2">
        <f t="shared" si="8"/>
        <v>628247000</v>
      </c>
    </row>
    <row r="20" spans="1:3" x14ac:dyDescent="0.25">
      <c r="A20">
        <v>361105797</v>
      </c>
      <c r="B20" s="2">
        <f t="shared" si="7"/>
        <v>361105800</v>
      </c>
      <c r="C20" s="2">
        <f t="shared" si="8"/>
        <v>361105795</v>
      </c>
    </row>
    <row r="21" spans="1:3" x14ac:dyDescent="0.25">
      <c r="A21">
        <v>436036885</v>
      </c>
      <c r="B21" s="2">
        <f t="shared" si="7"/>
        <v>436036890</v>
      </c>
      <c r="C21" s="2">
        <f t="shared" si="8"/>
        <v>436036885</v>
      </c>
    </row>
    <row r="22" spans="1:3" x14ac:dyDescent="0.25">
      <c r="A22">
        <v>504547420</v>
      </c>
      <c r="B22" s="2">
        <f t="shared" si="7"/>
        <v>504547420</v>
      </c>
      <c r="C22" s="2">
        <f t="shared" si="8"/>
        <v>504547420</v>
      </c>
    </row>
    <row r="23" spans="1:3" x14ac:dyDescent="0.25">
      <c r="A23">
        <v>381641154</v>
      </c>
      <c r="B23" s="2">
        <f t="shared" si="7"/>
        <v>381641160</v>
      </c>
      <c r="C23" s="2">
        <f t="shared" si="8"/>
        <v>381641150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B28B-F250-4BD8-818A-5AF6F94ECA14}">
  <dimension ref="B3:H249"/>
  <sheetViews>
    <sheetView zoomScale="145" zoomScaleNormal="145" workbookViewId="0">
      <selection activeCell="H11" sqref="H11"/>
    </sheetView>
  </sheetViews>
  <sheetFormatPr defaultRowHeight="15" x14ac:dyDescent="0.25"/>
  <cols>
    <col min="2" max="2" width="12.5703125" bestFit="1" customWidth="1"/>
    <col min="3" max="3" width="13.5703125" bestFit="1" customWidth="1"/>
    <col min="4" max="4" width="11.5703125" bestFit="1" customWidth="1"/>
    <col min="8" max="8" width="18.5703125" bestFit="1" customWidth="1"/>
  </cols>
  <sheetData>
    <row r="3" spans="2:8" x14ac:dyDescent="0.25">
      <c r="B3" s="2" t="s">
        <v>22</v>
      </c>
      <c r="C3" s="6">
        <v>4500000</v>
      </c>
    </row>
    <row r="4" spans="2:8" x14ac:dyDescent="0.25">
      <c r="B4" s="2" t="s">
        <v>10</v>
      </c>
      <c r="C4" s="7">
        <v>8.5000000000000006E-2</v>
      </c>
      <c r="G4" t="s">
        <v>10</v>
      </c>
      <c r="H4" t="s">
        <v>11</v>
      </c>
    </row>
    <row r="5" spans="2:8" x14ac:dyDescent="0.25">
      <c r="B5" s="2" t="s">
        <v>23</v>
      </c>
      <c r="C5" s="2">
        <v>20</v>
      </c>
      <c r="G5" t="s">
        <v>12</v>
      </c>
      <c r="H5" t="s">
        <v>13</v>
      </c>
    </row>
    <row r="6" spans="2:8" x14ac:dyDescent="0.25">
      <c r="B6" s="5" t="s">
        <v>24</v>
      </c>
      <c r="C6" s="6">
        <f>PMT(C4/12,C5*12,C3)</f>
        <v>-39052.045501449022</v>
      </c>
      <c r="G6" t="s">
        <v>14</v>
      </c>
      <c r="H6" t="s">
        <v>16</v>
      </c>
    </row>
    <row r="7" spans="2:8" x14ac:dyDescent="0.25">
      <c r="G7" t="s">
        <v>15</v>
      </c>
      <c r="H7" t="s">
        <v>17</v>
      </c>
    </row>
    <row r="8" spans="2:8" x14ac:dyDescent="0.25">
      <c r="G8" t="s">
        <v>18</v>
      </c>
      <c r="H8" t="s">
        <v>19</v>
      </c>
    </row>
    <row r="9" spans="2:8" x14ac:dyDescent="0.25">
      <c r="C9" s="9" t="s">
        <v>25</v>
      </c>
      <c r="D9" s="9" t="s">
        <v>26</v>
      </c>
      <c r="G9" t="s">
        <v>20</v>
      </c>
      <c r="H9" t="s">
        <v>21</v>
      </c>
    </row>
    <row r="10" spans="2:8" x14ac:dyDescent="0.25">
      <c r="B10" s="8">
        <v>1</v>
      </c>
      <c r="C10" s="4">
        <f>IPMT($C$4/12,B10,$C$5*12,$C$3)</f>
        <v>-31875.000000000004</v>
      </c>
      <c r="D10" s="4">
        <f>PPMT($C$4/12,B10,$C$5*12,$C$3)</f>
        <v>-7177.0455014490253</v>
      </c>
    </row>
    <row r="11" spans="2:8" x14ac:dyDescent="0.25">
      <c r="B11" s="8">
        <v>2</v>
      </c>
      <c r="C11" s="4">
        <f t="shared" ref="C11:C74" si="0">IPMT($C$4/12,B11,$C$5*12,$C$3)</f>
        <v>-31824.162594364738</v>
      </c>
      <c r="D11" s="4">
        <f t="shared" ref="D11:D19" si="1">PPMT($C$4/12,B11,$C$5*12,$C$3)</f>
        <v>-7227.8829070842885</v>
      </c>
    </row>
    <row r="12" spans="2:8" x14ac:dyDescent="0.25">
      <c r="B12" s="8">
        <v>3</v>
      </c>
      <c r="C12" s="4">
        <f t="shared" si="0"/>
        <v>-31772.965090439553</v>
      </c>
      <c r="D12" s="4">
        <f t="shared" si="1"/>
        <v>-7279.0804110094696</v>
      </c>
    </row>
    <row r="13" spans="2:8" x14ac:dyDescent="0.25">
      <c r="B13" s="8">
        <v>4</v>
      </c>
      <c r="C13" s="4">
        <f t="shared" si="0"/>
        <v>-31721.404937528241</v>
      </c>
      <c r="D13" s="4">
        <f t="shared" si="1"/>
        <v>-7330.6405639207869</v>
      </c>
    </row>
    <row r="14" spans="2:8" x14ac:dyDescent="0.25">
      <c r="B14" s="8">
        <v>5</v>
      </c>
      <c r="C14" s="4">
        <f t="shared" si="0"/>
        <v>-31669.479566867132</v>
      </c>
      <c r="D14" s="4">
        <f t="shared" si="1"/>
        <v>-7382.5659345818922</v>
      </c>
    </row>
    <row r="15" spans="2:8" x14ac:dyDescent="0.25">
      <c r="B15" s="8">
        <v>6</v>
      </c>
      <c r="C15" s="4">
        <f t="shared" si="0"/>
        <v>-31617.18639149718</v>
      </c>
      <c r="D15" s="4">
        <f t="shared" si="1"/>
        <v>-7434.8591099518471</v>
      </c>
    </row>
    <row r="16" spans="2:8" x14ac:dyDescent="0.25">
      <c r="B16" s="8">
        <v>7</v>
      </c>
      <c r="C16" s="4">
        <f t="shared" si="0"/>
        <v>-31564.522806135017</v>
      </c>
      <c r="D16" s="4">
        <f t="shared" si="1"/>
        <v>-7487.5226953140045</v>
      </c>
    </row>
    <row r="17" spans="2:4" x14ac:dyDescent="0.25">
      <c r="B17" s="8">
        <v>8</v>
      </c>
      <c r="C17" s="4">
        <f t="shared" si="0"/>
        <v>-31511.486187043211</v>
      </c>
      <c r="D17" s="4">
        <f t="shared" si="1"/>
        <v>-7540.559314405813</v>
      </c>
    </row>
    <row r="18" spans="2:4" x14ac:dyDescent="0.25">
      <c r="B18" s="8">
        <v>9</v>
      </c>
      <c r="C18" s="4">
        <f t="shared" si="0"/>
        <v>-31458.073891899505</v>
      </c>
      <c r="D18" s="4">
        <f t="shared" si="1"/>
        <v>-7593.9716095495205</v>
      </c>
    </row>
    <row r="19" spans="2:4" x14ac:dyDescent="0.25">
      <c r="B19" s="8">
        <v>10</v>
      </c>
      <c r="C19" s="4">
        <f t="shared" si="0"/>
        <v>-31404.283259665193</v>
      </c>
      <c r="D19" s="4">
        <f t="shared" si="1"/>
        <v>-7647.7622417838302</v>
      </c>
    </row>
    <row r="20" spans="2:4" x14ac:dyDescent="0.25">
      <c r="B20" s="8">
        <v>11</v>
      </c>
      <c r="C20" s="4">
        <f t="shared" si="0"/>
        <v>-31350.111610452561</v>
      </c>
      <c r="D20" s="4">
        <f t="shared" ref="D20:D83" si="2">PPMT($C$4/12,B20,$C$5*12,$C$3)</f>
        <v>-7701.9338909964672</v>
      </c>
    </row>
    <row r="21" spans="2:4" x14ac:dyDescent="0.25">
      <c r="B21" s="8">
        <v>12</v>
      </c>
      <c r="C21" s="4">
        <f t="shared" si="0"/>
        <v>-31295.556245391337</v>
      </c>
      <c r="D21" s="4">
        <f t="shared" si="2"/>
        <v>-7756.4892560576927</v>
      </c>
    </row>
    <row r="22" spans="2:4" x14ac:dyDescent="0.25">
      <c r="B22" s="8">
        <v>13</v>
      </c>
      <c r="C22" s="4">
        <f t="shared" si="0"/>
        <v>-31240.614446494259</v>
      </c>
      <c r="D22" s="4">
        <f t="shared" si="2"/>
        <v>-7811.4310549547672</v>
      </c>
    </row>
    <row r="23" spans="2:4" x14ac:dyDescent="0.25">
      <c r="B23" s="8">
        <v>14</v>
      </c>
      <c r="C23" s="4">
        <f t="shared" si="0"/>
        <v>-31185.283476521665</v>
      </c>
      <c r="D23" s="4">
        <f t="shared" si="2"/>
        <v>-7866.7620249273632</v>
      </c>
    </row>
    <row r="24" spans="2:4" x14ac:dyDescent="0.25">
      <c r="B24" s="8">
        <v>15</v>
      </c>
      <c r="C24" s="4">
        <f t="shared" si="0"/>
        <v>-31129.560578845092</v>
      </c>
      <c r="D24" s="4">
        <f t="shared" si="2"/>
        <v>-7922.4849226039305</v>
      </c>
    </row>
    <row r="25" spans="2:4" x14ac:dyDescent="0.25">
      <c r="B25" s="8">
        <v>16</v>
      </c>
      <c r="C25" s="4">
        <f t="shared" si="0"/>
        <v>-31073.442977309984</v>
      </c>
      <c r="D25" s="4">
        <f t="shared" si="2"/>
        <v>-7978.6025241390435</v>
      </c>
    </row>
    <row r="26" spans="2:4" x14ac:dyDescent="0.25">
      <c r="B26" s="8">
        <v>17</v>
      </c>
      <c r="C26" s="4">
        <f t="shared" si="0"/>
        <v>-31016.927876097332</v>
      </c>
      <c r="D26" s="4">
        <f t="shared" si="2"/>
        <v>-8035.1176253516942</v>
      </c>
    </row>
    <row r="27" spans="2:4" x14ac:dyDescent="0.25">
      <c r="B27" s="8">
        <v>18</v>
      </c>
      <c r="C27" s="4">
        <f t="shared" si="0"/>
        <v>-30960.012459584421</v>
      </c>
      <c r="D27" s="4">
        <f t="shared" si="2"/>
        <v>-8092.0330418646008</v>
      </c>
    </row>
    <row r="28" spans="2:4" x14ac:dyDescent="0.25">
      <c r="B28" s="8">
        <v>19</v>
      </c>
      <c r="C28" s="4">
        <f t="shared" si="0"/>
        <v>-30902.693892204548</v>
      </c>
      <c r="D28" s="4">
        <f t="shared" si="2"/>
        <v>-8149.3516092444752</v>
      </c>
    </row>
    <row r="29" spans="2:4" x14ac:dyDescent="0.25">
      <c r="B29" s="8">
        <v>20</v>
      </c>
      <c r="C29" s="4">
        <f t="shared" si="0"/>
        <v>-30844.969318305735</v>
      </c>
      <c r="D29" s="4">
        <f t="shared" si="2"/>
        <v>-8207.0761831432883</v>
      </c>
    </row>
    <row r="30" spans="2:4" x14ac:dyDescent="0.25">
      <c r="B30" s="8">
        <v>21</v>
      </c>
      <c r="C30" s="4">
        <f t="shared" si="0"/>
        <v>-30786.835862008465</v>
      </c>
      <c r="D30" s="4">
        <f t="shared" si="2"/>
        <v>-8265.209639440558</v>
      </c>
    </row>
    <row r="31" spans="2:4" x14ac:dyDescent="0.25">
      <c r="B31" s="8">
        <v>22</v>
      </c>
      <c r="C31" s="4">
        <f t="shared" si="0"/>
        <v>-30728.29062706243</v>
      </c>
      <c r="D31" s="4">
        <f t="shared" si="2"/>
        <v>-8323.7548743865937</v>
      </c>
    </row>
    <row r="32" spans="2:4" x14ac:dyDescent="0.25">
      <c r="B32" s="8">
        <v>23</v>
      </c>
      <c r="C32" s="4">
        <f t="shared" si="0"/>
        <v>-30669.330696702196</v>
      </c>
      <c r="D32" s="4">
        <f t="shared" si="2"/>
        <v>-8382.7148047468309</v>
      </c>
    </row>
    <row r="33" spans="2:4" x14ac:dyDescent="0.25">
      <c r="B33" s="8">
        <v>24</v>
      </c>
      <c r="C33" s="4">
        <f t="shared" si="0"/>
        <v>-30609.953133501906</v>
      </c>
      <c r="D33" s="4">
        <f t="shared" si="2"/>
        <v>-8442.0923679471216</v>
      </c>
    </row>
    <row r="34" spans="2:4" x14ac:dyDescent="0.25">
      <c r="B34" s="8">
        <v>25</v>
      </c>
      <c r="C34" s="4">
        <f t="shared" si="0"/>
        <v>-30550.154979228941</v>
      </c>
      <c r="D34" s="4">
        <f t="shared" si="2"/>
        <v>-8501.890522220081</v>
      </c>
    </row>
    <row r="35" spans="2:4" x14ac:dyDescent="0.25">
      <c r="B35" s="8">
        <v>26</v>
      </c>
      <c r="C35" s="4">
        <f t="shared" si="0"/>
        <v>-30489.933254696552</v>
      </c>
      <c r="D35" s="4">
        <f t="shared" si="2"/>
        <v>-8562.112246752471</v>
      </c>
    </row>
    <row r="36" spans="2:4" x14ac:dyDescent="0.25">
      <c r="B36" s="8">
        <v>27</v>
      </c>
      <c r="C36" s="4">
        <f t="shared" si="0"/>
        <v>-30429.284959615386</v>
      </c>
      <c r="D36" s="4">
        <f t="shared" si="2"/>
        <v>-8622.7605418336352</v>
      </c>
    </row>
    <row r="37" spans="2:4" x14ac:dyDescent="0.25">
      <c r="B37" s="8">
        <v>28</v>
      </c>
      <c r="C37" s="4">
        <f t="shared" si="0"/>
        <v>-30368.207072444064</v>
      </c>
      <c r="D37" s="4">
        <f t="shared" si="2"/>
        <v>-8683.8384290049562</v>
      </c>
    </row>
    <row r="38" spans="2:4" x14ac:dyDescent="0.25">
      <c r="B38" s="8">
        <v>29</v>
      </c>
      <c r="C38" s="4">
        <f t="shared" si="0"/>
        <v>-30306.696550238619</v>
      </c>
      <c r="D38" s="4">
        <f t="shared" si="2"/>
        <v>-8745.3489512104079</v>
      </c>
    </row>
    <row r="39" spans="2:4" x14ac:dyDescent="0.25">
      <c r="B39" s="8">
        <v>30</v>
      </c>
      <c r="C39" s="4">
        <f t="shared" si="0"/>
        <v>-30244.750328500879</v>
      </c>
      <c r="D39" s="4">
        <f t="shared" si="2"/>
        <v>-8807.2951729481483</v>
      </c>
    </row>
    <row r="40" spans="2:4" x14ac:dyDescent="0.25">
      <c r="B40" s="8">
        <v>31</v>
      </c>
      <c r="C40" s="4">
        <f t="shared" si="0"/>
        <v>-30182.365321025831</v>
      </c>
      <c r="D40" s="4">
        <f t="shared" si="2"/>
        <v>-8869.6801804231964</v>
      </c>
    </row>
    <row r="41" spans="2:4" x14ac:dyDescent="0.25">
      <c r="B41" s="8">
        <v>32</v>
      </c>
      <c r="C41" s="4">
        <f t="shared" si="0"/>
        <v>-30119.538419747827</v>
      </c>
      <c r="D41" s="4">
        <f t="shared" si="2"/>
        <v>-8932.5070817011983</v>
      </c>
    </row>
    <row r="42" spans="2:4" x14ac:dyDescent="0.25">
      <c r="B42" s="8">
        <v>33</v>
      </c>
      <c r="C42" s="4">
        <f t="shared" si="0"/>
        <v>-30056.266494585776</v>
      </c>
      <c r="D42" s="4">
        <f t="shared" si="2"/>
        <v>-8995.7790068632457</v>
      </c>
    </row>
    <row r="43" spans="2:4" x14ac:dyDescent="0.25">
      <c r="B43" s="8">
        <v>34</v>
      </c>
      <c r="C43" s="4">
        <f t="shared" si="0"/>
        <v>-29992.546393287168</v>
      </c>
      <c r="D43" s="4">
        <f t="shared" si="2"/>
        <v>-9059.4991081618609</v>
      </c>
    </row>
    <row r="44" spans="2:4" x14ac:dyDescent="0.25">
      <c r="B44" s="8">
        <v>35</v>
      </c>
      <c r="C44" s="4">
        <f t="shared" si="0"/>
        <v>-29928.374941271017</v>
      </c>
      <c r="D44" s="4">
        <f t="shared" si="2"/>
        <v>-9123.6705601780086</v>
      </c>
    </row>
    <row r="45" spans="2:4" x14ac:dyDescent="0.25">
      <c r="B45" s="8">
        <v>36</v>
      </c>
      <c r="C45" s="4">
        <f t="shared" si="0"/>
        <v>-29863.748941469752</v>
      </c>
      <c r="D45" s="4">
        <f t="shared" si="2"/>
        <v>-9188.2965599792697</v>
      </c>
    </row>
    <row r="46" spans="2:4" x14ac:dyDescent="0.25">
      <c r="B46" s="8">
        <v>37</v>
      </c>
      <c r="C46" s="4">
        <f t="shared" si="0"/>
        <v>-29798.665174169906</v>
      </c>
      <c r="D46" s="4">
        <f t="shared" si="2"/>
        <v>-9253.380327279121</v>
      </c>
    </row>
    <row r="47" spans="2:4" x14ac:dyDescent="0.25">
      <c r="B47" s="8">
        <v>38</v>
      </c>
      <c r="C47" s="4">
        <f t="shared" si="0"/>
        <v>-29733.120396851675</v>
      </c>
      <c r="D47" s="4">
        <f t="shared" si="2"/>
        <v>-9318.9251045973488</v>
      </c>
    </row>
    <row r="48" spans="2:4" x14ac:dyDescent="0.25">
      <c r="B48" s="8">
        <v>39</v>
      </c>
      <c r="C48" s="4">
        <f t="shared" si="0"/>
        <v>-29667.111344027442</v>
      </c>
      <c r="D48" s="4">
        <f t="shared" si="2"/>
        <v>-9384.9341574215814</v>
      </c>
    </row>
    <row r="49" spans="2:4" x14ac:dyDescent="0.25">
      <c r="B49" s="8">
        <v>40</v>
      </c>
      <c r="C49" s="4">
        <f t="shared" si="0"/>
        <v>-29600.634727079043</v>
      </c>
      <c r="D49" s="4">
        <f t="shared" si="2"/>
        <v>-9451.4107743699824</v>
      </c>
    </row>
    <row r="50" spans="2:4" x14ac:dyDescent="0.25">
      <c r="B50" s="8">
        <v>41</v>
      </c>
      <c r="C50" s="4">
        <f t="shared" si="0"/>
        <v>-29533.687234093923</v>
      </c>
      <c r="D50" s="4">
        <f t="shared" si="2"/>
        <v>-9518.3582673551027</v>
      </c>
    </row>
    <row r="51" spans="2:4" x14ac:dyDescent="0.25">
      <c r="B51" s="8">
        <v>42</v>
      </c>
      <c r="C51" s="4">
        <f t="shared" si="0"/>
        <v>-29466.265529700155</v>
      </c>
      <c r="D51" s="4">
        <f t="shared" si="2"/>
        <v>-9585.7799717488706</v>
      </c>
    </row>
    <row r="52" spans="2:4" x14ac:dyDescent="0.25">
      <c r="B52" s="8">
        <v>43</v>
      </c>
      <c r="C52" s="4">
        <f t="shared" si="0"/>
        <v>-29398.366254900266</v>
      </c>
      <c r="D52" s="4">
        <f t="shared" si="2"/>
        <v>-9653.6792465487579</v>
      </c>
    </row>
    <row r="53" spans="2:4" x14ac:dyDescent="0.25">
      <c r="B53" s="8">
        <v>44</v>
      </c>
      <c r="C53" s="4">
        <f t="shared" si="0"/>
        <v>-29329.986026903876</v>
      </c>
      <c r="D53" s="4">
        <f t="shared" si="2"/>
        <v>-9722.0594745451435</v>
      </c>
    </row>
    <row r="54" spans="2:4" x14ac:dyDescent="0.25">
      <c r="B54" s="8">
        <v>45</v>
      </c>
      <c r="C54" s="4">
        <f t="shared" si="0"/>
        <v>-29261.121438959184</v>
      </c>
      <c r="D54" s="4">
        <f t="shared" si="2"/>
        <v>-9790.9240624898393</v>
      </c>
    </row>
    <row r="55" spans="2:4" x14ac:dyDescent="0.25">
      <c r="B55" s="8">
        <v>46</v>
      </c>
      <c r="C55" s="4">
        <f t="shared" si="0"/>
        <v>-29191.769060183215</v>
      </c>
      <c r="D55" s="4">
        <f t="shared" si="2"/>
        <v>-9860.2764412658089</v>
      </c>
    </row>
    <row r="56" spans="2:4" x14ac:dyDescent="0.25">
      <c r="B56" s="8">
        <v>47</v>
      </c>
      <c r="C56" s="4">
        <f t="shared" si="0"/>
        <v>-29121.925435390913</v>
      </c>
      <c r="D56" s="4">
        <f t="shared" si="2"/>
        <v>-9930.1200660581089</v>
      </c>
    </row>
    <row r="57" spans="2:4" x14ac:dyDescent="0.25">
      <c r="B57" s="8">
        <v>48</v>
      </c>
      <c r="C57" s="4">
        <f t="shared" si="0"/>
        <v>-29051.587084923005</v>
      </c>
      <c r="D57" s="4">
        <f t="shared" si="2"/>
        <v>-10000.458416526018</v>
      </c>
    </row>
    <row r="58" spans="2:4" x14ac:dyDescent="0.25">
      <c r="B58" s="8">
        <v>49</v>
      </c>
      <c r="C58" s="4">
        <f t="shared" si="0"/>
        <v>-28980.750504472613</v>
      </c>
      <c r="D58" s="4">
        <f t="shared" si="2"/>
        <v>-10071.294996976412</v>
      </c>
    </row>
    <row r="59" spans="2:4" x14ac:dyDescent="0.25">
      <c r="B59" s="8">
        <v>50</v>
      </c>
      <c r="C59" s="4">
        <f t="shared" si="0"/>
        <v>-28909.412164910696</v>
      </c>
      <c r="D59" s="4">
        <f t="shared" si="2"/>
        <v>-10142.633336538327</v>
      </c>
    </row>
    <row r="60" spans="2:4" x14ac:dyDescent="0.25">
      <c r="B60" s="8">
        <v>51</v>
      </c>
      <c r="C60" s="4">
        <f t="shared" si="0"/>
        <v>-28837.568512110214</v>
      </c>
      <c r="D60" s="4">
        <f t="shared" si="2"/>
        <v>-10214.476989338806</v>
      </c>
    </row>
    <row r="61" spans="2:4" x14ac:dyDescent="0.25">
      <c r="B61" s="8">
        <v>52</v>
      </c>
      <c r="C61" s="4">
        <f t="shared" si="0"/>
        <v>-28765.215966769072</v>
      </c>
      <c r="D61" s="4">
        <f t="shared" si="2"/>
        <v>-10286.829534679957</v>
      </c>
    </row>
    <row r="62" spans="2:4" x14ac:dyDescent="0.25">
      <c r="B62" s="8">
        <v>53</v>
      </c>
      <c r="C62" s="4">
        <f t="shared" si="0"/>
        <v>-28692.350924231752</v>
      </c>
      <c r="D62" s="4">
        <f t="shared" si="2"/>
        <v>-10359.694577217275</v>
      </c>
    </row>
    <row r="63" spans="2:4" x14ac:dyDescent="0.25">
      <c r="B63" s="8">
        <v>54</v>
      </c>
      <c r="C63" s="4">
        <f t="shared" si="0"/>
        <v>-28618.969754309794</v>
      </c>
      <c r="D63" s="4">
        <f t="shared" si="2"/>
        <v>-10433.075747139232</v>
      </c>
    </row>
    <row r="64" spans="2:4" x14ac:dyDescent="0.25">
      <c r="B64" s="8">
        <v>55</v>
      </c>
      <c r="C64" s="4">
        <f t="shared" si="0"/>
        <v>-28545.068801100897</v>
      </c>
      <c r="D64" s="4">
        <f t="shared" si="2"/>
        <v>-10506.976700348132</v>
      </c>
    </row>
    <row r="65" spans="2:4" x14ac:dyDescent="0.25">
      <c r="B65" s="8">
        <v>56</v>
      </c>
      <c r="C65" s="4">
        <f t="shared" si="0"/>
        <v>-28470.644382806757</v>
      </c>
      <c r="D65" s="4">
        <f t="shared" si="2"/>
        <v>-10581.401118642267</v>
      </c>
    </row>
    <row r="66" spans="2:4" x14ac:dyDescent="0.25">
      <c r="B66" s="8">
        <v>57</v>
      </c>
      <c r="C66" s="4">
        <f t="shared" si="0"/>
        <v>-28395.692791549711</v>
      </c>
      <c r="D66" s="4">
        <f t="shared" si="2"/>
        <v>-10656.352709899315</v>
      </c>
    </row>
    <row r="67" spans="2:4" x14ac:dyDescent="0.25">
      <c r="B67" s="8">
        <v>58</v>
      </c>
      <c r="C67" s="4">
        <f t="shared" si="0"/>
        <v>-28320.210293187924</v>
      </c>
      <c r="D67" s="4">
        <f t="shared" si="2"/>
        <v>-10731.8352082611</v>
      </c>
    </row>
    <row r="68" spans="2:4" x14ac:dyDescent="0.25">
      <c r="B68" s="8">
        <v>59</v>
      </c>
      <c r="C68" s="4">
        <f t="shared" si="0"/>
        <v>-28244.193127129405</v>
      </c>
      <c r="D68" s="4">
        <f t="shared" si="2"/>
        <v>-10807.852374319618</v>
      </c>
    </row>
    <row r="69" spans="2:4" x14ac:dyDescent="0.25">
      <c r="B69" s="8">
        <v>60</v>
      </c>
      <c r="C69" s="4">
        <f t="shared" si="0"/>
        <v>-28167.637506144642</v>
      </c>
      <c r="D69" s="4">
        <f t="shared" si="2"/>
        <v>-10884.40799530438</v>
      </c>
    </row>
    <row r="70" spans="2:4" x14ac:dyDescent="0.25">
      <c r="B70" s="8">
        <v>61</v>
      </c>
      <c r="C70" s="4">
        <f t="shared" si="0"/>
        <v>-28090.539616177906</v>
      </c>
      <c r="D70" s="4">
        <f t="shared" si="2"/>
        <v>-10961.505885271119</v>
      </c>
    </row>
    <row r="71" spans="2:4" x14ac:dyDescent="0.25">
      <c r="B71" s="8">
        <v>62</v>
      </c>
      <c r="C71" s="4">
        <f t="shared" si="0"/>
        <v>-28012.895616157228</v>
      </c>
      <c r="D71" s="4">
        <f t="shared" si="2"/>
        <v>-11039.149885291792</v>
      </c>
    </row>
    <row r="72" spans="2:4" x14ac:dyDescent="0.25">
      <c r="B72" s="8">
        <v>63</v>
      </c>
      <c r="C72" s="4">
        <f t="shared" si="0"/>
        <v>-27934.701637803078</v>
      </c>
      <c r="D72" s="4">
        <f t="shared" si="2"/>
        <v>-11117.343863645943</v>
      </c>
    </row>
    <row r="73" spans="2:4" x14ac:dyDescent="0.25">
      <c r="B73" s="8">
        <v>64</v>
      </c>
      <c r="C73" s="4">
        <f t="shared" si="0"/>
        <v>-27855.953785435588</v>
      </c>
      <c r="D73" s="4">
        <f t="shared" si="2"/>
        <v>-11196.091716013436</v>
      </c>
    </row>
    <row r="74" spans="2:4" x14ac:dyDescent="0.25">
      <c r="B74" s="8">
        <v>65</v>
      </c>
      <c r="C74" s="4">
        <f t="shared" si="0"/>
        <v>-27776.648135780491</v>
      </c>
      <c r="D74" s="4">
        <f t="shared" si="2"/>
        <v>-11275.397365668528</v>
      </c>
    </row>
    <row r="75" spans="2:4" x14ac:dyDescent="0.25">
      <c r="B75" s="8">
        <v>66</v>
      </c>
      <c r="C75" s="4">
        <f t="shared" ref="C75:C138" si="3">IPMT($C$4/12,B75,$C$5*12,$C$3)</f>
        <v>-27696.780737773675</v>
      </c>
      <c r="D75" s="4">
        <f t="shared" si="2"/>
        <v>-11355.26476367535</v>
      </c>
    </row>
    <row r="76" spans="2:4" x14ac:dyDescent="0.25">
      <c r="B76" s="8">
        <v>67</v>
      </c>
      <c r="C76" s="4">
        <f t="shared" si="3"/>
        <v>-27616.347612364312</v>
      </c>
      <c r="D76" s="4">
        <f t="shared" si="2"/>
        <v>-11435.697889084713</v>
      </c>
    </row>
    <row r="77" spans="2:4" x14ac:dyDescent="0.25">
      <c r="B77" s="8">
        <v>68</v>
      </c>
      <c r="C77" s="4">
        <f t="shared" si="3"/>
        <v>-27535.344752316625</v>
      </c>
      <c r="D77" s="4">
        <f t="shared" si="2"/>
        <v>-11516.700749132398</v>
      </c>
    </row>
    <row r="78" spans="2:4" x14ac:dyDescent="0.25">
      <c r="B78" s="8">
        <v>69</v>
      </c>
      <c r="C78" s="4">
        <f t="shared" si="3"/>
        <v>-27453.768122010271</v>
      </c>
      <c r="D78" s="4">
        <f t="shared" si="2"/>
        <v>-11598.277379438752</v>
      </c>
    </row>
    <row r="79" spans="2:4" x14ac:dyDescent="0.25">
      <c r="B79" s="8">
        <v>70</v>
      </c>
      <c r="C79" s="4">
        <f t="shared" si="3"/>
        <v>-27371.61365723925</v>
      </c>
      <c r="D79" s="4">
        <f t="shared" si="2"/>
        <v>-11680.431844209777</v>
      </c>
    </row>
    <row r="80" spans="2:4" x14ac:dyDescent="0.25">
      <c r="B80" s="8">
        <v>71</v>
      </c>
      <c r="C80" s="4">
        <f t="shared" si="3"/>
        <v>-27288.877265009432</v>
      </c>
      <c r="D80" s="4">
        <f t="shared" si="2"/>
        <v>-11763.168236439595</v>
      </c>
    </row>
    <row r="81" spans="2:4" x14ac:dyDescent="0.25">
      <c r="B81" s="8">
        <v>72</v>
      </c>
      <c r="C81" s="4">
        <f t="shared" si="3"/>
        <v>-27205.554823334649</v>
      </c>
      <c r="D81" s="4">
        <f t="shared" si="2"/>
        <v>-11846.490678114375</v>
      </c>
    </row>
    <row r="82" spans="2:4" x14ac:dyDescent="0.25">
      <c r="B82" s="8">
        <v>73</v>
      </c>
      <c r="C82" s="4">
        <f t="shared" si="3"/>
        <v>-27121.642181031337</v>
      </c>
      <c r="D82" s="4">
        <f t="shared" si="2"/>
        <v>-11930.403320417687</v>
      </c>
    </row>
    <row r="83" spans="2:4" x14ac:dyDescent="0.25">
      <c r="B83" s="8">
        <v>74</v>
      </c>
      <c r="C83" s="4">
        <f t="shared" si="3"/>
        <v>-27037.135157511711</v>
      </c>
      <c r="D83" s="4">
        <f t="shared" si="2"/>
        <v>-12014.910343937312</v>
      </c>
    </row>
    <row r="84" spans="2:4" x14ac:dyDescent="0.25">
      <c r="B84" s="8">
        <v>75</v>
      </c>
      <c r="C84" s="4">
        <f t="shared" si="3"/>
        <v>-26952.029542575492</v>
      </c>
      <c r="D84" s="4">
        <f t="shared" ref="D84:D147" si="4">PPMT($C$4/12,B84,$C$5*12,$C$3)</f>
        <v>-12100.015958873535</v>
      </c>
    </row>
    <row r="85" spans="2:4" x14ac:dyDescent="0.25">
      <c r="B85" s="8">
        <v>76</v>
      </c>
      <c r="C85" s="4">
        <f t="shared" si="3"/>
        <v>-26866.321096200136</v>
      </c>
      <c r="D85" s="4">
        <f t="shared" si="4"/>
        <v>-12185.72440524889</v>
      </c>
    </row>
    <row r="86" spans="2:4" x14ac:dyDescent="0.25">
      <c r="B86" s="8">
        <v>77</v>
      </c>
      <c r="C86" s="4">
        <f t="shared" si="3"/>
        <v>-26780.00554832962</v>
      </c>
      <c r="D86" s="4">
        <f t="shared" si="4"/>
        <v>-12272.039953119402</v>
      </c>
    </row>
    <row r="87" spans="2:4" x14ac:dyDescent="0.25">
      <c r="B87" s="8">
        <v>78</v>
      </c>
      <c r="C87" s="4">
        <f t="shared" si="3"/>
        <v>-26693.078598661697</v>
      </c>
      <c r="D87" s="4">
        <f t="shared" si="4"/>
        <v>-12358.966902787331</v>
      </c>
    </row>
    <row r="88" spans="2:4" x14ac:dyDescent="0.25">
      <c r="B88" s="8">
        <v>79</v>
      </c>
      <c r="C88" s="4">
        <f t="shared" si="3"/>
        <v>-26605.535916433615</v>
      </c>
      <c r="D88" s="4">
        <f t="shared" si="4"/>
        <v>-12446.509585015408</v>
      </c>
    </row>
    <row r="89" spans="2:4" x14ac:dyDescent="0.25">
      <c r="B89" s="8">
        <v>80</v>
      </c>
      <c r="C89" s="4">
        <f t="shared" si="3"/>
        <v>-26517.373140206426</v>
      </c>
      <c r="D89" s="4">
        <f t="shared" si="4"/>
        <v>-12534.672361242599</v>
      </c>
    </row>
    <row r="90" spans="2:4" x14ac:dyDescent="0.25">
      <c r="B90" s="8">
        <v>81</v>
      </c>
      <c r="C90" s="4">
        <f t="shared" si="3"/>
        <v>-26428.585877647627</v>
      </c>
      <c r="D90" s="4">
        <f t="shared" si="4"/>
        <v>-12623.459623801402</v>
      </c>
    </row>
    <row r="91" spans="2:4" x14ac:dyDescent="0.25">
      <c r="B91" s="8">
        <v>82</v>
      </c>
      <c r="C91" s="4">
        <f t="shared" si="3"/>
        <v>-26339.169705312364</v>
      </c>
      <c r="D91" s="4">
        <f t="shared" si="4"/>
        <v>-12712.875796136661</v>
      </c>
    </row>
    <row r="92" spans="2:4" x14ac:dyDescent="0.25">
      <c r="B92" s="8">
        <v>83</v>
      </c>
      <c r="C92" s="4">
        <f t="shared" si="3"/>
        <v>-26249.120168423062</v>
      </c>
      <c r="D92" s="4">
        <f t="shared" si="4"/>
        <v>-12802.925333025965</v>
      </c>
    </row>
    <row r="93" spans="2:4" x14ac:dyDescent="0.25">
      <c r="B93" s="8">
        <v>84</v>
      </c>
      <c r="C93" s="4">
        <f t="shared" si="3"/>
        <v>-26158.432780647458</v>
      </c>
      <c r="D93" s="4">
        <f t="shared" si="4"/>
        <v>-12893.612720801564</v>
      </c>
    </row>
    <row r="94" spans="2:4" x14ac:dyDescent="0.25">
      <c r="B94" s="8">
        <v>85</v>
      </c>
      <c r="C94" s="4">
        <f t="shared" si="3"/>
        <v>-26067.103023875115</v>
      </c>
      <c r="D94" s="4">
        <f t="shared" si="4"/>
        <v>-12984.94247757391</v>
      </c>
    </row>
    <row r="95" spans="2:4" x14ac:dyDescent="0.25">
      <c r="B95" s="8">
        <v>86</v>
      </c>
      <c r="C95" s="4">
        <f t="shared" si="3"/>
        <v>-25975.1263479923</v>
      </c>
      <c r="D95" s="4">
        <f t="shared" si="4"/>
        <v>-13076.919153456725</v>
      </c>
    </row>
    <row r="96" spans="2:4" x14ac:dyDescent="0.25">
      <c r="B96" s="8">
        <v>87</v>
      </c>
      <c r="C96" s="4">
        <f t="shared" si="3"/>
        <v>-25882.498170655315</v>
      </c>
      <c r="D96" s="4">
        <f t="shared" si="4"/>
        <v>-13169.54733079371</v>
      </c>
    </row>
    <row r="97" spans="2:4" x14ac:dyDescent="0.25">
      <c r="B97" s="8">
        <v>88</v>
      </c>
      <c r="C97" s="4">
        <f t="shared" si="3"/>
        <v>-25789.213877062193</v>
      </c>
      <c r="D97" s="4">
        <f t="shared" si="4"/>
        <v>-13262.83162438683</v>
      </c>
    </row>
    <row r="98" spans="2:4" x14ac:dyDescent="0.25">
      <c r="B98" s="8">
        <v>89</v>
      </c>
      <c r="C98" s="4">
        <f t="shared" si="3"/>
        <v>-25695.268819722787</v>
      </c>
      <c r="D98" s="4">
        <f t="shared" si="4"/>
        <v>-13356.776681726238</v>
      </c>
    </row>
    <row r="99" spans="2:4" x14ac:dyDescent="0.25">
      <c r="B99" s="8">
        <v>90</v>
      </c>
      <c r="C99" s="4">
        <f t="shared" si="3"/>
        <v>-25600.658318227226</v>
      </c>
      <c r="D99" s="4">
        <f t="shared" si="4"/>
        <v>-13451.387183221797</v>
      </c>
    </row>
    <row r="100" spans="2:4" x14ac:dyDescent="0.25">
      <c r="B100" s="8">
        <v>91</v>
      </c>
      <c r="C100" s="4">
        <f t="shared" si="3"/>
        <v>-25505.377659012738</v>
      </c>
      <c r="D100" s="4">
        <f t="shared" si="4"/>
        <v>-13546.667842436284</v>
      </c>
    </row>
    <row r="101" spans="2:4" x14ac:dyDescent="0.25">
      <c r="B101" s="8">
        <v>92</v>
      </c>
      <c r="C101" s="4">
        <f t="shared" si="3"/>
        <v>-25409.422095128815</v>
      </c>
      <c r="D101" s="4">
        <f t="shared" si="4"/>
        <v>-13642.623406320208</v>
      </c>
    </row>
    <row r="102" spans="2:4" x14ac:dyDescent="0.25">
      <c r="B102" s="8">
        <v>93</v>
      </c>
      <c r="C102" s="4">
        <f t="shared" si="3"/>
        <v>-25312.786846000712</v>
      </c>
      <c r="D102" s="4">
        <f t="shared" si="4"/>
        <v>-13739.258655448313</v>
      </c>
    </row>
    <row r="103" spans="2:4" x14ac:dyDescent="0.25">
      <c r="B103" s="8">
        <v>94</v>
      </c>
      <c r="C103" s="4">
        <f t="shared" si="3"/>
        <v>-25215.467097191289</v>
      </c>
      <c r="D103" s="4">
        <f t="shared" si="4"/>
        <v>-13836.578404257736</v>
      </c>
    </row>
    <row r="104" spans="2:4" x14ac:dyDescent="0.25">
      <c r="B104" s="8">
        <v>95</v>
      </c>
      <c r="C104" s="4">
        <f t="shared" si="3"/>
        <v>-25117.458000161128</v>
      </c>
      <c r="D104" s="4">
        <f t="shared" si="4"/>
        <v>-13934.587501287897</v>
      </c>
    </row>
    <row r="105" spans="2:4" x14ac:dyDescent="0.25">
      <c r="B105" s="8">
        <v>96</v>
      </c>
      <c r="C105" s="4">
        <f t="shared" si="3"/>
        <v>-25018.754672027004</v>
      </c>
      <c r="D105" s="4">
        <f t="shared" si="4"/>
        <v>-14033.29082942202</v>
      </c>
    </row>
    <row r="106" spans="2:4" x14ac:dyDescent="0.25">
      <c r="B106" s="8">
        <v>97</v>
      </c>
      <c r="C106" s="4">
        <f t="shared" si="3"/>
        <v>-24919.352195318603</v>
      </c>
      <c r="D106" s="4">
        <f t="shared" si="4"/>
        <v>-14132.693306130424</v>
      </c>
    </row>
    <row r="107" spans="2:4" x14ac:dyDescent="0.25">
      <c r="B107" s="8">
        <v>98</v>
      </c>
      <c r="C107" s="4">
        <f t="shared" si="3"/>
        <v>-24819.245617733512</v>
      </c>
      <c r="D107" s="4">
        <f t="shared" si="4"/>
        <v>-14232.799883715514</v>
      </c>
    </row>
    <row r="108" spans="2:4" x14ac:dyDescent="0.25">
      <c r="B108" s="8">
        <v>99</v>
      </c>
      <c r="C108" s="4">
        <f t="shared" si="3"/>
        <v>-24718.429951890525</v>
      </c>
      <c r="D108" s="4">
        <f t="shared" si="4"/>
        <v>-14333.615549558501</v>
      </c>
    </row>
    <row r="109" spans="2:4" x14ac:dyDescent="0.25">
      <c r="B109" s="8">
        <v>100</v>
      </c>
      <c r="C109" s="4">
        <f t="shared" si="3"/>
        <v>-24616.900175081151</v>
      </c>
      <c r="D109" s="4">
        <f t="shared" si="4"/>
        <v>-14435.14532636787</v>
      </c>
    </row>
    <row r="110" spans="2:4" x14ac:dyDescent="0.25">
      <c r="B110" s="8">
        <v>101</v>
      </c>
      <c r="C110" s="4">
        <f t="shared" si="3"/>
        <v>-24514.651229019379</v>
      </c>
      <c r="D110" s="4">
        <f t="shared" si="4"/>
        <v>-14537.394272429645</v>
      </c>
    </row>
    <row r="111" spans="2:4" x14ac:dyDescent="0.25">
      <c r="B111" s="8">
        <v>102</v>
      </c>
      <c r="C111" s="4">
        <f t="shared" si="3"/>
        <v>-24411.678019589668</v>
      </c>
      <c r="D111" s="4">
        <f t="shared" si="4"/>
        <v>-14640.367481859355</v>
      </c>
    </row>
    <row r="112" spans="2:4" x14ac:dyDescent="0.25">
      <c r="B112" s="8">
        <v>103</v>
      </c>
      <c r="C112" s="4">
        <f t="shared" si="3"/>
        <v>-24307.975416593166</v>
      </c>
      <c r="D112" s="4">
        <f t="shared" si="4"/>
        <v>-14744.070084855859</v>
      </c>
    </row>
    <row r="113" spans="2:4" x14ac:dyDescent="0.25">
      <c r="B113" s="8">
        <v>104</v>
      </c>
      <c r="C113" s="4">
        <f t="shared" si="3"/>
        <v>-24203.538253492105</v>
      </c>
      <c r="D113" s="4">
        <f t="shared" si="4"/>
        <v>-14848.507247956921</v>
      </c>
    </row>
    <row r="114" spans="2:4" x14ac:dyDescent="0.25">
      <c r="B114" s="8">
        <v>105</v>
      </c>
      <c r="C114" s="4">
        <f t="shared" si="3"/>
        <v>-24098.361327152412</v>
      </c>
      <c r="D114" s="4">
        <f t="shared" si="4"/>
        <v>-14953.684174296615</v>
      </c>
    </row>
    <row r="115" spans="2:4" x14ac:dyDescent="0.25">
      <c r="B115" s="8">
        <v>106</v>
      </c>
      <c r="C115" s="4">
        <f t="shared" si="3"/>
        <v>-23992.43939758448</v>
      </c>
      <c r="D115" s="4">
        <f t="shared" si="4"/>
        <v>-15059.606103864551</v>
      </c>
    </row>
    <row r="116" spans="2:4" x14ac:dyDescent="0.25">
      <c r="B116" s="8">
        <v>107</v>
      </c>
      <c r="C116" s="4">
        <f t="shared" si="3"/>
        <v>-23885.7671876821</v>
      </c>
      <c r="D116" s="4">
        <f t="shared" si="4"/>
        <v>-15166.278313766925</v>
      </c>
    </row>
    <row r="117" spans="2:4" x14ac:dyDescent="0.25">
      <c r="B117" s="8">
        <v>108</v>
      </c>
      <c r="C117" s="4">
        <f t="shared" si="3"/>
        <v>-23778.339382959581</v>
      </c>
      <c r="D117" s="4">
        <f t="shared" si="4"/>
        <v>-15273.706118489439</v>
      </c>
    </row>
    <row r="118" spans="2:4" x14ac:dyDescent="0.25">
      <c r="B118" s="8">
        <v>109</v>
      </c>
      <c r="C118" s="4">
        <f t="shared" si="3"/>
        <v>-23670.15063128695</v>
      </c>
      <c r="D118" s="4">
        <f t="shared" si="4"/>
        <v>-15381.894870162074</v>
      </c>
    </row>
    <row r="119" spans="2:4" x14ac:dyDescent="0.25">
      <c r="B119" s="8">
        <v>110</v>
      </c>
      <c r="C119" s="4">
        <f t="shared" si="3"/>
        <v>-23561.195542623307</v>
      </c>
      <c r="D119" s="4">
        <f t="shared" si="4"/>
        <v>-15490.849958825722</v>
      </c>
    </row>
    <row r="120" spans="2:4" x14ac:dyDescent="0.25">
      <c r="B120" s="8">
        <v>111</v>
      </c>
      <c r="C120" s="4">
        <f t="shared" si="3"/>
        <v>-23451.468688748282</v>
      </c>
      <c r="D120" s="4">
        <f t="shared" si="4"/>
        <v>-15600.576812700738</v>
      </c>
    </row>
    <row r="121" spans="2:4" x14ac:dyDescent="0.25">
      <c r="B121" s="8">
        <v>112</v>
      </c>
      <c r="C121" s="4">
        <f t="shared" si="3"/>
        <v>-23340.964602991658</v>
      </c>
      <c r="D121" s="4">
        <f t="shared" si="4"/>
        <v>-15711.080898457369</v>
      </c>
    </row>
    <row r="122" spans="2:4" x14ac:dyDescent="0.25">
      <c r="B122" s="8">
        <v>113</v>
      </c>
      <c r="C122" s="4">
        <f t="shared" si="3"/>
        <v>-23229.677779960919</v>
      </c>
      <c r="D122" s="4">
        <f t="shared" si="4"/>
        <v>-15822.367721488108</v>
      </c>
    </row>
    <row r="123" spans="2:4" x14ac:dyDescent="0.25">
      <c r="B123" s="8">
        <v>114</v>
      </c>
      <c r="C123" s="4">
        <f t="shared" si="3"/>
        <v>-23117.602675267044</v>
      </c>
      <c r="D123" s="4">
        <f t="shared" si="4"/>
        <v>-15934.442826181979</v>
      </c>
    </row>
    <row r="124" spans="2:4" x14ac:dyDescent="0.25">
      <c r="B124" s="8">
        <v>115</v>
      </c>
      <c r="C124" s="4">
        <f t="shared" si="3"/>
        <v>-23004.733705248254</v>
      </c>
      <c r="D124" s="4">
        <f t="shared" si="4"/>
        <v>-16047.311796200769</v>
      </c>
    </row>
    <row r="125" spans="2:4" x14ac:dyDescent="0.25">
      <c r="B125" s="8">
        <v>116</v>
      </c>
      <c r="C125" s="4">
        <f t="shared" si="3"/>
        <v>-22891.065246691829</v>
      </c>
      <c r="D125" s="4">
        <f t="shared" si="4"/>
        <v>-16160.980254757193</v>
      </c>
    </row>
    <row r="126" spans="2:4" x14ac:dyDescent="0.25">
      <c r="B126" s="8">
        <v>117</v>
      </c>
      <c r="C126" s="4">
        <f t="shared" si="3"/>
        <v>-22776.591636553971</v>
      </c>
      <c r="D126" s="4">
        <f t="shared" si="4"/>
        <v>-16275.453864895057</v>
      </c>
    </row>
    <row r="127" spans="2:4" x14ac:dyDescent="0.25">
      <c r="B127" s="8">
        <v>118</v>
      </c>
      <c r="C127" s="4">
        <f t="shared" si="3"/>
        <v>-22661.307171677636</v>
      </c>
      <c r="D127" s="4">
        <f t="shared" si="4"/>
        <v>-16390.738329771397</v>
      </c>
    </row>
    <row r="128" spans="2:4" x14ac:dyDescent="0.25">
      <c r="B128" s="8">
        <v>119</v>
      </c>
      <c r="C128" s="4">
        <f t="shared" si="3"/>
        <v>-22545.206108508417</v>
      </c>
      <c r="D128" s="4">
        <f t="shared" si="4"/>
        <v>-16506.839392940608</v>
      </c>
    </row>
    <row r="129" spans="2:4" x14ac:dyDescent="0.25">
      <c r="B129" s="8">
        <v>120</v>
      </c>
      <c r="C129" s="4">
        <f t="shared" si="3"/>
        <v>-22428.282662808422</v>
      </c>
      <c r="D129" s="4">
        <f t="shared" si="4"/>
        <v>-16623.762838640603</v>
      </c>
    </row>
    <row r="130" spans="2:4" x14ac:dyDescent="0.25">
      <c r="B130" s="8">
        <v>121</v>
      </c>
      <c r="C130" s="4">
        <f t="shared" si="3"/>
        <v>-22310.531009368049</v>
      </c>
      <c r="D130" s="4">
        <f t="shared" si="4"/>
        <v>-16741.514492080976</v>
      </c>
    </row>
    <row r="131" spans="2:4" x14ac:dyDescent="0.25">
      <c r="B131" s="8">
        <v>122</v>
      </c>
      <c r="C131" s="4">
        <f t="shared" si="3"/>
        <v>-22191.945281715805</v>
      </c>
      <c r="D131" s="4">
        <f t="shared" si="4"/>
        <v>-16860.10021973322</v>
      </c>
    </row>
    <row r="132" spans="2:4" x14ac:dyDescent="0.25">
      <c r="B132" s="8">
        <v>123</v>
      </c>
      <c r="C132" s="4">
        <f t="shared" si="3"/>
        <v>-22072.519571826033</v>
      </c>
      <c r="D132" s="4">
        <f t="shared" si="4"/>
        <v>-16979.525929622992</v>
      </c>
    </row>
    <row r="133" spans="2:4" x14ac:dyDescent="0.25">
      <c r="B133" s="8">
        <v>124</v>
      </c>
      <c r="C133" s="4">
        <f t="shared" si="3"/>
        <v>-21952.247929824534</v>
      </c>
      <c r="D133" s="4">
        <f t="shared" si="4"/>
        <v>-17099.797571624491</v>
      </c>
    </row>
    <row r="134" spans="2:4" x14ac:dyDescent="0.25">
      <c r="B134" s="8">
        <v>125</v>
      </c>
      <c r="C134" s="4">
        <f t="shared" si="3"/>
        <v>-21831.124363692197</v>
      </c>
      <c r="D134" s="4">
        <f t="shared" si="4"/>
        <v>-17220.921137756828</v>
      </c>
    </row>
    <row r="135" spans="2:4" x14ac:dyDescent="0.25">
      <c r="B135" s="8">
        <v>126</v>
      </c>
      <c r="C135" s="4">
        <f t="shared" si="3"/>
        <v>-21709.142838966418</v>
      </c>
      <c r="D135" s="4">
        <f t="shared" si="4"/>
        <v>-17342.902662482607</v>
      </c>
    </row>
    <row r="136" spans="2:4" x14ac:dyDescent="0.25">
      <c r="B136" s="8">
        <v>127</v>
      </c>
      <c r="C136" s="4">
        <f t="shared" si="3"/>
        <v>-21586.297278440496</v>
      </c>
      <c r="D136" s="4">
        <f t="shared" si="4"/>
        <v>-17465.748223008526</v>
      </c>
    </row>
    <row r="137" spans="2:4" x14ac:dyDescent="0.25">
      <c r="B137" s="8">
        <v>128</v>
      </c>
      <c r="C137" s="4">
        <f t="shared" si="3"/>
        <v>-21462.581561860858</v>
      </c>
      <c r="D137" s="4">
        <f t="shared" si="4"/>
        <v>-17589.463939588171</v>
      </c>
    </row>
    <row r="138" spans="2:4" x14ac:dyDescent="0.25">
      <c r="B138" s="8">
        <v>129</v>
      </c>
      <c r="C138" s="4">
        <f t="shared" si="3"/>
        <v>-21337.989525622106</v>
      </c>
      <c r="D138" s="4">
        <f t="shared" si="4"/>
        <v>-17714.055975826919</v>
      </c>
    </row>
    <row r="139" spans="2:4" x14ac:dyDescent="0.25">
      <c r="B139" s="8">
        <v>130</v>
      </c>
      <c r="C139" s="4">
        <f t="shared" ref="C139:C202" si="5">IPMT($C$4/12,B139,$C$5*12,$C$3)</f>
        <v>-21212.514962459998</v>
      </c>
      <c r="D139" s="4">
        <f t="shared" si="4"/>
        <v>-17839.530538989024</v>
      </c>
    </row>
    <row r="140" spans="2:4" x14ac:dyDescent="0.25">
      <c r="B140" s="8">
        <v>131</v>
      </c>
      <c r="C140" s="4">
        <f t="shared" si="5"/>
        <v>-21086.151621142155</v>
      </c>
      <c r="D140" s="4">
        <f t="shared" si="4"/>
        <v>-17965.893880306867</v>
      </c>
    </row>
    <row r="141" spans="2:4" x14ac:dyDescent="0.25">
      <c r="B141" s="8">
        <v>132</v>
      </c>
      <c r="C141" s="4">
        <f t="shared" si="5"/>
        <v>-20958.893206156656</v>
      </c>
      <c r="D141" s="4">
        <f t="shared" si="4"/>
        <v>-18093.152295292373</v>
      </c>
    </row>
    <row r="142" spans="2:4" x14ac:dyDescent="0.25">
      <c r="B142" s="8">
        <v>133</v>
      </c>
      <c r="C142" s="4">
        <f t="shared" si="5"/>
        <v>-20830.733377398334</v>
      </c>
      <c r="D142" s="4">
        <f t="shared" si="4"/>
        <v>-18221.312124050695</v>
      </c>
    </row>
    <row r="143" spans="2:4" x14ac:dyDescent="0.25">
      <c r="B143" s="8">
        <v>134</v>
      </c>
      <c r="C143" s="4">
        <f t="shared" si="5"/>
        <v>-20701.665749852971</v>
      </c>
      <c r="D143" s="4">
        <f t="shared" si="4"/>
        <v>-18350.379751596054</v>
      </c>
    </row>
    <row r="144" spans="2:4" x14ac:dyDescent="0.25">
      <c r="B144" s="8">
        <v>135</v>
      </c>
      <c r="C144" s="4">
        <f t="shared" si="5"/>
        <v>-20571.683893279169</v>
      </c>
      <c r="D144" s="4">
        <f t="shared" si="4"/>
        <v>-18480.361608169856</v>
      </c>
    </row>
    <row r="145" spans="2:4" x14ac:dyDescent="0.25">
      <c r="B145" s="8">
        <v>136</v>
      </c>
      <c r="C145" s="4">
        <f t="shared" si="5"/>
        <v>-20440.781331887967</v>
      </c>
      <c r="D145" s="4">
        <f t="shared" si="4"/>
        <v>-18611.264169561058</v>
      </c>
    </row>
    <row r="146" spans="2:4" x14ac:dyDescent="0.25">
      <c r="B146" s="8">
        <v>137</v>
      </c>
      <c r="C146" s="4">
        <f t="shared" si="5"/>
        <v>-20308.951544020241</v>
      </c>
      <c r="D146" s="4">
        <f t="shared" si="4"/>
        <v>-18743.093957428784</v>
      </c>
    </row>
    <row r="147" spans="2:4" x14ac:dyDescent="0.25">
      <c r="B147" s="8">
        <v>138</v>
      </c>
      <c r="C147" s="4">
        <f t="shared" si="5"/>
        <v>-20176.18796182179</v>
      </c>
      <c r="D147" s="4">
        <f t="shared" si="4"/>
        <v>-18875.857539627239</v>
      </c>
    </row>
    <row r="148" spans="2:4" x14ac:dyDescent="0.25">
      <c r="B148" s="8">
        <v>139</v>
      </c>
      <c r="C148" s="4">
        <f t="shared" si="5"/>
        <v>-20042.483970916095</v>
      </c>
      <c r="D148" s="4">
        <f t="shared" ref="D148:D211" si="6">PPMT($C$4/12,B148,$C$5*12,$C$3)</f>
        <v>-19009.56153053293</v>
      </c>
    </row>
    <row r="149" spans="2:4" x14ac:dyDescent="0.25">
      <c r="B149" s="8">
        <v>140</v>
      </c>
      <c r="C149" s="4">
        <f t="shared" si="5"/>
        <v>-19907.83291007482</v>
      </c>
      <c r="D149" s="4">
        <f t="shared" si="6"/>
        <v>-19144.212591374206</v>
      </c>
    </row>
    <row r="150" spans="2:4" x14ac:dyDescent="0.25">
      <c r="B150" s="8">
        <v>141</v>
      </c>
      <c r="C150" s="4">
        <f t="shared" si="5"/>
        <v>-19772.228070885922</v>
      </c>
      <c r="D150" s="4">
        <f t="shared" si="6"/>
        <v>-19279.817430563107</v>
      </c>
    </row>
    <row r="151" spans="2:4" x14ac:dyDescent="0.25">
      <c r="B151" s="8">
        <v>142</v>
      </c>
      <c r="C151" s="4">
        <f t="shared" si="5"/>
        <v>-19635.66269741943</v>
      </c>
      <c r="D151" s="4">
        <f t="shared" si="6"/>
        <v>-19416.382804029596</v>
      </c>
    </row>
    <row r="152" spans="2:4" x14ac:dyDescent="0.25">
      <c r="B152" s="8">
        <v>143</v>
      </c>
      <c r="C152" s="4">
        <f t="shared" si="5"/>
        <v>-19498.129985890886</v>
      </c>
      <c r="D152" s="4">
        <f t="shared" si="6"/>
        <v>-19553.915515558139</v>
      </c>
    </row>
    <row r="153" spans="2:4" x14ac:dyDescent="0.25">
      <c r="B153" s="8">
        <v>144</v>
      </c>
      <c r="C153" s="4">
        <f t="shared" si="5"/>
        <v>-19359.623084322349</v>
      </c>
      <c r="D153" s="4">
        <f t="shared" si="6"/>
        <v>-19692.422417126676</v>
      </c>
    </row>
    <row r="154" spans="2:4" x14ac:dyDescent="0.25">
      <c r="B154" s="8">
        <v>145</v>
      </c>
      <c r="C154" s="4">
        <f t="shared" si="5"/>
        <v>-19220.135092201035</v>
      </c>
      <c r="D154" s="4">
        <f t="shared" si="6"/>
        <v>-19831.910409247987</v>
      </c>
    </row>
    <row r="155" spans="2:4" x14ac:dyDescent="0.25">
      <c r="B155" s="8">
        <v>146</v>
      </c>
      <c r="C155" s="4">
        <f t="shared" si="5"/>
        <v>-19079.659060135531</v>
      </c>
      <c r="D155" s="4">
        <f t="shared" si="6"/>
        <v>-19972.386441313494</v>
      </c>
    </row>
    <row r="156" spans="2:4" x14ac:dyDescent="0.25">
      <c r="B156" s="8">
        <v>147</v>
      </c>
      <c r="C156" s="4">
        <f t="shared" si="5"/>
        <v>-18938.187989509559</v>
      </c>
      <c r="D156" s="4">
        <f t="shared" si="6"/>
        <v>-20113.857511939466</v>
      </c>
    </row>
    <row r="157" spans="2:4" x14ac:dyDescent="0.25">
      <c r="B157" s="8">
        <v>148</v>
      </c>
      <c r="C157" s="4">
        <f t="shared" si="5"/>
        <v>-18795.714832133319</v>
      </c>
      <c r="D157" s="4">
        <f t="shared" si="6"/>
        <v>-20256.330669315703</v>
      </c>
    </row>
    <row r="158" spans="2:4" x14ac:dyDescent="0.25">
      <c r="B158" s="8">
        <v>149</v>
      </c>
      <c r="C158" s="4">
        <f t="shared" si="5"/>
        <v>-18652.232489892336</v>
      </c>
      <c r="D158" s="4">
        <f t="shared" si="6"/>
        <v>-20399.813011556689</v>
      </c>
    </row>
    <row r="159" spans="2:4" x14ac:dyDescent="0.25">
      <c r="B159" s="8">
        <v>150</v>
      </c>
      <c r="C159" s="4">
        <f t="shared" si="5"/>
        <v>-18507.733814393803</v>
      </c>
      <c r="D159" s="4">
        <f t="shared" si="6"/>
        <v>-20544.311687055218</v>
      </c>
    </row>
    <row r="160" spans="2:4" x14ac:dyDescent="0.25">
      <c r="B160" s="8">
        <v>151</v>
      </c>
      <c r="C160" s="4">
        <f t="shared" si="5"/>
        <v>-18362.211606610505</v>
      </c>
      <c r="D160" s="4">
        <f t="shared" si="6"/>
        <v>-20689.833894838524</v>
      </c>
    </row>
    <row r="161" spans="2:4" x14ac:dyDescent="0.25">
      <c r="B161" s="8">
        <v>152</v>
      </c>
      <c r="C161" s="4">
        <f t="shared" si="5"/>
        <v>-18215.658616522058</v>
      </c>
      <c r="D161" s="4">
        <f t="shared" si="6"/>
        <v>-20836.386884926964</v>
      </c>
    </row>
    <row r="162" spans="2:4" x14ac:dyDescent="0.25">
      <c r="B162" s="8">
        <v>153</v>
      </c>
      <c r="C162" s="4">
        <f t="shared" si="5"/>
        <v>-18068.06754275383</v>
      </c>
      <c r="D162" s="4">
        <f t="shared" si="6"/>
        <v>-20983.977958695199</v>
      </c>
    </row>
    <row r="163" spans="2:4" x14ac:dyDescent="0.25">
      <c r="B163" s="8">
        <v>154</v>
      </c>
      <c r="C163" s="4">
        <f t="shared" si="5"/>
        <v>-17919.431032213073</v>
      </c>
      <c r="D163" s="4">
        <f t="shared" si="6"/>
        <v>-21132.614469235956</v>
      </c>
    </row>
    <row r="164" spans="2:4" x14ac:dyDescent="0.25">
      <c r="B164" s="8">
        <v>155</v>
      </c>
      <c r="C164" s="4">
        <f t="shared" si="5"/>
        <v>-17769.741679722647</v>
      </c>
      <c r="D164" s="4">
        <f t="shared" si="6"/>
        <v>-21282.303821726375</v>
      </c>
    </row>
    <row r="165" spans="2:4" x14ac:dyDescent="0.25">
      <c r="B165" s="8">
        <v>156</v>
      </c>
      <c r="C165" s="4">
        <f t="shared" si="5"/>
        <v>-17618.992027652086</v>
      </c>
      <c r="D165" s="4">
        <f t="shared" si="6"/>
        <v>-21433.053473796939</v>
      </c>
    </row>
    <row r="166" spans="2:4" x14ac:dyDescent="0.25">
      <c r="B166" s="8">
        <v>157</v>
      </c>
      <c r="C166" s="4">
        <f t="shared" si="5"/>
        <v>-17467.174565546022</v>
      </c>
      <c r="D166" s="4">
        <f t="shared" si="6"/>
        <v>-21584.870935903</v>
      </c>
    </row>
    <row r="167" spans="2:4" x14ac:dyDescent="0.25">
      <c r="B167" s="8">
        <v>158</v>
      </c>
      <c r="C167" s="4">
        <f t="shared" si="5"/>
        <v>-17314.281729750048</v>
      </c>
      <c r="D167" s="4">
        <f t="shared" si="6"/>
        <v>-21737.763771698981</v>
      </c>
    </row>
    <row r="168" spans="2:4" x14ac:dyDescent="0.25">
      <c r="B168" s="8">
        <v>159</v>
      </c>
      <c r="C168" s="4">
        <f t="shared" si="5"/>
        <v>-17160.305903033848</v>
      </c>
      <c r="D168" s="4">
        <f t="shared" si="6"/>
        <v>-21891.739598415181</v>
      </c>
    </row>
    <row r="169" spans="2:4" x14ac:dyDescent="0.25">
      <c r="B169" s="8">
        <v>160</v>
      </c>
      <c r="C169" s="4">
        <f t="shared" si="5"/>
        <v>-17005.239414211734</v>
      </c>
      <c r="D169" s="4">
        <f t="shared" si="6"/>
        <v>-22046.806087237288</v>
      </c>
    </row>
    <row r="170" spans="2:4" x14ac:dyDescent="0.25">
      <c r="B170" s="8">
        <v>161</v>
      </c>
      <c r="C170" s="4">
        <f t="shared" si="5"/>
        <v>-16849.074537760469</v>
      </c>
      <c r="D170" s="4">
        <f t="shared" si="6"/>
        <v>-22202.970963688549</v>
      </c>
    </row>
    <row r="171" spans="2:4" x14ac:dyDescent="0.25">
      <c r="B171" s="8">
        <v>162</v>
      </c>
      <c r="C171" s="4">
        <f t="shared" si="5"/>
        <v>-16691.803493434345</v>
      </c>
      <c r="D171" s="4">
        <f t="shared" si="6"/>
        <v>-22360.24200801468</v>
      </c>
    </row>
    <row r="172" spans="2:4" x14ac:dyDescent="0.25">
      <c r="B172" s="8">
        <v>163</v>
      </c>
      <c r="C172" s="4">
        <f t="shared" si="5"/>
        <v>-16533.418445877574</v>
      </c>
      <c r="D172" s="4">
        <f t="shared" si="6"/>
        <v>-22518.627055571447</v>
      </c>
    </row>
    <row r="173" spans="2:4" x14ac:dyDescent="0.25">
      <c r="B173" s="8">
        <v>164</v>
      </c>
      <c r="C173" s="4">
        <f t="shared" si="5"/>
        <v>-16373.911504233942</v>
      </c>
      <c r="D173" s="4">
        <f t="shared" si="6"/>
        <v>-22678.133997215078</v>
      </c>
    </row>
    <row r="174" spans="2:4" x14ac:dyDescent="0.25">
      <c r="B174" s="8">
        <v>165</v>
      </c>
      <c r="C174" s="4">
        <f t="shared" si="5"/>
        <v>-16213.274721753669</v>
      </c>
      <c r="D174" s="4">
        <f t="shared" si="6"/>
        <v>-22838.770779695351</v>
      </c>
    </row>
    <row r="175" spans="2:4" x14ac:dyDescent="0.25">
      <c r="B175" s="8">
        <v>166</v>
      </c>
      <c r="C175" s="4">
        <f t="shared" si="5"/>
        <v>-16051.500095397494</v>
      </c>
      <c r="D175" s="4">
        <f t="shared" si="6"/>
        <v>-23000.545406051526</v>
      </c>
    </row>
    <row r="176" spans="2:4" x14ac:dyDescent="0.25">
      <c r="B176" s="8">
        <v>167</v>
      </c>
      <c r="C176" s="4">
        <f t="shared" si="5"/>
        <v>-15888.579565437964</v>
      </c>
      <c r="D176" s="4">
        <f t="shared" si="6"/>
        <v>-23163.465936011064</v>
      </c>
    </row>
    <row r="177" spans="2:4" x14ac:dyDescent="0.25">
      <c r="B177" s="8">
        <v>168</v>
      </c>
      <c r="C177" s="4">
        <f t="shared" si="5"/>
        <v>-15724.505015057885</v>
      </c>
      <c r="D177" s="4">
        <f t="shared" si="6"/>
        <v>-23327.540486391143</v>
      </c>
    </row>
    <row r="178" spans="2:4" x14ac:dyDescent="0.25">
      <c r="B178" s="8">
        <v>169</v>
      </c>
      <c r="C178" s="4">
        <f t="shared" si="5"/>
        <v>-15559.268269945946</v>
      </c>
      <c r="D178" s="4">
        <f t="shared" si="6"/>
        <v>-23492.777231503074</v>
      </c>
    </row>
    <row r="179" spans="2:4" x14ac:dyDescent="0.25">
      <c r="B179" s="8">
        <v>170</v>
      </c>
      <c r="C179" s="4">
        <f t="shared" si="5"/>
        <v>-15392.861097889472</v>
      </c>
      <c r="D179" s="4">
        <f t="shared" si="6"/>
        <v>-23659.18440355956</v>
      </c>
    </row>
    <row r="180" spans="2:4" x14ac:dyDescent="0.25">
      <c r="B180" s="8">
        <v>171</v>
      </c>
      <c r="C180" s="4">
        <f t="shared" si="5"/>
        <v>-15225.275208364254</v>
      </c>
      <c r="D180" s="4">
        <f t="shared" si="6"/>
        <v>-23826.77029308477</v>
      </c>
    </row>
    <row r="181" spans="2:4" x14ac:dyDescent="0.25">
      <c r="B181" s="8">
        <v>172</v>
      </c>
      <c r="C181" s="4">
        <f t="shared" si="5"/>
        <v>-15056.502252121572</v>
      </c>
      <c r="D181" s="4">
        <f t="shared" si="6"/>
        <v>-23995.543249327457</v>
      </c>
    </row>
    <row r="182" spans="2:4" x14ac:dyDescent="0.25">
      <c r="B182" s="8">
        <v>173</v>
      </c>
      <c r="C182" s="4">
        <f t="shared" si="5"/>
        <v>-14886.533820772167</v>
      </c>
      <c r="D182" s="4">
        <f t="shared" si="6"/>
        <v>-24165.511680676856</v>
      </c>
    </row>
    <row r="183" spans="2:4" x14ac:dyDescent="0.25">
      <c r="B183" s="8">
        <v>174</v>
      </c>
      <c r="C183" s="4">
        <f t="shared" si="5"/>
        <v>-14715.361446367375</v>
      </c>
      <c r="D183" s="4">
        <f t="shared" si="6"/>
        <v>-24336.684055081652</v>
      </c>
    </row>
    <row r="184" spans="2:4" x14ac:dyDescent="0.25">
      <c r="B184" s="8">
        <v>175</v>
      </c>
      <c r="C184" s="4">
        <f t="shared" si="5"/>
        <v>-14542.976600977212</v>
      </c>
      <c r="D184" s="4">
        <f t="shared" si="6"/>
        <v>-24509.068900471815</v>
      </c>
    </row>
    <row r="185" spans="2:4" x14ac:dyDescent="0.25">
      <c r="B185" s="8">
        <v>176</v>
      </c>
      <c r="C185" s="4">
        <f t="shared" si="5"/>
        <v>-14369.370696265538</v>
      </c>
      <c r="D185" s="4">
        <f t="shared" si="6"/>
        <v>-24682.674805183491</v>
      </c>
    </row>
    <row r="186" spans="2:4" x14ac:dyDescent="0.25">
      <c r="B186" s="8">
        <v>177</v>
      </c>
      <c r="C186" s="4">
        <f t="shared" si="5"/>
        <v>-14194.535083062154</v>
      </c>
      <c r="D186" s="4">
        <f t="shared" si="6"/>
        <v>-24857.510418386875</v>
      </c>
    </row>
    <row r="187" spans="2:4" x14ac:dyDescent="0.25">
      <c r="B187" s="8">
        <v>178</v>
      </c>
      <c r="C187" s="4">
        <f t="shared" si="5"/>
        <v>-14018.461050931912</v>
      </c>
      <c r="D187" s="4">
        <f t="shared" si="6"/>
        <v>-25033.584450517108</v>
      </c>
    </row>
    <row r="188" spans="2:4" x14ac:dyDescent="0.25">
      <c r="B188" s="8">
        <v>179</v>
      </c>
      <c r="C188" s="4">
        <f t="shared" si="5"/>
        <v>-13841.139827740748</v>
      </c>
      <c r="D188" s="4">
        <f t="shared" si="6"/>
        <v>-25210.905673708276</v>
      </c>
    </row>
    <row r="189" spans="2:4" x14ac:dyDescent="0.25">
      <c r="B189" s="8">
        <v>180</v>
      </c>
      <c r="C189" s="4">
        <f t="shared" si="5"/>
        <v>-13662.562579218649</v>
      </c>
      <c r="D189" s="4">
        <f t="shared" si="6"/>
        <v>-25389.482922230374</v>
      </c>
    </row>
    <row r="190" spans="2:4" x14ac:dyDescent="0.25">
      <c r="B190" s="8">
        <v>181</v>
      </c>
      <c r="C190" s="4">
        <f t="shared" si="5"/>
        <v>-13482.720408519519</v>
      </c>
      <c r="D190" s="4">
        <f t="shared" si="6"/>
        <v>-25569.32509292951</v>
      </c>
    </row>
    <row r="191" spans="2:4" x14ac:dyDescent="0.25">
      <c r="B191" s="8">
        <v>182</v>
      </c>
      <c r="C191" s="4">
        <f t="shared" si="5"/>
        <v>-13301.604355777936</v>
      </c>
      <c r="D191" s="4">
        <f t="shared" si="6"/>
        <v>-25750.441145671091</v>
      </c>
    </row>
    <row r="192" spans="2:4" x14ac:dyDescent="0.25">
      <c r="B192" s="8">
        <v>183</v>
      </c>
      <c r="C192" s="4">
        <f t="shared" si="5"/>
        <v>-13119.205397662765</v>
      </c>
      <c r="D192" s="4">
        <f t="shared" si="6"/>
        <v>-25932.84010378626</v>
      </c>
    </row>
    <row r="193" spans="2:4" x14ac:dyDescent="0.25">
      <c r="B193" s="8">
        <v>184</v>
      </c>
      <c r="C193" s="4">
        <f t="shared" si="5"/>
        <v>-12935.514446927609</v>
      </c>
      <c r="D193" s="4">
        <f t="shared" si="6"/>
        <v>-26116.531054521412</v>
      </c>
    </row>
    <row r="194" spans="2:4" x14ac:dyDescent="0.25">
      <c r="B194" s="8">
        <v>185</v>
      </c>
      <c r="C194" s="4">
        <f t="shared" si="5"/>
        <v>-12750.522351958085</v>
      </c>
      <c r="D194" s="4">
        <f t="shared" si="6"/>
        <v>-26301.523149490939</v>
      </c>
    </row>
    <row r="195" spans="2:4" x14ac:dyDescent="0.25">
      <c r="B195" s="8">
        <v>186</v>
      </c>
      <c r="C195" s="4">
        <f t="shared" si="5"/>
        <v>-12564.219896315857</v>
      </c>
      <c r="D195" s="4">
        <f t="shared" si="6"/>
        <v>-26487.825605133166</v>
      </c>
    </row>
    <row r="196" spans="2:4" x14ac:dyDescent="0.25">
      <c r="B196" s="8">
        <v>187</v>
      </c>
      <c r="C196" s="4">
        <f t="shared" si="5"/>
        <v>-12376.597798279498</v>
      </c>
      <c r="D196" s="4">
        <f t="shared" si="6"/>
        <v>-26675.447703169528</v>
      </c>
    </row>
    <row r="197" spans="2:4" x14ac:dyDescent="0.25">
      <c r="B197" s="8">
        <v>188</v>
      </c>
      <c r="C197" s="4">
        <f t="shared" si="5"/>
        <v>-12187.646710382045</v>
      </c>
      <c r="D197" s="4">
        <f t="shared" si="6"/>
        <v>-26864.398791066978</v>
      </c>
    </row>
    <row r="198" spans="2:4" x14ac:dyDescent="0.25">
      <c r="B198" s="8">
        <v>189</v>
      </c>
      <c r="C198" s="4">
        <f t="shared" si="5"/>
        <v>-11997.357218945323</v>
      </c>
      <c r="D198" s="4">
        <f t="shared" si="6"/>
        <v>-27054.688282503703</v>
      </c>
    </row>
    <row r="199" spans="2:4" x14ac:dyDescent="0.25">
      <c r="B199" s="8">
        <v>190</v>
      </c>
      <c r="C199" s="4">
        <f t="shared" si="5"/>
        <v>-11805.719843610919</v>
      </c>
      <c r="D199" s="4">
        <f t="shared" si="6"/>
        <v>-27246.325657838104</v>
      </c>
    </row>
    <row r="200" spans="2:4" x14ac:dyDescent="0.25">
      <c r="B200" s="8">
        <v>191</v>
      </c>
      <c r="C200" s="4">
        <f t="shared" si="5"/>
        <v>-11612.725036867903</v>
      </c>
      <c r="D200" s="4">
        <f t="shared" si="6"/>
        <v>-27439.320464581124</v>
      </c>
    </row>
    <row r="201" spans="2:4" x14ac:dyDescent="0.25">
      <c r="B201" s="8">
        <v>192</v>
      </c>
      <c r="C201" s="4">
        <f t="shared" si="5"/>
        <v>-11418.363183577119</v>
      </c>
      <c r="D201" s="4">
        <f t="shared" si="6"/>
        <v>-27633.682317871906</v>
      </c>
    </row>
    <row r="202" spans="2:4" x14ac:dyDescent="0.25">
      <c r="B202" s="8">
        <v>193</v>
      </c>
      <c r="C202" s="4">
        <f t="shared" si="5"/>
        <v>-11222.624600492192</v>
      </c>
      <c r="D202" s="4">
        <f t="shared" si="6"/>
        <v>-27829.420900956833</v>
      </c>
    </row>
    <row r="203" spans="2:4" x14ac:dyDescent="0.25">
      <c r="B203" s="8">
        <v>194</v>
      </c>
      <c r="C203" s="4">
        <f t="shared" ref="C203:C249" si="7">IPMT($C$4/12,B203,$C$5*12,$C$3)</f>
        <v>-11025.49953577708</v>
      </c>
      <c r="D203" s="4">
        <f t="shared" si="6"/>
        <v>-28026.545965671943</v>
      </c>
    </row>
    <row r="204" spans="2:4" x14ac:dyDescent="0.25">
      <c r="B204" s="8">
        <v>195</v>
      </c>
      <c r="C204" s="4">
        <f t="shared" si="7"/>
        <v>-10826.97816852024</v>
      </c>
      <c r="D204" s="4">
        <f t="shared" si="6"/>
        <v>-28225.067332928786</v>
      </c>
    </row>
    <row r="205" spans="2:4" x14ac:dyDescent="0.25">
      <c r="B205" s="8">
        <v>196</v>
      </c>
      <c r="C205" s="4">
        <f t="shared" si="7"/>
        <v>-10627.050608245327</v>
      </c>
      <c r="D205" s="4">
        <f t="shared" si="6"/>
        <v>-28424.9948932037</v>
      </c>
    </row>
    <row r="206" spans="2:4" x14ac:dyDescent="0.25">
      <c r="B206" s="8">
        <v>197</v>
      </c>
      <c r="C206" s="4">
        <f t="shared" si="7"/>
        <v>-10425.706894418465</v>
      </c>
      <c r="D206" s="4">
        <f t="shared" si="6"/>
        <v>-28626.338607030557</v>
      </c>
    </row>
    <row r="207" spans="2:4" x14ac:dyDescent="0.25">
      <c r="B207" s="8">
        <v>198</v>
      </c>
      <c r="C207" s="4">
        <f t="shared" si="7"/>
        <v>-10222.936995952001</v>
      </c>
      <c r="D207" s="4">
        <f t="shared" si="6"/>
        <v>-28829.108505497024</v>
      </c>
    </row>
    <row r="208" spans="2:4" x14ac:dyDescent="0.25">
      <c r="B208" s="8">
        <v>199</v>
      </c>
      <c r="C208" s="4">
        <f t="shared" si="7"/>
        <v>-10018.730810704727</v>
      </c>
      <c r="D208" s="4">
        <f t="shared" si="6"/>
        <v>-29033.314690744297</v>
      </c>
    </row>
    <row r="209" spans="2:4" x14ac:dyDescent="0.25">
      <c r="B209" s="8">
        <v>200</v>
      </c>
      <c r="C209" s="4">
        <f t="shared" si="7"/>
        <v>-9813.078164978624</v>
      </c>
      <c r="D209" s="4">
        <f t="shared" si="6"/>
        <v>-29238.967336470403</v>
      </c>
    </row>
    <row r="210" spans="2:4" x14ac:dyDescent="0.25">
      <c r="B210" s="8">
        <v>201</v>
      </c>
      <c r="C210" s="4">
        <f t="shared" si="7"/>
        <v>-9605.9688130119594</v>
      </c>
      <c r="D210" s="4">
        <f t="shared" si="6"/>
        <v>-29446.076688437064</v>
      </c>
    </row>
    <row r="211" spans="2:4" x14ac:dyDescent="0.25">
      <c r="B211" s="8">
        <v>202</v>
      </c>
      <c r="C211" s="4">
        <f t="shared" si="7"/>
        <v>-9397.392436468861</v>
      </c>
      <c r="D211" s="4">
        <f t="shared" si="6"/>
        <v>-29654.653064980161</v>
      </c>
    </row>
    <row r="212" spans="2:4" x14ac:dyDescent="0.25">
      <c r="B212" s="8">
        <v>203</v>
      </c>
      <c r="C212" s="4">
        <f t="shared" si="7"/>
        <v>-9187.3386439252536</v>
      </c>
      <c r="D212" s="4">
        <f t="shared" ref="D212:D249" si="8">PPMT($C$4/12,B212,$C$5*12,$C$3)</f>
        <v>-29864.706857523768</v>
      </c>
    </row>
    <row r="213" spans="2:4" x14ac:dyDescent="0.25">
      <c r="B213" s="8">
        <v>204</v>
      </c>
      <c r="C213" s="4">
        <f t="shared" si="7"/>
        <v>-8975.7969703511244</v>
      </c>
      <c r="D213" s="4">
        <f t="shared" si="8"/>
        <v>-30076.248531097903</v>
      </c>
    </row>
    <row r="214" spans="2:4" x14ac:dyDescent="0.25">
      <c r="B214" s="8">
        <v>205</v>
      </c>
      <c r="C214" s="4">
        <f t="shared" si="7"/>
        <v>-8762.756876589181</v>
      </c>
      <c r="D214" s="4">
        <f t="shared" si="8"/>
        <v>-30289.288624859844</v>
      </c>
    </row>
    <row r="215" spans="2:4" x14ac:dyDescent="0.25">
      <c r="B215" s="8">
        <v>206</v>
      </c>
      <c r="C215" s="4">
        <f t="shared" si="7"/>
        <v>-8548.2077488297582</v>
      </c>
      <c r="D215" s="4">
        <f t="shared" si="8"/>
        <v>-30503.837752619263</v>
      </c>
    </row>
    <row r="216" spans="2:4" x14ac:dyDescent="0.25">
      <c r="B216" s="8">
        <v>207</v>
      </c>
      <c r="C216" s="4">
        <f t="shared" si="7"/>
        <v>-8332.1388980820393</v>
      </c>
      <c r="D216" s="4">
        <f t="shared" si="8"/>
        <v>-30719.906603366988</v>
      </c>
    </row>
    <row r="217" spans="2:4" x14ac:dyDescent="0.25">
      <c r="B217" s="8">
        <v>208</v>
      </c>
      <c r="C217" s="4">
        <f t="shared" si="7"/>
        <v>-8114.5395596415228</v>
      </c>
      <c r="D217" s="4">
        <f t="shared" si="8"/>
        <v>-30937.505941807496</v>
      </c>
    </row>
    <row r="218" spans="2:4" x14ac:dyDescent="0.25">
      <c r="B218" s="8">
        <v>209</v>
      </c>
      <c r="C218" s="4">
        <f t="shared" si="7"/>
        <v>-7895.3988925537205</v>
      </c>
      <c r="D218" s="4">
        <f t="shared" si="8"/>
        <v>-31156.646608895306</v>
      </c>
    </row>
    <row r="219" spans="2:4" x14ac:dyDescent="0.25">
      <c r="B219" s="8">
        <v>210</v>
      </c>
      <c r="C219" s="4">
        <f t="shared" si="7"/>
        <v>-7674.705979074045</v>
      </c>
      <c r="D219" s="4">
        <f t="shared" si="8"/>
        <v>-31377.339522374983</v>
      </c>
    </row>
    <row r="220" spans="2:4" x14ac:dyDescent="0.25">
      <c r="B220" s="8">
        <v>211</v>
      </c>
      <c r="C220" s="4">
        <f t="shared" si="7"/>
        <v>-7452.4498241238889</v>
      </c>
      <c r="D220" s="4">
        <f t="shared" si="8"/>
        <v>-31599.595677325138</v>
      </c>
    </row>
    <row r="221" spans="2:4" x14ac:dyDescent="0.25">
      <c r="B221" s="8">
        <v>212</v>
      </c>
      <c r="C221" s="4">
        <f t="shared" si="7"/>
        <v>-7228.6193547428356</v>
      </c>
      <c r="D221" s="4">
        <f t="shared" si="8"/>
        <v>-31823.426146706188</v>
      </c>
    </row>
    <row r="222" spans="2:4" x14ac:dyDescent="0.25">
      <c r="B222" s="8">
        <v>213</v>
      </c>
      <c r="C222" s="4">
        <f t="shared" si="7"/>
        <v>-7003.2034195369997</v>
      </c>
      <c r="D222" s="4">
        <f t="shared" si="8"/>
        <v>-32048.842081912026</v>
      </c>
    </row>
    <row r="223" spans="2:4" x14ac:dyDescent="0.25">
      <c r="B223" s="8">
        <v>214</v>
      </c>
      <c r="C223" s="4">
        <f t="shared" si="7"/>
        <v>-6776.1907881234565</v>
      </c>
      <c r="D223" s="4">
        <f t="shared" si="8"/>
        <v>-32275.854713325567</v>
      </c>
    </row>
    <row r="224" spans="2:4" x14ac:dyDescent="0.25">
      <c r="B224" s="8">
        <v>215</v>
      </c>
      <c r="C224" s="4">
        <f t="shared" si="7"/>
        <v>-6547.5701505707348</v>
      </c>
      <c r="D224" s="4">
        <f t="shared" si="8"/>
        <v>-32504.475350878296</v>
      </c>
    </row>
    <row r="225" spans="2:4" x14ac:dyDescent="0.25">
      <c r="B225" s="8">
        <v>216</v>
      </c>
      <c r="C225" s="4">
        <f t="shared" si="7"/>
        <v>-6317.3301168353464</v>
      </c>
      <c r="D225" s="4">
        <f t="shared" si="8"/>
        <v>-32734.715384613675</v>
      </c>
    </row>
    <row r="226" spans="2:4" x14ac:dyDescent="0.25">
      <c r="B226" s="8">
        <v>217</v>
      </c>
      <c r="C226" s="4">
        <f t="shared" si="7"/>
        <v>-6085.4592161943328</v>
      </c>
      <c r="D226" s="4">
        <f t="shared" si="8"/>
        <v>-32966.5862852547</v>
      </c>
    </row>
    <row r="227" spans="2:4" x14ac:dyDescent="0.25">
      <c r="B227" s="8">
        <v>218</v>
      </c>
      <c r="C227" s="4">
        <f t="shared" si="7"/>
        <v>-5851.9458966737793</v>
      </c>
      <c r="D227" s="4">
        <f t="shared" si="8"/>
        <v>-33200.099604775249</v>
      </c>
    </row>
    <row r="228" spans="2:4" x14ac:dyDescent="0.25">
      <c r="B228" s="8">
        <v>219</v>
      </c>
      <c r="C228" s="4">
        <f t="shared" si="7"/>
        <v>-5616.7785244732877</v>
      </c>
      <c r="D228" s="4">
        <f t="shared" si="8"/>
        <v>-33435.266976975734</v>
      </c>
    </row>
    <row r="229" spans="2:4" x14ac:dyDescent="0.25">
      <c r="B229" s="8">
        <v>220</v>
      </c>
      <c r="C229" s="4">
        <f t="shared" si="7"/>
        <v>-5379.9453833863754</v>
      </c>
      <c r="D229" s="4">
        <f t="shared" si="8"/>
        <v>-33672.100118062648</v>
      </c>
    </row>
    <row r="230" spans="2:4" x14ac:dyDescent="0.25">
      <c r="B230" s="8">
        <v>221</v>
      </c>
      <c r="C230" s="4">
        <f t="shared" si="7"/>
        <v>-5141.4346742167663</v>
      </c>
      <c r="D230" s="4">
        <f t="shared" si="8"/>
        <v>-33910.61082723226</v>
      </c>
    </row>
    <row r="231" spans="2:4" x14ac:dyDescent="0.25">
      <c r="B231" s="8">
        <v>222</v>
      </c>
      <c r="C231" s="4">
        <f t="shared" si="7"/>
        <v>-4901.2345141905371</v>
      </c>
      <c r="D231" s="4">
        <f t="shared" si="8"/>
        <v>-34150.81098725849</v>
      </c>
    </row>
    <row r="232" spans="2:4" x14ac:dyDescent="0.25">
      <c r="B232" s="8">
        <v>223</v>
      </c>
      <c r="C232" s="4">
        <f t="shared" si="7"/>
        <v>-4659.3329363641233</v>
      </c>
      <c r="D232" s="4">
        <f t="shared" si="8"/>
        <v>-34392.712565084905</v>
      </c>
    </row>
    <row r="233" spans="2:4" x14ac:dyDescent="0.25">
      <c r="B233" s="8">
        <v>224</v>
      </c>
      <c r="C233" s="4">
        <f t="shared" si="7"/>
        <v>-4415.7178890281048</v>
      </c>
      <c r="D233" s="4">
        <f t="shared" si="8"/>
        <v>-34636.327612420922</v>
      </c>
    </row>
    <row r="234" spans="2:4" x14ac:dyDescent="0.25">
      <c r="B234" s="8">
        <v>225</v>
      </c>
      <c r="C234" s="4">
        <f t="shared" si="7"/>
        <v>-4170.3772351067901</v>
      </c>
      <c r="D234" s="4">
        <f t="shared" si="8"/>
        <v>-34881.668266342233</v>
      </c>
    </row>
    <row r="235" spans="2:4" x14ac:dyDescent="0.25">
      <c r="B235" s="8">
        <v>226</v>
      </c>
      <c r="C235" s="4">
        <f t="shared" si="7"/>
        <v>-3923.2987515535324</v>
      </c>
      <c r="D235" s="4">
        <f t="shared" si="8"/>
        <v>-35128.746749895494</v>
      </c>
    </row>
    <row r="236" spans="2:4" x14ac:dyDescent="0.25">
      <c r="B236" s="8">
        <v>227</v>
      </c>
      <c r="C236" s="4">
        <f t="shared" si="7"/>
        <v>-3674.4701287417724</v>
      </c>
      <c r="D236" s="4">
        <f t="shared" si="8"/>
        <v>-35377.575372707252</v>
      </c>
    </row>
    <row r="237" spans="2:4" x14ac:dyDescent="0.25">
      <c r="B237" s="8">
        <v>228</v>
      </c>
      <c r="C237" s="4">
        <f t="shared" si="7"/>
        <v>-3423.878969851763</v>
      </c>
      <c r="D237" s="4">
        <f t="shared" si="8"/>
        <v>-35628.166531597264</v>
      </c>
    </row>
    <row r="238" spans="2:4" x14ac:dyDescent="0.25">
      <c r="B238" s="8">
        <v>229</v>
      </c>
      <c r="C238" s="4">
        <f t="shared" si="7"/>
        <v>-3171.5127902529493</v>
      </c>
      <c r="D238" s="4">
        <f t="shared" si="8"/>
        <v>-35880.53271119608</v>
      </c>
    </row>
    <row r="239" spans="2:4" x14ac:dyDescent="0.25">
      <c r="B239" s="8">
        <v>230</v>
      </c>
      <c r="C239" s="4">
        <f t="shared" si="7"/>
        <v>-2917.3590168819765</v>
      </c>
      <c r="D239" s="4">
        <f t="shared" si="8"/>
        <v>-36134.68648456705</v>
      </c>
    </row>
    <row r="240" spans="2:4" x14ac:dyDescent="0.25">
      <c r="B240" s="8">
        <v>231</v>
      </c>
      <c r="C240" s="4">
        <f t="shared" si="7"/>
        <v>-2661.4049876162935</v>
      </c>
      <c r="D240" s="4">
        <f t="shared" si="8"/>
        <v>-36390.640513832732</v>
      </c>
    </row>
    <row r="241" spans="2:4" x14ac:dyDescent="0.25">
      <c r="B241" s="8">
        <v>232</v>
      </c>
      <c r="C241" s="4">
        <f t="shared" si="7"/>
        <v>-2403.6379506433118</v>
      </c>
      <c r="D241" s="4">
        <f t="shared" si="8"/>
        <v>-36648.407550805714</v>
      </c>
    </row>
    <row r="242" spans="2:4" x14ac:dyDescent="0.25">
      <c r="B242" s="8">
        <v>233</v>
      </c>
      <c r="C242" s="4">
        <f t="shared" si="7"/>
        <v>-2144.0450638251045</v>
      </c>
      <c r="D242" s="4">
        <f t="shared" si="8"/>
        <v>-36908.000437623916</v>
      </c>
    </row>
    <row r="243" spans="2:4" x14ac:dyDescent="0.25">
      <c r="B243" s="8">
        <v>234</v>
      </c>
      <c r="C243" s="4">
        <f t="shared" si="7"/>
        <v>-1882.6133940586019</v>
      </c>
      <c r="D243" s="4">
        <f t="shared" si="8"/>
        <v>-37169.432107390428</v>
      </c>
    </row>
    <row r="244" spans="2:4" x14ac:dyDescent="0.25">
      <c r="B244" s="8">
        <v>235</v>
      </c>
      <c r="C244" s="4">
        <f t="shared" si="7"/>
        <v>-1619.3299166312531</v>
      </c>
      <c r="D244" s="4">
        <f t="shared" si="8"/>
        <v>-37432.715584817772</v>
      </c>
    </row>
    <row r="245" spans="2:4" x14ac:dyDescent="0.25">
      <c r="B245" s="8">
        <v>236</v>
      </c>
      <c r="C245" s="4">
        <f t="shared" si="7"/>
        <v>-1354.1815145721273</v>
      </c>
      <c r="D245" s="4">
        <f t="shared" si="8"/>
        <v>-37697.863986876902</v>
      </c>
    </row>
    <row r="246" spans="2:4" x14ac:dyDescent="0.25">
      <c r="B246" s="8">
        <v>237</v>
      </c>
      <c r="C246" s="4">
        <f t="shared" si="7"/>
        <v>-1087.1549779984159</v>
      </c>
      <c r="D246" s="4">
        <f t="shared" si="8"/>
        <v>-37964.890523450609</v>
      </c>
    </row>
    <row r="247" spans="2:4" x14ac:dyDescent="0.25">
      <c r="B247" s="8">
        <v>238</v>
      </c>
      <c r="C247" s="4">
        <f t="shared" si="7"/>
        <v>-818.23700345730742</v>
      </c>
      <c r="D247" s="4">
        <f t="shared" si="8"/>
        <v>-38233.808497991718</v>
      </c>
    </row>
    <row r="248" spans="2:4" x14ac:dyDescent="0.25">
      <c r="B248" s="8">
        <v>239</v>
      </c>
      <c r="C248" s="4">
        <f t="shared" si="7"/>
        <v>-547.41419326319931</v>
      </c>
      <c r="D248" s="4">
        <f t="shared" si="8"/>
        <v>-38504.631308185824</v>
      </c>
    </row>
    <row r="249" spans="2:4" x14ac:dyDescent="0.25">
      <c r="B249" s="8">
        <v>240</v>
      </c>
      <c r="C249" s="4">
        <f t="shared" si="7"/>
        <v>-274.67305483021653</v>
      </c>
      <c r="D249" s="4">
        <f t="shared" si="8"/>
        <v>-38777.372446618807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27D5-BC33-4F0E-B506-70FC2C38B270}">
  <dimension ref="A1:D12"/>
  <sheetViews>
    <sheetView tabSelected="1" zoomScale="190" zoomScaleNormal="190" workbookViewId="0">
      <selection activeCell="B1" sqref="B1"/>
    </sheetView>
  </sheetViews>
  <sheetFormatPr defaultRowHeight="15" x14ac:dyDescent="0.25"/>
  <cols>
    <col min="3" max="3" width="11.28515625" bestFit="1" customWidth="1"/>
    <col min="4" max="4" width="11.7109375" bestFit="1" customWidth="1"/>
  </cols>
  <sheetData>
    <row r="1" spans="1:4" ht="18.75" x14ac:dyDescent="0.3">
      <c r="A1" s="1" t="s">
        <v>0</v>
      </c>
      <c r="B1" s="3"/>
      <c r="C1" s="3"/>
      <c r="D1" s="3"/>
    </row>
    <row r="2" spans="1:4" x14ac:dyDescent="0.25">
      <c r="A2" s="10">
        <v>10</v>
      </c>
    </row>
    <row r="3" spans="1:4" x14ac:dyDescent="0.25">
      <c r="A3" s="10" t="s">
        <v>27</v>
      </c>
    </row>
    <row r="4" spans="1:4" x14ac:dyDescent="0.25">
      <c r="A4" s="10">
        <v>57</v>
      </c>
    </row>
    <row r="5" spans="1:4" x14ac:dyDescent="0.25">
      <c r="A5" s="10">
        <v>90</v>
      </c>
    </row>
    <row r="6" spans="1:4" x14ac:dyDescent="0.25">
      <c r="A6" s="10" t="e">
        <f>10/0</f>
        <v>#DIV/0!</v>
      </c>
    </row>
    <row r="7" spans="1:4" x14ac:dyDescent="0.25">
      <c r="A7" s="10" t="b">
        <v>1</v>
      </c>
    </row>
    <row r="8" spans="1:4" x14ac:dyDescent="0.25">
      <c r="A8" s="10"/>
    </row>
    <row r="9" spans="1:4" x14ac:dyDescent="0.25">
      <c r="A9" s="10" t="s">
        <v>28</v>
      </c>
    </row>
    <row r="10" spans="1:4" x14ac:dyDescent="0.25">
      <c r="A10" s="10" t="e">
        <f>VLOOKUP(A2,A27:E34,2,FALSE)</f>
        <v>#N/A</v>
      </c>
    </row>
    <row r="11" spans="1:4" x14ac:dyDescent="0.25">
      <c r="A11" s="10"/>
    </row>
    <row r="12" spans="1:4" x14ac:dyDescent="0.25">
      <c r="A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</vt:lpstr>
      <vt:lpstr>Finance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2024-05-19T10:00:43Z</dcterms:created>
  <dcterms:modified xsi:type="dcterms:W3CDTF">2024-05-19T11:31:24Z</dcterms:modified>
</cp:coreProperties>
</file>