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LECTURE\EXCEL\NOTES\"/>
    </mc:Choice>
  </mc:AlternateContent>
  <xr:revisionPtr revIDLastSave="0" documentId="13_ncr:1_{DF3BEE3C-F508-4A7C-B158-0026540D937D}" xr6:coauthVersionLast="47" xr6:coauthVersionMax="47" xr10:uidLastSave="{00000000-0000-0000-0000-000000000000}"/>
  <bookViews>
    <workbookView xWindow="-108" yWindow="-108" windowWidth="23256" windowHeight="12456" tabRatio="690" activeTab="8" xr2:uid="{BD18629A-E614-4F7F-9946-57347054CB9C}"/>
  </bookViews>
  <sheets>
    <sheet name="Boolean" sheetId="2" r:id="rId1"/>
    <sheet name=" Rules Conditional Formatting" sheetId="1" r:id="rId2"/>
    <sheet name="Data Validation" sheetId="3" r:id="rId3"/>
    <sheet name="DV 2" sheetId="4" r:id="rId4"/>
    <sheet name="CF1" sheetId="5" r:id="rId5"/>
    <sheet name="CF2" sheetId="6" r:id="rId6"/>
    <sheet name="CF 3" sheetId="7" r:id="rId7"/>
    <sheet name="CF4" sheetId="8" r:id="rId8"/>
    <sheet name="CF5" sheetId="9" r:id="rId9"/>
  </sheets>
  <definedNames>
    <definedName name="_xlnm._FilterDatabase" localSheetId="7" hidden="1">'CF4'!$A$1:$H$10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2" i="9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G3" i="7"/>
  <c r="H3" i="7" s="1"/>
  <c r="G4" i="7"/>
  <c r="H4" i="7" s="1"/>
  <c r="G5" i="7"/>
  <c r="H5" i="7" s="1"/>
  <c r="G6" i="7"/>
  <c r="H6" i="7" s="1"/>
  <c r="G7" i="7"/>
  <c r="H7" i="7" s="1"/>
  <c r="G8" i="7"/>
  <c r="H8" i="7" s="1"/>
  <c r="G9" i="7"/>
  <c r="H9" i="7" s="1"/>
  <c r="G10" i="7"/>
  <c r="H10" i="7" s="1"/>
  <c r="G2" i="7"/>
  <c r="H2" i="7" s="1"/>
  <c r="L19" i="2"/>
  <c r="L18" i="2"/>
  <c r="J19" i="2"/>
  <c r="J20" i="2"/>
  <c r="J21" i="2"/>
  <c r="J18" i="2"/>
  <c r="I21" i="2"/>
  <c r="I20" i="2"/>
  <c r="I19" i="2"/>
  <c r="I18" i="2"/>
  <c r="B3" i="2"/>
  <c r="E18" i="2"/>
  <c r="D18" i="2"/>
  <c r="K4" i="2"/>
  <c r="K5" i="2"/>
  <c r="K6" i="2"/>
  <c r="K7" i="2"/>
  <c r="K8" i="2"/>
  <c r="K9" i="2"/>
  <c r="K10" i="2"/>
  <c r="K11" i="2"/>
  <c r="K12" i="2"/>
  <c r="K13" i="2"/>
  <c r="K3" i="2"/>
  <c r="J4" i="2"/>
  <c r="J5" i="2"/>
  <c r="J6" i="2"/>
  <c r="J7" i="2"/>
  <c r="J8" i="2"/>
  <c r="J9" i="2"/>
  <c r="J10" i="2"/>
  <c r="J11" i="2"/>
  <c r="J12" i="2"/>
  <c r="J3" i="2"/>
  <c r="I4" i="2"/>
  <c r="I5" i="2"/>
  <c r="I6" i="2"/>
  <c r="I7" i="2"/>
  <c r="I8" i="2"/>
  <c r="I9" i="2"/>
  <c r="I10" i="2"/>
  <c r="I11" i="2"/>
  <c r="I12" i="2"/>
  <c r="I3" i="2"/>
  <c r="A13" i="2" a="1"/>
  <c r="A13" i="2" s="1"/>
  <c r="I13" i="2" s="1"/>
  <c r="A12" i="2"/>
  <c r="H4" i="2"/>
  <c r="H5" i="2"/>
  <c r="H6" i="2"/>
  <c r="H7" i="2"/>
  <c r="H8" i="2"/>
  <c r="H9" i="2"/>
  <c r="H10" i="2"/>
  <c r="H11" i="2"/>
  <c r="H12" i="2"/>
  <c r="H3" i="2"/>
  <c r="G4" i="2"/>
  <c r="G5" i="2"/>
  <c r="G6" i="2"/>
  <c r="G7" i="2"/>
  <c r="G8" i="2"/>
  <c r="G9" i="2"/>
  <c r="G10" i="2"/>
  <c r="G11" i="2"/>
  <c r="G12" i="2"/>
  <c r="G3" i="2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D3" i="2"/>
  <c r="C4" i="2"/>
  <c r="C5" i="2"/>
  <c r="C6" i="2"/>
  <c r="C7" i="2"/>
  <c r="C8" i="2"/>
  <c r="C9" i="2"/>
  <c r="C10" i="2"/>
  <c r="C11" i="2"/>
  <c r="C12" i="2"/>
  <c r="C3" i="2"/>
  <c r="B9" i="2"/>
  <c r="B10" i="2"/>
  <c r="B11" i="2"/>
  <c r="B12" i="2"/>
  <c r="B4" i="2"/>
  <c r="B5" i="2"/>
  <c r="B6" i="2"/>
  <c r="B7" i="2"/>
  <c r="B8" i="2"/>
  <c r="A11" i="2"/>
  <c r="A7" i="2"/>
  <c r="I10" i="7" l="1"/>
  <c r="I6" i="7"/>
  <c r="I9" i="7"/>
  <c r="I5" i="7"/>
  <c r="I8" i="7"/>
  <c r="I4" i="7"/>
  <c r="I2" i="7"/>
  <c r="I7" i="7"/>
  <c r="I3" i="7"/>
  <c r="J13" i="2"/>
  <c r="E13" i="2"/>
  <c r="B13" i="2"/>
  <c r="H13" i="2"/>
  <c r="D13" i="2"/>
  <c r="F13" i="2"/>
  <c r="G13" i="2"/>
  <c r="C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<sst xmlns="http://schemas.openxmlformats.org/spreadsheetml/2006/main" count="144" uniqueCount="70">
  <si>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Values</t>
  </si>
  <si>
    <t>abc</t>
  </si>
  <si>
    <t xml:space="preserve"> </t>
  </si>
  <si>
    <t>Informative Functions(True/False)</t>
  </si>
  <si>
    <t>ISTEXT</t>
  </si>
  <si>
    <t>ISNUMBER</t>
  </si>
  <si>
    <t>ISEVEN</t>
  </si>
  <si>
    <t>ISODD</t>
  </si>
  <si>
    <t>ISBLANK</t>
  </si>
  <si>
    <t>ISLOGICAL</t>
  </si>
  <si>
    <t>ISERR</t>
  </si>
  <si>
    <t>ISNA</t>
  </si>
  <si>
    <t>ISERROR</t>
  </si>
  <si>
    <t>ISFORMULA</t>
  </si>
  <si>
    <t>Ram</t>
  </si>
  <si>
    <t>ram</t>
  </si>
  <si>
    <t>Value 1</t>
  </si>
  <si>
    <t>Value 2</t>
  </si>
  <si>
    <t>=</t>
  </si>
  <si>
    <t>EXACT</t>
  </si>
  <si>
    <t>A</t>
  </si>
  <si>
    <t>Condition 1("A")</t>
  </si>
  <si>
    <t>Condition 2(&gt;20)</t>
  </si>
  <si>
    <t>B</t>
  </si>
  <si>
    <t>NOT</t>
  </si>
  <si>
    <t>AND(All Must Be True)</t>
  </si>
  <si>
    <t>OR(Any one Must be True)</t>
  </si>
  <si>
    <t>Date</t>
  </si>
  <si>
    <t>Whole Number</t>
  </si>
  <si>
    <t>Data-&gt; Data Tools-&gt; Data Validation</t>
  </si>
  <si>
    <t>Home -&gt; Style -&gt; Conditional Formatting</t>
  </si>
  <si>
    <t>Decimal Number</t>
  </si>
  <si>
    <t>b</t>
  </si>
  <si>
    <t>e</t>
  </si>
  <si>
    <t>List(Drop Down)</t>
  </si>
  <si>
    <t>List 1(Drop Down)</t>
  </si>
  <si>
    <t>Rajesh Kumar</t>
  </si>
  <si>
    <t>Md. Naveed Ahmed</t>
  </si>
  <si>
    <t>Krishna Dev</t>
  </si>
  <si>
    <t>Km. Ranjita</t>
  </si>
  <si>
    <t>Ravinder Pawar</t>
  </si>
  <si>
    <t>Mohan Singh</t>
  </si>
  <si>
    <t>Chloe Young</t>
  </si>
  <si>
    <t>Kishore Kumar Lalit</t>
  </si>
  <si>
    <t>Jacquelyn Suarez</t>
  </si>
  <si>
    <t>Rajan Kishore</t>
  </si>
  <si>
    <t>Elizabeth Johnson</t>
  </si>
  <si>
    <t>Smith Jane</t>
  </si>
  <si>
    <t>Shannon Carlson</t>
  </si>
  <si>
    <t>Christy Zhu</t>
  </si>
  <si>
    <t>Eugene Huang</t>
  </si>
  <si>
    <t>Rajiv Kalra</t>
  </si>
  <si>
    <t>Sharvana Jain</t>
  </si>
  <si>
    <t>Curtis Lu</t>
  </si>
  <si>
    <t>Time</t>
  </si>
  <si>
    <t>Text Length</t>
  </si>
  <si>
    <t>aaaaa</t>
  </si>
  <si>
    <t>Custom(Formula &amp; Function)</t>
  </si>
  <si>
    <t>dfsd</t>
  </si>
  <si>
    <t>East</t>
  </si>
  <si>
    <t>Customers Names</t>
  </si>
  <si>
    <t>West</t>
  </si>
  <si>
    <t>North</t>
  </si>
  <si>
    <t>South</t>
  </si>
  <si>
    <t>Center</t>
  </si>
  <si>
    <t>Top /Bottom 5 CF</t>
  </si>
  <si>
    <t>Data Bar</t>
  </si>
  <si>
    <t>Total</t>
  </si>
  <si>
    <t>Databar &amp; % Value</t>
  </si>
  <si>
    <t>Performance Indic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</si>
</sst>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18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2" fillId="5" borderId="4" xfId="0" applyFont="1" applyFill="1" applyBorder="1" applyAlignment="1">
      <alignment horizontal="center"/>
    </xf>
    <xf numFmtId="164" fontId="0" fillId="0" borderId="4" xfId="0" applyNumberFormat="1" applyBorder="1"/>
    <xf numFmtId="10" fontId="0" fillId="0" borderId="5" xfId="1" applyNumberFormat="1" applyFont="1" applyBorder="1"/>
    <xf numFmtId="0" fontId="2" fillId="5" borderId="4" xfId="0" applyFont="1" applyFill="1" applyBorder="1"/>
    <xf numFmtId="0" fontId="4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F0CF-DAF0-4EDD-9D17-91265A8ED4C6}">
  <dimension ref="A1:L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4.4" x14ac:dyDescent="0.3"/>
  <cols>
    <col min="2" max="2" width="8.88671875" bestFit="1" customWidth="1"/>
    <col min="3" max="3" width="13.5546875" bestFit="1" customWidth="1"/>
    <col min="4" max="5" width="9.44140625" bestFit="1" customWidth="1"/>
    <col min="6" max="6" width="11.109375" bestFit="1" customWidth="1"/>
    <col min="7" max="7" width="19.88671875" bestFit="1" customWidth="1"/>
    <col min="8" max="8" width="20.5546875" bestFit="1" customWidth="1"/>
    <col min="9" max="9" width="26.44140625" bestFit="1" customWidth="1"/>
    <col min="10" max="10" width="30.6640625" bestFit="1" customWidth="1"/>
    <col min="11" max="11" width="14.88671875" bestFit="1" customWidth="1"/>
  </cols>
  <sheetData>
    <row r="1" spans="1:11" ht="21" x14ac:dyDescent="0.4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x14ac:dyDescent="0.3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3">
      <c r="A3" s="3">
        <v>10</v>
      </c>
      <c r="B3" s="4" t="b">
        <f>ISTEXT(A3)</f>
        <v>0</v>
      </c>
      <c r="C3" s="4" t="b">
        <f>+ISNUMBER(A3)</f>
        <v>1</v>
      </c>
      <c r="D3" s="4" t="b">
        <f>ISEVEN(A3)</f>
        <v>1</v>
      </c>
      <c r="E3" s="4" t="b">
        <f>ISODD(A3)</f>
        <v>0</v>
      </c>
      <c r="F3" s="4" t="b">
        <f>ISBLANK(A3)</f>
        <v>0</v>
      </c>
      <c r="G3" s="4" t="b">
        <f>ISLOGICAL(A3)</f>
        <v>0</v>
      </c>
      <c r="H3" s="4" t="b">
        <f>ISERR(A3)</f>
        <v>0</v>
      </c>
      <c r="I3" s="4" t="b">
        <f>ISNA(A3)</f>
        <v>0</v>
      </c>
      <c r="J3" s="4" t="b">
        <f>ISERROR(A3)</f>
        <v>0</v>
      </c>
      <c r="K3" s="4" t="b">
        <f>_xlfn.ISFORMULA(A3)</f>
        <v>0</v>
      </c>
    </row>
    <row r="4" spans="1:11" x14ac:dyDescent="0.3">
      <c r="A4" s="3" t="s">
        <v>1</v>
      </c>
      <c r="B4" s="4" t="b">
        <f t="shared" ref="B4:B13" si="0">ISTEXT(A4)</f>
        <v>1</v>
      </c>
      <c r="C4" s="4" t="b">
        <f t="shared" ref="C4:C13" si="1">+ISNUMBER(A4)</f>
        <v>0</v>
      </c>
      <c r="D4" s="4" t="e">
        <f t="shared" ref="D4:D13" si="2">ISEVEN(A4)</f>
        <v>#VALUE!</v>
      </c>
      <c r="E4" s="4" t="e">
        <f t="shared" ref="E4:E13" si="3">ISODD(A4)</f>
        <v>#VALUE!</v>
      </c>
      <c r="F4" s="4" t="b">
        <f t="shared" ref="F4:F13" si="4">ISBLANK(A4)</f>
        <v>0</v>
      </c>
      <c r="G4" s="4" t="b">
        <f t="shared" ref="G4:G13" si="5">ISLOGICAL(A4)</f>
        <v>0</v>
      </c>
      <c r="H4" s="4" t="b">
        <f t="shared" ref="H4:H13" si="6">ISERR(A4)</f>
        <v>0</v>
      </c>
      <c r="I4" s="4" t="b">
        <f t="shared" ref="I4:I13" si="7">ISNA(A4)</f>
        <v>0</v>
      </c>
      <c r="J4" s="4" t="b">
        <f t="shared" ref="J4:J13" si="8">ISERROR(A4)</f>
        <v>0</v>
      </c>
      <c r="K4" s="4" t="b">
        <f t="shared" ref="K4:K13" si="9">_xlfn.ISFORMULA(A4)</f>
        <v>0</v>
      </c>
    </row>
    <row r="5" spans="1:11" x14ac:dyDescent="0.3">
      <c r="A5" s="3">
        <v>57</v>
      </c>
      <c r="B5" s="4" t="b">
        <f t="shared" si="0"/>
        <v>0</v>
      </c>
      <c r="C5" s="4" t="b">
        <f t="shared" si="1"/>
        <v>1</v>
      </c>
      <c r="D5" s="4" t="b">
        <f t="shared" si="2"/>
        <v>0</v>
      </c>
      <c r="E5" s="4" t="b">
        <f t="shared" si="3"/>
        <v>1</v>
      </c>
      <c r="F5" s="4" t="b">
        <f t="shared" si="4"/>
        <v>0</v>
      </c>
      <c r="G5" s="4" t="b">
        <f t="shared" si="5"/>
        <v>0</v>
      </c>
      <c r="H5" s="4" t="b">
        <f t="shared" si="6"/>
        <v>0</v>
      </c>
      <c r="I5" s="4" t="b">
        <f t="shared" si="7"/>
        <v>0</v>
      </c>
      <c r="J5" s="4" t="b">
        <f t="shared" si="8"/>
        <v>0</v>
      </c>
      <c r="K5" s="4" t="b">
        <f t="shared" si="9"/>
        <v>0</v>
      </c>
    </row>
    <row r="6" spans="1:11" x14ac:dyDescent="0.3">
      <c r="A6" s="3">
        <v>90</v>
      </c>
      <c r="B6" s="4" t="b">
        <f t="shared" si="0"/>
        <v>0</v>
      </c>
      <c r="C6" s="4" t="b">
        <f t="shared" si="1"/>
        <v>1</v>
      </c>
      <c r="D6" s="4" t="b">
        <f t="shared" si="2"/>
        <v>1</v>
      </c>
      <c r="E6" s="4" t="b">
        <f t="shared" si="3"/>
        <v>0</v>
      </c>
      <c r="F6" s="4" t="b">
        <f t="shared" si="4"/>
        <v>0</v>
      </c>
      <c r="G6" s="4" t="b">
        <f t="shared" si="5"/>
        <v>0</v>
      </c>
      <c r="H6" s="4" t="b">
        <f t="shared" si="6"/>
        <v>0</v>
      </c>
      <c r="I6" s="4" t="b">
        <f t="shared" si="7"/>
        <v>0</v>
      </c>
      <c r="J6" s="4" t="b">
        <f t="shared" si="8"/>
        <v>0</v>
      </c>
      <c r="K6" s="4" t="b">
        <f t="shared" si="9"/>
        <v>0</v>
      </c>
    </row>
    <row r="7" spans="1:11" x14ac:dyDescent="0.3">
      <c r="A7" s="3" t="e">
        <f>10/0</f>
        <v>#DIV/0!</v>
      </c>
      <c r="B7" s="4" t="b">
        <f t="shared" si="0"/>
        <v>0</v>
      </c>
      <c r="C7" s="4" t="b">
        <f t="shared" si="1"/>
        <v>0</v>
      </c>
      <c r="D7" s="4" t="e">
        <f t="shared" si="2"/>
        <v>#DIV/0!</v>
      </c>
      <c r="E7" s="4" t="e">
        <f t="shared" si="3"/>
        <v>#DIV/0!</v>
      </c>
      <c r="F7" s="4" t="b">
        <f t="shared" si="4"/>
        <v>0</v>
      </c>
      <c r="G7" s="4" t="b">
        <f t="shared" si="5"/>
        <v>0</v>
      </c>
      <c r="H7" s="4" t="b">
        <f t="shared" si="6"/>
        <v>1</v>
      </c>
      <c r="I7" s="4" t="b">
        <f t="shared" si="7"/>
        <v>0</v>
      </c>
      <c r="J7" s="4" t="b">
        <f t="shared" si="8"/>
        <v>1</v>
      </c>
      <c r="K7" s="4" t="b">
        <f t="shared" si="9"/>
        <v>1</v>
      </c>
    </row>
    <row r="8" spans="1:11" x14ac:dyDescent="0.3">
      <c r="A8" s="3" t="b">
        <v>1</v>
      </c>
      <c r="B8" s="4" t="b">
        <f t="shared" si="0"/>
        <v>0</v>
      </c>
      <c r="C8" s="4" t="b">
        <f t="shared" si="1"/>
        <v>0</v>
      </c>
      <c r="D8" s="4" t="e">
        <f t="shared" si="2"/>
        <v>#VALUE!</v>
      </c>
      <c r="E8" s="4" t="e">
        <f t="shared" si="3"/>
        <v>#VALUE!</v>
      </c>
      <c r="F8" s="4" t="b">
        <f t="shared" si="4"/>
        <v>0</v>
      </c>
      <c r="G8" s="4" t="b">
        <f t="shared" si="5"/>
        <v>1</v>
      </c>
      <c r="H8" s="4" t="b">
        <f t="shared" si="6"/>
        <v>0</v>
      </c>
      <c r="I8" s="4" t="b">
        <f t="shared" si="7"/>
        <v>0</v>
      </c>
      <c r="J8" s="4" t="b">
        <f t="shared" si="8"/>
        <v>0</v>
      </c>
      <c r="K8" s="4" t="b">
        <f t="shared" si="9"/>
        <v>0</v>
      </c>
    </row>
    <row r="9" spans="1:11" x14ac:dyDescent="0.3">
      <c r="A9" s="3"/>
      <c r="B9" s="4" t="b">
        <f t="shared" si="0"/>
        <v>0</v>
      </c>
      <c r="C9" s="4" t="b">
        <f t="shared" si="1"/>
        <v>0</v>
      </c>
      <c r="D9" s="4" t="b">
        <f t="shared" si="2"/>
        <v>1</v>
      </c>
      <c r="E9" s="4" t="b">
        <f t="shared" si="3"/>
        <v>0</v>
      </c>
      <c r="F9" s="4" t="b">
        <f t="shared" si="4"/>
        <v>1</v>
      </c>
      <c r="G9" s="4" t="b">
        <f t="shared" si="5"/>
        <v>0</v>
      </c>
      <c r="H9" s="4" t="b">
        <f t="shared" si="6"/>
        <v>0</v>
      </c>
      <c r="I9" s="4" t="b">
        <f t="shared" si="7"/>
        <v>0</v>
      </c>
      <c r="J9" s="4" t="b">
        <f t="shared" si="8"/>
        <v>0</v>
      </c>
      <c r="K9" s="4" t="b">
        <f t="shared" si="9"/>
        <v>0</v>
      </c>
    </row>
    <row r="10" spans="1:11" x14ac:dyDescent="0.3">
      <c r="A10" s="3" t="s">
        <v>2</v>
      </c>
      <c r="B10" s="4" t="b">
        <f t="shared" si="0"/>
        <v>1</v>
      </c>
      <c r="C10" s="4" t="b">
        <f t="shared" si="1"/>
        <v>0</v>
      </c>
      <c r="D10" s="4" t="e">
        <f t="shared" si="2"/>
        <v>#VALUE!</v>
      </c>
      <c r="E10" s="4" t="e">
        <f t="shared" si="3"/>
        <v>#VALUE!</v>
      </c>
      <c r="F10" s="4" t="b">
        <f t="shared" si="4"/>
        <v>0</v>
      </c>
      <c r="G10" s="4" t="b">
        <f t="shared" si="5"/>
        <v>0</v>
      </c>
      <c r="H10" s="4" t="b">
        <f t="shared" si="6"/>
        <v>0</v>
      </c>
      <c r="I10" s="4" t="b">
        <f t="shared" si="7"/>
        <v>0</v>
      </c>
      <c r="J10" s="4" t="b">
        <f t="shared" si="8"/>
        <v>0</v>
      </c>
      <c r="K10" s="4" t="b">
        <f t="shared" si="9"/>
        <v>0</v>
      </c>
    </row>
    <row r="11" spans="1:11" x14ac:dyDescent="0.3">
      <c r="A11" s="3" t="e">
        <f>VLOOKUP(A3,A28:E35,2,FALSE)</f>
        <v>#N/A</v>
      </c>
      <c r="B11" s="4" t="b">
        <f t="shared" si="0"/>
        <v>0</v>
      </c>
      <c r="C11" s="4" t="b">
        <f t="shared" si="1"/>
        <v>0</v>
      </c>
      <c r="D11" s="4" t="e">
        <f t="shared" si="2"/>
        <v>#N/A</v>
      </c>
      <c r="E11" s="4" t="e">
        <f t="shared" si="3"/>
        <v>#N/A</v>
      </c>
      <c r="F11" s="4" t="b">
        <f t="shared" si="4"/>
        <v>0</v>
      </c>
      <c r="G11" s="4" t="b">
        <f t="shared" si="5"/>
        <v>0</v>
      </c>
      <c r="H11" s="4" t="b">
        <f t="shared" si="6"/>
        <v>0</v>
      </c>
      <c r="I11" s="4" t="b">
        <f t="shared" si="7"/>
        <v>1</v>
      </c>
      <c r="J11" s="4" t="b">
        <f t="shared" si="8"/>
        <v>1</v>
      </c>
      <c r="K11" s="4" t="b">
        <f t="shared" si="9"/>
        <v>1</v>
      </c>
    </row>
    <row r="12" spans="1:11" x14ac:dyDescent="0.3">
      <c r="A12" s="3" t="b">
        <f>10&gt;20</f>
        <v>0</v>
      </c>
      <c r="B12" s="4" t="b">
        <f t="shared" si="0"/>
        <v>0</v>
      </c>
      <c r="C12" s="4" t="b">
        <f t="shared" si="1"/>
        <v>0</v>
      </c>
      <c r="D12" s="4" t="e">
        <f t="shared" si="2"/>
        <v>#VALUE!</v>
      </c>
      <c r="E12" s="4" t="e">
        <f t="shared" si="3"/>
        <v>#VALUE!</v>
      </c>
      <c r="F12" s="4" t="b">
        <f t="shared" si="4"/>
        <v>0</v>
      </c>
      <c r="G12" s="4" t="b">
        <f t="shared" si="5"/>
        <v>1</v>
      </c>
      <c r="H12" s="4" t="b">
        <f t="shared" si="6"/>
        <v>0</v>
      </c>
      <c r="I12" s="4" t="b">
        <f t="shared" si="7"/>
        <v>0</v>
      </c>
      <c r="J12" s="4" t="b">
        <f t="shared" si="8"/>
        <v>0</v>
      </c>
      <c r="K12" s="4" t="b">
        <f t="shared" si="9"/>
        <v>1</v>
      </c>
    </row>
    <row r="13" spans="1:11" x14ac:dyDescent="0.3">
      <c r="A13" s="3" t="e" cm="1">
        <f t="array" aca="1" ref="A13" ca="1">sbm(19,203,4)</f>
        <v>#NAME?</v>
      </c>
      <c r="B13" s="4" t="b">
        <f t="shared" ca="1" si="0"/>
        <v>0</v>
      </c>
      <c r="C13" s="4" t="b">
        <f t="shared" ca="1" si="1"/>
        <v>0</v>
      </c>
      <c r="D13" s="4" t="e">
        <f t="shared" ca="1" si="2"/>
        <v>#NAME?</v>
      </c>
      <c r="E13" s="4" t="e">
        <f t="shared" ca="1" si="3"/>
        <v>#NAME?</v>
      </c>
      <c r="F13" s="4" t="b">
        <f t="shared" ca="1" si="4"/>
        <v>0</v>
      </c>
      <c r="G13" s="4" t="b">
        <f t="shared" ca="1" si="5"/>
        <v>0</v>
      </c>
      <c r="H13" s="4" t="b">
        <f t="shared" ca="1" si="6"/>
        <v>1</v>
      </c>
      <c r="I13" s="4" t="b">
        <f t="shared" ca="1" si="7"/>
        <v>0</v>
      </c>
      <c r="J13" s="4" t="b">
        <f t="shared" ca="1" si="8"/>
        <v>1</v>
      </c>
      <c r="K13" s="4" t="b">
        <f t="shared" si="9"/>
        <v>1</v>
      </c>
    </row>
    <row r="17" spans="2:12" ht="18" x14ac:dyDescent="0.35">
      <c r="B17" s="1" t="s">
        <v>16</v>
      </c>
      <c r="C17" s="1" t="s">
        <v>17</v>
      </c>
      <c r="D17" s="2" t="s">
        <v>18</v>
      </c>
      <c r="E17" s="2" t="s">
        <v>19</v>
      </c>
      <c r="G17" s="1" t="s">
        <v>21</v>
      </c>
      <c r="H17" s="1" t="s">
        <v>22</v>
      </c>
      <c r="I17" s="2" t="s">
        <v>25</v>
      </c>
      <c r="J17" s="2" t="s">
        <v>26</v>
      </c>
      <c r="L17" s="2" t="s">
        <v>24</v>
      </c>
    </row>
    <row r="18" spans="2:12" x14ac:dyDescent="0.3">
      <c r="B18" s="4" t="s">
        <v>14</v>
      </c>
      <c r="C18" s="4" t="s">
        <v>15</v>
      </c>
      <c r="D18" s="4" t="b">
        <f>B18=C18</f>
        <v>1</v>
      </c>
      <c r="E18" s="4" t="b">
        <f>EXACT(B18,C18)</f>
        <v>0</v>
      </c>
      <c r="G18" s="4" t="s">
        <v>20</v>
      </c>
      <c r="H18" s="4">
        <v>25</v>
      </c>
      <c r="I18" s="4" t="b">
        <f>AND(G18="A",H18&gt;=20)</f>
        <v>1</v>
      </c>
      <c r="J18" s="4" t="b">
        <f>OR(G18="A",H18&gt;=20)</f>
        <v>1</v>
      </c>
      <c r="L18" t="b">
        <f>NOT(I18)</f>
        <v>0</v>
      </c>
    </row>
    <row r="19" spans="2:12" x14ac:dyDescent="0.3">
      <c r="G19" s="4" t="s">
        <v>23</v>
      </c>
      <c r="H19" s="4">
        <v>35</v>
      </c>
      <c r="I19" s="4" t="b">
        <f>AND(G19="A",H19&gt;=20)</f>
        <v>0</v>
      </c>
      <c r="J19" s="4" t="b">
        <f t="shared" ref="J19:J21" si="10">OR(G19="A",H19&gt;=20)</f>
        <v>1</v>
      </c>
      <c r="L19" t="b">
        <f>NOT(I20)</f>
        <v>1</v>
      </c>
    </row>
    <row r="20" spans="2:12" x14ac:dyDescent="0.3">
      <c r="G20" s="4" t="s">
        <v>20</v>
      </c>
      <c r="H20" s="4">
        <v>12</v>
      </c>
      <c r="I20" s="4" t="b">
        <f>AND(G20="A",H20&gt;=20)</f>
        <v>0</v>
      </c>
      <c r="J20" s="4" t="b">
        <f t="shared" si="10"/>
        <v>1</v>
      </c>
    </row>
    <row r="21" spans="2:12" x14ac:dyDescent="0.3">
      <c r="G21" s="4" t="s">
        <v>23</v>
      </c>
      <c r="H21" s="4">
        <v>19</v>
      </c>
      <c r="I21" s="4" t="b">
        <f>AND(G21="A",H21&gt;=20)</f>
        <v>0</v>
      </c>
      <c r="J21" s="4" t="b">
        <f t="shared" si="10"/>
        <v>0</v>
      </c>
    </row>
  </sheetData>
  <mergeCells count="1">
    <mergeCell ref="A1:K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7B9A-F04F-41C9-A86E-3F41B13A04E6}">
  <dimension ref="C1:K22"/>
  <sheetViews>
    <sheetView zoomScale="145" zoomScaleNormal="145" workbookViewId="0">
      <selection activeCell="C3" sqref="C3:K22"/>
    </sheetView>
  </sheetViews>
  <sheetFormatPr defaultRowHeight="14.4" x14ac:dyDescent="0.3"/>
  <sheetData>
    <row r="1" spans="3:11" x14ac:dyDescent="0.3">
      <c r="C1" s="15" t="s">
        <v>30</v>
      </c>
      <c r="D1" s="15"/>
      <c r="E1" s="15"/>
      <c r="F1" s="15"/>
      <c r="G1" s="15"/>
      <c r="H1" s="15"/>
      <c r="I1" s="15"/>
      <c r="J1" s="15"/>
      <c r="K1" s="15"/>
    </row>
    <row r="3" spans="3:11" x14ac:dyDescent="0.3">
      <c r="C3" s="4">
        <v>-501</v>
      </c>
      <c r="D3" s="4">
        <v>-3350</v>
      </c>
      <c r="E3" s="4">
        <v>266</v>
      </c>
      <c r="F3" s="4">
        <v>-503</v>
      </c>
      <c r="G3" s="4">
        <v>-724</v>
      </c>
      <c r="H3" s="4">
        <v>4658</v>
      </c>
      <c r="I3" s="4">
        <v>-1120</v>
      </c>
      <c r="J3" s="4">
        <v>-3783</v>
      </c>
      <c r="K3" s="4">
        <v>1288</v>
      </c>
    </row>
    <row r="4" spans="3:11" x14ac:dyDescent="0.3">
      <c r="C4" s="4">
        <v>2603</v>
      </c>
      <c r="D4" s="4">
        <v>-2376</v>
      </c>
      <c r="E4" s="4">
        <v>-2133</v>
      </c>
      <c r="F4" s="4">
        <v>-3458</v>
      </c>
      <c r="G4" s="4">
        <v>-4824</v>
      </c>
      <c r="H4" s="4">
        <v>3539</v>
      </c>
      <c r="I4" s="4">
        <v>377</v>
      </c>
      <c r="J4" s="4">
        <v>-2493</v>
      </c>
      <c r="K4" s="4">
        <v>-411</v>
      </c>
    </row>
    <row r="5" spans="3:11" x14ac:dyDescent="0.3">
      <c r="C5" s="4">
        <v>3513</v>
      </c>
      <c r="D5" s="4">
        <v>-3018</v>
      </c>
      <c r="E5" s="4">
        <v>-1482</v>
      </c>
      <c r="F5" s="4">
        <v>-3935</v>
      </c>
      <c r="G5" s="4">
        <v>57</v>
      </c>
      <c r="H5" s="4">
        <v>2247</v>
      </c>
      <c r="I5" s="4">
        <v>1526</v>
      </c>
      <c r="J5" s="4">
        <v>-2437</v>
      </c>
      <c r="K5" s="4">
        <v>3180</v>
      </c>
    </row>
    <row r="6" spans="3:11" x14ac:dyDescent="0.3">
      <c r="C6" s="4">
        <v>2388</v>
      </c>
      <c r="D6" s="4">
        <v>452</v>
      </c>
      <c r="E6" s="4">
        <v>227</v>
      </c>
      <c r="F6" s="4">
        <v>834</v>
      </c>
      <c r="G6" s="4">
        <v>28</v>
      </c>
      <c r="H6" s="4">
        <v>-457</v>
      </c>
      <c r="I6" s="4">
        <v>145</v>
      </c>
      <c r="J6" s="4">
        <v>521</v>
      </c>
      <c r="K6" s="4">
        <v>3042</v>
      </c>
    </row>
    <row r="7" spans="3:11" x14ac:dyDescent="0.3">
      <c r="C7" s="4">
        <v>1717</v>
      </c>
      <c r="D7" s="4">
        <v>-2727</v>
      </c>
      <c r="E7" s="4">
        <v>436</v>
      </c>
      <c r="F7" s="4">
        <v>2308</v>
      </c>
      <c r="G7" s="4">
        <v>3429</v>
      </c>
      <c r="H7" s="4">
        <v>-2571</v>
      </c>
      <c r="I7" s="4">
        <v>-3316</v>
      </c>
      <c r="J7" s="4">
        <v>-4782</v>
      </c>
      <c r="K7" s="4">
        <v>658</v>
      </c>
    </row>
    <row r="8" spans="3:11" x14ac:dyDescent="0.3">
      <c r="C8" s="4">
        <v>-3351</v>
      </c>
      <c r="D8" s="4">
        <v>-1784</v>
      </c>
      <c r="E8" s="4">
        <v>70</v>
      </c>
      <c r="F8" s="4">
        <v>45</v>
      </c>
      <c r="G8" s="4">
        <v>4322</v>
      </c>
      <c r="H8" s="4">
        <v>1020</v>
      </c>
      <c r="I8" s="4">
        <v>-1705</v>
      </c>
      <c r="J8" s="4">
        <v>-4165</v>
      </c>
      <c r="K8" s="4">
        <v>699</v>
      </c>
    </row>
    <row r="9" spans="3:11" x14ac:dyDescent="0.3">
      <c r="C9" s="4">
        <v>606</v>
      </c>
      <c r="D9" s="4">
        <v>1578</v>
      </c>
      <c r="E9" s="4">
        <v>4450</v>
      </c>
      <c r="F9" s="4">
        <v>672</v>
      </c>
      <c r="G9" s="4">
        <v>3908</v>
      </c>
      <c r="H9" s="4">
        <v>-1362</v>
      </c>
      <c r="I9" s="4">
        <v>2146</v>
      </c>
      <c r="J9" s="4">
        <v>2156</v>
      </c>
      <c r="K9" s="4">
        <v>-3180</v>
      </c>
    </row>
    <row r="10" spans="3:11" x14ac:dyDescent="0.3">
      <c r="C10" s="4">
        <v>-961</v>
      </c>
      <c r="D10" s="4">
        <v>-4291</v>
      </c>
      <c r="E10" s="4">
        <v>755</v>
      </c>
      <c r="F10" s="4">
        <v>3093</v>
      </c>
      <c r="G10" s="4">
        <v>1724</v>
      </c>
      <c r="H10" s="4">
        <v>-3169</v>
      </c>
      <c r="I10" s="4">
        <v>4859</v>
      </c>
      <c r="J10" s="4">
        <v>-1204</v>
      </c>
      <c r="K10" s="4">
        <v>2182</v>
      </c>
    </row>
    <row r="11" spans="3:11" x14ac:dyDescent="0.3">
      <c r="C11" s="4">
        <v>-1175</v>
      </c>
      <c r="D11" s="4">
        <v>4827</v>
      </c>
      <c r="E11" s="4">
        <v>-2549</v>
      </c>
      <c r="F11" s="4">
        <v>267</v>
      </c>
      <c r="G11" s="4">
        <v>-4110</v>
      </c>
      <c r="H11" s="4">
        <v>-1142</v>
      </c>
      <c r="I11" s="4">
        <v>-2794</v>
      </c>
      <c r="J11" s="4">
        <v>-187</v>
      </c>
      <c r="K11" s="4">
        <v>180</v>
      </c>
    </row>
    <row r="12" spans="3:11" x14ac:dyDescent="0.3">
      <c r="C12" s="4">
        <v>2417</v>
      </c>
      <c r="D12" s="4">
        <v>-1002</v>
      </c>
      <c r="E12" s="4">
        <v>-4444</v>
      </c>
      <c r="F12" s="4">
        <v>-4602</v>
      </c>
      <c r="G12" s="4">
        <v>-1447</v>
      </c>
      <c r="H12" s="4">
        <v>-412</v>
      </c>
      <c r="I12" s="4">
        <v>3006</v>
      </c>
      <c r="J12" s="4">
        <v>4929</v>
      </c>
      <c r="K12" s="4">
        <v>4880</v>
      </c>
    </row>
    <row r="13" spans="3:11" x14ac:dyDescent="0.3">
      <c r="C13" s="4">
        <v>-4797</v>
      </c>
      <c r="D13" s="4">
        <v>4977</v>
      </c>
      <c r="E13" s="4">
        <v>-3651</v>
      </c>
      <c r="F13" s="4">
        <v>-247</v>
      </c>
      <c r="G13" s="4">
        <v>-4033</v>
      </c>
      <c r="H13" s="4">
        <v>428</v>
      </c>
      <c r="I13" s="4">
        <v>183</v>
      </c>
      <c r="J13" s="4">
        <v>-3351</v>
      </c>
      <c r="K13" s="4">
        <v>2818</v>
      </c>
    </row>
    <row r="14" spans="3:11" x14ac:dyDescent="0.3">
      <c r="C14" s="4">
        <v>4258</v>
      </c>
      <c r="D14" s="4">
        <v>-700</v>
      </c>
      <c r="E14" s="4">
        <v>4520</v>
      </c>
      <c r="F14" s="4">
        <v>-4634</v>
      </c>
      <c r="G14" s="4">
        <v>259</v>
      </c>
      <c r="H14" s="4">
        <v>-3753</v>
      </c>
      <c r="I14" s="4">
        <v>-1631</v>
      </c>
      <c r="J14" s="4">
        <v>3250</v>
      </c>
      <c r="K14" s="4">
        <v>-941</v>
      </c>
    </row>
    <row r="15" spans="3:11" x14ac:dyDescent="0.3">
      <c r="C15" s="4">
        <v>-1977</v>
      </c>
      <c r="D15" s="4">
        <v>-1399</v>
      </c>
      <c r="E15" s="4">
        <v>-2873</v>
      </c>
      <c r="F15" s="4">
        <v>-4271</v>
      </c>
      <c r="G15" s="4">
        <v>-641</v>
      </c>
      <c r="H15" s="4">
        <v>-2506</v>
      </c>
      <c r="I15" s="4">
        <v>1674</v>
      </c>
      <c r="J15" s="4">
        <v>1699</v>
      </c>
      <c r="K15" s="4">
        <v>4112</v>
      </c>
    </row>
    <row r="16" spans="3:11" x14ac:dyDescent="0.3">
      <c r="C16" s="4">
        <v>3557</v>
      </c>
      <c r="D16" s="4">
        <v>4671</v>
      </c>
      <c r="E16" s="4">
        <v>296</v>
      </c>
      <c r="F16" s="4">
        <v>-2684</v>
      </c>
      <c r="G16" s="4">
        <v>296</v>
      </c>
      <c r="H16" s="4">
        <v>75</v>
      </c>
      <c r="I16" s="4">
        <v>-2083</v>
      </c>
      <c r="J16" s="4">
        <v>1350</v>
      </c>
      <c r="K16" s="4">
        <v>3750</v>
      </c>
    </row>
    <row r="17" spans="3:11" x14ac:dyDescent="0.3">
      <c r="C17" s="4">
        <v>11</v>
      </c>
      <c r="D17" s="4">
        <v>162</v>
      </c>
      <c r="E17" s="4">
        <v>1290</v>
      </c>
      <c r="F17" s="4">
        <v>3490</v>
      </c>
      <c r="G17" s="4">
        <v>-3409</v>
      </c>
      <c r="H17" s="4">
        <v>-475</v>
      </c>
      <c r="I17" s="4">
        <v>-3842</v>
      </c>
      <c r="J17" s="4">
        <v>1332</v>
      </c>
      <c r="K17" s="4">
        <v>2681</v>
      </c>
    </row>
    <row r="18" spans="3:11" x14ac:dyDescent="0.3">
      <c r="C18" s="4">
        <v>-1412</v>
      </c>
      <c r="D18" s="4">
        <v>-2862</v>
      </c>
      <c r="E18" s="4">
        <v>-3514</v>
      </c>
      <c r="F18" s="4">
        <v>2046</v>
      </c>
      <c r="G18" s="4">
        <v>-2347</v>
      </c>
      <c r="H18" s="4">
        <v>4768</v>
      </c>
      <c r="I18" s="4">
        <v>2133</v>
      </c>
      <c r="J18" s="4">
        <v>3110</v>
      </c>
      <c r="K18" s="4">
        <v>4612</v>
      </c>
    </row>
    <row r="19" spans="3:11" x14ac:dyDescent="0.3">
      <c r="C19" s="4">
        <v>-456</v>
      </c>
      <c r="D19" s="4">
        <v>4310</v>
      </c>
      <c r="E19" s="4">
        <v>-4121</v>
      </c>
      <c r="F19" s="4">
        <v>-4073</v>
      </c>
      <c r="G19" s="4">
        <v>-4299</v>
      </c>
      <c r="H19" s="4">
        <v>4689</v>
      </c>
      <c r="I19" s="4">
        <v>-846</v>
      </c>
      <c r="J19" s="4">
        <v>4313</v>
      </c>
      <c r="K19" s="4">
        <v>-924</v>
      </c>
    </row>
    <row r="20" spans="3:11" x14ac:dyDescent="0.3">
      <c r="C20" s="4">
        <v>-4601</v>
      </c>
      <c r="D20" s="4">
        <v>1697</v>
      </c>
      <c r="E20" s="4">
        <v>-423</v>
      </c>
      <c r="F20" s="4">
        <v>-755</v>
      </c>
      <c r="G20" s="4">
        <v>-4853</v>
      </c>
      <c r="H20" s="4">
        <v>2800</v>
      </c>
      <c r="I20" s="4">
        <v>-4922</v>
      </c>
      <c r="J20" s="4">
        <v>-3167</v>
      </c>
      <c r="K20" s="4">
        <v>-4920</v>
      </c>
    </row>
    <row r="21" spans="3:11" x14ac:dyDescent="0.3">
      <c r="C21" s="4">
        <v>2711</v>
      </c>
      <c r="D21" s="4">
        <v>-760</v>
      </c>
      <c r="E21" s="4">
        <v>-3508</v>
      </c>
      <c r="F21" s="4">
        <v>-3923</v>
      </c>
      <c r="G21" s="4">
        <v>3425</v>
      </c>
      <c r="H21" s="4">
        <v>3841</v>
      </c>
      <c r="I21" s="4">
        <v>2798</v>
      </c>
      <c r="J21" s="4">
        <v>1438</v>
      </c>
      <c r="K21" s="4">
        <v>-2633</v>
      </c>
    </row>
    <row r="22" spans="3:11" x14ac:dyDescent="0.3">
      <c r="C22" s="4">
        <v>4836</v>
      </c>
      <c r="D22" s="4">
        <v>-1391</v>
      </c>
      <c r="E22" s="4">
        <v>1894</v>
      </c>
      <c r="F22" s="4">
        <v>-1486</v>
      </c>
      <c r="G22" s="4">
        <v>3769</v>
      </c>
      <c r="H22" s="4">
        <v>-4208</v>
      </c>
      <c r="I22" s="4">
        <v>713</v>
      </c>
      <c r="J22" s="4">
        <v>3938</v>
      </c>
      <c r="K22" s="4">
        <v>4049</v>
      </c>
    </row>
  </sheetData>
  <mergeCells count="1">
    <mergeCell ref="C1:K1"/>
  </mergeCells>
  <conditionalFormatting sqref="C3:K22">
    <cfRule type="cellIs" dxfId="6" priority="1" operator="lessThan">
      <formula>0</formula>
    </cfRule>
    <cfRule type="cellIs" dxfId="5" priority="2" operator="between">
      <formula>1000</formula>
      <formula>2999</formula>
    </cfRule>
    <cfRule type="cellIs" dxfId="4" priority="3" operator="between">
      <formula>3000</formula>
      <formula>5000</formula>
    </cfRule>
    <cfRule type="cellIs" dxfId="3" priority="4" operator="greaterThan">
      <formula>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8D1C-EA0E-4B05-B0E2-9FC9F4ECAFB4}">
  <dimension ref="B1:L19"/>
  <sheetViews>
    <sheetView topLeftCell="D1" zoomScale="115" zoomScaleNormal="115" workbookViewId="0">
      <selection activeCell="I3" sqref="I3"/>
    </sheetView>
  </sheetViews>
  <sheetFormatPr defaultRowHeight="14.4" x14ac:dyDescent="0.3"/>
  <cols>
    <col min="2" max="2" width="18.33203125" bestFit="1" customWidth="1"/>
    <col min="3" max="3" width="20.33203125" bestFit="1" customWidth="1"/>
    <col min="4" max="4" width="19.6640625" bestFit="1" customWidth="1"/>
    <col min="5" max="5" width="21.6640625" bestFit="1" customWidth="1"/>
    <col min="6" max="6" width="11.33203125" bestFit="1" customWidth="1"/>
    <col min="8" max="8" width="14.33203125" bestFit="1" customWidth="1"/>
    <col min="9" max="9" width="34.33203125" bestFit="1" customWidth="1"/>
    <col min="12" max="12" width="18.44140625" bestFit="1" customWidth="1"/>
  </cols>
  <sheetData>
    <row r="1" spans="2:12" ht="21" x14ac:dyDescent="0.4">
      <c r="B1" s="16" t="s">
        <v>29</v>
      </c>
      <c r="C1" s="14"/>
      <c r="D1" s="14"/>
      <c r="E1" s="14"/>
      <c r="F1" s="14"/>
      <c r="G1" s="14"/>
      <c r="H1" s="14"/>
      <c r="I1" s="14"/>
    </row>
    <row r="2" spans="2:12" ht="18" x14ac:dyDescent="0.35">
      <c r="B2" s="2" t="s">
        <v>28</v>
      </c>
      <c r="C2" s="2" t="s">
        <v>31</v>
      </c>
      <c r="D2" s="2" t="s">
        <v>34</v>
      </c>
      <c r="E2" s="2" t="s">
        <v>35</v>
      </c>
      <c r="F2" s="2" t="s">
        <v>27</v>
      </c>
      <c r="G2" s="2" t="s">
        <v>54</v>
      </c>
      <c r="H2" s="2" t="s">
        <v>55</v>
      </c>
      <c r="I2" s="2" t="s">
        <v>57</v>
      </c>
      <c r="L2" s="4" t="s">
        <v>36</v>
      </c>
    </row>
    <row r="3" spans="2:12" x14ac:dyDescent="0.3">
      <c r="B3" s="5"/>
      <c r="C3" s="4">
        <v>1</v>
      </c>
      <c r="D3" s="5" t="s">
        <v>32</v>
      </c>
      <c r="E3" s="5" t="s">
        <v>38</v>
      </c>
      <c r="F3" s="5">
        <v>45437</v>
      </c>
      <c r="G3" s="7">
        <v>0.72916666666666663</v>
      </c>
      <c r="H3" s="4">
        <v>12345</v>
      </c>
      <c r="I3" s="5" t="s">
        <v>58</v>
      </c>
      <c r="L3" s="4" t="s">
        <v>37</v>
      </c>
    </row>
    <row r="4" spans="2:12" x14ac:dyDescent="0.3">
      <c r="B4" s="5"/>
      <c r="C4" s="4">
        <v>345.5</v>
      </c>
      <c r="D4" s="5" t="s">
        <v>33</v>
      </c>
      <c r="E4" s="5" t="s">
        <v>39</v>
      </c>
      <c r="F4" s="5">
        <v>45442</v>
      </c>
      <c r="G4" s="5"/>
      <c r="H4" s="4" t="s">
        <v>56</v>
      </c>
      <c r="I4" s="5"/>
      <c r="L4" s="4" t="s">
        <v>38</v>
      </c>
    </row>
    <row r="5" spans="2:12" x14ac:dyDescent="0.3">
      <c r="B5" s="4"/>
      <c r="C5" s="4"/>
      <c r="D5" s="4"/>
      <c r="E5" s="4"/>
      <c r="F5" s="4"/>
      <c r="G5" s="4"/>
      <c r="H5" s="4"/>
      <c r="I5" s="4"/>
      <c r="L5" s="4" t="s">
        <v>39</v>
      </c>
    </row>
    <row r="6" spans="2:12" x14ac:dyDescent="0.3">
      <c r="B6" s="4"/>
      <c r="C6" s="4"/>
      <c r="D6" s="4"/>
      <c r="E6" s="4"/>
      <c r="F6" s="4"/>
      <c r="G6" s="4"/>
      <c r="H6" s="4"/>
      <c r="I6" s="4"/>
      <c r="L6" s="4" t="s">
        <v>40</v>
      </c>
    </row>
    <row r="7" spans="2:12" x14ac:dyDescent="0.3">
      <c r="B7" s="4"/>
      <c r="C7" s="4"/>
      <c r="D7" s="4"/>
      <c r="E7" s="4"/>
      <c r="F7" s="4"/>
      <c r="G7" s="4"/>
      <c r="H7" s="4"/>
      <c r="I7" s="4"/>
      <c r="L7" s="4" t="s">
        <v>41</v>
      </c>
    </row>
    <row r="8" spans="2:12" x14ac:dyDescent="0.3">
      <c r="B8" s="4"/>
      <c r="C8" s="4"/>
      <c r="D8" s="4"/>
      <c r="E8" s="4"/>
      <c r="F8" s="4"/>
      <c r="G8" s="4"/>
      <c r="H8" s="4"/>
      <c r="I8" s="4"/>
      <c r="L8" s="4" t="s">
        <v>42</v>
      </c>
    </row>
    <row r="9" spans="2:12" x14ac:dyDescent="0.3">
      <c r="B9" s="4"/>
      <c r="C9" s="4"/>
      <c r="D9" s="4"/>
      <c r="E9" s="4"/>
      <c r="F9" s="4"/>
      <c r="G9" s="4"/>
      <c r="H9" s="4"/>
      <c r="I9" s="4"/>
      <c r="L9" s="4" t="s">
        <v>43</v>
      </c>
    </row>
    <row r="10" spans="2:12" x14ac:dyDescent="0.3">
      <c r="B10" s="4"/>
      <c r="C10" s="4"/>
      <c r="D10" s="4"/>
      <c r="E10" s="4"/>
      <c r="F10" s="4"/>
      <c r="G10" s="4"/>
      <c r="H10" s="4"/>
      <c r="I10" s="4"/>
      <c r="L10" s="4" t="s">
        <v>44</v>
      </c>
    </row>
    <row r="11" spans="2:12" x14ac:dyDescent="0.3">
      <c r="B11" s="4"/>
      <c r="C11" s="4"/>
      <c r="D11" s="4"/>
      <c r="E11" s="4"/>
      <c r="F11" s="4"/>
      <c r="G11" s="4"/>
      <c r="H11" s="4"/>
      <c r="I11" s="4"/>
      <c r="L11" s="4" t="s">
        <v>45</v>
      </c>
    </row>
    <row r="12" spans="2:12" x14ac:dyDescent="0.3">
      <c r="B12" s="4"/>
      <c r="C12" s="4"/>
      <c r="D12" s="4"/>
      <c r="E12" s="4"/>
      <c r="F12" s="4"/>
      <c r="G12" s="4"/>
      <c r="H12" s="4"/>
      <c r="I12" s="4"/>
      <c r="L12" s="4" t="s">
        <v>46</v>
      </c>
    </row>
    <row r="13" spans="2:12" x14ac:dyDescent="0.3">
      <c r="B13" s="4"/>
      <c r="C13" s="4"/>
      <c r="D13" s="4"/>
      <c r="E13" s="4"/>
      <c r="F13" s="4"/>
      <c r="G13" s="4"/>
      <c r="H13" s="4"/>
      <c r="I13" s="4"/>
      <c r="L13" s="4" t="s">
        <v>47</v>
      </c>
    </row>
    <row r="14" spans="2:12" x14ac:dyDescent="0.3">
      <c r="L14" s="4" t="s">
        <v>48</v>
      </c>
    </row>
    <row r="15" spans="2:12" x14ac:dyDescent="0.3">
      <c r="L15" s="4" t="s">
        <v>49</v>
      </c>
    </row>
    <row r="16" spans="2:12" x14ac:dyDescent="0.3">
      <c r="L16" s="4" t="s">
        <v>50</v>
      </c>
    </row>
    <row r="17" spans="12:12" x14ac:dyDescent="0.3">
      <c r="L17" s="4" t="s">
        <v>51</v>
      </c>
    </row>
    <row r="18" spans="12:12" x14ac:dyDescent="0.3">
      <c r="L18" s="4" t="s">
        <v>52</v>
      </c>
    </row>
    <row r="19" spans="12:12" x14ac:dyDescent="0.3">
      <c r="L19" s="4" t="s">
        <v>53</v>
      </c>
    </row>
  </sheetData>
  <mergeCells count="1">
    <mergeCell ref="B1:I1"/>
  </mergeCells>
  <phoneticPr fontId="5" type="noConversion"/>
  <dataValidations count="8">
    <dataValidation type="whole" allowBlank="1" showInputMessage="1" showErrorMessage="1" errorTitle="Error Found!" error="Hello 0 se 1000 tk ki hi value allow hai ! kuch bhi nhi" promptTitle="Help!" prompt="Enter 0 to 1000 Whole Number" sqref="B3:B13" xr:uid="{93E04306-DCD9-4DDD-94AD-D45A5AD4E6C1}">
      <formula1>0</formula1>
      <formula2>1000</formula2>
    </dataValidation>
    <dataValidation type="decimal" operator="greaterThan" allowBlank="1" showInputMessage="1" showErrorMessage="1" sqref="C3:C13" xr:uid="{D94EB12B-4B50-4364-8E92-9C74DC5FA07A}">
      <formula1>0</formula1>
    </dataValidation>
    <dataValidation type="list" allowBlank="1" showInputMessage="1" showErrorMessage="1" sqref="D3:D13" xr:uid="{310033B7-3552-4239-A5CF-DDA13B79A9E2}">
      <formula1>"a,b,c,d,e,f,g"</formula1>
    </dataValidation>
    <dataValidation type="list" allowBlank="1" showInputMessage="1" showErrorMessage="1" sqref="E3:E13" xr:uid="{B9367085-F0E6-49F3-80E7-9F1D0A2A25AC}">
      <formula1>$L$2:$L$19</formula1>
    </dataValidation>
    <dataValidation type="date" allowBlank="1" showInputMessage="1" showErrorMessage="1" sqref="F3:F13" xr:uid="{AB10313A-4884-44D7-BE58-CE91B6213FEC}">
      <formula1>TODAY()</formula1>
      <formula2>TODAY()+30</formula2>
    </dataValidation>
    <dataValidation type="time" allowBlank="1" showInputMessage="1" showErrorMessage="1" sqref="G3:G13" xr:uid="{ED968C55-4203-4925-8107-5122CE859E31}">
      <formula1>0.333333333333333</formula1>
      <formula2>0.75</formula2>
    </dataValidation>
    <dataValidation type="textLength" allowBlank="1" showInputMessage="1" showErrorMessage="1" sqref="H3:H14" xr:uid="{D8212A00-2E3F-494E-A883-0E39557A5FCE}">
      <formula1>5</formula1>
      <formula2>10</formula2>
    </dataValidation>
    <dataValidation type="custom" allowBlank="1" showInputMessage="1" showErrorMessage="1" sqref="I3:I13" xr:uid="{0069947A-5035-4813-BD2C-A447DDCA637D}">
      <formula1>ISTEXT(I3)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EFC4-05A5-4081-B25E-2CCD59EED7B2}">
  <dimension ref="C4:K14"/>
  <sheetViews>
    <sheetView workbookViewId="0">
      <selection activeCell="C4" sqref="C4:K14"/>
    </sheetView>
  </sheetViews>
  <sheetFormatPr defaultRowHeight="14.4" x14ac:dyDescent="0.3"/>
  <sheetData>
    <row r="4" spans="3:11" x14ac:dyDescent="0.3">
      <c r="C4">
        <v>1289</v>
      </c>
      <c r="D4">
        <v>5472</v>
      </c>
      <c r="E4">
        <v>9776</v>
      </c>
      <c r="F4">
        <v>5193</v>
      </c>
      <c r="G4">
        <v>4424</v>
      </c>
      <c r="H4">
        <v>9992</v>
      </c>
      <c r="I4">
        <v>3911</v>
      </c>
      <c r="J4">
        <v>9213</v>
      </c>
      <c r="K4">
        <v>9628</v>
      </c>
    </row>
    <row r="5" spans="3:11" x14ac:dyDescent="0.3">
      <c r="C5">
        <v>2331</v>
      </c>
      <c r="D5">
        <v>9202</v>
      </c>
      <c r="E5">
        <v>8960</v>
      </c>
      <c r="F5">
        <v>8680</v>
      </c>
      <c r="G5">
        <v>6902</v>
      </c>
      <c r="H5">
        <v>9540</v>
      </c>
      <c r="I5">
        <v>4023</v>
      </c>
      <c r="J5">
        <v>9157</v>
      </c>
      <c r="K5">
        <v>8891</v>
      </c>
    </row>
    <row r="6" spans="3:11" x14ac:dyDescent="0.3">
      <c r="C6">
        <v>3965</v>
      </c>
      <c r="D6">
        <v>6745</v>
      </c>
      <c r="E6">
        <v>9654</v>
      </c>
      <c r="F6">
        <v>2978</v>
      </c>
      <c r="G6">
        <v>6505</v>
      </c>
      <c r="H6">
        <v>2881</v>
      </c>
      <c r="I6">
        <v>2907</v>
      </c>
      <c r="J6">
        <v>1271</v>
      </c>
      <c r="K6">
        <v>8284</v>
      </c>
    </row>
    <row r="7" spans="3:11" x14ac:dyDescent="0.3">
      <c r="C7">
        <v>7640</v>
      </c>
      <c r="D7">
        <v>3544</v>
      </c>
      <c r="E7">
        <v>4049</v>
      </c>
      <c r="F7">
        <v>2790</v>
      </c>
      <c r="G7">
        <v>8801</v>
      </c>
      <c r="H7">
        <v>6374</v>
      </c>
      <c r="I7">
        <v>9593</v>
      </c>
      <c r="J7">
        <v>8426</v>
      </c>
      <c r="K7">
        <v>6617</v>
      </c>
    </row>
    <row r="8" spans="3:11" x14ac:dyDescent="0.3">
      <c r="C8">
        <v>7217</v>
      </c>
      <c r="D8">
        <v>7977</v>
      </c>
      <c r="E8">
        <v>350</v>
      </c>
      <c r="F8">
        <v>1088</v>
      </c>
      <c r="G8">
        <v>2305</v>
      </c>
      <c r="H8">
        <v>7980</v>
      </c>
      <c r="I8">
        <v>8804</v>
      </c>
      <c r="J8">
        <v>7431</v>
      </c>
      <c r="K8">
        <v>5241</v>
      </c>
    </row>
    <row r="9" spans="3:11" x14ac:dyDescent="0.3">
      <c r="C9">
        <v>6072</v>
      </c>
      <c r="D9">
        <v>1033</v>
      </c>
      <c r="E9">
        <v>4334</v>
      </c>
      <c r="F9">
        <v>8690</v>
      </c>
      <c r="G9">
        <v>7972</v>
      </c>
      <c r="H9">
        <v>8801</v>
      </c>
      <c r="I9">
        <v>3047</v>
      </c>
      <c r="J9">
        <v>9695</v>
      </c>
      <c r="K9">
        <v>5959</v>
      </c>
    </row>
    <row r="10" spans="3:11" x14ac:dyDescent="0.3">
      <c r="C10">
        <v>7617</v>
      </c>
      <c r="D10">
        <v>2465</v>
      </c>
      <c r="E10">
        <v>3947</v>
      </c>
      <c r="F10">
        <v>6007</v>
      </c>
      <c r="G10">
        <v>4944</v>
      </c>
      <c r="H10">
        <v>969</v>
      </c>
      <c r="I10">
        <v>2049</v>
      </c>
      <c r="J10">
        <v>1931</v>
      </c>
      <c r="K10">
        <v>8413</v>
      </c>
    </row>
    <row r="11" spans="3:11" x14ac:dyDescent="0.3">
      <c r="C11">
        <v>8247</v>
      </c>
      <c r="D11">
        <v>5357</v>
      </c>
      <c r="E11">
        <v>4815</v>
      </c>
      <c r="F11">
        <v>6997</v>
      </c>
      <c r="G11">
        <v>4976</v>
      </c>
      <c r="H11">
        <v>6678</v>
      </c>
      <c r="I11">
        <v>4472</v>
      </c>
      <c r="J11">
        <v>5045</v>
      </c>
      <c r="K11">
        <v>3633</v>
      </c>
    </row>
    <row r="12" spans="3:11" x14ac:dyDescent="0.3">
      <c r="C12">
        <v>6342</v>
      </c>
      <c r="D12">
        <v>9824</v>
      </c>
      <c r="E12">
        <v>4270</v>
      </c>
      <c r="F12">
        <v>6043</v>
      </c>
      <c r="G12">
        <v>9915</v>
      </c>
      <c r="H12">
        <v>9857</v>
      </c>
      <c r="I12">
        <v>7655</v>
      </c>
      <c r="J12">
        <v>6847</v>
      </c>
      <c r="K12">
        <v>7733</v>
      </c>
    </row>
    <row r="13" spans="3:11" x14ac:dyDescent="0.3">
      <c r="C13">
        <v>9218</v>
      </c>
      <c r="D13">
        <v>8204</v>
      </c>
      <c r="E13">
        <v>5687</v>
      </c>
      <c r="F13">
        <v>9306</v>
      </c>
      <c r="G13">
        <v>9280</v>
      </c>
      <c r="H13">
        <v>5144</v>
      </c>
      <c r="I13">
        <v>6863</v>
      </c>
      <c r="J13">
        <v>7396</v>
      </c>
      <c r="K13">
        <v>6544</v>
      </c>
    </row>
    <row r="14" spans="3:11" x14ac:dyDescent="0.3">
      <c r="C14">
        <v>4004</v>
      </c>
      <c r="D14">
        <v>7714</v>
      </c>
      <c r="E14">
        <v>116</v>
      </c>
      <c r="F14">
        <v>9187</v>
      </c>
      <c r="G14">
        <v>1330</v>
      </c>
      <c r="H14">
        <v>2782</v>
      </c>
      <c r="I14">
        <v>9207</v>
      </c>
      <c r="J14">
        <v>1950</v>
      </c>
      <c r="K14">
        <v>1356</v>
      </c>
    </row>
  </sheetData>
  <dataValidations count="1">
    <dataValidation type="whole" allowBlank="1" showInputMessage="1" showErrorMessage="1" sqref="C4:K14" xr:uid="{883EC6E3-EB6B-4BFF-9088-3D0A4807966A}">
      <formula1>2000</formula1>
      <formula2>9500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AC4D-71B1-4356-B175-9BC08BCDE164}">
  <dimension ref="B1:G11"/>
  <sheetViews>
    <sheetView zoomScale="130" zoomScaleNormal="130" workbookViewId="0">
      <selection activeCell="B3" sqref="B3"/>
    </sheetView>
  </sheetViews>
  <sheetFormatPr defaultRowHeight="14.4" x14ac:dyDescent="0.3"/>
  <cols>
    <col min="2" max="2" width="18.44140625" bestFit="1" customWidth="1"/>
    <col min="3" max="7" width="12" bestFit="1" customWidth="1"/>
  </cols>
  <sheetData>
    <row r="1" spans="2:7" ht="21" x14ac:dyDescent="0.4">
      <c r="B1" s="17" t="s">
        <v>65</v>
      </c>
      <c r="C1" s="17"/>
      <c r="D1" s="17"/>
      <c r="E1" s="17"/>
      <c r="F1" s="17"/>
      <c r="G1" s="17"/>
    </row>
    <row r="2" spans="2:7" x14ac:dyDescent="0.3">
      <c r="B2" s="6" t="s">
        <v>60</v>
      </c>
      <c r="C2" s="6" t="s">
        <v>59</v>
      </c>
      <c r="D2" s="6" t="s">
        <v>61</v>
      </c>
      <c r="E2" s="6" t="s">
        <v>62</v>
      </c>
      <c r="F2" s="6" t="s">
        <v>63</v>
      </c>
      <c r="G2" s="6" t="s">
        <v>64</v>
      </c>
    </row>
    <row r="3" spans="2:7" x14ac:dyDescent="0.3">
      <c r="B3" s="4" t="s">
        <v>36</v>
      </c>
      <c r="C3" s="9">
        <v>45455.98</v>
      </c>
      <c r="D3" s="9">
        <v>74577.73</v>
      </c>
      <c r="E3" s="9">
        <v>83348.87</v>
      </c>
      <c r="F3" s="9">
        <v>51319.56</v>
      </c>
      <c r="G3" s="9">
        <v>78709.429999999993</v>
      </c>
    </row>
    <row r="4" spans="2:7" x14ac:dyDescent="0.3">
      <c r="B4" s="4" t="s">
        <v>37</v>
      </c>
      <c r="C4" s="9">
        <v>36020.379999999997</v>
      </c>
      <c r="D4" s="9">
        <v>25273.98</v>
      </c>
      <c r="E4" s="9">
        <v>86616.81</v>
      </c>
      <c r="F4" s="9">
        <v>53057.7</v>
      </c>
      <c r="G4" s="9">
        <v>73056.899999999994</v>
      </c>
    </row>
    <row r="5" spans="2:7" x14ac:dyDescent="0.3">
      <c r="B5" s="4" t="s">
        <v>38</v>
      </c>
      <c r="C5" s="9">
        <v>15169.28</v>
      </c>
      <c r="D5" s="9">
        <v>83762.19</v>
      </c>
      <c r="E5" s="9">
        <v>83213.36</v>
      </c>
      <c r="F5" s="9">
        <v>40567.86</v>
      </c>
      <c r="G5" s="9">
        <v>75293.039999999994</v>
      </c>
    </row>
    <row r="6" spans="2:7" x14ac:dyDescent="0.3">
      <c r="B6" s="4" t="s">
        <v>39</v>
      </c>
      <c r="C6" s="9">
        <v>70675.53</v>
      </c>
      <c r="D6" s="9">
        <v>79871.39</v>
      </c>
      <c r="E6" s="9">
        <v>36239.32</v>
      </c>
      <c r="F6" s="9">
        <v>849.38</v>
      </c>
      <c r="G6" s="9">
        <v>76741.929999999993</v>
      </c>
    </row>
    <row r="7" spans="2:7" x14ac:dyDescent="0.3">
      <c r="B7" s="4" t="s">
        <v>40</v>
      </c>
      <c r="C7" s="9">
        <v>81141.48</v>
      </c>
      <c r="D7" s="9">
        <v>11214.32</v>
      </c>
      <c r="E7" s="9">
        <v>6033.95</v>
      </c>
      <c r="F7" s="9">
        <v>81457.14</v>
      </c>
      <c r="G7" s="9">
        <v>80775.23</v>
      </c>
    </row>
    <row r="8" spans="2:7" x14ac:dyDescent="0.3">
      <c r="B8" s="4" t="s">
        <v>41</v>
      </c>
      <c r="C8" s="9">
        <v>46202.05</v>
      </c>
      <c r="D8" s="9">
        <v>82789.34</v>
      </c>
      <c r="E8" s="9">
        <v>97592.69</v>
      </c>
      <c r="F8" s="9">
        <v>24365.97</v>
      </c>
      <c r="G8" s="9">
        <v>68271.81</v>
      </c>
    </row>
    <row r="9" spans="2:7" x14ac:dyDescent="0.3">
      <c r="B9" s="4" t="s">
        <v>42</v>
      </c>
      <c r="C9" s="9">
        <v>18766.07</v>
      </c>
      <c r="D9" s="9">
        <v>85836.61</v>
      </c>
      <c r="E9" s="9">
        <v>22328.12</v>
      </c>
      <c r="F9" s="9">
        <v>38259.46</v>
      </c>
      <c r="G9" s="9">
        <v>61332.85</v>
      </c>
    </row>
    <row r="10" spans="2:7" x14ac:dyDescent="0.3">
      <c r="B10" s="4" t="s">
        <v>43</v>
      </c>
      <c r="C10" s="9">
        <v>50624.160000000003</v>
      </c>
      <c r="D10" s="9">
        <v>9608.5</v>
      </c>
      <c r="E10" s="9">
        <v>51667.33</v>
      </c>
      <c r="F10" s="9">
        <v>96911.11</v>
      </c>
      <c r="G10" s="9">
        <v>20977.78</v>
      </c>
    </row>
    <row r="11" spans="2:7" x14ac:dyDescent="0.3">
      <c r="B11" s="4" t="s">
        <v>44</v>
      </c>
      <c r="C11" s="9">
        <v>29444.19</v>
      </c>
      <c r="D11" s="9">
        <v>24656.55</v>
      </c>
      <c r="E11" s="9">
        <v>3377.24</v>
      </c>
      <c r="F11" s="9">
        <v>96547.74</v>
      </c>
      <c r="G11" s="9">
        <v>11838.92</v>
      </c>
    </row>
  </sheetData>
  <mergeCells count="1">
    <mergeCell ref="B1:G1"/>
  </mergeCells>
  <phoneticPr fontId="5" type="noConversion"/>
  <conditionalFormatting sqref="C3:G11">
    <cfRule type="top10" dxfId="2" priority="1" bottom="1" rank="5"/>
    <cfRule type="top10" dxfId="1" priority="2" rank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047A-CDBA-4331-B935-6E5855463467}">
  <dimension ref="B1:G11"/>
  <sheetViews>
    <sheetView zoomScale="130" zoomScaleNormal="130" workbookViewId="0">
      <selection activeCell="F6" sqref="F6"/>
    </sheetView>
  </sheetViews>
  <sheetFormatPr defaultRowHeight="14.4" x14ac:dyDescent="0.3"/>
  <cols>
    <col min="2" max="2" width="18.44140625" bestFit="1" customWidth="1"/>
    <col min="3" max="3" width="16.44140625" customWidth="1"/>
    <col min="4" max="4" width="16.5546875" customWidth="1"/>
    <col min="5" max="5" width="18.44140625" customWidth="1"/>
    <col min="6" max="6" width="16.6640625" customWidth="1"/>
    <col min="7" max="7" width="15.33203125" customWidth="1"/>
  </cols>
  <sheetData>
    <row r="1" spans="2:7" ht="21" x14ac:dyDescent="0.4">
      <c r="B1" s="17" t="s">
        <v>66</v>
      </c>
      <c r="C1" s="17"/>
      <c r="D1" s="17"/>
      <c r="E1" s="17"/>
      <c r="F1" s="17"/>
      <c r="G1" s="17"/>
    </row>
    <row r="2" spans="2:7" x14ac:dyDescent="0.3">
      <c r="B2" s="6" t="s">
        <v>60</v>
      </c>
      <c r="C2" s="6" t="s">
        <v>59</v>
      </c>
      <c r="D2" s="6" t="s">
        <v>61</v>
      </c>
      <c r="E2" s="6" t="s">
        <v>62</v>
      </c>
      <c r="F2" s="6" t="s">
        <v>63</v>
      </c>
      <c r="G2" s="6" t="s">
        <v>64</v>
      </c>
    </row>
    <row r="3" spans="2:7" x14ac:dyDescent="0.3">
      <c r="B3" s="4" t="s">
        <v>36</v>
      </c>
      <c r="C3" s="9">
        <v>45455.98</v>
      </c>
      <c r="D3" s="9">
        <v>74577.73</v>
      </c>
      <c r="E3" s="9">
        <v>83348.87</v>
      </c>
      <c r="F3" s="9">
        <v>51319.56</v>
      </c>
      <c r="G3" s="9">
        <v>78709.429999999993</v>
      </c>
    </row>
    <row r="4" spans="2:7" x14ac:dyDescent="0.3">
      <c r="B4" s="4" t="s">
        <v>37</v>
      </c>
      <c r="C4" s="9">
        <v>36020.379999999997</v>
      </c>
      <c r="D4" s="9">
        <v>25273.98</v>
      </c>
      <c r="E4" s="9">
        <v>86616.81</v>
      </c>
      <c r="F4" s="9">
        <v>53057.7</v>
      </c>
      <c r="G4" s="9">
        <v>73056.899999999994</v>
      </c>
    </row>
    <row r="5" spans="2:7" x14ac:dyDescent="0.3">
      <c r="B5" s="4" t="s">
        <v>38</v>
      </c>
      <c r="C5" s="9">
        <v>15169.28</v>
      </c>
      <c r="D5" s="9">
        <v>83762.19</v>
      </c>
      <c r="E5" s="9">
        <v>83213.36</v>
      </c>
      <c r="F5" s="9">
        <v>40567.86</v>
      </c>
      <c r="G5" s="9">
        <v>75293.039999999994</v>
      </c>
    </row>
    <row r="6" spans="2:7" x14ac:dyDescent="0.3">
      <c r="B6" s="4" t="s">
        <v>39</v>
      </c>
      <c r="C6" s="9">
        <v>70675.53</v>
      </c>
      <c r="D6" s="9">
        <v>79871.39</v>
      </c>
      <c r="E6" s="9">
        <v>36239.32</v>
      </c>
      <c r="F6" s="9">
        <v>79849.38</v>
      </c>
      <c r="G6" s="9">
        <v>76741.929999999993</v>
      </c>
    </row>
    <row r="7" spans="2:7" x14ac:dyDescent="0.3">
      <c r="B7" s="4" t="s">
        <v>40</v>
      </c>
      <c r="C7" s="9">
        <v>81141.48</v>
      </c>
      <c r="D7" s="9">
        <v>11214.32</v>
      </c>
      <c r="E7" s="9">
        <v>6033.95</v>
      </c>
      <c r="F7" s="9">
        <v>81457.14</v>
      </c>
      <c r="G7" s="9">
        <v>80775.23</v>
      </c>
    </row>
    <row r="8" spans="2:7" x14ac:dyDescent="0.3">
      <c r="B8" s="4" t="s">
        <v>41</v>
      </c>
      <c r="C8" s="9">
        <v>46202.05</v>
      </c>
      <c r="D8" s="9">
        <v>82789.34</v>
      </c>
      <c r="E8" s="9">
        <v>97592.69</v>
      </c>
      <c r="F8" s="9">
        <v>24365.97</v>
      </c>
      <c r="G8" s="9">
        <v>68271.81</v>
      </c>
    </row>
    <row r="9" spans="2:7" x14ac:dyDescent="0.3">
      <c r="B9" s="4" t="s">
        <v>42</v>
      </c>
      <c r="C9" s="9">
        <v>18766.07</v>
      </c>
      <c r="D9" s="9">
        <v>85836.61</v>
      </c>
      <c r="E9" s="9">
        <v>22328.12</v>
      </c>
      <c r="F9" s="9">
        <v>38259.46</v>
      </c>
      <c r="G9" s="9">
        <v>61332.85</v>
      </c>
    </row>
    <row r="10" spans="2:7" x14ac:dyDescent="0.3">
      <c r="B10" s="4" t="s">
        <v>43</v>
      </c>
      <c r="C10" s="9">
        <v>50624.160000000003</v>
      </c>
      <c r="D10" s="9">
        <v>9608.5</v>
      </c>
      <c r="E10" s="9">
        <v>51667.33</v>
      </c>
      <c r="F10" s="9">
        <v>96911.11</v>
      </c>
      <c r="G10" s="9">
        <v>20977.78</v>
      </c>
    </row>
    <row r="11" spans="2:7" x14ac:dyDescent="0.3">
      <c r="B11" s="4" t="s">
        <v>44</v>
      </c>
      <c r="C11" s="9">
        <v>29444.19</v>
      </c>
      <c r="D11" s="9">
        <v>24656.55</v>
      </c>
      <c r="E11" s="9">
        <v>3377.24</v>
      </c>
      <c r="F11" s="9">
        <v>96547.74</v>
      </c>
      <c r="G11" s="9">
        <v>11838.92</v>
      </c>
    </row>
  </sheetData>
  <mergeCells count="1">
    <mergeCell ref="B1:G1"/>
  </mergeCells>
  <conditionalFormatting sqref="C3:C1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{B330E62B-6A90-4EEB-829A-AB85254F94C5}</x14:id>
        </ext>
      </extLst>
    </cfRule>
  </conditionalFormatting>
  <conditionalFormatting sqref="D3:D1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{86335A52-94F9-4EB3-86BC-915DE0542473}</x14:id>
        </ext>
      </extLst>
    </cfRule>
  </conditionalFormatting>
  <conditionalFormatting sqref="E3:E1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{0DFF08ED-2AA9-4A2D-841D-A9B094B74820}</x14:id>
        </ext>
      </extLst>
    </cfRule>
  </conditionalFormatting>
  <conditionalFormatting sqref="F3:F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{F668ED59-A93B-4E2A-8350-3DC96CF8049D}</x14:id>
        </ext>
      </extLst>
    </cfRule>
  </conditionalFormatting>
  <conditionalFormatting sqref="G3:G1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{1A82CC90-4113-4C87-8F3F-04F8754BF5A5}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30E62B-6A90-4EEB-829A-AB85254F94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C3:C11</xm:sqref>
        </x14:conditionalFormatting>
        <x14:conditionalFormatting xmlns:xm="http://schemas.microsoft.com/office/excel/2006/main">
          <x14:cfRule type="dataBar" id="{86335A52-94F9-4EB3-86BC-915DE05424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D3:D11</xm:sqref>
        </x14:conditionalFormatting>
        <x14:conditionalFormatting xmlns:xm="http://schemas.microsoft.com/office/excel/2006/main">
          <x14:cfRule type="dataBar" id="{0DFF08ED-2AA9-4A2D-841D-A9B094B748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E3:E11</xm:sqref>
        </x14:conditionalFormatting>
        <x14:conditionalFormatting xmlns:xm="http://schemas.microsoft.com/office/excel/2006/main">
          <x14:cfRule type="dataBar" id="{F668ED59-A93B-4E2A-8350-3DC96CF80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F3:F11</xm:sqref>
        </x14:conditionalFormatting>
        <x14:conditionalFormatting xmlns:xm="http://schemas.microsoft.com/office/excel/2006/main">
          <x14:cfRule type="dataBar" id="{1A82CC90-4113-4C87-8F3F-04F8754BF5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D30-7A8F-4257-A339-ACB985E61EDE}">
  <dimension ref="A1:I10"/>
  <sheetViews>
    <sheetView showGridLines="0" zoomScale="130" zoomScaleNormal="130" workbookViewId="0">
      <selection activeCell="H1" sqref="H1:I1"/>
    </sheetView>
  </sheetViews>
  <sheetFormatPr defaultRowHeight="14.4" x14ac:dyDescent="0.3"/>
  <cols>
    <col min="1" max="1" width="18.44140625" bestFit="1" customWidth="1"/>
    <col min="2" max="6" width="12" bestFit="1" customWidth="1"/>
    <col min="7" max="7" width="13.6640625" bestFit="1" customWidth="1"/>
    <col min="8" max="8" width="25.109375" customWidth="1"/>
    <col min="9" max="9" width="7.6640625" customWidth="1"/>
  </cols>
  <sheetData>
    <row r="1" spans="1:9" x14ac:dyDescent="0.3">
      <c r="A1" s="6" t="s">
        <v>60</v>
      </c>
      <c r="B1" s="6" t="s">
        <v>59</v>
      </c>
      <c r="C1" s="6" t="s">
        <v>61</v>
      </c>
      <c r="D1" s="6" t="s">
        <v>62</v>
      </c>
      <c r="E1" s="6" t="s">
        <v>63</v>
      </c>
      <c r="F1" s="6" t="s">
        <v>64</v>
      </c>
      <c r="G1" s="10" t="s">
        <v>67</v>
      </c>
      <c r="H1" s="18" t="s">
        <v>68</v>
      </c>
      <c r="I1" s="19"/>
    </row>
    <row r="2" spans="1:9" x14ac:dyDescent="0.3">
      <c r="A2" s="4" t="s">
        <v>36</v>
      </c>
      <c r="B2" s="9">
        <v>45455.98</v>
      </c>
      <c r="C2" s="9">
        <v>74577.73</v>
      </c>
      <c r="D2" s="9">
        <v>83348.87</v>
      </c>
      <c r="E2" s="9">
        <v>51319.56</v>
      </c>
      <c r="F2" s="9">
        <v>78709.429999999993</v>
      </c>
      <c r="G2" s="11">
        <f>SUM(B2:F2)</f>
        <v>333411.56999999995</v>
      </c>
      <c r="H2" s="11">
        <f>G2</f>
        <v>333411.56999999995</v>
      </c>
      <c r="I2" s="12">
        <f t="shared" ref="I2:I10" si="0">G2/SUM($G$2:$G$10)</f>
        <v>0.13603964464070975</v>
      </c>
    </row>
    <row r="3" spans="1:9" x14ac:dyDescent="0.3">
      <c r="A3" s="4" t="s">
        <v>37</v>
      </c>
      <c r="B3" s="9">
        <v>36020.379999999997</v>
      </c>
      <c r="C3" s="9">
        <v>25273.98</v>
      </c>
      <c r="D3" s="9">
        <v>86616.81</v>
      </c>
      <c r="E3" s="9">
        <v>53057.7</v>
      </c>
      <c r="F3" s="9">
        <v>73056.899999999994</v>
      </c>
      <c r="G3" s="11">
        <f t="shared" ref="G3:G10" si="1">SUM(B3:F3)</f>
        <v>274025.77</v>
      </c>
      <c r="H3" s="11">
        <f t="shared" ref="H3:H10" si="2">G3</f>
        <v>274025.77</v>
      </c>
      <c r="I3" s="12">
        <f t="shared" si="0"/>
        <v>0.11180886246148229</v>
      </c>
    </row>
    <row r="4" spans="1:9" x14ac:dyDescent="0.3">
      <c r="A4" s="4" t="s">
        <v>38</v>
      </c>
      <c r="B4" s="9">
        <v>15169.28</v>
      </c>
      <c r="C4" s="9">
        <v>83762.19</v>
      </c>
      <c r="D4" s="9">
        <v>83213.36</v>
      </c>
      <c r="E4" s="9">
        <v>40567.86</v>
      </c>
      <c r="F4" s="9">
        <v>75293.039999999994</v>
      </c>
      <c r="G4" s="11">
        <f t="shared" si="1"/>
        <v>298005.73</v>
      </c>
      <c r="H4" s="11">
        <f t="shared" si="2"/>
        <v>298005.73</v>
      </c>
      <c r="I4" s="12">
        <f t="shared" si="0"/>
        <v>0.12159324168053107</v>
      </c>
    </row>
    <row r="5" spans="1:9" x14ac:dyDescent="0.3">
      <c r="A5" s="4" t="s">
        <v>39</v>
      </c>
      <c r="B5" s="9">
        <v>70675.53</v>
      </c>
      <c r="C5" s="9">
        <v>79871.39</v>
      </c>
      <c r="D5" s="9">
        <v>36239.32</v>
      </c>
      <c r="E5" s="9">
        <v>79849.38</v>
      </c>
      <c r="F5" s="9">
        <v>76741.929999999993</v>
      </c>
      <c r="G5" s="11">
        <f t="shared" si="1"/>
        <v>343377.55</v>
      </c>
      <c r="H5" s="11">
        <f t="shared" si="2"/>
        <v>343377.55</v>
      </c>
      <c r="I5" s="12">
        <f t="shared" si="0"/>
        <v>0.14010599536062157</v>
      </c>
    </row>
    <row r="6" spans="1:9" x14ac:dyDescent="0.3">
      <c r="A6" s="4" t="s">
        <v>40</v>
      </c>
      <c r="B6" s="9">
        <v>81141.48</v>
      </c>
      <c r="C6" s="9">
        <v>11214.32</v>
      </c>
      <c r="D6" s="9">
        <v>6033.95</v>
      </c>
      <c r="E6" s="9">
        <v>81457.14</v>
      </c>
      <c r="F6" s="9">
        <v>80775.23</v>
      </c>
      <c r="G6" s="11">
        <f t="shared" si="1"/>
        <v>260622.12</v>
      </c>
      <c r="H6" s="11">
        <f t="shared" si="2"/>
        <v>260622.12</v>
      </c>
      <c r="I6" s="12">
        <f t="shared" si="0"/>
        <v>0.10633986274174115</v>
      </c>
    </row>
    <row r="7" spans="1:9" x14ac:dyDescent="0.3">
      <c r="A7" s="4" t="s">
        <v>41</v>
      </c>
      <c r="B7" s="9">
        <v>46202.05</v>
      </c>
      <c r="C7" s="9">
        <v>82789.34</v>
      </c>
      <c r="D7" s="9">
        <v>97592.69</v>
      </c>
      <c r="E7" s="9">
        <v>24365.97</v>
      </c>
      <c r="F7" s="9">
        <v>68271.81</v>
      </c>
      <c r="G7" s="11">
        <f t="shared" si="1"/>
        <v>319221.86</v>
      </c>
      <c r="H7" s="11">
        <f t="shared" si="2"/>
        <v>319221.86</v>
      </c>
      <c r="I7" s="12">
        <f t="shared" si="0"/>
        <v>0.13024991423047019</v>
      </c>
    </row>
    <row r="8" spans="1:9" x14ac:dyDescent="0.3">
      <c r="A8" s="4" t="s">
        <v>42</v>
      </c>
      <c r="B8" s="9">
        <v>18766.07</v>
      </c>
      <c r="C8" s="9">
        <v>85836.61</v>
      </c>
      <c r="D8" s="9">
        <v>22328.12</v>
      </c>
      <c r="E8" s="9">
        <v>38259.46</v>
      </c>
      <c r="F8" s="9">
        <v>61332.85</v>
      </c>
      <c r="G8" s="11">
        <f t="shared" si="1"/>
        <v>226523.11</v>
      </c>
      <c r="H8" s="11">
        <f t="shared" si="2"/>
        <v>226523.11</v>
      </c>
      <c r="I8" s="12">
        <f t="shared" si="0"/>
        <v>9.2426676696637761E-2</v>
      </c>
    </row>
    <row r="9" spans="1:9" x14ac:dyDescent="0.3">
      <c r="A9" s="4" t="s">
        <v>43</v>
      </c>
      <c r="B9" s="9">
        <v>50624.160000000003</v>
      </c>
      <c r="C9" s="9">
        <v>9608.5</v>
      </c>
      <c r="D9" s="9">
        <v>51667.33</v>
      </c>
      <c r="E9" s="9">
        <v>96911.11</v>
      </c>
      <c r="F9" s="9">
        <v>20977.78</v>
      </c>
      <c r="G9" s="11">
        <f t="shared" si="1"/>
        <v>229788.88</v>
      </c>
      <c r="H9" s="11">
        <f t="shared" si="2"/>
        <v>229788.88</v>
      </c>
      <c r="I9" s="12">
        <f t="shared" si="0"/>
        <v>9.3759186514093387E-2</v>
      </c>
    </row>
    <row r="10" spans="1:9" x14ac:dyDescent="0.3">
      <c r="A10" s="4" t="s">
        <v>44</v>
      </c>
      <c r="B10" s="9">
        <v>29444.19</v>
      </c>
      <c r="C10" s="9">
        <v>24656.55</v>
      </c>
      <c r="D10" s="9">
        <v>3377.24</v>
      </c>
      <c r="E10" s="9">
        <v>96547.74</v>
      </c>
      <c r="F10" s="9">
        <v>11838.92</v>
      </c>
      <c r="G10" s="11">
        <f t="shared" si="1"/>
        <v>165864.64000000001</v>
      </c>
      <c r="H10" s="11">
        <f t="shared" si="2"/>
        <v>165864.64000000001</v>
      </c>
      <c r="I10" s="12">
        <f t="shared" si="0"/>
        <v>6.7676615673712998E-2</v>
      </c>
    </row>
  </sheetData>
  <mergeCells count="1">
    <mergeCell ref="H1:I1"/>
  </mergeCells>
  <phoneticPr fontId="5" type="noConversion"/>
  <conditionalFormatting sqref="H2:H10">
    <cfRule type="dataBar" priority="1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{AAEAEE4B-E19C-4F9A-9CB7-7A709420D13E}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EAEE4B-E19C-4F9A-9CB7-7A709420D13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B95D-9E01-4F7E-A1B7-478FE1ECA195}">
  <dimension ref="A1:H10"/>
  <sheetViews>
    <sheetView zoomScale="130" zoomScaleNormal="130" workbookViewId="0">
      <selection activeCell="D6" sqref="D6"/>
    </sheetView>
  </sheetViews>
  <sheetFormatPr defaultRowHeight="14.4" x14ac:dyDescent="0.3"/>
  <cols>
    <col min="1" max="1" width="18.44140625" bestFit="1" customWidth="1"/>
    <col min="2" max="6" width="12" bestFit="1" customWidth="1"/>
    <col min="7" max="7" width="13.6640625" bestFit="1" customWidth="1"/>
    <col min="8" max="8" width="20.33203125" customWidth="1"/>
  </cols>
  <sheetData>
    <row r="1" spans="1:8" x14ac:dyDescent="0.3">
      <c r="A1" s="6" t="s">
        <v>60</v>
      </c>
      <c r="B1" s="6" t="s">
        <v>59</v>
      </c>
      <c r="C1" s="6" t="s">
        <v>61</v>
      </c>
      <c r="D1" s="6" t="s">
        <v>62</v>
      </c>
      <c r="E1" s="6" t="s">
        <v>63</v>
      </c>
      <c r="F1" s="6" t="s">
        <v>64</v>
      </c>
      <c r="G1" s="10" t="s">
        <v>67</v>
      </c>
      <c r="H1" s="13" t="s">
        <v>69</v>
      </c>
    </row>
    <row r="2" spans="1:8" x14ac:dyDescent="0.3">
      <c r="A2" s="4" t="s">
        <v>36</v>
      </c>
      <c r="B2" s="9">
        <v>45455.98</v>
      </c>
      <c r="C2" s="9">
        <v>74577.73</v>
      </c>
      <c r="D2" s="9">
        <v>83348.87</v>
      </c>
      <c r="E2" s="9">
        <v>51319.56</v>
      </c>
      <c r="F2" s="9">
        <v>78709.429999999993</v>
      </c>
      <c r="G2" s="11">
        <f>SUM(B2:F2)</f>
        <v>333411.56999999995</v>
      </c>
      <c r="H2" s="9">
        <f>G2</f>
        <v>333411.56999999995</v>
      </c>
    </row>
    <row r="3" spans="1:8" x14ac:dyDescent="0.3">
      <c r="A3" s="4" t="s">
        <v>37</v>
      </c>
      <c r="B3" s="9">
        <v>36020.379999999997</v>
      </c>
      <c r="C3" s="9">
        <v>25273.98</v>
      </c>
      <c r="D3" s="9">
        <v>86616.81</v>
      </c>
      <c r="E3" s="9">
        <v>53057.7</v>
      </c>
      <c r="F3" s="9">
        <v>73056.899999999994</v>
      </c>
      <c r="G3" s="11">
        <f t="shared" ref="G3:G10" si="0">SUM(B3:F3)</f>
        <v>274025.77</v>
      </c>
      <c r="H3" s="9">
        <f t="shared" ref="H3:H10" si="1">G3</f>
        <v>274025.77</v>
      </c>
    </row>
    <row r="4" spans="1:8" x14ac:dyDescent="0.3">
      <c r="A4" s="4" t="s">
        <v>38</v>
      </c>
      <c r="B4" s="9">
        <v>15169.28</v>
      </c>
      <c r="C4" s="9">
        <v>83762.19</v>
      </c>
      <c r="D4" s="9">
        <v>83213.36</v>
      </c>
      <c r="E4" s="9">
        <v>40567.86</v>
      </c>
      <c r="F4" s="9">
        <v>75293.039999999994</v>
      </c>
      <c r="G4" s="11">
        <f t="shared" si="0"/>
        <v>298005.73</v>
      </c>
      <c r="H4" s="9">
        <f t="shared" si="1"/>
        <v>298005.73</v>
      </c>
    </row>
    <row r="5" spans="1:8" x14ac:dyDescent="0.3">
      <c r="A5" s="4" t="s">
        <v>39</v>
      </c>
      <c r="B5" s="9">
        <v>70675.53</v>
      </c>
      <c r="C5" s="9">
        <v>79871.39</v>
      </c>
      <c r="D5" s="9">
        <v>36239.32</v>
      </c>
      <c r="E5" s="9">
        <v>79849.38</v>
      </c>
      <c r="F5" s="9">
        <v>76741.929999999993</v>
      </c>
      <c r="G5" s="11">
        <f t="shared" si="0"/>
        <v>343377.55</v>
      </c>
      <c r="H5" s="9">
        <f t="shared" si="1"/>
        <v>343377.55</v>
      </c>
    </row>
    <row r="6" spans="1:8" x14ac:dyDescent="0.3">
      <c r="A6" s="4" t="s">
        <v>40</v>
      </c>
      <c r="B6" s="9">
        <v>81141.48</v>
      </c>
      <c r="C6" s="9">
        <v>11214.32</v>
      </c>
      <c r="D6" s="9">
        <v>6033.95</v>
      </c>
      <c r="E6" s="9">
        <v>81457.14</v>
      </c>
      <c r="F6" s="9">
        <v>80775.23</v>
      </c>
      <c r="G6" s="11">
        <f t="shared" si="0"/>
        <v>260622.12</v>
      </c>
      <c r="H6" s="9">
        <f t="shared" si="1"/>
        <v>260622.12</v>
      </c>
    </row>
    <row r="7" spans="1:8" x14ac:dyDescent="0.3">
      <c r="A7" s="4" t="s">
        <v>41</v>
      </c>
      <c r="B7" s="9">
        <v>46202.05</v>
      </c>
      <c r="C7" s="9">
        <v>82789.34</v>
      </c>
      <c r="D7" s="9">
        <v>97592.69</v>
      </c>
      <c r="E7" s="9">
        <v>24365.97</v>
      </c>
      <c r="F7" s="9">
        <v>68271.81</v>
      </c>
      <c r="G7" s="11">
        <f t="shared" si="0"/>
        <v>319221.86</v>
      </c>
      <c r="H7" s="9">
        <f t="shared" si="1"/>
        <v>319221.86</v>
      </c>
    </row>
    <row r="8" spans="1:8" x14ac:dyDescent="0.3">
      <c r="A8" s="4" t="s">
        <v>42</v>
      </c>
      <c r="B8" s="9">
        <v>18766.07</v>
      </c>
      <c r="C8" s="9">
        <v>85836.61</v>
      </c>
      <c r="D8" s="9">
        <v>22328.12</v>
      </c>
      <c r="E8" s="9">
        <v>38259.46</v>
      </c>
      <c r="F8" s="9">
        <v>61332.85</v>
      </c>
      <c r="G8" s="11">
        <f t="shared" si="0"/>
        <v>226523.11</v>
      </c>
      <c r="H8" s="9">
        <f t="shared" si="1"/>
        <v>226523.11</v>
      </c>
    </row>
    <row r="9" spans="1:8" x14ac:dyDescent="0.3">
      <c r="A9" s="4" t="s">
        <v>43</v>
      </c>
      <c r="B9" s="9">
        <v>50624.160000000003</v>
      </c>
      <c r="C9" s="9">
        <v>9608.5</v>
      </c>
      <c r="D9" s="9">
        <v>51667.33</v>
      </c>
      <c r="E9" s="9">
        <v>96911.11</v>
      </c>
      <c r="F9" s="9">
        <v>20977.78</v>
      </c>
      <c r="G9" s="11">
        <f t="shared" si="0"/>
        <v>229788.88</v>
      </c>
      <c r="H9" s="9">
        <f t="shared" si="1"/>
        <v>229788.88</v>
      </c>
    </row>
    <row r="10" spans="1:8" x14ac:dyDescent="0.3">
      <c r="A10" s="4" t="s">
        <v>44</v>
      </c>
      <c r="B10" s="9">
        <v>29444.19</v>
      </c>
      <c r="C10" s="9">
        <v>24656.55</v>
      </c>
      <c r="D10" s="9">
        <v>3377.24</v>
      </c>
      <c r="E10" s="9">
        <v>96547.74</v>
      </c>
      <c r="F10" s="9">
        <v>11838.92</v>
      </c>
      <c r="G10" s="11">
        <f t="shared" si="0"/>
        <v>165864.64000000001</v>
      </c>
      <c r="H10" s="9">
        <f t="shared" si="1"/>
        <v>165864.64000000001</v>
      </c>
    </row>
  </sheetData>
  <autoFilter ref="A1:H10" xr:uid="{2A2BB95D-9E01-4F7E-A1B7-478FE1ECA195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1CF577C-275F-43E3-BB96-ADD4B89D4CB2}">
            <x14:iconSet iconSet="3Triangles" showValue="0" custom="1">
              <x14:cfvo type="percent">
                <xm:f>0</xm:f>
              </x14:cfvo>
              <x14:cfvo type="num">
                <xm:f>200000</xm:f>
              </x14:cfvo>
              <x14:cfvo type="num">
                <xm:f>300000</xm:f>
              </x14:cfvo>
              <x14:cfIcon iconSet="3Triangles" iconId="0"/>
              <x14:cfIcon iconSet="3Triangles" iconId="2"/>
              <x14:cfIcon iconSet="3Stars" iconId="2"/>
            </x14:iconSet>
          </x14:cfRule>
          <xm:sqref>H2:H10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5EF8-9F06-47C7-B927-A96DB5F99D08}">
  <dimension ref="A1:H10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8.44140625" bestFit="1" customWidth="1"/>
    <col min="2" max="6" width="12" bestFit="1" customWidth="1"/>
    <col min="8" max="8" width="12" bestFit="1" customWidth="1"/>
  </cols>
  <sheetData>
    <row r="1" spans="1:8" x14ac:dyDescent="0.3">
      <c r="A1" s="6" t="s">
        <v>60</v>
      </c>
      <c r="B1" s="6" t="s">
        <v>59</v>
      </c>
      <c r="C1" s="6" t="s">
        <v>61</v>
      </c>
      <c r="D1" s="6" t="s">
        <v>62</v>
      </c>
      <c r="E1" s="6" t="s">
        <v>63</v>
      </c>
      <c r="F1" s="6" t="s">
        <v>64</v>
      </c>
    </row>
    <row r="2" spans="1:8" x14ac:dyDescent="0.3">
      <c r="A2" s="4" t="s">
        <v>36</v>
      </c>
      <c r="B2" s="9">
        <v>45455.98</v>
      </c>
      <c r="C2" s="9">
        <v>74577.73</v>
      </c>
      <c r="D2" s="9">
        <v>83348.87</v>
      </c>
      <c r="E2" s="9">
        <v>51319.56</v>
      </c>
      <c r="F2" s="9">
        <v>78709.429999999993</v>
      </c>
      <c r="H2" s="8">
        <f>AVERAGE(B2:F2)</f>
        <v>66682.313999999984</v>
      </c>
    </row>
    <row r="3" spans="1:8" x14ac:dyDescent="0.3">
      <c r="A3" s="4" t="s">
        <v>37</v>
      </c>
      <c r="B3" s="9">
        <v>36020.379999999997</v>
      </c>
      <c r="C3" s="9">
        <v>25273.98</v>
      </c>
      <c r="D3" s="9">
        <v>86616.81</v>
      </c>
      <c r="E3" s="9">
        <v>53057.7</v>
      </c>
      <c r="F3" s="9">
        <v>73056.899999999994</v>
      </c>
      <c r="H3" s="8">
        <f t="shared" ref="H3:H10" si="0">AVERAGE(B3:F3)</f>
        <v>54805.154000000002</v>
      </c>
    </row>
    <row r="4" spans="1:8" x14ac:dyDescent="0.3">
      <c r="A4" s="4" t="s">
        <v>38</v>
      </c>
      <c r="B4" s="9">
        <v>15169.28</v>
      </c>
      <c r="C4" s="9">
        <v>83762.19</v>
      </c>
      <c r="D4" s="9">
        <v>83213.36</v>
      </c>
      <c r="E4" s="9">
        <v>40567.86</v>
      </c>
      <c r="F4" s="9">
        <v>75293.039999999994</v>
      </c>
      <c r="H4" s="8">
        <f t="shared" si="0"/>
        <v>59601.145999999993</v>
      </c>
    </row>
    <row r="5" spans="1:8" x14ac:dyDescent="0.3">
      <c r="A5" s="4" t="s">
        <v>39</v>
      </c>
      <c r="B5" s="9">
        <v>70675.53</v>
      </c>
      <c r="C5" s="9">
        <v>79871.39</v>
      </c>
      <c r="D5" s="9">
        <v>36239.32</v>
      </c>
      <c r="E5" s="9">
        <v>79849.38</v>
      </c>
      <c r="F5" s="9">
        <v>76741.929999999993</v>
      </c>
      <c r="H5" s="8">
        <f t="shared" si="0"/>
        <v>68675.509999999995</v>
      </c>
    </row>
    <row r="6" spans="1:8" x14ac:dyDescent="0.3">
      <c r="A6" s="4" t="s">
        <v>40</v>
      </c>
      <c r="B6" s="9">
        <v>81141.48</v>
      </c>
      <c r="C6" s="9">
        <v>11214.32</v>
      </c>
      <c r="D6" s="9">
        <v>6033.95</v>
      </c>
      <c r="E6" s="9">
        <v>81457.14</v>
      </c>
      <c r="F6" s="9">
        <v>80775.23</v>
      </c>
      <c r="H6" s="8">
        <f t="shared" si="0"/>
        <v>52124.423999999999</v>
      </c>
    </row>
    <row r="7" spans="1:8" x14ac:dyDescent="0.3">
      <c r="A7" s="4" t="s">
        <v>41</v>
      </c>
      <c r="B7" s="9">
        <v>46202.05</v>
      </c>
      <c r="C7" s="9">
        <v>82789.34</v>
      </c>
      <c r="D7" s="9">
        <v>97592.69</v>
      </c>
      <c r="E7" s="9">
        <v>24365.97</v>
      </c>
      <c r="F7" s="9">
        <v>68271.81</v>
      </c>
      <c r="H7" s="8">
        <f t="shared" si="0"/>
        <v>63844.371999999996</v>
      </c>
    </row>
    <row r="8" spans="1:8" x14ac:dyDescent="0.3">
      <c r="A8" s="4" t="s">
        <v>42</v>
      </c>
      <c r="B8" s="9">
        <v>18766.07</v>
      </c>
      <c r="C8" s="9">
        <v>85836.61</v>
      </c>
      <c r="D8" s="9">
        <v>22328.12</v>
      </c>
      <c r="E8" s="9">
        <v>38259.46</v>
      </c>
      <c r="F8" s="9">
        <v>61332.85</v>
      </c>
      <c r="H8" s="8">
        <f t="shared" si="0"/>
        <v>45304.621999999996</v>
      </c>
    </row>
    <row r="9" spans="1:8" x14ac:dyDescent="0.3">
      <c r="A9" s="4" t="s">
        <v>43</v>
      </c>
      <c r="B9" s="9">
        <v>50624.160000000003</v>
      </c>
      <c r="C9" s="9">
        <v>9608.5</v>
      </c>
      <c r="D9" s="9">
        <v>51667.33</v>
      </c>
      <c r="E9" s="9">
        <v>96911.11</v>
      </c>
      <c r="F9" s="9">
        <v>20977.78</v>
      </c>
      <c r="H9" s="8">
        <f t="shared" si="0"/>
        <v>45957.775999999998</v>
      </c>
    </row>
    <row r="10" spans="1:8" x14ac:dyDescent="0.3">
      <c r="A10" s="4" t="s">
        <v>44</v>
      </c>
      <c r="B10" s="9">
        <v>29444.19</v>
      </c>
      <c r="C10" s="9">
        <v>24656.55</v>
      </c>
      <c r="D10" s="9">
        <v>3377.24</v>
      </c>
      <c r="E10" s="9">
        <v>96547.74</v>
      </c>
      <c r="F10" s="9">
        <v>11838.92</v>
      </c>
      <c r="H10" s="8">
        <f t="shared" si="0"/>
        <v>33172.928</v>
      </c>
    </row>
  </sheetData>
  <conditionalFormatting sqref="B2:F10">
    <cfRule type="expression" dxfId="0" priority="1">
      <formula>B2&gt;AVERAGE($B2:$F2)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Boolean</vt:lpstr>
      <vt:lpstr> Rules Conditional Formatting</vt:lpstr>
      <vt:lpstr>Data Validation</vt:lpstr>
      <vt:lpstr>DV 2</vt:lpstr>
      <vt:lpstr>CF1</vt:lpstr>
      <vt:lpstr>CF2</vt:lpstr>
      <vt:lpstr>CF 3</vt:lpstr>
      <vt:lpstr>CF4</vt:lpstr>
      <vt:lpstr>CF5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Nidhi Pandey</cp:lastModifiedBy>
  <dcterms:created xsi:type="dcterms:W3CDTF">2024-05-25T10:02:38Z</dcterms:created>
  <dcterms:modified xsi:type="dcterms:W3CDTF">2024-09-16T13:53:56Z</dcterms:modified>
</cp:coreProperties>
</file>